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
    </mc:Choice>
  </mc:AlternateContent>
  <bookViews>
    <workbookView xWindow="-165" yWindow="6465" windowWidth="17400" windowHeight="11640"/>
  </bookViews>
  <sheets>
    <sheet name="Contents" sheetId="6" r:id="rId1"/>
    <sheet name="Natural Gas Pipeline Projects" sheetId="9" r:id="rId2"/>
    <sheet name="Historical Projects (1996-2017)"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(1996-2017)'!$A$2:$V$1019</definedName>
    <definedName name="_xlnm._FilterDatabase" localSheetId="1" hidden="1">'Natural Gas Pipeline Projects'!$A$2:$X$190</definedName>
    <definedName name="AddedCapacity" localSheetId="1">'Natural Gas Pipeline Projects'!$Q$3:$Q$171</definedName>
    <definedName name="AddedCapacity">'Historical Projects (1996-2017)'!$Q$44:$Q$241</definedName>
    <definedName name="AddedCapacityColumn" localSheetId="1">'Natural Gas Pipeline Projects'!$Q$2</definedName>
    <definedName name="AddedCapacityColumn">'Historical Projects (1996-2017)'!$Q$2</definedName>
    <definedName name="_xlnm.Print_Area" localSheetId="2">'Historical Projects (1996-2017)'!$B$2:$G$985</definedName>
    <definedName name="_xlnm.Print_Area" localSheetId="1">'Natural Gas Pipeline Projects'!$B$2:$G$190</definedName>
    <definedName name="_xlnm.Print_Area" localSheetId="4">Regions!$E$12:$R$52</definedName>
    <definedName name="_xlnm.Print_Area" localSheetId="5">Regions_OLD!$D$10:$R$47</definedName>
    <definedName name="_xlnm.Print_Titles" localSheetId="2">'Historical Projects (1996-2017)'!$1:$2</definedName>
    <definedName name="_xlnm.Print_Titles" localSheetId="1">'Natural Gas Pipeline Projects'!$1:$2</definedName>
    <definedName name="Project" localSheetId="1">'Natural Gas Pipeline Projects'!$B$3:$B$171</definedName>
    <definedName name="Project">'Historical Projects (1996-2017)'!$B$44:$B$241</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Projects'!$E$3:$E$171</definedName>
    <definedName name="Status">'Historical Projects (1996-2017)'!$E$44:$E$241</definedName>
    <definedName name="StatusColumn" localSheetId="1">'Natural Gas Pipeline Projects'!$E$2</definedName>
    <definedName name="StatusColumn">'Historical Projects (1996-2017)'!$E$2</definedName>
    <definedName name="ThroughStates" localSheetId="1">'Natural Gas Pipeline Projects'!$H$3:$H$171</definedName>
    <definedName name="ThroughStates">'Historical Projects (1996-2017)'!$H$44:$H$241</definedName>
    <definedName name="ThroughStatesColumn" localSheetId="1">'Natural Gas Pipeline Projects'!$H$2</definedName>
    <definedName name="ThroughStatesColumn">'Historical Projects (1996-2017)'!$H$2</definedName>
    <definedName name="YearInService" localSheetId="1">'Natural Gas Pipeline Projects'!$G$3:$G$171</definedName>
    <definedName name="YearInService">'Historical Projects (1996-2017)'!$G$44:$G$241</definedName>
    <definedName name="YearInServiceColumn" localSheetId="1">'Natural Gas Pipeline Projects'!$G$2</definedName>
    <definedName name="YearInServiceColumn">'Historical Projects (1996-2017)'!$G$2</definedName>
  </definedNames>
  <calcPr calcId="152511"/>
</workbook>
</file>

<file path=xl/calcChain.xml><?xml version="1.0" encoding="utf-8"?>
<calcChain xmlns="http://schemas.openxmlformats.org/spreadsheetml/2006/main">
  <c r="J162" i="9" l="1"/>
  <c r="M162" i="9" s="1"/>
  <c r="I162" i="9"/>
  <c r="L162" i="9" s="1"/>
  <c r="I121" i="9"/>
  <c r="L121" i="9" s="1"/>
  <c r="J121" i="9"/>
  <c r="M121" i="9" s="1"/>
  <c r="I161" i="9"/>
  <c r="L161" i="9" s="1"/>
  <c r="J161" i="9"/>
  <c r="M161" i="9" s="1"/>
  <c r="K162" i="9" l="1"/>
  <c r="K121" i="9"/>
  <c r="K161" i="9"/>
  <c r="J91" i="9"/>
  <c r="M91" i="9" s="1"/>
  <c r="I91" i="9"/>
  <c r="L91" i="9" s="1"/>
  <c r="I113" i="9"/>
  <c r="L113" i="9" s="1"/>
  <c r="J113" i="9"/>
  <c r="M113" i="9" s="1"/>
  <c r="P151" i="9"/>
  <c r="P33" i="9"/>
  <c r="I33" i="9"/>
  <c r="L33" i="9" s="1"/>
  <c r="J33" i="9"/>
  <c r="M33" i="9" s="1"/>
  <c r="K91" i="9" l="1"/>
  <c r="K33" i="9"/>
  <c r="K113" i="9"/>
  <c r="I111" i="9"/>
  <c r="L111" i="9" s="1"/>
  <c r="J111" i="9"/>
  <c r="M111" i="9" s="1"/>
  <c r="I99" i="9"/>
  <c r="L99" i="9" s="1"/>
  <c r="J99" i="9"/>
  <c r="M99" i="9" s="1"/>
  <c r="P99" i="9"/>
  <c r="I163" i="9"/>
  <c r="L163" i="9" s="1"/>
  <c r="J163" i="9"/>
  <c r="M163" i="9" s="1"/>
  <c r="K111" i="9" l="1"/>
  <c r="K99" i="9"/>
  <c r="K163" i="9"/>
  <c r="P141" i="9"/>
  <c r="I141" i="9"/>
  <c r="L141" i="9" s="1"/>
  <c r="J141" i="9"/>
  <c r="M141" i="9" s="1"/>
  <c r="I125" i="9"/>
  <c r="L125" i="9" s="1"/>
  <c r="J125" i="9"/>
  <c r="M125" i="9" s="1"/>
  <c r="Q127" i="9"/>
  <c r="P127" i="9"/>
  <c r="I127" i="9"/>
  <c r="L127" i="9" s="1"/>
  <c r="J127" i="9"/>
  <c r="M127" i="9" s="1"/>
  <c r="I18" i="9"/>
  <c r="L18" i="9" s="1"/>
  <c r="J18" i="9"/>
  <c r="M18" i="9" s="1"/>
  <c r="I70" i="9"/>
  <c r="L70" i="9" s="1"/>
  <c r="J70" i="9"/>
  <c r="M70" i="9" s="1"/>
  <c r="I28" i="9"/>
  <c r="L28" i="9" s="1"/>
  <c r="J28" i="9"/>
  <c r="M28" i="9" s="1"/>
  <c r="K141" i="9" l="1"/>
  <c r="K125" i="9"/>
  <c r="K28" i="9"/>
  <c r="K18" i="9"/>
  <c r="K127" i="9"/>
  <c r="K70" i="9"/>
  <c r="J150" i="9"/>
  <c r="M150" i="9" s="1"/>
  <c r="I150" i="9"/>
  <c r="L150" i="9" s="1"/>
  <c r="K150" i="9" l="1"/>
  <c r="I164" i="9"/>
  <c r="L164" i="9" s="1"/>
  <c r="J164" i="9"/>
  <c r="M164" i="9" s="1"/>
  <c r="K164" i="9" l="1"/>
  <c r="I112" i="9"/>
  <c r="L112" i="9" s="1"/>
  <c r="J112" i="9"/>
  <c r="M112" i="9" s="1"/>
  <c r="I153" i="9"/>
  <c r="L153" i="9" s="1"/>
  <c r="J153" i="9"/>
  <c r="M153" i="9" s="1"/>
  <c r="K112" i="9" l="1"/>
  <c r="K153" i="9"/>
  <c r="I155" i="9"/>
  <c r="L155" i="9" s="1"/>
  <c r="J155" i="9"/>
  <c r="M155" i="9" s="1"/>
  <c r="I134" i="9"/>
  <c r="L134" i="9" s="1"/>
  <c r="J134" i="9"/>
  <c r="M134" i="9" s="1"/>
  <c r="Q60" i="9"/>
  <c r="J9" i="9"/>
  <c r="M9" i="9" s="1"/>
  <c r="I9" i="9"/>
  <c r="L9" i="9" s="1"/>
  <c r="K155" i="9" l="1"/>
  <c r="K134" i="9"/>
  <c r="K9" i="9"/>
  <c r="J106" i="9"/>
  <c r="M106" i="9" s="1"/>
  <c r="I106" i="9"/>
  <c r="L106" i="9" s="1"/>
  <c r="I30" i="9"/>
  <c r="L30" i="9" s="1"/>
  <c r="J30" i="9"/>
  <c r="M30" i="9" s="1"/>
  <c r="I3" i="4"/>
  <c r="L3" i="4" s="1"/>
  <c r="J3" i="4"/>
  <c r="M3" i="4" s="1"/>
  <c r="I4" i="4"/>
  <c r="L4" i="4" s="1"/>
  <c r="J4" i="4"/>
  <c r="M4" i="4" s="1"/>
  <c r="I5" i="4"/>
  <c r="L5" i="4" s="1"/>
  <c r="J5" i="4"/>
  <c r="M5" i="4" s="1"/>
  <c r="I6" i="4"/>
  <c r="L6" i="4" s="1"/>
  <c r="J6" i="4"/>
  <c r="M6" i="4" s="1"/>
  <c r="I7" i="4"/>
  <c r="L7" i="4" s="1"/>
  <c r="J7" i="4"/>
  <c r="M7" i="4" s="1"/>
  <c r="I8" i="4"/>
  <c r="L8" i="4" s="1"/>
  <c r="J8" i="4"/>
  <c r="M8" i="4" s="1"/>
  <c r="I9" i="4"/>
  <c r="L9" i="4" s="1"/>
  <c r="J9" i="4"/>
  <c r="M9" i="4" s="1"/>
  <c r="I10" i="4"/>
  <c r="L10" i="4" s="1"/>
  <c r="J10" i="4"/>
  <c r="M10" i="4" s="1"/>
  <c r="I11" i="4"/>
  <c r="L11" i="4" s="1"/>
  <c r="J11" i="4"/>
  <c r="M11" i="4" s="1"/>
  <c r="I12" i="4"/>
  <c r="L12" i="4" s="1"/>
  <c r="J12" i="4"/>
  <c r="M12" i="4" s="1"/>
  <c r="I13" i="4"/>
  <c r="L13" i="4" s="1"/>
  <c r="J13" i="4"/>
  <c r="M13" i="4" s="1"/>
  <c r="I14" i="4"/>
  <c r="L14" i="4" s="1"/>
  <c r="J14" i="4"/>
  <c r="M14" i="4" s="1"/>
  <c r="I15" i="4"/>
  <c r="L15" i="4" s="1"/>
  <c r="J15" i="4"/>
  <c r="M15" i="4" s="1"/>
  <c r="I16" i="4"/>
  <c r="L16" i="4" s="1"/>
  <c r="J16" i="4"/>
  <c r="M16" i="4" s="1"/>
  <c r="I17" i="4"/>
  <c r="L17" i="4" s="1"/>
  <c r="J17" i="4"/>
  <c r="M17" i="4" s="1"/>
  <c r="I18" i="4"/>
  <c r="L18" i="4" s="1"/>
  <c r="J18" i="4"/>
  <c r="M18" i="4" s="1"/>
  <c r="I19" i="4"/>
  <c r="L19" i="4" s="1"/>
  <c r="J19" i="4"/>
  <c r="M19" i="4" s="1"/>
  <c r="I20" i="4"/>
  <c r="L20" i="4" s="1"/>
  <c r="J20" i="4"/>
  <c r="M20" i="4" s="1"/>
  <c r="I21" i="4"/>
  <c r="L21" i="4" s="1"/>
  <c r="J21" i="4"/>
  <c r="M21" i="4" s="1"/>
  <c r="I22" i="4"/>
  <c r="L22" i="4" s="1"/>
  <c r="J22" i="4"/>
  <c r="M22" i="4" s="1"/>
  <c r="I23" i="4"/>
  <c r="L23" i="4" s="1"/>
  <c r="J23" i="4"/>
  <c r="M23" i="4" s="1"/>
  <c r="I24" i="4"/>
  <c r="L24" i="4" s="1"/>
  <c r="J24" i="4"/>
  <c r="M24" i="4" s="1"/>
  <c r="I25" i="4"/>
  <c r="L25" i="4" s="1"/>
  <c r="J25" i="4"/>
  <c r="M25" i="4" s="1"/>
  <c r="I26" i="4"/>
  <c r="L26" i="4" s="1"/>
  <c r="J26" i="4"/>
  <c r="M26" i="4" s="1"/>
  <c r="I27" i="4"/>
  <c r="L27" i="4" s="1"/>
  <c r="J27" i="4"/>
  <c r="M27" i="4" s="1"/>
  <c r="I28" i="4"/>
  <c r="L28" i="4" s="1"/>
  <c r="J28" i="4"/>
  <c r="M28" i="4" s="1"/>
  <c r="I29" i="4"/>
  <c r="L29" i="4" s="1"/>
  <c r="J29" i="4"/>
  <c r="M29" i="4" s="1"/>
  <c r="I30" i="4"/>
  <c r="L30" i="4" s="1"/>
  <c r="J30" i="4"/>
  <c r="M30" i="4" s="1"/>
  <c r="I31" i="4"/>
  <c r="L31" i="4" s="1"/>
  <c r="J31" i="4"/>
  <c r="M31" i="4" s="1"/>
  <c r="I32" i="4"/>
  <c r="L32" i="4" s="1"/>
  <c r="J32" i="4"/>
  <c r="M32" i="4" s="1"/>
  <c r="I33" i="4"/>
  <c r="L33" i="4" s="1"/>
  <c r="J33" i="4"/>
  <c r="M33" i="4" s="1"/>
  <c r="I34" i="4"/>
  <c r="L34" i="4" s="1"/>
  <c r="J34" i="4"/>
  <c r="M34" i="4" s="1"/>
  <c r="I35" i="4"/>
  <c r="L35" i="4" s="1"/>
  <c r="J35" i="4"/>
  <c r="M35" i="4" s="1"/>
  <c r="I36" i="4"/>
  <c r="L36" i="4" s="1"/>
  <c r="J36" i="4"/>
  <c r="M36" i="4" s="1"/>
  <c r="I37" i="4"/>
  <c r="L37" i="4" s="1"/>
  <c r="J37" i="4"/>
  <c r="M37" i="4" s="1"/>
  <c r="I38" i="4"/>
  <c r="L38" i="4" s="1"/>
  <c r="J38" i="4"/>
  <c r="M38" i="4" s="1"/>
  <c r="I39" i="4"/>
  <c r="L39" i="4" s="1"/>
  <c r="J39" i="4"/>
  <c r="M39" i="4" s="1"/>
  <c r="I40" i="4"/>
  <c r="L40" i="4" s="1"/>
  <c r="J40" i="4"/>
  <c r="M40" i="4" s="1"/>
  <c r="I41" i="4"/>
  <c r="L41" i="4" s="1"/>
  <c r="J41" i="4"/>
  <c r="M41" i="4" s="1"/>
  <c r="I42" i="4"/>
  <c r="L42" i="4" s="1"/>
  <c r="J42" i="4"/>
  <c r="M42" i="4" s="1"/>
  <c r="I147" i="9"/>
  <c r="L147" i="9" s="1"/>
  <c r="J147" i="9"/>
  <c r="M147" i="9" s="1"/>
  <c r="I89" i="9"/>
  <c r="L89" i="9" s="1"/>
  <c r="J89" i="9"/>
  <c r="M89" i="9" s="1"/>
  <c r="I8" i="9"/>
  <c r="L8" i="9" s="1"/>
  <c r="J8" i="9"/>
  <c r="M8" i="9" s="1"/>
  <c r="I84" i="9"/>
  <c r="L84" i="9" s="1"/>
  <c r="J84" i="9"/>
  <c r="M84" i="9" s="1"/>
  <c r="I85" i="9"/>
  <c r="L85" i="9" s="1"/>
  <c r="J85" i="9"/>
  <c r="M85" i="9" s="1"/>
  <c r="K38" i="4" l="1"/>
  <c r="K22" i="4"/>
  <c r="K36" i="4"/>
  <c r="K7" i="4"/>
  <c r="K106" i="9"/>
  <c r="K34" i="4"/>
  <c r="K30" i="4"/>
  <c r="K28" i="4"/>
  <c r="K33" i="4"/>
  <c r="K14" i="4"/>
  <c r="K23" i="4"/>
  <c r="K30" i="9"/>
  <c r="K31" i="4"/>
  <c r="K5" i="4"/>
  <c r="K10" i="4"/>
  <c r="K26" i="4"/>
  <c r="K41" i="4"/>
  <c r="K42" i="4"/>
  <c r="K25" i="4"/>
  <c r="K21" i="4"/>
  <c r="K20" i="4"/>
  <c r="K16" i="4"/>
  <c r="K11" i="4"/>
  <c r="K13" i="4"/>
  <c r="K6" i="4"/>
  <c r="K39" i="4"/>
  <c r="K37" i="4"/>
  <c r="K18" i="4"/>
  <c r="K8" i="4"/>
  <c r="K3" i="4"/>
  <c r="K29" i="4"/>
  <c r="K24" i="4"/>
  <c r="K19" i="4"/>
  <c r="K12" i="4"/>
  <c r="K35" i="4"/>
  <c r="K4" i="4"/>
  <c r="K27" i="4"/>
  <c r="K9" i="4"/>
  <c r="K32" i="4"/>
  <c r="K15" i="4"/>
  <c r="K17" i="4"/>
  <c r="K40" i="4"/>
  <c r="K147" i="9"/>
  <c r="K89" i="9"/>
  <c r="K8" i="9"/>
  <c r="K84" i="9"/>
  <c r="K85" i="9"/>
  <c r="I48" i="9"/>
  <c r="L48" i="9" s="1"/>
  <c r="J48" i="9"/>
  <c r="M48" i="9" s="1"/>
  <c r="I86" i="9"/>
  <c r="L86" i="9" s="1"/>
  <c r="J86" i="9"/>
  <c r="M86" i="9" s="1"/>
  <c r="K48" i="9" l="1"/>
  <c r="K86" i="9"/>
  <c r="P166" i="9"/>
  <c r="I109" i="9"/>
  <c r="L109" i="9" s="1"/>
  <c r="J109" i="9"/>
  <c r="M109" i="9" s="1"/>
  <c r="I101" i="9"/>
  <c r="L101" i="9" s="1"/>
  <c r="J101" i="9"/>
  <c r="M101" i="9" s="1"/>
  <c r="I37" i="9"/>
  <c r="L37" i="9" s="1"/>
  <c r="J37" i="9"/>
  <c r="M37" i="9" s="1"/>
  <c r="I102" i="9"/>
  <c r="L102" i="9" s="1"/>
  <c r="J102" i="9"/>
  <c r="M102" i="9" s="1"/>
  <c r="I146" i="9"/>
  <c r="L146" i="9" s="1"/>
  <c r="J146" i="9"/>
  <c r="M146" i="9" s="1"/>
  <c r="I151" i="9"/>
  <c r="L151" i="9" s="1"/>
  <c r="J151" i="9"/>
  <c r="M151" i="9" s="1"/>
  <c r="K37" i="9" l="1"/>
  <c r="K109" i="9"/>
  <c r="K102" i="9"/>
  <c r="K101" i="9"/>
  <c r="K146" i="9"/>
  <c r="K151" i="9"/>
  <c r="I82" i="9"/>
  <c r="L82" i="9" s="1"/>
  <c r="J82" i="9"/>
  <c r="M82" i="9" s="1"/>
  <c r="I165" i="9"/>
  <c r="L165" i="9" s="1"/>
  <c r="J165" i="9"/>
  <c r="M165" i="9" s="1"/>
  <c r="I137" i="9"/>
  <c r="L137" i="9" s="1"/>
  <c r="J137" i="9"/>
  <c r="M137" i="9" s="1"/>
  <c r="I38" i="9"/>
  <c r="L38" i="9" s="1"/>
  <c r="J38" i="9"/>
  <c r="M38" i="9" s="1"/>
  <c r="K82" i="9" l="1"/>
  <c r="K137" i="9"/>
  <c r="K165" i="9"/>
  <c r="K38" i="9"/>
  <c r="I68" i="9"/>
  <c r="L68" i="9" s="1"/>
  <c r="J68" i="9"/>
  <c r="M68" i="9" s="1"/>
  <c r="I93" i="9"/>
  <c r="L93" i="9" s="1"/>
  <c r="J93" i="9"/>
  <c r="M93" i="9" s="1"/>
  <c r="I129" i="9"/>
  <c r="L129" i="9" s="1"/>
  <c r="J129" i="9"/>
  <c r="M129" i="9" s="1"/>
  <c r="K93" i="9" l="1"/>
  <c r="K68" i="9"/>
  <c r="K129" i="9"/>
  <c r="I166" i="9" l="1"/>
  <c r="L166" i="9" s="1"/>
  <c r="J166" i="9"/>
  <c r="M166" i="9" s="1"/>
  <c r="J170" i="9"/>
  <c r="K166" i="9" l="1"/>
  <c r="I36" i="9"/>
  <c r="L36" i="9" s="1"/>
  <c r="J36" i="9"/>
  <c r="M36" i="9" s="1"/>
  <c r="K36" i="9" l="1"/>
  <c r="I144" i="9"/>
  <c r="L144" i="9" s="1"/>
  <c r="J144" i="9"/>
  <c r="M144" i="9" s="1"/>
  <c r="I62" i="9"/>
  <c r="L62" i="9" s="1"/>
  <c r="J62" i="9"/>
  <c r="M62" i="9" s="1"/>
  <c r="K62" i="9" l="1"/>
  <c r="K144" i="9"/>
  <c r="I159" i="9"/>
  <c r="L159" i="9" s="1"/>
  <c r="J159" i="9"/>
  <c r="M159" i="9" s="1"/>
  <c r="K159" i="9" l="1"/>
  <c r="I72" i="9" l="1"/>
  <c r="L72" i="9" s="1"/>
  <c r="J72" i="9"/>
  <c r="M72" i="9" s="1"/>
  <c r="I108" i="9"/>
  <c r="L108" i="9" s="1"/>
  <c r="J108" i="9"/>
  <c r="M108" i="9" s="1"/>
  <c r="I107" i="9"/>
  <c r="L107" i="9" s="1"/>
  <c r="J107" i="9"/>
  <c r="M107" i="9" s="1"/>
  <c r="I119" i="9"/>
  <c r="L119" i="9" s="1"/>
  <c r="J119" i="9"/>
  <c r="M119" i="9" s="1"/>
  <c r="I49" i="9"/>
  <c r="L49" i="9" s="1"/>
  <c r="J49" i="9"/>
  <c r="M49" i="9" s="1"/>
  <c r="P118" i="9"/>
  <c r="I118" i="9"/>
  <c r="L118" i="9" s="1"/>
  <c r="J118" i="9"/>
  <c r="M118" i="9" s="1"/>
  <c r="I23" i="9"/>
  <c r="L23" i="9" s="1"/>
  <c r="J23" i="9"/>
  <c r="M23" i="9" s="1"/>
  <c r="I21" i="9"/>
  <c r="L21" i="9" s="1"/>
  <c r="J21" i="9"/>
  <c r="M21" i="9" s="1"/>
  <c r="K119" i="9" l="1"/>
  <c r="K108" i="9"/>
  <c r="K72" i="9"/>
  <c r="K107" i="9"/>
  <c r="K118" i="9"/>
  <c r="K49" i="9"/>
  <c r="K23" i="9"/>
  <c r="K21" i="9"/>
  <c r="I122" i="9"/>
  <c r="L122" i="9" s="1"/>
  <c r="J122" i="9"/>
  <c r="M122" i="9" s="1"/>
  <c r="I178" i="9"/>
  <c r="L178" i="9" s="1"/>
  <c r="J178" i="9"/>
  <c r="M178" i="9" s="1"/>
  <c r="K178" i="9" l="1"/>
  <c r="K122" i="9"/>
  <c r="I42" i="9"/>
  <c r="L42" i="9" s="1"/>
  <c r="J42" i="9"/>
  <c r="M42" i="9" s="1"/>
  <c r="I44" i="9"/>
  <c r="L44" i="9" s="1"/>
  <c r="J44" i="9"/>
  <c r="M44" i="9" s="1"/>
  <c r="K44" i="9" l="1"/>
  <c r="K42" i="9"/>
  <c r="I105" i="9"/>
  <c r="K27" i="9" l="1"/>
  <c r="J10" i="9" l="1"/>
  <c r="M10" i="9" s="1"/>
  <c r="I10" i="9"/>
  <c r="L10" i="9" s="1"/>
  <c r="K10" i="9" l="1"/>
  <c r="I136" i="9" l="1"/>
  <c r="L136" i="9" s="1"/>
  <c r="J136" i="9"/>
  <c r="M136" i="9" s="1"/>
  <c r="I124" i="9"/>
  <c r="L124" i="9" s="1"/>
  <c r="J124" i="9"/>
  <c r="M124" i="9" s="1"/>
  <c r="K124" i="9" l="1"/>
  <c r="K136" i="9"/>
  <c r="I43" i="9"/>
  <c r="L43" i="9" s="1"/>
  <c r="J43" i="9"/>
  <c r="M43" i="9" s="1"/>
  <c r="K43" i="9" l="1"/>
  <c r="I116" i="9"/>
  <c r="L116" i="9" s="1"/>
  <c r="J116" i="9"/>
  <c r="M116" i="9" s="1"/>
  <c r="K116" i="9" l="1"/>
  <c r="I65" i="9"/>
  <c r="L65" i="9" s="1"/>
  <c r="J65" i="9"/>
  <c r="M65" i="9" s="1"/>
  <c r="J64" i="9"/>
  <c r="M64" i="9" s="1"/>
  <c r="I64" i="9"/>
  <c r="L64" i="9" s="1"/>
  <c r="I135" i="9"/>
  <c r="L135" i="9" s="1"/>
  <c r="J135" i="9"/>
  <c r="M135" i="9" s="1"/>
  <c r="I130" i="9"/>
  <c r="L130" i="9" s="1"/>
  <c r="J130" i="9"/>
  <c r="M130" i="9" s="1"/>
  <c r="I77" i="9"/>
  <c r="L77" i="9" s="1"/>
  <c r="J77" i="9"/>
  <c r="M77" i="9" s="1"/>
  <c r="I188" i="9"/>
  <c r="L188" i="9" s="1"/>
  <c r="J188" i="9"/>
  <c r="M188" i="9" s="1"/>
  <c r="I59" i="9"/>
  <c r="L59" i="9" s="1"/>
  <c r="J59" i="9"/>
  <c r="M59" i="9" s="1"/>
  <c r="I14" i="9"/>
  <c r="L14" i="9" s="1"/>
  <c r="J14" i="9"/>
  <c r="M14" i="9" s="1"/>
  <c r="I115" i="9"/>
  <c r="L115" i="9" s="1"/>
  <c r="J115" i="9"/>
  <c r="M115" i="9" s="1"/>
  <c r="I143" i="9"/>
  <c r="L143" i="9" s="1"/>
  <c r="J143" i="9"/>
  <c r="M143" i="9" s="1"/>
  <c r="I83" i="9"/>
  <c r="L83" i="9" s="1"/>
  <c r="J83" i="9"/>
  <c r="M83" i="9" s="1"/>
  <c r="I17" i="9"/>
  <c r="L17" i="9" s="1"/>
  <c r="J17" i="9"/>
  <c r="M17" i="9" s="1"/>
  <c r="K17" i="9" l="1"/>
  <c r="K14" i="9"/>
  <c r="K130" i="9"/>
  <c r="K188" i="9"/>
  <c r="K115" i="9"/>
  <c r="K77" i="9"/>
  <c r="K143" i="9"/>
  <c r="K65" i="9"/>
  <c r="K83" i="9"/>
  <c r="K59" i="9"/>
  <c r="K135" i="9"/>
  <c r="K64" i="9"/>
  <c r="J27" i="9"/>
  <c r="I27" i="9"/>
  <c r="J31" i="9" l="1"/>
  <c r="M31" i="9" s="1"/>
  <c r="I31" i="9"/>
  <c r="L31" i="9" s="1"/>
  <c r="K31" i="9" l="1"/>
  <c r="I46" i="4"/>
  <c r="L46" i="4" s="1"/>
  <c r="J46" i="4"/>
  <c r="M46" i="4" s="1"/>
  <c r="I64" i="4"/>
  <c r="L64" i="4" s="1"/>
  <c r="M64" i="4"/>
  <c r="I877" i="4"/>
  <c r="L877" i="4" s="1"/>
  <c r="J877" i="4"/>
  <c r="M877" i="4" s="1"/>
  <c r="K46" i="4" l="1"/>
  <c r="K64" i="4"/>
  <c r="K877" i="4"/>
  <c r="P53" i="9"/>
  <c r="I6" i="9" l="1"/>
  <c r="J6" i="9"/>
  <c r="M6" i="9" s="1"/>
  <c r="J52" i="9"/>
  <c r="M52" i="9" s="1"/>
  <c r="I52" i="9"/>
  <c r="L52" i="9" s="1"/>
  <c r="K52" i="9" l="1"/>
  <c r="L6" i="9"/>
  <c r="K6" i="9" s="1"/>
  <c r="J79" i="9"/>
  <c r="M79" i="9" s="1"/>
  <c r="I79" i="9"/>
  <c r="L79" i="9" s="1"/>
  <c r="K79" i="9" l="1"/>
  <c r="J35" i="9"/>
  <c r="M35" i="9" s="1"/>
  <c r="I35" i="9"/>
  <c r="L35" i="9" s="1"/>
  <c r="J95" i="9"/>
  <c r="M95" i="9" s="1"/>
  <c r="J97" i="9"/>
  <c r="M97" i="9" s="1"/>
  <c r="J61" i="9"/>
  <c r="M61" i="9" s="1"/>
  <c r="J46" i="9"/>
  <c r="M46" i="9" s="1"/>
  <c r="J168" i="9"/>
  <c r="M168" i="9" s="1"/>
  <c r="J53" i="9"/>
  <c r="M53" i="9" s="1"/>
  <c r="J103" i="9"/>
  <c r="M103" i="9" s="1"/>
  <c r="J138" i="9"/>
  <c r="M138" i="9" s="1"/>
  <c r="I95" i="9"/>
  <c r="L95" i="9" s="1"/>
  <c r="I97" i="9"/>
  <c r="I61" i="9"/>
  <c r="I46" i="9"/>
  <c r="I168" i="9"/>
  <c r="I53" i="9"/>
  <c r="L53" i="9" s="1"/>
  <c r="I103" i="9"/>
  <c r="L103" i="9" s="1"/>
  <c r="I138" i="9"/>
  <c r="L138" i="9" s="1"/>
  <c r="K103" i="9" l="1"/>
  <c r="K53" i="9"/>
  <c r="K138" i="9"/>
  <c r="K35" i="9"/>
  <c r="K95" i="9"/>
  <c r="L46" i="9"/>
  <c r="K46" i="9" s="1"/>
  <c r="L61" i="9"/>
  <c r="K61" i="9" s="1"/>
  <c r="L97" i="9"/>
  <c r="K97" i="9" s="1"/>
  <c r="L168" i="9"/>
  <c r="K168" i="9" s="1"/>
  <c r="J95" i="4"/>
  <c r="M95" i="4" s="1"/>
  <c r="I95" i="4"/>
  <c r="L95" i="4" s="1"/>
  <c r="J94" i="4"/>
  <c r="M94" i="4" s="1"/>
  <c r="I94" i="4"/>
  <c r="L94" i="4" s="1"/>
  <c r="J93" i="4"/>
  <c r="M93" i="4" s="1"/>
  <c r="I93" i="4"/>
  <c r="L93" i="4" s="1"/>
  <c r="J92" i="4"/>
  <c r="M92" i="4" s="1"/>
  <c r="I92" i="4"/>
  <c r="L92" i="4" s="1"/>
  <c r="J91" i="4"/>
  <c r="M91" i="4" s="1"/>
  <c r="I91" i="4"/>
  <c r="L91" i="4" s="1"/>
  <c r="J90" i="4"/>
  <c r="M90" i="4" s="1"/>
  <c r="I90" i="4"/>
  <c r="L90" i="4" s="1"/>
  <c r="J89" i="4"/>
  <c r="M89" i="4" s="1"/>
  <c r="I89" i="4"/>
  <c r="L89" i="4" s="1"/>
  <c r="J88" i="4"/>
  <c r="M88" i="4" s="1"/>
  <c r="I88" i="4"/>
  <c r="L88" i="4" s="1"/>
  <c r="J87" i="4"/>
  <c r="M87" i="4" s="1"/>
  <c r="I87" i="4"/>
  <c r="L87" i="4" s="1"/>
  <c r="J86" i="4"/>
  <c r="M86" i="4" s="1"/>
  <c r="I86" i="4"/>
  <c r="L86" i="4" s="1"/>
  <c r="J85" i="4"/>
  <c r="M85" i="4" s="1"/>
  <c r="I85" i="4"/>
  <c r="L85" i="4" s="1"/>
  <c r="J84" i="4"/>
  <c r="M84" i="4" s="1"/>
  <c r="I84" i="4"/>
  <c r="L84" i="4" s="1"/>
  <c r="J83" i="4"/>
  <c r="M83" i="4" s="1"/>
  <c r="I83" i="4"/>
  <c r="L83" i="4" s="1"/>
  <c r="J82" i="4"/>
  <c r="M82" i="4" s="1"/>
  <c r="I82" i="4"/>
  <c r="L82" i="4" s="1"/>
  <c r="J81" i="4"/>
  <c r="M81" i="4" s="1"/>
  <c r="I81" i="4"/>
  <c r="L81" i="4" s="1"/>
  <c r="J80" i="4"/>
  <c r="M80" i="4" s="1"/>
  <c r="I80" i="4"/>
  <c r="L80" i="4" s="1"/>
  <c r="J79" i="4"/>
  <c r="M79" i="4" s="1"/>
  <c r="I79" i="4"/>
  <c r="L79" i="4" s="1"/>
  <c r="J78" i="4"/>
  <c r="M78" i="4" s="1"/>
  <c r="I78" i="4"/>
  <c r="L78" i="4" s="1"/>
  <c r="J77" i="4"/>
  <c r="M77" i="4" s="1"/>
  <c r="I77" i="4"/>
  <c r="L77" i="4" s="1"/>
  <c r="J76" i="4"/>
  <c r="M76" i="4" s="1"/>
  <c r="I76" i="4"/>
  <c r="L76" i="4" s="1"/>
  <c r="J75" i="4"/>
  <c r="M75" i="4" s="1"/>
  <c r="I75" i="4"/>
  <c r="L75" i="4" s="1"/>
  <c r="J74" i="4"/>
  <c r="M74" i="4" s="1"/>
  <c r="I74" i="4"/>
  <c r="L74" i="4" s="1"/>
  <c r="J73" i="4"/>
  <c r="M73" i="4" s="1"/>
  <c r="I73" i="4"/>
  <c r="L73" i="4" s="1"/>
  <c r="J72" i="4"/>
  <c r="M72" i="4" s="1"/>
  <c r="I72" i="4"/>
  <c r="L72" i="4" s="1"/>
  <c r="J71" i="4"/>
  <c r="M71" i="4" s="1"/>
  <c r="I71" i="4"/>
  <c r="L71" i="4" s="1"/>
  <c r="J70" i="4"/>
  <c r="M70" i="4" s="1"/>
  <c r="I70" i="4"/>
  <c r="L70" i="4" s="1"/>
  <c r="J56" i="9"/>
  <c r="M56" i="9" s="1"/>
  <c r="I56" i="9"/>
  <c r="L56" i="9" s="1"/>
  <c r="K71" i="4" l="1"/>
  <c r="K75" i="4"/>
  <c r="K79" i="4"/>
  <c r="K83" i="4"/>
  <c r="K87" i="4"/>
  <c r="K91" i="4"/>
  <c r="K95" i="4"/>
  <c r="K73" i="4"/>
  <c r="K77" i="4"/>
  <c r="K81" i="4"/>
  <c r="K89" i="4"/>
  <c r="K93" i="4"/>
  <c r="K85" i="4"/>
  <c r="K72" i="4"/>
  <c r="K76" i="4"/>
  <c r="K80" i="4"/>
  <c r="K84" i="4"/>
  <c r="K88" i="4"/>
  <c r="K92" i="4"/>
  <c r="K70" i="4"/>
  <c r="K74" i="4"/>
  <c r="K78" i="4"/>
  <c r="K82" i="4"/>
  <c r="K86" i="4"/>
  <c r="K90" i="4"/>
  <c r="K94" i="4"/>
  <c r="K56" i="9"/>
  <c r="J174" i="9"/>
  <c r="M174" i="9" s="1"/>
  <c r="I174" i="9"/>
  <c r="L174" i="9" s="1"/>
  <c r="J190" i="9"/>
  <c r="M190" i="9" s="1"/>
  <c r="I190" i="9"/>
  <c r="L190" i="9" s="1"/>
  <c r="J88" i="9"/>
  <c r="M88" i="9" s="1"/>
  <c r="I88" i="9"/>
  <c r="L88" i="9" s="1"/>
  <c r="J94" i="9"/>
  <c r="M94" i="9" s="1"/>
  <c r="I94" i="9"/>
  <c r="L94" i="9" s="1"/>
  <c r="J157" i="9"/>
  <c r="M157" i="9" s="1"/>
  <c r="I157" i="9"/>
  <c r="L157" i="9" s="1"/>
  <c r="J142" i="9"/>
  <c r="M142" i="9" s="1"/>
  <c r="I142" i="9"/>
  <c r="L142" i="9" s="1"/>
  <c r="J180" i="9"/>
  <c r="M180" i="9" s="1"/>
  <c r="I180" i="9"/>
  <c r="L180" i="9" s="1"/>
  <c r="J78" i="9"/>
  <c r="M78" i="9" s="1"/>
  <c r="I78" i="9"/>
  <c r="L78" i="9" s="1"/>
  <c r="J60" i="9"/>
  <c r="M60" i="9" s="1"/>
  <c r="I60" i="9"/>
  <c r="L60" i="9" s="1"/>
  <c r="J67" i="9"/>
  <c r="M67" i="9" s="1"/>
  <c r="I67" i="9"/>
  <c r="L67" i="9" s="1"/>
  <c r="J22" i="9"/>
  <c r="M22" i="9" s="1"/>
  <c r="I22" i="9"/>
  <c r="L22" i="9" s="1"/>
  <c r="J47" i="9"/>
  <c r="M47" i="9" s="1"/>
  <c r="I47" i="9"/>
  <c r="L47" i="9" s="1"/>
  <c r="J87" i="9"/>
  <c r="M87" i="9" s="1"/>
  <c r="I87" i="9"/>
  <c r="L87" i="9" s="1"/>
  <c r="J148" i="9"/>
  <c r="M148" i="9" s="1"/>
  <c r="I148" i="9"/>
  <c r="L148" i="9" s="1"/>
  <c r="P172" i="9"/>
  <c r="J172" i="9"/>
  <c r="M172" i="9" s="1"/>
  <c r="I172" i="9"/>
  <c r="L172" i="9" s="1"/>
  <c r="J117" i="9"/>
  <c r="M117" i="9" s="1"/>
  <c r="I117" i="9"/>
  <c r="L117" i="9" s="1"/>
  <c r="J187" i="9"/>
  <c r="I187" i="9"/>
  <c r="L187" i="9" s="1"/>
  <c r="K187" i="9" s="1"/>
  <c r="J50" i="9"/>
  <c r="M50" i="9" s="1"/>
  <c r="I50" i="9"/>
  <c r="L50" i="9" s="1"/>
  <c r="J186" i="9"/>
  <c r="M186" i="9" s="1"/>
  <c r="I186" i="9"/>
  <c r="L186" i="9" s="1"/>
  <c r="J181" i="9"/>
  <c r="M181" i="9" s="1"/>
  <c r="I181" i="9"/>
  <c r="L181" i="9" s="1"/>
  <c r="J177" i="9"/>
  <c r="M177" i="9" s="1"/>
  <c r="I177" i="9"/>
  <c r="L177" i="9" s="1"/>
  <c r="J154" i="9"/>
  <c r="M154" i="9" s="1"/>
  <c r="I154" i="9"/>
  <c r="L154" i="9" s="1"/>
  <c r="J132" i="9"/>
  <c r="M132" i="9" s="1"/>
  <c r="I132" i="9"/>
  <c r="L132" i="9" s="1"/>
  <c r="J29" i="9"/>
  <c r="M29" i="9" s="1"/>
  <c r="I29" i="9"/>
  <c r="L29" i="9" s="1"/>
  <c r="J69" i="9"/>
  <c r="M69" i="9" s="1"/>
  <c r="I69" i="9"/>
  <c r="L69" i="9" s="1"/>
  <c r="P176" i="9"/>
  <c r="J176" i="9"/>
  <c r="M176" i="9" s="1"/>
  <c r="I176" i="9"/>
  <c r="L176" i="9" s="1"/>
  <c r="J25" i="9"/>
  <c r="M25" i="9" s="1"/>
  <c r="I25" i="9"/>
  <c r="L25" i="9" s="1"/>
  <c r="J126" i="9"/>
  <c r="M126" i="9" s="1"/>
  <c r="I126" i="9"/>
  <c r="L126" i="9" s="1"/>
  <c r="J123" i="9"/>
  <c r="M123" i="9" s="1"/>
  <c r="I123" i="9"/>
  <c r="L123" i="9" s="1"/>
  <c r="J104" i="9"/>
  <c r="M104" i="9" s="1"/>
  <c r="I104" i="9"/>
  <c r="L104" i="9" s="1"/>
  <c r="J179" i="9"/>
  <c r="M179" i="9" s="1"/>
  <c r="I179" i="9"/>
  <c r="L179" i="9" s="1"/>
  <c r="J175" i="9"/>
  <c r="M175" i="9" s="1"/>
  <c r="I175" i="9"/>
  <c r="L175" i="9" s="1"/>
  <c r="J19" i="9"/>
  <c r="M19" i="9" s="1"/>
  <c r="I19" i="9"/>
  <c r="L19" i="9" s="1"/>
  <c r="J185" i="9"/>
  <c r="M185" i="9" s="1"/>
  <c r="I185" i="9"/>
  <c r="L185" i="9" s="1"/>
  <c r="J171" i="9"/>
  <c r="M171" i="9" s="1"/>
  <c r="I171" i="9"/>
  <c r="L171" i="9" s="1"/>
  <c r="J90" i="9"/>
  <c r="M90" i="9" s="1"/>
  <c r="I90" i="9"/>
  <c r="L90" i="9" s="1"/>
  <c r="J169" i="9"/>
  <c r="M169" i="9" s="1"/>
  <c r="I169" i="9"/>
  <c r="L169" i="9" s="1"/>
  <c r="J81" i="9"/>
  <c r="M81" i="9" s="1"/>
  <c r="I81" i="9"/>
  <c r="L81" i="9" s="1"/>
  <c r="M170" i="9"/>
  <c r="I170" i="9"/>
  <c r="L170" i="9" s="1"/>
  <c r="J26" i="9"/>
  <c r="M26" i="9" s="1"/>
  <c r="I26" i="9"/>
  <c r="L26" i="9" s="1"/>
  <c r="J58" i="9"/>
  <c r="M58" i="9" s="1"/>
  <c r="I58" i="9"/>
  <c r="L58" i="9" s="1"/>
  <c r="J54" i="9"/>
  <c r="M54" i="9" s="1"/>
  <c r="I54" i="9"/>
  <c r="L54" i="9" s="1"/>
  <c r="J114" i="9"/>
  <c r="M114" i="9" s="1"/>
  <c r="I114" i="9"/>
  <c r="L114" i="9" s="1"/>
  <c r="J51" i="9"/>
  <c r="M51" i="9" s="1"/>
  <c r="I51" i="9"/>
  <c r="L51" i="9" s="1"/>
  <c r="J45" i="9"/>
  <c r="M45" i="9" s="1"/>
  <c r="I45" i="9"/>
  <c r="L45" i="9" s="1"/>
  <c r="J139" i="9"/>
  <c r="M139" i="9" s="1"/>
  <c r="I139" i="9"/>
  <c r="L139" i="9" s="1"/>
  <c r="J39" i="9"/>
  <c r="M39" i="9" s="1"/>
  <c r="I39" i="9"/>
  <c r="L39" i="9" s="1"/>
  <c r="J5" i="9"/>
  <c r="M5" i="9" s="1"/>
  <c r="I5" i="9"/>
  <c r="L5" i="9" s="1"/>
  <c r="J98" i="9"/>
  <c r="M98" i="9" s="1"/>
  <c r="I98" i="9"/>
  <c r="L98" i="9" s="1"/>
  <c r="J32" i="9"/>
  <c r="M32" i="9" s="1"/>
  <c r="I32" i="9"/>
  <c r="L32" i="9" s="1"/>
  <c r="J152" i="9"/>
  <c r="M152" i="9" s="1"/>
  <c r="I152" i="9"/>
  <c r="L152" i="9" s="1"/>
  <c r="J131" i="9"/>
  <c r="M131" i="9" s="1"/>
  <c r="I131" i="9"/>
  <c r="L131" i="9" s="1"/>
  <c r="J75" i="9"/>
  <c r="M75" i="9" s="1"/>
  <c r="I75" i="9"/>
  <c r="L75" i="9" s="1"/>
  <c r="J71" i="9"/>
  <c r="M71" i="9" s="1"/>
  <c r="I71" i="9"/>
  <c r="L71" i="9" s="1"/>
  <c r="J167" i="9"/>
  <c r="M167" i="9" s="1"/>
  <c r="I167" i="9"/>
  <c r="L167" i="9" s="1"/>
  <c r="J20" i="9"/>
  <c r="M20" i="9" s="1"/>
  <c r="I20" i="9"/>
  <c r="L20" i="9" s="1"/>
  <c r="J3" i="9"/>
  <c r="M3" i="9" s="1"/>
  <c r="I3" i="9"/>
  <c r="L3" i="9" s="1"/>
  <c r="J55" i="9"/>
  <c r="M55" i="9" s="1"/>
  <c r="I55" i="9"/>
  <c r="L55" i="9" s="1"/>
  <c r="J120" i="9"/>
  <c r="M120" i="9" s="1"/>
  <c r="I120" i="9"/>
  <c r="L120" i="9" s="1"/>
  <c r="J160" i="9"/>
  <c r="M160" i="9" s="1"/>
  <c r="I160" i="9"/>
  <c r="L160" i="9" s="1"/>
  <c r="J145" i="9"/>
  <c r="M145" i="9" s="1"/>
  <c r="I145" i="9"/>
  <c r="L145" i="9" s="1"/>
  <c r="J110" i="9"/>
  <c r="M110" i="9" s="1"/>
  <c r="I110" i="9"/>
  <c r="L110" i="9" s="1"/>
  <c r="J100" i="9"/>
  <c r="M100" i="9" s="1"/>
  <c r="I100" i="9"/>
  <c r="L100" i="9" s="1"/>
  <c r="J183" i="9"/>
  <c r="M183" i="9" s="1"/>
  <c r="I183" i="9"/>
  <c r="L183" i="9" s="1"/>
  <c r="J184" i="9"/>
  <c r="M184" i="9" s="1"/>
  <c r="I184" i="9"/>
  <c r="L184" i="9" s="1"/>
  <c r="J128" i="9"/>
  <c r="M128" i="9" s="1"/>
  <c r="I128" i="9"/>
  <c r="L128" i="9" s="1"/>
  <c r="J24" i="9"/>
  <c r="M24" i="9" s="1"/>
  <c r="I24" i="9"/>
  <c r="L24" i="9" s="1"/>
  <c r="J16" i="9"/>
  <c r="M16" i="9" s="1"/>
  <c r="I16" i="9"/>
  <c r="L16" i="9" s="1"/>
  <c r="J12" i="9"/>
  <c r="M12" i="9" s="1"/>
  <c r="I12" i="9"/>
  <c r="L12" i="9" s="1"/>
  <c r="J11" i="9"/>
  <c r="M11" i="9" s="1"/>
  <c r="I11" i="9"/>
  <c r="L11" i="9" s="1"/>
  <c r="J57" i="9"/>
  <c r="M57" i="9" s="1"/>
  <c r="I57" i="9"/>
  <c r="L57" i="9" s="1"/>
  <c r="J189" i="9"/>
  <c r="M189" i="9" s="1"/>
  <c r="I189" i="9"/>
  <c r="L189" i="9" s="1"/>
  <c r="J158" i="9"/>
  <c r="M158" i="9" s="1"/>
  <c r="I158" i="9"/>
  <c r="L158" i="9" s="1"/>
  <c r="J156" i="9"/>
  <c r="M156" i="9" s="1"/>
  <c r="I156" i="9"/>
  <c r="L156" i="9" s="1"/>
  <c r="J96" i="9"/>
  <c r="M96" i="9" s="1"/>
  <c r="I96" i="9"/>
  <c r="L96" i="9" s="1"/>
  <c r="J92" i="9"/>
  <c r="M92" i="9" s="1"/>
  <c r="I92" i="9"/>
  <c r="L92" i="9" s="1"/>
  <c r="J133" i="9"/>
  <c r="M133" i="9" s="1"/>
  <c r="I133" i="9"/>
  <c r="L133" i="9" s="1"/>
  <c r="J4" i="9"/>
  <c r="M4" i="9" s="1"/>
  <c r="I4" i="9"/>
  <c r="L4" i="9" s="1"/>
  <c r="J76" i="9"/>
  <c r="M76" i="9" s="1"/>
  <c r="I76" i="9"/>
  <c r="L76" i="9" s="1"/>
  <c r="J74" i="9"/>
  <c r="M74" i="9" s="1"/>
  <c r="I74" i="9"/>
  <c r="L74" i="9" s="1"/>
  <c r="J73" i="9"/>
  <c r="M73" i="9" s="1"/>
  <c r="I73" i="9"/>
  <c r="L73" i="9" s="1"/>
  <c r="J63" i="9"/>
  <c r="M63" i="9" s="1"/>
  <c r="I63" i="9"/>
  <c r="L63" i="9" s="1"/>
  <c r="J15" i="9"/>
  <c r="M15" i="9" s="1"/>
  <c r="I15" i="9"/>
  <c r="L15" i="9" s="1"/>
  <c r="P182" i="9"/>
  <c r="J182" i="9"/>
  <c r="M182" i="9" s="1"/>
  <c r="I182" i="9"/>
  <c r="L182" i="9" s="1"/>
  <c r="J173" i="9"/>
  <c r="M173" i="9" s="1"/>
  <c r="I173" i="9"/>
  <c r="L173" i="9" s="1"/>
  <c r="J80" i="9"/>
  <c r="M80" i="9" s="1"/>
  <c r="I80" i="9"/>
  <c r="L80" i="9" s="1"/>
  <c r="J149" i="9"/>
  <c r="M149" i="9" s="1"/>
  <c r="I149" i="9"/>
  <c r="L149" i="9" s="1"/>
  <c r="J7" i="9"/>
  <c r="M7" i="9" s="1"/>
  <c r="I7" i="9"/>
  <c r="L7" i="9" s="1"/>
  <c r="J40" i="9"/>
  <c r="M40" i="9" s="1"/>
  <c r="I40" i="9"/>
  <c r="L40" i="9" s="1"/>
  <c r="J140" i="9"/>
  <c r="M140" i="9" s="1"/>
  <c r="I140" i="9"/>
  <c r="L140" i="9" s="1"/>
  <c r="J105" i="9"/>
  <c r="M105" i="9" s="1"/>
  <c r="L105" i="9"/>
  <c r="J41" i="9"/>
  <c r="M41" i="9" s="1"/>
  <c r="I41" i="9"/>
  <c r="J34" i="9"/>
  <c r="M34" i="9" s="1"/>
  <c r="I34" i="9"/>
  <c r="L34" i="9" s="1"/>
  <c r="J66" i="9"/>
  <c r="M66" i="9" s="1"/>
  <c r="I66" i="9"/>
  <c r="L66" i="9" s="1"/>
  <c r="J13" i="9"/>
  <c r="M13" i="9" s="1"/>
  <c r="I13" i="9"/>
  <c r="L13" i="9" s="1"/>
  <c r="K104" i="9" l="1"/>
  <c r="K34" i="9"/>
  <c r="K80" i="9"/>
  <c r="K182" i="9"/>
  <c r="K66" i="9"/>
  <c r="K105" i="9"/>
  <c r="K7" i="9"/>
  <c r="K63" i="9"/>
  <c r="K76" i="9"/>
  <c r="K12" i="9"/>
  <c r="K184" i="9"/>
  <c r="K145" i="9"/>
  <c r="K131" i="9"/>
  <c r="K139" i="9"/>
  <c r="K51" i="9"/>
  <c r="K26" i="9"/>
  <c r="K169" i="9"/>
  <c r="K19" i="9"/>
  <c r="K123" i="9"/>
  <c r="K148" i="9"/>
  <c r="K47" i="9"/>
  <c r="K142" i="9"/>
  <c r="K88" i="9"/>
  <c r="K132" i="9"/>
  <c r="K181" i="9"/>
  <c r="K117" i="9"/>
  <c r="K140" i="9"/>
  <c r="K149" i="9"/>
  <c r="K173" i="9"/>
  <c r="K154" i="9"/>
  <c r="K73" i="9"/>
  <c r="K4" i="9"/>
  <c r="K133" i="9"/>
  <c r="K57" i="9"/>
  <c r="K24" i="9"/>
  <c r="K100" i="9"/>
  <c r="K120" i="9"/>
  <c r="K3" i="9"/>
  <c r="K71" i="9"/>
  <c r="K32" i="9"/>
  <c r="K13" i="9"/>
  <c r="L41" i="9"/>
  <c r="K41" i="9" s="1"/>
  <c r="K29" i="9"/>
  <c r="K5" i="9"/>
  <c r="K54" i="9"/>
  <c r="K171" i="9"/>
  <c r="K179" i="9"/>
  <c r="K25" i="9"/>
  <c r="K87" i="9"/>
  <c r="K67" i="9"/>
  <c r="K180" i="9"/>
  <c r="K174" i="9"/>
  <c r="K40" i="9"/>
  <c r="K186" i="9"/>
  <c r="K69" i="9"/>
  <c r="K177" i="9"/>
  <c r="K50" i="9"/>
  <c r="K172" i="9"/>
  <c r="K92" i="9"/>
  <c r="K156" i="9"/>
  <c r="K189" i="9"/>
  <c r="K16" i="9"/>
  <c r="K183" i="9"/>
  <c r="K160" i="9"/>
  <c r="K167" i="9"/>
  <c r="K152" i="9"/>
  <c r="K114" i="9"/>
  <c r="K58" i="9"/>
  <c r="K170" i="9"/>
  <c r="K90" i="9"/>
  <c r="K175" i="9"/>
  <c r="K126" i="9"/>
  <c r="K22" i="9"/>
  <c r="K78" i="9"/>
  <c r="K157" i="9"/>
  <c r="K190" i="9"/>
  <c r="K15" i="9"/>
  <c r="K74" i="9"/>
  <c r="K96" i="9"/>
  <c r="K158" i="9"/>
  <c r="K11" i="9"/>
  <c r="K128" i="9"/>
  <c r="K110" i="9"/>
  <c r="K55" i="9"/>
  <c r="K20" i="9"/>
  <c r="K75" i="9"/>
  <c r="K98" i="9"/>
  <c r="K39" i="9"/>
  <c r="K45" i="9"/>
  <c r="K81" i="9"/>
  <c r="K185" i="9"/>
  <c r="K176" i="9"/>
  <c r="K60" i="9"/>
  <c r="K94" i="9"/>
  <c r="J396" i="4"/>
  <c r="M396" i="4" s="1"/>
  <c r="J397" i="4"/>
  <c r="M397" i="4" s="1"/>
  <c r="J398" i="4"/>
  <c r="M398" i="4" s="1"/>
  <c r="J881" i="4"/>
  <c r="M881" i="4" s="1"/>
  <c r="J96" i="4"/>
  <c r="M96" i="4" s="1"/>
  <c r="J69" i="4"/>
  <c r="M69" i="4" s="1"/>
  <c r="I396" i="4"/>
  <c r="L396" i="4" s="1"/>
  <c r="I397" i="4"/>
  <c r="L397" i="4" s="1"/>
  <c r="I398" i="4"/>
  <c r="L398" i="4" s="1"/>
  <c r="I881" i="4"/>
  <c r="L881" i="4" s="1"/>
  <c r="I96" i="4"/>
  <c r="L96" i="4" s="1"/>
  <c r="I69" i="4"/>
  <c r="L69" i="4" s="1"/>
  <c r="K69" i="4" l="1"/>
  <c r="K96" i="4"/>
  <c r="K398" i="4"/>
  <c r="K396" i="4"/>
  <c r="K397" i="4"/>
  <c r="K881" i="4"/>
  <c r="J872" i="4"/>
  <c r="M872" i="4" s="1"/>
  <c r="I872" i="4"/>
  <c r="L872" i="4" s="1"/>
  <c r="J871" i="4"/>
  <c r="M871" i="4" s="1"/>
  <c r="I871" i="4"/>
  <c r="L871" i="4" s="1"/>
  <c r="J868" i="4"/>
  <c r="M868" i="4" s="1"/>
  <c r="I868" i="4"/>
  <c r="L868" i="4" s="1"/>
  <c r="J859" i="4"/>
  <c r="M859" i="4" s="1"/>
  <c r="I859" i="4"/>
  <c r="L859" i="4" s="1"/>
  <c r="J860" i="4"/>
  <c r="M860" i="4" s="1"/>
  <c r="I860" i="4"/>
  <c r="L860" i="4" s="1"/>
  <c r="K860" i="4" s="1"/>
  <c r="J865" i="4"/>
  <c r="M865" i="4" s="1"/>
  <c r="I865" i="4"/>
  <c r="L865" i="4" s="1"/>
  <c r="J866" i="4"/>
  <c r="M866" i="4" s="1"/>
  <c r="I866" i="4"/>
  <c r="L866" i="4" s="1"/>
  <c r="J875" i="4"/>
  <c r="M875" i="4" s="1"/>
  <c r="I875" i="4"/>
  <c r="L875" i="4" s="1"/>
  <c r="J879" i="4"/>
  <c r="M879" i="4" s="1"/>
  <c r="I879" i="4"/>
  <c r="L879" i="4" s="1"/>
  <c r="K879" i="4" s="1"/>
  <c r="J878" i="4"/>
  <c r="M878" i="4" s="1"/>
  <c r="I878" i="4"/>
  <c r="L878" i="4" s="1"/>
  <c r="J863" i="4"/>
  <c r="M863" i="4" s="1"/>
  <c r="I863" i="4"/>
  <c r="L863" i="4" s="1"/>
  <c r="J867" i="4"/>
  <c r="M867" i="4" s="1"/>
  <c r="I867" i="4"/>
  <c r="L867" i="4" s="1"/>
  <c r="J856" i="4"/>
  <c r="M856" i="4" s="1"/>
  <c r="I856" i="4"/>
  <c r="L856" i="4" s="1"/>
  <c r="K856" i="4" s="1"/>
  <c r="J870" i="4"/>
  <c r="M870" i="4" s="1"/>
  <c r="I870" i="4"/>
  <c r="L870" i="4" s="1"/>
  <c r="J857" i="4"/>
  <c r="M857" i="4" s="1"/>
  <c r="I857" i="4"/>
  <c r="L857" i="4" s="1"/>
  <c r="J862" i="4"/>
  <c r="M862" i="4" s="1"/>
  <c r="I862" i="4"/>
  <c r="L862" i="4" s="1"/>
  <c r="J880" i="4"/>
  <c r="M880" i="4" s="1"/>
  <c r="I880" i="4"/>
  <c r="L880" i="4" s="1"/>
  <c r="K880" i="4" s="1"/>
  <c r="J873" i="4"/>
  <c r="M873" i="4" s="1"/>
  <c r="I873" i="4"/>
  <c r="L873" i="4" s="1"/>
  <c r="J869" i="4"/>
  <c r="M869" i="4" s="1"/>
  <c r="I869" i="4"/>
  <c r="L869" i="4" s="1"/>
  <c r="J874" i="4"/>
  <c r="M874" i="4" s="1"/>
  <c r="I874" i="4"/>
  <c r="L874" i="4" s="1"/>
  <c r="J858" i="4"/>
  <c r="M858" i="4" s="1"/>
  <c r="I858" i="4"/>
  <c r="L858" i="4" s="1"/>
  <c r="K858" i="4" s="1"/>
  <c r="J864" i="4"/>
  <c r="M864" i="4" s="1"/>
  <c r="I864" i="4"/>
  <c r="L864" i="4" s="1"/>
  <c r="J876" i="4"/>
  <c r="M876" i="4" s="1"/>
  <c r="I876" i="4"/>
  <c r="L876" i="4" s="1"/>
  <c r="J861" i="4"/>
  <c r="M861" i="4" s="1"/>
  <c r="I861" i="4"/>
  <c r="L861" i="4" s="1"/>
  <c r="J822" i="4"/>
  <c r="M822" i="4" s="1"/>
  <c r="I822" i="4"/>
  <c r="L822" i="4" s="1"/>
  <c r="K822" i="4" s="1"/>
  <c r="J823" i="4"/>
  <c r="M823" i="4" s="1"/>
  <c r="I823" i="4"/>
  <c r="L823" i="4" s="1"/>
  <c r="J849" i="4"/>
  <c r="M849" i="4" s="1"/>
  <c r="I849" i="4"/>
  <c r="L849" i="4" s="1"/>
  <c r="J835" i="4"/>
  <c r="M835" i="4" s="1"/>
  <c r="I835" i="4"/>
  <c r="L835" i="4" s="1"/>
  <c r="J816" i="4"/>
  <c r="M816" i="4" s="1"/>
  <c r="I816" i="4"/>
  <c r="L816" i="4" s="1"/>
  <c r="K816" i="4" s="1"/>
  <c r="J818" i="4"/>
  <c r="M818" i="4" s="1"/>
  <c r="I818" i="4"/>
  <c r="L818" i="4" s="1"/>
  <c r="J829" i="4"/>
  <c r="M829" i="4" s="1"/>
  <c r="I829" i="4"/>
  <c r="L829" i="4" s="1"/>
  <c r="J853" i="4"/>
  <c r="M853" i="4" s="1"/>
  <c r="I853" i="4"/>
  <c r="L853" i="4" s="1"/>
  <c r="J845" i="4"/>
  <c r="M845" i="4" s="1"/>
  <c r="I845" i="4"/>
  <c r="L845" i="4" s="1"/>
  <c r="K845" i="4" s="1"/>
  <c r="J814" i="4"/>
  <c r="M814" i="4" s="1"/>
  <c r="I814" i="4"/>
  <c r="L814" i="4" s="1"/>
  <c r="J844" i="4"/>
  <c r="M844" i="4" s="1"/>
  <c r="I844" i="4"/>
  <c r="L844" i="4" s="1"/>
  <c r="J837" i="4"/>
  <c r="M837" i="4" s="1"/>
  <c r="I837" i="4"/>
  <c r="L837" i="4" s="1"/>
  <c r="J841" i="4"/>
  <c r="M841" i="4" s="1"/>
  <c r="I841" i="4"/>
  <c r="L841" i="4" s="1"/>
  <c r="K841" i="4" s="1"/>
  <c r="J840" i="4"/>
  <c r="M840" i="4" s="1"/>
  <c r="I840" i="4"/>
  <c r="L840" i="4" s="1"/>
  <c r="J839" i="4"/>
  <c r="M839" i="4" s="1"/>
  <c r="I839" i="4"/>
  <c r="L839" i="4" s="1"/>
  <c r="J820" i="4"/>
  <c r="M820" i="4" s="1"/>
  <c r="I820" i="4"/>
  <c r="L820" i="4" s="1"/>
  <c r="J838" i="4"/>
  <c r="M838" i="4" s="1"/>
  <c r="I838" i="4"/>
  <c r="L838" i="4" s="1"/>
  <c r="K838" i="4" s="1"/>
  <c r="J842" i="4"/>
  <c r="M842" i="4" s="1"/>
  <c r="I842" i="4"/>
  <c r="L842" i="4" s="1"/>
  <c r="J836" i="4"/>
  <c r="M836" i="4" s="1"/>
  <c r="I836" i="4"/>
  <c r="L836" i="4" s="1"/>
  <c r="J825" i="4"/>
  <c r="M825" i="4" s="1"/>
  <c r="I825" i="4"/>
  <c r="L825" i="4" s="1"/>
  <c r="J819" i="4"/>
  <c r="M819" i="4" s="1"/>
  <c r="I819" i="4"/>
  <c r="L819" i="4" s="1"/>
  <c r="K819" i="4" s="1"/>
  <c r="J821" i="4"/>
  <c r="M821" i="4" s="1"/>
  <c r="I821" i="4"/>
  <c r="L821" i="4" s="1"/>
  <c r="J832" i="4"/>
  <c r="M832" i="4" s="1"/>
  <c r="I832" i="4"/>
  <c r="L832" i="4" s="1"/>
  <c r="J828" i="4"/>
  <c r="M828" i="4" s="1"/>
  <c r="I828" i="4"/>
  <c r="L828" i="4" s="1"/>
  <c r="J831" i="4"/>
  <c r="M831" i="4" s="1"/>
  <c r="I831" i="4"/>
  <c r="L831" i="4" s="1"/>
  <c r="K831" i="4" s="1"/>
  <c r="J833" i="4"/>
  <c r="M833" i="4" s="1"/>
  <c r="I833" i="4"/>
  <c r="L833" i="4" s="1"/>
  <c r="J830" i="4"/>
  <c r="M830" i="4" s="1"/>
  <c r="I830" i="4"/>
  <c r="L830" i="4" s="1"/>
  <c r="J817" i="4"/>
  <c r="M817" i="4" s="1"/>
  <c r="I817" i="4"/>
  <c r="L817" i="4" s="1"/>
  <c r="J852" i="4"/>
  <c r="M852" i="4" s="1"/>
  <c r="I852" i="4"/>
  <c r="L852" i="4" s="1"/>
  <c r="K852" i="4" s="1"/>
  <c r="J848" i="4"/>
  <c r="M848" i="4" s="1"/>
  <c r="I848" i="4"/>
  <c r="L848" i="4" s="1"/>
  <c r="J851" i="4"/>
  <c r="M851" i="4" s="1"/>
  <c r="I851" i="4"/>
  <c r="L851" i="4" s="1"/>
  <c r="J854" i="4"/>
  <c r="M854" i="4" s="1"/>
  <c r="I854" i="4"/>
  <c r="L854" i="4" s="1"/>
  <c r="J826" i="4"/>
  <c r="M826" i="4" s="1"/>
  <c r="I826" i="4"/>
  <c r="L826" i="4" s="1"/>
  <c r="K826" i="4" s="1"/>
  <c r="J846" i="4"/>
  <c r="M846" i="4" s="1"/>
  <c r="I846" i="4"/>
  <c r="L846" i="4" s="1"/>
  <c r="J850" i="4"/>
  <c r="M850" i="4" s="1"/>
  <c r="I850" i="4"/>
  <c r="L850" i="4" s="1"/>
  <c r="J843" i="4"/>
  <c r="M843" i="4" s="1"/>
  <c r="I843" i="4"/>
  <c r="L843" i="4" s="1"/>
  <c r="J834" i="4"/>
  <c r="M834" i="4" s="1"/>
  <c r="I834" i="4"/>
  <c r="L834" i="4" s="1"/>
  <c r="K834" i="4" s="1"/>
  <c r="J827" i="4"/>
  <c r="M827" i="4" s="1"/>
  <c r="I827" i="4"/>
  <c r="L827" i="4" s="1"/>
  <c r="J815" i="4"/>
  <c r="M815" i="4" s="1"/>
  <c r="I815" i="4"/>
  <c r="L815" i="4" s="1"/>
  <c r="J855" i="4"/>
  <c r="M855" i="4" s="1"/>
  <c r="I855" i="4"/>
  <c r="L855" i="4" s="1"/>
  <c r="J824" i="4"/>
  <c r="M824" i="4" s="1"/>
  <c r="I824" i="4"/>
  <c r="L824" i="4" s="1"/>
  <c r="K824" i="4" s="1"/>
  <c r="J847" i="4"/>
  <c r="M847" i="4" s="1"/>
  <c r="I847" i="4"/>
  <c r="L847" i="4" s="1"/>
  <c r="J774" i="4"/>
  <c r="M774" i="4" s="1"/>
  <c r="I774" i="4"/>
  <c r="L774" i="4" s="1"/>
  <c r="J810" i="4"/>
  <c r="M810" i="4" s="1"/>
  <c r="I810" i="4"/>
  <c r="L810" i="4" s="1"/>
  <c r="J809" i="4"/>
  <c r="M809" i="4" s="1"/>
  <c r="I809" i="4"/>
  <c r="L809" i="4" s="1"/>
  <c r="K809" i="4" s="1"/>
  <c r="J801" i="4"/>
  <c r="M801" i="4" s="1"/>
  <c r="I801" i="4"/>
  <c r="L801" i="4" s="1"/>
  <c r="J775" i="4"/>
  <c r="M775" i="4" s="1"/>
  <c r="I775" i="4"/>
  <c r="L775" i="4" s="1"/>
  <c r="J769" i="4"/>
  <c r="M769" i="4" s="1"/>
  <c r="I769" i="4"/>
  <c r="L769" i="4" s="1"/>
  <c r="J777" i="4"/>
  <c r="M777" i="4" s="1"/>
  <c r="I777" i="4"/>
  <c r="L777" i="4" s="1"/>
  <c r="K777" i="4" s="1"/>
  <c r="J773" i="4"/>
  <c r="M773" i="4" s="1"/>
  <c r="I773" i="4"/>
  <c r="L773" i="4" s="1"/>
  <c r="J803" i="4"/>
  <c r="M803" i="4" s="1"/>
  <c r="I803" i="4"/>
  <c r="L803" i="4" s="1"/>
  <c r="J808" i="4"/>
  <c r="M808" i="4" s="1"/>
  <c r="I808" i="4"/>
  <c r="L808" i="4" s="1"/>
  <c r="J796" i="4"/>
  <c r="M796" i="4" s="1"/>
  <c r="I796" i="4"/>
  <c r="L796" i="4" s="1"/>
  <c r="K796" i="4" s="1"/>
  <c r="J797" i="4"/>
  <c r="M797" i="4" s="1"/>
  <c r="I797" i="4"/>
  <c r="L797" i="4" s="1"/>
  <c r="J812" i="4"/>
  <c r="M812" i="4" s="1"/>
  <c r="I812" i="4"/>
  <c r="L812" i="4" s="1"/>
  <c r="J798" i="4"/>
  <c r="M798" i="4" s="1"/>
  <c r="I798" i="4"/>
  <c r="L798" i="4" s="1"/>
  <c r="J799" i="4"/>
  <c r="M799" i="4" s="1"/>
  <c r="I799" i="4"/>
  <c r="L799" i="4" s="1"/>
  <c r="K799" i="4" s="1"/>
  <c r="J772" i="4"/>
  <c r="M772" i="4" s="1"/>
  <c r="I772" i="4"/>
  <c r="L772" i="4" s="1"/>
  <c r="J795" i="4"/>
  <c r="M795" i="4" s="1"/>
  <c r="I795" i="4"/>
  <c r="L795" i="4" s="1"/>
  <c r="J789" i="4"/>
  <c r="M789" i="4" s="1"/>
  <c r="I789" i="4"/>
  <c r="L789" i="4" s="1"/>
  <c r="J800" i="4"/>
  <c r="M800" i="4" s="1"/>
  <c r="I800" i="4"/>
  <c r="L800" i="4" s="1"/>
  <c r="K800" i="4" s="1"/>
  <c r="J783" i="4"/>
  <c r="M783" i="4" s="1"/>
  <c r="I783" i="4"/>
  <c r="L783" i="4" s="1"/>
  <c r="J787" i="4"/>
  <c r="M787" i="4" s="1"/>
  <c r="I787" i="4"/>
  <c r="L787" i="4" s="1"/>
  <c r="J794" i="4"/>
  <c r="M794" i="4" s="1"/>
  <c r="I794" i="4"/>
  <c r="L794" i="4" s="1"/>
  <c r="J788" i="4"/>
  <c r="M788" i="4" s="1"/>
  <c r="I788" i="4"/>
  <c r="L788" i="4" s="1"/>
  <c r="K788" i="4" s="1"/>
  <c r="J813" i="4"/>
  <c r="M813" i="4" s="1"/>
  <c r="I813" i="4"/>
  <c r="L813" i="4" s="1"/>
  <c r="J771" i="4"/>
  <c r="M771" i="4" s="1"/>
  <c r="I771" i="4"/>
  <c r="L771" i="4" s="1"/>
  <c r="J807" i="4"/>
  <c r="M807" i="4" s="1"/>
  <c r="I807" i="4"/>
  <c r="L807" i="4" s="1"/>
  <c r="J805" i="4"/>
  <c r="M805" i="4" s="1"/>
  <c r="I805" i="4"/>
  <c r="L805" i="4" s="1"/>
  <c r="J781" i="4"/>
  <c r="M781" i="4" s="1"/>
  <c r="I781" i="4"/>
  <c r="L781" i="4" s="1"/>
  <c r="J780" i="4"/>
  <c r="M780" i="4" s="1"/>
  <c r="I780" i="4"/>
  <c r="L780" i="4" s="1"/>
  <c r="J784" i="4"/>
  <c r="M784" i="4" s="1"/>
  <c r="I784" i="4"/>
  <c r="L784" i="4" s="1"/>
  <c r="J786" i="4"/>
  <c r="M786" i="4" s="1"/>
  <c r="I786" i="4"/>
  <c r="L786" i="4" s="1"/>
  <c r="J785" i="4"/>
  <c r="M785" i="4" s="1"/>
  <c r="I785" i="4"/>
  <c r="L785" i="4" s="1"/>
  <c r="J779" i="4"/>
  <c r="M779" i="4" s="1"/>
  <c r="I779" i="4"/>
  <c r="L779" i="4" s="1"/>
  <c r="J790" i="4"/>
  <c r="M790" i="4" s="1"/>
  <c r="I790" i="4"/>
  <c r="L790" i="4" s="1"/>
  <c r="J802" i="4"/>
  <c r="M802" i="4" s="1"/>
  <c r="I802" i="4"/>
  <c r="L802" i="4" s="1"/>
  <c r="K802" i="4" s="1"/>
  <c r="J776" i="4"/>
  <c r="M776" i="4" s="1"/>
  <c r="I776" i="4"/>
  <c r="L776" i="4" s="1"/>
  <c r="J782" i="4"/>
  <c r="M782" i="4" s="1"/>
  <c r="I782" i="4"/>
  <c r="L782" i="4" s="1"/>
  <c r="J806" i="4"/>
  <c r="M806" i="4" s="1"/>
  <c r="I806" i="4"/>
  <c r="L806" i="4" s="1"/>
  <c r="J778" i="4"/>
  <c r="M778" i="4" s="1"/>
  <c r="I778" i="4"/>
  <c r="L778" i="4" s="1"/>
  <c r="K778" i="4" s="1"/>
  <c r="J791" i="4"/>
  <c r="M791" i="4" s="1"/>
  <c r="I791" i="4"/>
  <c r="L791" i="4" s="1"/>
  <c r="J792" i="4"/>
  <c r="M792" i="4" s="1"/>
  <c r="I792" i="4"/>
  <c r="L792" i="4" s="1"/>
  <c r="J793" i="4"/>
  <c r="M793" i="4" s="1"/>
  <c r="I793" i="4"/>
  <c r="L793" i="4" s="1"/>
  <c r="J811" i="4"/>
  <c r="M811" i="4" s="1"/>
  <c r="I811" i="4"/>
  <c r="L811" i="4" s="1"/>
  <c r="K811" i="4" s="1"/>
  <c r="J770" i="4"/>
  <c r="M770" i="4" s="1"/>
  <c r="I770" i="4"/>
  <c r="L770" i="4" s="1"/>
  <c r="K770" i="4" s="1"/>
  <c r="J804" i="4"/>
  <c r="M804" i="4" s="1"/>
  <c r="I804" i="4"/>
  <c r="L804" i="4" s="1"/>
  <c r="J757" i="4"/>
  <c r="M757" i="4" s="1"/>
  <c r="I757" i="4"/>
  <c r="L757" i="4" s="1"/>
  <c r="J740" i="4"/>
  <c r="M740" i="4" s="1"/>
  <c r="I740" i="4"/>
  <c r="L740" i="4" s="1"/>
  <c r="K740" i="4" s="1"/>
  <c r="J756" i="4"/>
  <c r="M756" i="4" s="1"/>
  <c r="I756" i="4"/>
  <c r="L756" i="4" s="1"/>
  <c r="J764" i="4"/>
  <c r="M764" i="4" s="1"/>
  <c r="I764" i="4"/>
  <c r="L764" i="4" s="1"/>
  <c r="J763" i="4"/>
  <c r="M763" i="4" s="1"/>
  <c r="I763" i="4"/>
  <c r="L763" i="4" s="1"/>
  <c r="J762" i="4"/>
  <c r="M762" i="4" s="1"/>
  <c r="I762" i="4"/>
  <c r="L762" i="4" s="1"/>
  <c r="K762" i="4" s="1"/>
  <c r="J747" i="4"/>
  <c r="M747" i="4" s="1"/>
  <c r="I747" i="4"/>
  <c r="L747" i="4" s="1"/>
  <c r="J741" i="4"/>
  <c r="M741" i="4" s="1"/>
  <c r="I741" i="4"/>
  <c r="L741" i="4" s="1"/>
  <c r="J752" i="4"/>
  <c r="M752" i="4" s="1"/>
  <c r="I752" i="4"/>
  <c r="L752" i="4" s="1"/>
  <c r="J760" i="4"/>
  <c r="M760" i="4" s="1"/>
  <c r="I760" i="4"/>
  <c r="L760" i="4" s="1"/>
  <c r="K760" i="4" s="1"/>
  <c r="J751" i="4"/>
  <c r="M751" i="4" s="1"/>
  <c r="I751" i="4"/>
  <c r="L751" i="4" s="1"/>
  <c r="K751" i="4" s="1"/>
  <c r="J754" i="4"/>
  <c r="M754" i="4" s="1"/>
  <c r="I754" i="4"/>
  <c r="L754" i="4" s="1"/>
  <c r="J755" i="4"/>
  <c r="M755" i="4" s="1"/>
  <c r="I755" i="4"/>
  <c r="L755" i="4" s="1"/>
  <c r="J743" i="4"/>
  <c r="M743" i="4" s="1"/>
  <c r="I743" i="4"/>
  <c r="L743" i="4" s="1"/>
  <c r="K743" i="4" s="1"/>
  <c r="J753" i="4"/>
  <c r="M753" i="4" s="1"/>
  <c r="I753" i="4"/>
  <c r="L753" i="4" s="1"/>
  <c r="K753" i="4" s="1"/>
  <c r="J758" i="4"/>
  <c r="M758" i="4" s="1"/>
  <c r="I758" i="4"/>
  <c r="L758" i="4" s="1"/>
  <c r="J750" i="4"/>
  <c r="M750" i="4" s="1"/>
  <c r="I750" i="4"/>
  <c r="L750" i="4" s="1"/>
  <c r="J742" i="4"/>
  <c r="M742" i="4" s="1"/>
  <c r="I742" i="4"/>
  <c r="L742" i="4" s="1"/>
  <c r="K742" i="4" s="1"/>
  <c r="J765" i="4"/>
  <c r="M765" i="4" s="1"/>
  <c r="I765" i="4"/>
  <c r="L765" i="4" s="1"/>
  <c r="K765" i="4" s="1"/>
  <c r="J761" i="4"/>
  <c r="M761" i="4" s="1"/>
  <c r="I761" i="4"/>
  <c r="L761" i="4" s="1"/>
  <c r="J749" i="4"/>
  <c r="M749" i="4" s="1"/>
  <c r="I749" i="4"/>
  <c r="L749" i="4" s="1"/>
  <c r="J745" i="4"/>
  <c r="M745" i="4" s="1"/>
  <c r="I745" i="4"/>
  <c r="L745" i="4" s="1"/>
  <c r="K745" i="4" s="1"/>
  <c r="J744" i="4"/>
  <c r="M744" i="4" s="1"/>
  <c r="I744" i="4"/>
  <c r="L744" i="4" s="1"/>
  <c r="K744" i="4" s="1"/>
  <c r="J767" i="4"/>
  <c r="M767" i="4" s="1"/>
  <c r="I767" i="4"/>
  <c r="L767" i="4" s="1"/>
  <c r="J748" i="4"/>
  <c r="M748" i="4" s="1"/>
  <c r="I748" i="4"/>
  <c r="L748" i="4" s="1"/>
  <c r="J768" i="4"/>
  <c r="M768" i="4" s="1"/>
  <c r="I768" i="4"/>
  <c r="L768" i="4" s="1"/>
  <c r="K768" i="4" s="1"/>
  <c r="J759" i="4"/>
  <c r="M759" i="4" s="1"/>
  <c r="I759" i="4"/>
  <c r="L759" i="4" s="1"/>
  <c r="K759" i="4" s="1"/>
  <c r="J746" i="4"/>
  <c r="M746" i="4" s="1"/>
  <c r="I746" i="4"/>
  <c r="L746" i="4" s="1"/>
  <c r="J766" i="4"/>
  <c r="M766" i="4" s="1"/>
  <c r="I766" i="4"/>
  <c r="L766" i="4" s="1"/>
  <c r="J731" i="4"/>
  <c r="M731" i="4" s="1"/>
  <c r="I731" i="4"/>
  <c r="L731" i="4" s="1"/>
  <c r="K731" i="4" s="1"/>
  <c r="J730" i="4"/>
  <c r="M730" i="4" s="1"/>
  <c r="I730" i="4"/>
  <c r="L730" i="4" s="1"/>
  <c r="K730" i="4" s="1"/>
  <c r="J715" i="4"/>
  <c r="M715" i="4" s="1"/>
  <c r="I715" i="4"/>
  <c r="L715" i="4" s="1"/>
  <c r="J716" i="4"/>
  <c r="M716" i="4" s="1"/>
  <c r="I716" i="4"/>
  <c r="L716" i="4" s="1"/>
  <c r="J739" i="4"/>
  <c r="M739" i="4" s="1"/>
  <c r="I739" i="4"/>
  <c r="L739" i="4" s="1"/>
  <c r="K739" i="4" s="1"/>
  <c r="J712" i="4"/>
  <c r="M712" i="4" s="1"/>
  <c r="I712" i="4"/>
  <c r="L712" i="4" s="1"/>
  <c r="K712" i="4" s="1"/>
  <c r="J735" i="4"/>
  <c r="M735" i="4" s="1"/>
  <c r="I735" i="4"/>
  <c r="L735" i="4" s="1"/>
  <c r="J733" i="4"/>
  <c r="M733" i="4" s="1"/>
  <c r="I733" i="4"/>
  <c r="L733" i="4" s="1"/>
  <c r="J725" i="4"/>
  <c r="M725" i="4" s="1"/>
  <c r="I725" i="4"/>
  <c r="L725" i="4" s="1"/>
  <c r="K725" i="4" s="1"/>
  <c r="J711" i="4"/>
  <c r="M711" i="4" s="1"/>
  <c r="I711" i="4"/>
  <c r="L711" i="4" s="1"/>
  <c r="K711" i="4" s="1"/>
  <c r="J732" i="4"/>
  <c r="M732" i="4" s="1"/>
  <c r="I732" i="4"/>
  <c r="L732" i="4" s="1"/>
  <c r="J720" i="4"/>
  <c r="M720" i="4" s="1"/>
  <c r="I720" i="4"/>
  <c r="L720" i="4" s="1"/>
  <c r="J723" i="4"/>
  <c r="M723" i="4" s="1"/>
  <c r="I723" i="4"/>
  <c r="L723" i="4" s="1"/>
  <c r="K723" i="4" s="1"/>
  <c r="J722" i="4"/>
  <c r="M722" i="4" s="1"/>
  <c r="I722" i="4"/>
  <c r="L722" i="4" s="1"/>
  <c r="J718" i="4"/>
  <c r="M718" i="4" s="1"/>
  <c r="I718" i="4"/>
  <c r="L718" i="4" s="1"/>
  <c r="J724" i="4"/>
  <c r="M724" i="4" s="1"/>
  <c r="I724" i="4"/>
  <c r="L724" i="4" s="1"/>
  <c r="J719" i="4"/>
  <c r="M719" i="4" s="1"/>
  <c r="I719" i="4"/>
  <c r="L719" i="4" s="1"/>
  <c r="K719" i="4" s="1"/>
  <c r="J729" i="4"/>
  <c r="M729" i="4" s="1"/>
  <c r="I729" i="4"/>
  <c r="L729" i="4" s="1"/>
  <c r="J728" i="4"/>
  <c r="M728" i="4" s="1"/>
  <c r="I728" i="4"/>
  <c r="L728" i="4" s="1"/>
  <c r="J734" i="4"/>
  <c r="M734" i="4" s="1"/>
  <c r="I734" i="4"/>
  <c r="L734" i="4" s="1"/>
  <c r="J737" i="4"/>
  <c r="M737" i="4" s="1"/>
  <c r="I737" i="4"/>
  <c r="L737" i="4" s="1"/>
  <c r="K737" i="4" s="1"/>
  <c r="J736" i="4"/>
  <c r="M736" i="4" s="1"/>
  <c r="I736" i="4"/>
  <c r="L736" i="4" s="1"/>
  <c r="J713" i="4"/>
  <c r="M713" i="4" s="1"/>
  <c r="I713" i="4"/>
  <c r="L713" i="4" s="1"/>
  <c r="J714" i="4"/>
  <c r="M714" i="4" s="1"/>
  <c r="I714" i="4"/>
  <c r="L714" i="4" s="1"/>
  <c r="J738" i="4"/>
  <c r="M738" i="4" s="1"/>
  <c r="I738" i="4"/>
  <c r="L738" i="4" s="1"/>
  <c r="K738" i="4" s="1"/>
  <c r="J717" i="4"/>
  <c r="M717" i="4" s="1"/>
  <c r="I717" i="4"/>
  <c r="L717" i="4" s="1"/>
  <c r="J721" i="4"/>
  <c r="M721" i="4" s="1"/>
  <c r="I721" i="4"/>
  <c r="L721" i="4" s="1"/>
  <c r="J727" i="4"/>
  <c r="M727" i="4" s="1"/>
  <c r="I727" i="4"/>
  <c r="L727" i="4" s="1"/>
  <c r="J726" i="4"/>
  <c r="M726" i="4" s="1"/>
  <c r="I726" i="4"/>
  <c r="L726" i="4" s="1"/>
  <c r="K726" i="4" s="1"/>
  <c r="J667" i="4"/>
  <c r="M667" i="4" s="1"/>
  <c r="I667" i="4"/>
  <c r="L667" i="4" s="1"/>
  <c r="J672" i="4"/>
  <c r="M672" i="4" s="1"/>
  <c r="I672" i="4"/>
  <c r="L672" i="4" s="1"/>
  <c r="J693" i="4"/>
  <c r="M693" i="4" s="1"/>
  <c r="I693" i="4"/>
  <c r="L693" i="4" s="1"/>
  <c r="J689" i="4"/>
  <c r="M689" i="4" s="1"/>
  <c r="I689" i="4"/>
  <c r="L689" i="4" s="1"/>
  <c r="K689" i="4" s="1"/>
  <c r="J681" i="4"/>
  <c r="M681" i="4" s="1"/>
  <c r="I681" i="4"/>
  <c r="L681" i="4" s="1"/>
  <c r="J660" i="4"/>
  <c r="M660" i="4" s="1"/>
  <c r="I660" i="4"/>
  <c r="L660" i="4" s="1"/>
  <c r="J700" i="4"/>
  <c r="M700" i="4" s="1"/>
  <c r="I700" i="4"/>
  <c r="L700" i="4" s="1"/>
  <c r="J679" i="4"/>
  <c r="M679" i="4" s="1"/>
  <c r="I679" i="4"/>
  <c r="L679" i="4" s="1"/>
  <c r="K679" i="4" s="1"/>
  <c r="J710" i="4"/>
  <c r="M710" i="4" s="1"/>
  <c r="I710" i="4"/>
  <c r="L710" i="4" s="1"/>
  <c r="J685" i="4"/>
  <c r="M685" i="4" s="1"/>
  <c r="I685" i="4"/>
  <c r="L685" i="4" s="1"/>
  <c r="J701" i="4"/>
  <c r="M701" i="4" s="1"/>
  <c r="I701" i="4"/>
  <c r="L701" i="4" s="1"/>
  <c r="J673" i="4"/>
  <c r="M673" i="4" s="1"/>
  <c r="I673" i="4"/>
  <c r="L673" i="4" s="1"/>
  <c r="K673" i="4" s="1"/>
  <c r="J707" i="4"/>
  <c r="M707" i="4" s="1"/>
  <c r="I707" i="4"/>
  <c r="L707" i="4" s="1"/>
  <c r="J682" i="4"/>
  <c r="M682" i="4" s="1"/>
  <c r="I682" i="4"/>
  <c r="L682" i="4" s="1"/>
  <c r="J691" i="4"/>
  <c r="M691" i="4" s="1"/>
  <c r="I691" i="4"/>
  <c r="L691" i="4" s="1"/>
  <c r="J664" i="4"/>
  <c r="M664" i="4" s="1"/>
  <c r="I664" i="4"/>
  <c r="L664" i="4" s="1"/>
  <c r="K664" i="4" s="1"/>
  <c r="J665" i="4"/>
  <c r="M665" i="4" s="1"/>
  <c r="I665" i="4"/>
  <c r="L665" i="4" s="1"/>
  <c r="J699" i="4"/>
  <c r="M699" i="4" s="1"/>
  <c r="I699" i="4"/>
  <c r="L699" i="4" s="1"/>
  <c r="J669" i="4"/>
  <c r="M669" i="4" s="1"/>
  <c r="I669" i="4"/>
  <c r="L669" i="4" s="1"/>
  <c r="J675" i="4"/>
  <c r="M675" i="4" s="1"/>
  <c r="I675" i="4"/>
  <c r="L675" i="4" s="1"/>
  <c r="K675" i="4" s="1"/>
  <c r="J666" i="4"/>
  <c r="M666" i="4" s="1"/>
  <c r="I666" i="4"/>
  <c r="L666" i="4" s="1"/>
  <c r="J702" i="4"/>
  <c r="M702" i="4" s="1"/>
  <c r="I702" i="4"/>
  <c r="L702" i="4" s="1"/>
  <c r="J668" i="4"/>
  <c r="M668" i="4" s="1"/>
  <c r="I668" i="4"/>
  <c r="L668" i="4" s="1"/>
  <c r="J670" i="4"/>
  <c r="M670" i="4" s="1"/>
  <c r="I670" i="4"/>
  <c r="L670" i="4" s="1"/>
  <c r="K670" i="4" s="1"/>
  <c r="J686" i="4"/>
  <c r="M686" i="4" s="1"/>
  <c r="I686" i="4"/>
  <c r="L686" i="4" s="1"/>
  <c r="K686" i="4" s="1"/>
  <c r="J662" i="4"/>
  <c r="M662" i="4" s="1"/>
  <c r="I662" i="4"/>
  <c r="L662" i="4" s="1"/>
  <c r="J688" i="4"/>
  <c r="M688" i="4" s="1"/>
  <c r="I688" i="4"/>
  <c r="L688" i="4" s="1"/>
  <c r="J687" i="4"/>
  <c r="M687" i="4" s="1"/>
  <c r="I687" i="4"/>
  <c r="L687" i="4" s="1"/>
  <c r="K687" i="4" s="1"/>
  <c r="J706" i="4"/>
  <c r="M706" i="4" s="1"/>
  <c r="I706" i="4"/>
  <c r="L706" i="4" s="1"/>
  <c r="K706" i="4" s="1"/>
  <c r="J698" i="4"/>
  <c r="M698" i="4" s="1"/>
  <c r="I698" i="4"/>
  <c r="L698" i="4" s="1"/>
  <c r="J690" i="4"/>
  <c r="M690" i="4" s="1"/>
  <c r="I690" i="4"/>
  <c r="L690" i="4" s="1"/>
  <c r="J677" i="4"/>
  <c r="M677" i="4" s="1"/>
  <c r="I677" i="4"/>
  <c r="L677" i="4" s="1"/>
  <c r="K677" i="4" s="1"/>
  <c r="J676" i="4"/>
  <c r="M676" i="4" s="1"/>
  <c r="I676" i="4"/>
  <c r="L676" i="4" s="1"/>
  <c r="K676" i="4" s="1"/>
  <c r="J705" i="4"/>
  <c r="M705" i="4" s="1"/>
  <c r="I705" i="4"/>
  <c r="L705" i="4" s="1"/>
  <c r="J680" i="4"/>
  <c r="M680" i="4" s="1"/>
  <c r="I680" i="4"/>
  <c r="L680" i="4" s="1"/>
  <c r="J709" i="4"/>
  <c r="M709" i="4" s="1"/>
  <c r="I709" i="4"/>
  <c r="L709" i="4" s="1"/>
  <c r="K709" i="4" s="1"/>
  <c r="J683" i="4"/>
  <c r="M683" i="4" s="1"/>
  <c r="I683" i="4"/>
  <c r="L683" i="4" s="1"/>
  <c r="K683" i="4" s="1"/>
  <c r="J671" i="4"/>
  <c r="M671" i="4" s="1"/>
  <c r="I671" i="4"/>
  <c r="L671" i="4" s="1"/>
  <c r="J692" i="4"/>
  <c r="M692" i="4" s="1"/>
  <c r="I692" i="4"/>
  <c r="L692" i="4" s="1"/>
  <c r="J695" i="4"/>
  <c r="M695" i="4" s="1"/>
  <c r="I695" i="4"/>
  <c r="L695" i="4" s="1"/>
  <c r="K695" i="4" s="1"/>
  <c r="J678" i="4"/>
  <c r="M678" i="4" s="1"/>
  <c r="I678" i="4"/>
  <c r="L678" i="4" s="1"/>
  <c r="K678" i="4" s="1"/>
  <c r="J697" i="4"/>
  <c r="M697" i="4" s="1"/>
  <c r="I697" i="4"/>
  <c r="L697" i="4" s="1"/>
  <c r="J674" i="4"/>
  <c r="M674" i="4" s="1"/>
  <c r="I674" i="4"/>
  <c r="L674" i="4" s="1"/>
  <c r="J684" i="4"/>
  <c r="M684" i="4" s="1"/>
  <c r="I684" i="4"/>
  <c r="L684" i="4" s="1"/>
  <c r="K684" i="4" s="1"/>
  <c r="J694" i="4"/>
  <c r="M694" i="4" s="1"/>
  <c r="I694" i="4"/>
  <c r="L694" i="4" s="1"/>
  <c r="K694" i="4" s="1"/>
  <c r="J704" i="4"/>
  <c r="M704" i="4" s="1"/>
  <c r="I704" i="4"/>
  <c r="L704" i="4" s="1"/>
  <c r="J708" i="4"/>
  <c r="M708" i="4" s="1"/>
  <c r="I708" i="4"/>
  <c r="L708" i="4" s="1"/>
  <c r="J663" i="4"/>
  <c r="M663" i="4" s="1"/>
  <c r="I663" i="4"/>
  <c r="L663" i="4" s="1"/>
  <c r="K663" i="4" s="1"/>
  <c r="J661" i="4"/>
  <c r="M661" i="4" s="1"/>
  <c r="I661" i="4"/>
  <c r="L661" i="4" s="1"/>
  <c r="K661" i="4" s="1"/>
  <c r="J703" i="4"/>
  <c r="M703" i="4" s="1"/>
  <c r="I703" i="4"/>
  <c r="L703" i="4" s="1"/>
  <c r="J696" i="4"/>
  <c r="M696" i="4" s="1"/>
  <c r="I696" i="4"/>
  <c r="L696" i="4" s="1"/>
  <c r="J638" i="4"/>
  <c r="M638" i="4" s="1"/>
  <c r="I638" i="4"/>
  <c r="L638" i="4" s="1"/>
  <c r="K638" i="4" s="1"/>
  <c r="J635" i="4"/>
  <c r="M635" i="4" s="1"/>
  <c r="I635" i="4"/>
  <c r="L635" i="4" s="1"/>
  <c r="K635" i="4" s="1"/>
  <c r="J646" i="4"/>
  <c r="M646" i="4" s="1"/>
  <c r="I646" i="4"/>
  <c r="L646" i="4" s="1"/>
  <c r="J619" i="4"/>
  <c r="M619" i="4" s="1"/>
  <c r="I619" i="4"/>
  <c r="L619" i="4" s="1"/>
  <c r="J632" i="4"/>
  <c r="M632" i="4" s="1"/>
  <c r="I632" i="4"/>
  <c r="L632" i="4" s="1"/>
  <c r="K632" i="4" s="1"/>
  <c r="J625" i="4"/>
  <c r="M625" i="4" s="1"/>
  <c r="I625" i="4"/>
  <c r="L625" i="4" s="1"/>
  <c r="K625" i="4" s="1"/>
  <c r="J657" i="4"/>
  <c r="M657" i="4" s="1"/>
  <c r="I657" i="4"/>
  <c r="L657" i="4" s="1"/>
  <c r="J656" i="4"/>
  <c r="M656" i="4" s="1"/>
  <c r="I656" i="4"/>
  <c r="L656" i="4" s="1"/>
  <c r="J654" i="4"/>
  <c r="M654" i="4" s="1"/>
  <c r="I654" i="4"/>
  <c r="L654" i="4" s="1"/>
  <c r="K654" i="4" s="1"/>
  <c r="J629" i="4"/>
  <c r="M629" i="4" s="1"/>
  <c r="I629" i="4"/>
  <c r="L629" i="4" s="1"/>
  <c r="K629" i="4" s="1"/>
  <c r="J622" i="4"/>
  <c r="M622" i="4" s="1"/>
  <c r="I622" i="4"/>
  <c r="L622" i="4" s="1"/>
  <c r="J614" i="4"/>
  <c r="M614" i="4" s="1"/>
  <c r="I614" i="4"/>
  <c r="L614" i="4" s="1"/>
  <c r="J647" i="4"/>
  <c r="M647" i="4" s="1"/>
  <c r="I647" i="4"/>
  <c r="L647" i="4" s="1"/>
  <c r="K647" i="4" s="1"/>
  <c r="J658" i="4"/>
  <c r="M658" i="4" s="1"/>
  <c r="I658" i="4"/>
  <c r="L658" i="4" s="1"/>
  <c r="K658" i="4" s="1"/>
  <c r="J655" i="4"/>
  <c r="M655" i="4" s="1"/>
  <c r="I655" i="4"/>
  <c r="L655" i="4" s="1"/>
  <c r="J628" i="4"/>
  <c r="M628" i="4" s="1"/>
  <c r="I628" i="4"/>
  <c r="L628" i="4" s="1"/>
  <c r="J659" i="4"/>
  <c r="M659" i="4" s="1"/>
  <c r="I659" i="4"/>
  <c r="L659" i="4" s="1"/>
  <c r="K659" i="4" s="1"/>
  <c r="J649" i="4"/>
  <c r="M649" i="4" s="1"/>
  <c r="I649" i="4"/>
  <c r="L649" i="4" s="1"/>
  <c r="K649" i="4" s="1"/>
  <c r="J633" i="4"/>
  <c r="M633" i="4" s="1"/>
  <c r="I633" i="4"/>
  <c r="L633" i="4" s="1"/>
  <c r="J611" i="4"/>
  <c r="M611" i="4" s="1"/>
  <c r="I611" i="4"/>
  <c r="L611" i="4" s="1"/>
  <c r="J621" i="4"/>
  <c r="M621" i="4" s="1"/>
  <c r="I621" i="4"/>
  <c r="L621" i="4" s="1"/>
  <c r="K621" i="4" s="1"/>
  <c r="J642" i="4"/>
  <c r="M642" i="4" s="1"/>
  <c r="I642" i="4"/>
  <c r="L642" i="4" s="1"/>
  <c r="K642" i="4" s="1"/>
  <c r="J645" i="4"/>
  <c r="M645" i="4" s="1"/>
  <c r="I645" i="4"/>
  <c r="L645" i="4" s="1"/>
  <c r="J617" i="4"/>
  <c r="M617" i="4" s="1"/>
  <c r="I617" i="4"/>
  <c r="L617" i="4" s="1"/>
  <c r="J631" i="4"/>
  <c r="M631" i="4" s="1"/>
  <c r="I631" i="4"/>
  <c r="L631" i="4" s="1"/>
  <c r="K631" i="4" s="1"/>
  <c r="J623" i="4"/>
  <c r="M623" i="4" s="1"/>
  <c r="I623" i="4"/>
  <c r="L623" i="4" s="1"/>
  <c r="K623" i="4" s="1"/>
  <c r="J648" i="4"/>
  <c r="M648" i="4" s="1"/>
  <c r="I648" i="4"/>
  <c r="L648" i="4" s="1"/>
  <c r="J637" i="4"/>
  <c r="M637" i="4" s="1"/>
  <c r="I637" i="4"/>
  <c r="L637" i="4" s="1"/>
  <c r="J630" i="4"/>
  <c r="M630" i="4" s="1"/>
  <c r="I630" i="4"/>
  <c r="L630" i="4" s="1"/>
  <c r="K630" i="4" s="1"/>
  <c r="J640" i="4"/>
  <c r="M640" i="4" s="1"/>
  <c r="I640" i="4"/>
  <c r="L640" i="4" s="1"/>
  <c r="K640" i="4" s="1"/>
  <c r="J643" i="4"/>
  <c r="M643" i="4" s="1"/>
  <c r="I643" i="4"/>
  <c r="L643" i="4" s="1"/>
  <c r="J634" i="4"/>
  <c r="M634" i="4" s="1"/>
  <c r="I634" i="4"/>
  <c r="L634" i="4" s="1"/>
  <c r="J644" i="4"/>
  <c r="M644" i="4" s="1"/>
  <c r="I644" i="4"/>
  <c r="L644" i="4" s="1"/>
  <c r="K644" i="4" s="1"/>
  <c r="J615" i="4"/>
  <c r="M615" i="4" s="1"/>
  <c r="I615" i="4"/>
  <c r="L615" i="4" s="1"/>
  <c r="K615" i="4" s="1"/>
  <c r="J626" i="4"/>
  <c r="M626" i="4" s="1"/>
  <c r="I626" i="4"/>
  <c r="L626" i="4" s="1"/>
  <c r="J653" i="4"/>
  <c r="M653" i="4" s="1"/>
  <c r="I653" i="4"/>
  <c r="L653" i="4" s="1"/>
  <c r="J641" i="4"/>
  <c r="M641" i="4" s="1"/>
  <c r="I641" i="4"/>
  <c r="L641" i="4" s="1"/>
  <c r="K641" i="4" s="1"/>
  <c r="J613" i="4"/>
  <c r="M613" i="4" s="1"/>
  <c r="I613" i="4"/>
  <c r="L613" i="4" s="1"/>
  <c r="K613" i="4" s="1"/>
  <c r="J624" i="4"/>
  <c r="M624" i="4" s="1"/>
  <c r="I624" i="4"/>
  <c r="L624" i="4" s="1"/>
  <c r="J652" i="4"/>
  <c r="M652" i="4" s="1"/>
  <c r="I652" i="4"/>
  <c r="L652" i="4" s="1"/>
  <c r="J651" i="4"/>
  <c r="M651" i="4" s="1"/>
  <c r="I651" i="4"/>
  <c r="L651" i="4" s="1"/>
  <c r="K651" i="4" s="1"/>
  <c r="J610" i="4"/>
  <c r="M610" i="4" s="1"/>
  <c r="I610" i="4"/>
  <c r="L610" i="4" s="1"/>
  <c r="K610" i="4" s="1"/>
  <c r="J650" i="4"/>
  <c r="M650" i="4" s="1"/>
  <c r="I650" i="4"/>
  <c r="L650" i="4" s="1"/>
  <c r="J627" i="4"/>
  <c r="M627" i="4" s="1"/>
  <c r="I627" i="4"/>
  <c r="L627" i="4" s="1"/>
  <c r="J618" i="4"/>
  <c r="M618" i="4" s="1"/>
  <c r="I618" i="4"/>
  <c r="L618" i="4" s="1"/>
  <c r="K618" i="4" s="1"/>
  <c r="J639" i="4"/>
  <c r="M639" i="4" s="1"/>
  <c r="I639" i="4"/>
  <c r="L639" i="4" s="1"/>
  <c r="K639" i="4" s="1"/>
  <c r="J612" i="4"/>
  <c r="M612" i="4" s="1"/>
  <c r="I612" i="4"/>
  <c r="L612" i="4" s="1"/>
  <c r="J636" i="4"/>
  <c r="M636" i="4" s="1"/>
  <c r="I636" i="4"/>
  <c r="L636" i="4" s="1"/>
  <c r="J620" i="4"/>
  <c r="M620" i="4" s="1"/>
  <c r="I620" i="4"/>
  <c r="L620" i="4" s="1"/>
  <c r="K620" i="4" s="1"/>
  <c r="J616" i="4"/>
  <c r="M616" i="4" s="1"/>
  <c r="I616" i="4"/>
  <c r="L616" i="4" s="1"/>
  <c r="K616" i="4" s="1"/>
  <c r="J599" i="4"/>
  <c r="M599" i="4" s="1"/>
  <c r="I599" i="4"/>
  <c r="L599" i="4" s="1"/>
  <c r="J569" i="4"/>
  <c r="M569" i="4" s="1"/>
  <c r="I569" i="4"/>
  <c r="L569" i="4" s="1"/>
  <c r="J590" i="4"/>
  <c r="M590" i="4" s="1"/>
  <c r="I590" i="4"/>
  <c r="L590" i="4" s="1"/>
  <c r="K590" i="4" s="1"/>
  <c r="J608" i="4"/>
  <c r="M608" i="4" s="1"/>
  <c r="I608" i="4"/>
  <c r="L608" i="4" s="1"/>
  <c r="K608" i="4" s="1"/>
  <c r="J575" i="4"/>
  <c r="M575" i="4" s="1"/>
  <c r="I575" i="4"/>
  <c r="L575" i="4" s="1"/>
  <c r="J576" i="4"/>
  <c r="M576" i="4" s="1"/>
  <c r="I576" i="4"/>
  <c r="L576" i="4" s="1"/>
  <c r="J583" i="4"/>
  <c r="M583" i="4" s="1"/>
  <c r="I583" i="4"/>
  <c r="L583" i="4" s="1"/>
  <c r="K583" i="4" s="1"/>
  <c r="J604" i="4"/>
  <c r="M604" i="4" s="1"/>
  <c r="I604" i="4"/>
  <c r="L604" i="4" s="1"/>
  <c r="K604" i="4" s="1"/>
  <c r="J572" i="4"/>
  <c r="M572" i="4" s="1"/>
  <c r="I572" i="4"/>
  <c r="L572" i="4" s="1"/>
  <c r="J577" i="4"/>
  <c r="M577" i="4" s="1"/>
  <c r="I577" i="4"/>
  <c r="L577" i="4" s="1"/>
  <c r="J588" i="4"/>
  <c r="M588" i="4" s="1"/>
  <c r="I588" i="4"/>
  <c r="L588" i="4" s="1"/>
  <c r="K588" i="4" s="1"/>
  <c r="J602" i="4"/>
  <c r="M602" i="4" s="1"/>
  <c r="I602" i="4"/>
  <c r="L602" i="4" s="1"/>
  <c r="K602" i="4" s="1"/>
  <c r="J600" i="4"/>
  <c r="M600" i="4" s="1"/>
  <c r="I600" i="4"/>
  <c r="L600" i="4" s="1"/>
  <c r="J579" i="4"/>
  <c r="M579" i="4" s="1"/>
  <c r="I579" i="4"/>
  <c r="L579" i="4" s="1"/>
  <c r="J603" i="4"/>
  <c r="M603" i="4" s="1"/>
  <c r="I603" i="4"/>
  <c r="L603" i="4" s="1"/>
  <c r="K603" i="4" s="1"/>
  <c r="J591" i="4"/>
  <c r="M591" i="4" s="1"/>
  <c r="I591" i="4"/>
  <c r="L591" i="4" s="1"/>
  <c r="K591" i="4" s="1"/>
  <c r="J565" i="4"/>
  <c r="M565" i="4" s="1"/>
  <c r="I565" i="4"/>
  <c r="L565" i="4" s="1"/>
  <c r="J598" i="4"/>
  <c r="M598" i="4" s="1"/>
  <c r="I598" i="4"/>
  <c r="L598" i="4" s="1"/>
  <c r="J594" i="4"/>
  <c r="M594" i="4" s="1"/>
  <c r="I594" i="4"/>
  <c r="L594" i="4" s="1"/>
  <c r="K594" i="4" s="1"/>
  <c r="J574" i="4"/>
  <c r="M574" i="4" s="1"/>
  <c r="I574" i="4"/>
  <c r="L574" i="4" s="1"/>
  <c r="K574" i="4" s="1"/>
  <c r="J581" i="4"/>
  <c r="M581" i="4" s="1"/>
  <c r="I581" i="4"/>
  <c r="L581" i="4" s="1"/>
  <c r="J595" i="4"/>
  <c r="M595" i="4" s="1"/>
  <c r="I595" i="4"/>
  <c r="L595" i="4" s="1"/>
  <c r="J596" i="4"/>
  <c r="M596" i="4" s="1"/>
  <c r="I596" i="4"/>
  <c r="L596" i="4" s="1"/>
  <c r="K596" i="4" s="1"/>
  <c r="J589" i="4"/>
  <c r="M589" i="4" s="1"/>
  <c r="I589" i="4"/>
  <c r="L589" i="4" s="1"/>
  <c r="K589" i="4" s="1"/>
  <c r="J584" i="4"/>
  <c r="M584" i="4" s="1"/>
  <c r="I584" i="4"/>
  <c r="L584" i="4" s="1"/>
  <c r="J605" i="4"/>
  <c r="M605" i="4" s="1"/>
  <c r="I605" i="4"/>
  <c r="L605" i="4" s="1"/>
  <c r="J597" i="4"/>
  <c r="M597" i="4" s="1"/>
  <c r="I597" i="4"/>
  <c r="L597" i="4" s="1"/>
  <c r="K597" i="4" s="1"/>
  <c r="J570" i="4"/>
  <c r="M570" i="4" s="1"/>
  <c r="I570" i="4"/>
  <c r="L570" i="4" s="1"/>
  <c r="K570" i="4" s="1"/>
  <c r="J580" i="4"/>
  <c r="M580" i="4" s="1"/>
  <c r="I580" i="4"/>
  <c r="L580" i="4" s="1"/>
  <c r="J593" i="4"/>
  <c r="M593" i="4" s="1"/>
  <c r="I593" i="4"/>
  <c r="L593" i="4" s="1"/>
  <c r="J586" i="4"/>
  <c r="M586" i="4" s="1"/>
  <c r="I586" i="4"/>
  <c r="L586" i="4" s="1"/>
  <c r="K586" i="4" s="1"/>
  <c r="J587" i="4"/>
  <c r="M587" i="4" s="1"/>
  <c r="I587" i="4"/>
  <c r="L587" i="4" s="1"/>
  <c r="K587" i="4" s="1"/>
  <c r="J582" i="4"/>
  <c r="M582" i="4" s="1"/>
  <c r="I582" i="4"/>
  <c r="L582" i="4" s="1"/>
  <c r="J571" i="4"/>
  <c r="M571" i="4" s="1"/>
  <c r="I571" i="4"/>
  <c r="L571" i="4" s="1"/>
  <c r="J609" i="4"/>
  <c r="M609" i="4" s="1"/>
  <c r="I609" i="4"/>
  <c r="L609" i="4" s="1"/>
  <c r="K609" i="4" s="1"/>
  <c r="J578" i="4"/>
  <c r="M578" i="4" s="1"/>
  <c r="I578" i="4"/>
  <c r="L578" i="4" s="1"/>
  <c r="K578" i="4" s="1"/>
  <c r="J564" i="4"/>
  <c r="M564" i="4" s="1"/>
  <c r="I564" i="4"/>
  <c r="L564" i="4" s="1"/>
  <c r="J592" i="4"/>
  <c r="M592" i="4" s="1"/>
  <c r="I592" i="4"/>
  <c r="L592" i="4" s="1"/>
  <c r="J607" i="4"/>
  <c r="M607" i="4" s="1"/>
  <c r="I607" i="4"/>
  <c r="L607" i="4" s="1"/>
  <c r="K607" i="4" s="1"/>
  <c r="J573" i="4"/>
  <c r="M573" i="4" s="1"/>
  <c r="I573" i="4"/>
  <c r="L573" i="4" s="1"/>
  <c r="K573" i="4" s="1"/>
  <c r="J606" i="4"/>
  <c r="M606" i="4" s="1"/>
  <c r="I606" i="4"/>
  <c r="L606" i="4" s="1"/>
  <c r="J568" i="4"/>
  <c r="M568" i="4" s="1"/>
  <c r="I568" i="4"/>
  <c r="L568" i="4" s="1"/>
  <c r="J567" i="4"/>
  <c r="M567" i="4" s="1"/>
  <c r="I567" i="4"/>
  <c r="L567" i="4" s="1"/>
  <c r="K567" i="4" s="1"/>
  <c r="J566" i="4"/>
  <c r="M566" i="4" s="1"/>
  <c r="I566" i="4"/>
  <c r="L566" i="4" s="1"/>
  <c r="K566" i="4" s="1"/>
  <c r="J601" i="4"/>
  <c r="M601" i="4" s="1"/>
  <c r="I601" i="4"/>
  <c r="L601" i="4" s="1"/>
  <c r="J585" i="4"/>
  <c r="M585" i="4" s="1"/>
  <c r="I585" i="4"/>
  <c r="L585" i="4" s="1"/>
  <c r="J559" i="4"/>
  <c r="M559" i="4" s="1"/>
  <c r="I559" i="4"/>
  <c r="L559" i="4" s="1"/>
  <c r="K559" i="4" s="1"/>
  <c r="J544" i="4"/>
  <c r="M544" i="4" s="1"/>
  <c r="I544" i="4"/>
  <c r="L544" i="4" s="1"/>
  <c r="K544" i="4" s="1"/>
  <c r="J539" i="4"/>
  <c r="M539" i="4" s="1"/>
  <c r="I539" i="4"/>
  <c r="L539" i="4" s="1"/>
  <c r="J547" i="4"/>
  <c r="M547" i="4" s="1"/>
  <c r="I547" i="4"/>
  <c r="L547" i="4" s="1"/>
  <c r="J540" i="4"/>
  <c r="M540" i="4" s="1"/>
  <c r="I540" i="4"/>
  <c r="L540" i="4" s="1"/>
  <c r="K540" i="4" s="1"/>
  <c r="J541" i="4"/>
  <c r="M541" i="4" s="1"/>
  <c r="I541" i="4"/>
  <c r="L541" i="4" s="1"/>
  <c r="K541" i="4" s="1"/>
  <c r="J554" i="4"/>
  <c r="M554" i="4" s="1"/>
  <c r="I554" i="4"/>
  <c r="L554" i="4" s="1"/>
  <c r="J545" i="4"/>
  <c r="M545" i="4" s="1"/>
  <c r="I545" i="4"/>
  <c r="L545" i="4" s="1"/>
  <c r="J548" i="4"/>
  <c r="M548" i="4" s="1"/>
  <c r="I548" i="4"/>
  <c r="L548" i="4" s="1"/>
  <c r="K548" i="4" s="1"/>
  <c r="J546" i="4"/>
  <c r="M546" i="4" s="1"/>
  <c r="I546" i="4"/>
  <c r="L546" i="4" s="1"/>
  <c r="K546" i="4" s="1"/>
  <c r="J542" i="4"/>
  <c r="M542" i="4" s="1"/>
  <c r="I542" i="4"/>
  <c r="L542" i="4" s="1"/>
  <c r="J553" i="4"/>
  <c r="M553" i="4" s="1"/>
  <c r="I553" i="4"/>
  <c r="L553" i="4" s="1"/>
  <c r="J560" i="4"/>
  <c r="M560" i="4" s="1"/>
  <c r="I560" i="4"/>
  <c r="L560" i="4" s="1"/>
  <c r="K560" i="4" s="1"/>
  <c r="J530" i="4"/>
  <c r="M530" i="4" s="1"/>
  <c r="I530" i="4"/>
  <c r="L530" i="4" s="1"/>
  <c r="K530" i="4" s="1"/>
  <c r="J556" i="4"/>
  <c r="M556" i="4" s="1"/>
  <c r="I556" i="4"/>
  <c r="L556" i="4" s="1"/>
  <c r="J531" i="4"/>
  <c r="M531" i="4" s="1"/>
  <c r="I531" i="4"/>
  <c r="L531" i="4" s="1"/>
  <c r="J529" i="4"/>
  <c r="M529" i="4" s="1"/>
  <c r="I529" i="4"/>
  <c r="L529" i="4" s="1"/>
  <c r="K529" i="4" s="1"/>
  <c r="J558" i="4"/>
  <c r="M558" i="4" s="1"/>
  <c r="I558" i="4"/>
  <c r="L558" i="4" s="1"/>
  <c r="K558" i="4" s="1"/>
  <c r="J557" i="4"/>
  <c r="M557" i="4" s="1"/>
  <c r="I557" i="4"/>
  <c r="L557" i="4" s="1"/>
  <c r="J534" i="4"/>
  <c r="M534" i="4" s="1"/>
  <c r="I534" i="4"/>
  <c r="L534" i="4" s="1"/>
  <c r="J563" i="4"/>
  <c r="M563" i="4" s="1"/>
  <c r="I563" i="4"/>
  <c r="L563" i="4" s="1"/>
  <c r="K563" i="4" s="1"/>
  <c r="J555" i="4"/>
  <c r="M555" i="4" s="1"/>
  <c r="I555" i="4"/>
  <c r="L555" i="4" s="1"/>
  <c r="K555" i="4" s="1"/>
  <c r="J550" i="4"/>
  <c r="M550" i="4" s="1"/>
  <c r="I550" i="4"/>
  <c r="L550" i="4" s="1"/>
  <c r="J537" i="4"/>
  <c r="M537" i="4" s="1"/>
  <c r="I537" i="4"/>
  <c r="L537" i="4" s="1"/>
  <c r="J549" i="4"/>
  <c r="M549" i="4" s="1"/>
  <c r="I549" i="4"/>
  <c r="L549" i="4" s="1"/>
  <c r="K549" i="4" s="1"/>
  <c r="J551" i="4"/>
  <c r="M551" i="4" s="1"/>
  <c r="I551" i="4"/>
  <c r="L551" i="4" s="1"/>
  <c r="K551" i="4" s="1"/>
  <c r="J535" i="4"/>
  <c r="M535" i="4" s="1"/>
  <c r="I535" i="4"/>
  <c r="L535" i="4" s="1"/>
  <c r="J561" i="4"/>
  <c r="M561" i="4" s="1"/>
  <c r="I561" i="4"/>
  <c r="L561" i="4" s="1"/>
  <c r="J543" i="4"/>
  <c r="M543" i="4" s="1"/>
  <c r="I543" i="4"/>
  <c r="L543" i="4" s="1"/>
  <c r="K543" i="4" s="1"/>
  <c r="J532" i="4"/>
  <c r="M532" i="4" s="1"/>
  <c r="I532" i="4"/>
  <c r="L532" i="4" s="1"/>
  <c r="K532" i="4" s="1"/>
  <c r="J533" i="4"/>
  <c r="M533" i="4" s="1"/>
  <c r="I533" i="4"/>
  <c r="L533" i="4" s="1"/>
  <c r="J562" i="4"/>
  <c r="M562" i="4" s="1"/>
  <c r="I562" i="4"/>
  <c r="L562" i="4" s="1"/>
  <c r="J552" i="4"/>
  <c r="M552" i="4" s="1"/>
  <c r="I552" i="4"/>
  <c r="L552" i="4" s="1"/>
  <c r="K552" i="4" s="1"/>
  <c r="J538" i="4"/>
  <c r="M538" i="4" s="1"/>
  <c r="I538" i="4"/>
  <c r="L538" i="4" s="1"/>
  <c r="K538" i="4" s="1"/>
  <c r="J536" i="4"/>
  <c r="M536" i="4" s="1"/>
  <c r="I536" i="4"/>
  <c r="L536" i="4" s="1"/>
  <c r="J513" i="4"/>
  <c r="M513" i="4" s="1"/>
  <c r="I513" i="4"/>
  <c r="L513" i="4" s="1"/>
  <c r="J510" i="4"/>
  <c r="M510" i="4" s="1"/>
  <c r="I510" i="4"/>
  <c r="L510" i="4" s="1"/>
  <c r="K510" i="4" s="1"/>
  <c r="J505" i="4"/>
  <c r="M505" i="4" s="1"/>
  <c r="I505" i="4"/>
  <c r="L505" i="4" s="1"/>
  <c r="K505" i="4" s="1"/>
  <c r="J514" i="4"/>
  <c r="M514" i="4" s="1"/>
  <c r="I514" i="4"/>
  <c r="L514" i="4" s="1"/>
  <c r="J518" i="4"/>
  <c r="M518" i="4" s="1"/>
  <c r="I518" i="4"/>
  <c r="L518" i="4" s="1"/>
  <c r="J528" i="4"/>
  <c r="M528" i="4" s="1"/>
  <c r="I528" i="4"/>
  <c r="L528" i="4" s="1"/>
  <c r="K528" i="4" s="1"/>
  <c r="J521" i="4"/>
  <c r="M521" i="4" s="1"/>
  <c r="I521" i="4"/>
  <c r="L521" i="4" s="1"/>
  <c r="K521" i="4" s="1"/>
  <c r="J509" i="4"/>
  <c r="M509" i="4" s="1"/>
  <c r="I509" i="4"/>
  <c r="L509" i="4" s="1"/>
  <c r="J511" i="4"/>
  <c r="M511" i="4" s="1"/>
  <c r="I511" i="4"/>
  <c r="L511" i="4" s="1"/>
  <c r="J520" i="4"/>
  <c r="M520" i="4" s="1"/>
  <c r="I520" i="4"/>
  <c r="L520" i="4" s="1"/>
  <c r="K520" i="4" s="1"/>
  <c r="J504" i="4"/>
  <c r="M504" i="4" s="1"/>
  <c r="I504" i="4"/>
  <c r="L504" i="4" s="1"/>
  <c r="K504" i="4" s="1"/>
  <c r="J527" i="4"/>
  <c r="M527" i="4" s="1"/>
  <c r="I527" i="4"/>
  <c r="L527" i="4" s="1"/>
  <c r="J506" i="4"/>
  <c r="M506" i="4" s="1"/>
  <c r="I506" i="4"/>
  <c r="L506" i="4" s="1"/>
  <c r="J525" i="4"/>
  <c r="M525" i="4" s="1"/>
  <c r="I525" i="4"/>
  <c r="L525" i="4" s="1"/>
  <c r="K525" i="4" s="1"/>
  <c r="J524" i="4"/>
  <c r="M524" i="4" s="1"/>
  <c r="I524" i="4"/>
  <c r="L524" i="4" s="1"/>
  <c r="K524" i="4" s="1"/>
  <c r="J515" i="4"/>
  <c r="M515" i="4" s="1"/>
  <c r="I515" i="4"/>
  <c r="L515" i="4" s="1"/>
  <c r="J517" i="4"/>
  <c r="M517" i="4" s="1"/>
  <c r="I517" i="4"/>
  <c r="L517" i="4" s="1"/>
  <c r="J526" i="4"/>
  <c r="M526" i="4" s="1"/>
  <c r="I526" i="4"/>
  <c r="L526" i="4" s="1"/>
  <c r="K526" i="4" s="1"/>
  <c r="J497" i="4"/>
  <c r="M497" i="4" s="1"/>
  <c r="I497" i="4"/>
  <c r="L497" i="4" s="1"/>
  <c r="K497" i="4" s="1"/>
  <c r="J522" i="4"/>
  <c r="M522" i="4" s="1"/>
  <c r="I522" i="4"/>
  <c r="L522" i="4" s="1"/>
  <c r="J503" i="4"/>
  <c r="M503" i="4" s="1"/>
  <c r="I503" i="4"/>
  <c r="L503" i="4" s="1"/>
  <c r="J501" i="4"/>
  <c r="M501" i="4" s="1"/>
  <c r="I501" i="4"/>
  <c r="L501" i="4" s="1"/>
  <c r="K501" i="4" s="1"/>
  <c r="J516" i="4"/>
  <c r="M516" i="4" s="1"/>
  <c r="I516" i="4"/>
  <c r="L516" i="4" s="1"/>
  <c r="K516" i="4" s="1"/>
  <c r="J499" i="4"/>
  <c r="M499" i="4" s="1"/>
  <c r="I499" i="4"/>
  <c r="L499" i="4" s="1"/>
  <c r="J507" i="4"/>
  <c r="M507" i="4" s="1"/>
  <c r="I507" i="4"/>
  <c r="L507" i="4" s="1"/>
  <c r="J500" i="4"/>
  <c r="M500" i="4" s="1"/>
  <c r="I500" i="4"/>
  <c r="L500" i="4" s="1"/>
  <c r="K500" i="4" s="1"/>
  <c r="J519" i="4"/>
  <c r="M519" i="4" s="1"/>
  <c r="I519" i="4"/>
  <c r="L519" i="4" s="1"/>
  <c r="K519" i="4" s="1"/>
  <c r="J523" i="4"/>
  <c r="M523" i="4" s="1"/>
  <c r="I523" i="4"/>
  <c r="L523" i="4" s="1"/>
  <c r="J502" i="4"/>
  <c r="M502" i="4" s="1"/>
  <c r="I502" i="4"/>
  <c r="L502" i="4" s="1"/>
  <c r="J498" i="4"/>
  <c r="M498" i="4" s="1"/>
  <c r="I498" i="4"/>
  <c r="L498" i="4" s="1"/>
  <c r="K498" i="4" s="1"/>
  <c r="J512" i="4"/>
  <c r="M512" i="4" s="1"/>
  <c r="I512" i="4"/>
  <c r="L512" i="4" s="1"/>
  <c r="K512" i="4" s="1"/>
  <c r="J508" i="4"/>
  <c r="M508" i="4" s="1"/>
  <c r="I508" i="4"/>
  <c r="L508" i="4" s="1"/>
  <c r="J493" i="4"/>
  <c r="M493" i="4" s="1"/>
  <c r="I493" i="4"/>
  <c r="L493" i="4" s="1"/>
  <c r="J458" i="4"/>
  <c r="M458" i="4" s="1"/>
  <c r="I458" i="4"/>
  <c r="L458" i="4" s="1"/>
  <c r="K458" i="4" s="1"/>
  <c r="J477" i="4"/>
  <c r="M477" i="4" s="1"/>
  <c r="I477" i="4"/>
  <c r="L477" i="4" s="1"/>
  <c r="K477" i="4" s="1"/>
  <c r="J461" i="4"/>
  <c r="M461" i="4" s="1"/>
  <c r="I461" i="4"/>
  <c r="L461" i="4" s="1"/>
  <c r="J463" i="4"/>
  <c r="M463" i="4" s="1"/>
  <c r="I463" i="4"/>
  <c r="L463" i="4" s="1"/>
  <c r="J464" i="4"/>
  <c r="M464" i="4" s="1"/>
  <c r="I464" i="4"/>
  <c r="L464" i="4" s="1"/>
  <c r="K464" i="4" s="1"/>
  <c r="J462" i="4"/>
  <c r="M462" i="4" s="1"/>
  <c r="I462" i="4"/>
  <c r="L462" i="4" s="1"/>
  <c r="K462" i="4" s="1"/>
  <c r="J482" i="4"/>
  <c r="M482" i="4" s="1"/>
  <c r="I482" i="4"/>
  <c r="L482" i="4" s="1"/>
  <c r="J495" i="4"/>
  <c r="M495" i="4" s="1"/>
  <c r="I495" i="4"/>
  <c r="L495" i="4" s="1"/>
  <c r="J480" i="4"/>
  <c r="M480" i="4" s="1"/>
  <c r="I480" i="4"/>
  <c r="L480" i="4" s="1"/>
  <c r="K480" i="4" s="1"/>
  <c r="J469" i="4"/>
  <c r="M469" i="4" s="1"/>
  <c r="I469" i="4"/>
  <c r="L469" i="4" s="1"/>
  <c r="K469" i="4" s="1"/>
  <c r="J485" i="4"/>
  <c r="M485" i="4" s="1"/>
  <c r="I485" i="4"/>
  <c r="L485" i="4" s="1"/>
  <c r="J474" i="4"/>
  <c r="M474" i="4" s="1"/>
  <c r="I474" i="4"/>
  <c r="L474" i="4" s="1"/>
  <c r="J465" i="4"/>
  <c r="M465" i="4" s="1"/>
  <c r="I465" i="4"/>
  <c r="L465" i="4" s="1"/>
  <c r="K465" i="4" s="1"/>
  <c r="J486" i="4"/>
  <c r="M486" i="4" s="1"/>
  <c r="I486" i="4"/>
  <c r="L486" i="4" s="1"/>
  <c r="K486" i="4" s="1"/>
  <c r="J496" i="4"/>
  <c r="M496" i="4" s="1"/>
  <c r="I496" i="4"/>
  <c r="L496" i="4" s="1"/>
  <c r="J456" i="4"/>
  <c r="M456" i="4" s="1"/>
  <c r="I456" i="4"/>
  <c r="L456" i="4" s="1"/>
  <c r="J467" i="4"/>
  <c r="M467" i="4" s="1"/>
  <c r="I467" i="4"/>
  <c r="L467" i="4" s="1"/>
  <c r="K467" i="4" s="1"/>
  <c r="J483" i="4"/>
  <c r="M483" i="4" s="1"/>
  <c r="I483" i="4"/>
  <c r="L483" i="4" s="1"/>
  <c r="K483" i="4" s="1"/>
  <c r="J457" i="4"/>
  <c r="M457" i="4" s="1"/>
  <c r="I457" i="4"/>
  <c r="L457" i="4" s="1"/>
  <c r="J479" i="4"/>
  <c r="M479" i="4" s="1"/>
  <c r="I479" i="4"/>
  <c r="L479" i="4" s="1"/>
  <c r="J494" i="4"/>
  <c r="M494" i="4" s="1"/>
  <c r="I494" i="4"/>
  <c r="L494" i="4" s="1"/>
  <c r="K494" i="4" s="1"/>
  <c r="J466" i="4"/>
  <c r="M466" i="4" s="1"/>
  <c r="I466" i="4"/>
  <c r="L466" i="4" s="1"/>
  <c r="K466" i="4" s="1"/>
  <c r="J471" i="4"/>
  <c r="M471" i="4" s="1"/>
  <c r="I471" i="4"/>
  <c r="L471" i="4" s="1"/>
  <c r="J489" i="4"/>
  <c r="M489" i="4" s="1"/>
  <c r="I489" i="4"/>
  <c r="L489" i="4" s="1"/>
  <c r="J484" i="4"/>
  <c r="M484" i="4" s="1"/>
  <c r="I484" i="4"/>
  <c r="L484" i="4" s="1"/>
  <c r="K484" i="4" s="1"/>
  <c r="J459" i="4"/>
  <c r="M459" i="4" s="1"/>
  <c r="I459" i="4"/>
  <c r="L459" i="4" s="1"/>
  <c r="K459" i="4" s="1"/>
  <c r="J490" i="4"/>
  <c r="M490" i="4" s="1"/>
  <c r="I490" i="4"/>
  <c r="L490" i="4" s="1"/>
  <c r="J472" i="4"/>
  <c r="M472" i="4" s="1"/>
  <c r="I472" i="4"/>
  <c r="L472" i="4" s="1"/>
  <c r="J460" i="4"/>
  <c r="M460" i="4" s="1"/>
  <c r="I460" i="4"/>
  <c r="L460" i="4" s="1"/>
  <c r="K460" i="4" s="1"/>
  <c r="J473" i="4"/>
  <c r="M473" i="4" s="1"/>
  <c r="I473" i="4"/>
  <c r="L473" i="4" s="1"/>
  <c r="K473" i="4" s="1"/>
  <c r="J478" i="4"/>
  <c r="M478" i="4" s="1"/>
  <c r="I478" i="4"/>
  <c r="L478" i="4" s="1"/>
  <c r="J476" i="4"/>
  <c r="M476" i="4" s="1"/>
  <c r="I476" i="4"/>
  <c r="L476" i="4" s="1"/>
  <c r="J468" i="4"/>
  <c r="M468" i="4" s="1"/>
  <c r="I468" i="4"/>
  <c r="L468" i="4" s="1"/>
  <c r="K468" i="4" s="1"/>
  <c r="J487" i="4"/>
  <c r="M487" i="4" s="1"/>
  <c r="I487" i="4"/>
  <c r="L487" i="4" s="1"/>
  <c r="K487" i="4" s="1"/>
  <c r="J453" i="4"/>
  <c r="M453" i="4" s="1"/>
  <c r="I453" i="4"/>
  <c r="L453" i="4" s="1"/>
  <c r="J454" i="4"/>
  <c r="M454" i="4" s="1"/>
  <c r="I454" i="4"/>
  <c r="L454" i="4" s="1"/>
  <c r="J491" i="4"/>
  <c r="M491" i="4" s="1"/>
  <c r="I491" i="4"/>
  <c r="L491" i="4" s="1"/>
  <c r="K491" i="4" s="1"/>
  <c r="J475" i="4"/>
  <c r="M475" i="4" s="1"/>
  <c r="I475" i="4"/>
  <c r="L475" i="4" s="1"/>
  <c r="K475" i="4" s="1"/>
  <c r="J488" i="4"/>
  <c r="M488" i="4" s="1"/>
  <c r="I488" i="4"/>
  <c r="L488" i="4" s="1"/>
  <c r="J470" i="4"/>
  <c r="M470" i="4" s="1"/>
  <c r="I470" i="4"/>
  <c r="L470" i="4" s="1"/>
  <c r="J455" i="4"/>
  <c r="M455" i="4" s="1"/>
  <c r="I455" i="4"/>
  <c r="L455" i="4" s="1"/>
  <c r="K455" i="4" s="1"/>
  <c r="J492" i="4"/>
  <c r="M492" i="4" s="1"/>
  <c r="I492" i="4"/>
  <c r="L492" i="4" s="1"/>
  <c r="K492" i="4" s="1"/>
  <c r="J481" i="4"/>
  <c r="M481" i="4" s="1"/>
  <c r="I481" i="4"/>
  <c r="L481" i="4" s="1"/>
  <c r="J429" i="4"/>
  <c r="M429" i="4" s="1"/>
  <c r="I429" i="4"/>
  <c r="L429" i="4" s="1"/>
  <c r="J431" i="4"/>
  <c r="M431" i="4" s="1"/>
  <c r="I431" i="4"/>
  <c r="L431" i="4" s="1"/>
  <c r="K431" i="4" s="1"/>
  <c r="J434" i="4"/>
  <c r="M434" i="4" s="1"/>
  <c r="I434" i="4"/>
  <c r="L434" i="4" s="1"/>
  <c r="K434" i="4" s="1"/>
  <c r="J419" i="4"/>
  <c r="M419" i="4" s="1"/>
  <c r="I419" i="4"/>
  <c r="L419" i="4" s="1"/>
  <c r="J402" i="4"/>
  <c r="M402" i="4" s="1"/>
  <c r="I402" i="4"/>
  <c r="L402" i="4" s="1"/>
  <c r="J405" i="4"/>
  <c r="M405" i="4" s="1"/>
  <c r="I405" i="4"/>
  <c r="L405" i="4" s="1"/>
  <c r="K405" i="4" s="1"/>
  <c r="J401" i="4"/>
  <c r="M401" i="4" s="1"/>
  <c r="I401" i="4"/>
  <c r="L401" i="4" s="1"/>
  <c r="K401" i="4" s="1"/>
  <c r="J403" i="4"/>
  <c r="M403" i="4" s="1"/>
  <c r="I403" i="4"/>
  <c r="L403" i="4" s="1"/>
  <c r="J412" i="4"/>
  <c r="M412" i="4" s="1"/>
  <c r="I412" i="4"/>
  <c r="L412" i="4" s="1"/>
  <c r="J406" i="4"/>
  <c r="M406" i="4" s="1"/>
  <c r="I406" i="4"/>
  <c r="L406" i="4" s="1"/>
  <c r="K406" i="4" s="1"/>
  <c r="J409" i="4"/>
  <c r="M409" i="4" s="1"/>
  <c r="I409" i="4"/>
  <c r="L409" i="4" s="1"/>
  <c r="K409" i="4" s="1"/>
  <c r="J413" i="4"/>
  <c r="M413" i="4" s="1"/>
  <c r="I413" i="4"/>
  <c r="L413" i="4" s="1"/>
  <c r="J408" i="4"/>
  <c r="M408" i="4" s="1"/>
  <c r="I408" i="4"/>
  <c r="L408" i="4" s="1"/>
  <c r="J436" i="4"/>
  <c r="M436" i="4" s="1"/>
  <c r="I436" i="4"/>
  <c r="L436" i="4" s="1"/>
  <c r="K436" i="4" s="1"/>
  <c r="J416" i="4"/>
  <c r="M416" i="4" s="1"/>
  <c r="I416" i="4"/>
  <c r="L416" i="4" s="1"/>
  <c r="K416" i="4" s="1"/>
  <c r="J428" i="4"/>
  <c r="M428" i="4" s="1"/>
  <c r="I428" i="4"/>
  <c r="L428" i="4" s="1"/>
  <c r="J426" i="4"/>
  <c r="M426" i="4" s="1"/>
  <c r="I426" i="4"/>
  <c r="L426" i="4" s="1"/>
  <c r="J440" i="4"/>
  <c r="M440" i="4" s="1"/>
  <c r="I440" i="4"/>
  <c r="L440" i="4" s="1"/>
  <c r="K440" i="4" s="1"/>
  <c r="J422" i="4"/>
  <c r="M422" i="4" s="1"/>
  <c r="I422" i="4"/>
  <c r="L422" i="4" s="1"/>
  <c r="K422" i="4" s="1"/>
  <c r="J439" i="4"/>
  <c r="M439" i="4" s="1"/>
  <c r="I439" i="4"/>
  <c r="L439" i="4" s="1"/>
  <c r="J441" i="4"/>
  <c r="M441" i="4" s="1"/>
  <c r="I441" i="4"/>
  <c r="L441" i="4" s="1"/>
  <c r="J437" i="4"/>
  <c r="M437" i="4" s="1"/>
  <c r="I437" i="4"/>
  <c r="L437" i="4" s="1"/>
  <c r="K437" i="4" s="1"/>
  <c r="J407" i="4"/>
  <c r="M407" i="4" s="1"/>
  <c r="I407" i="4"/>
  <c r="L407" i="4" s="1"/>
  <c r="K407" i="4" s="1"/>
  <c r="J435" i="4"/>
  <c r="M435" i="4" s="1"/>
  <c r="I435" i="4"/>
  <c r="L435" i="4" s="1"/>
  <c r="J414" i="4"/>
  <c r="M414" i="4" s="1"/>
  <c r="I414" i="4"/>
  <c r="L414" i="4" s="1"/>
  <c r="J423" i="4"/>
  <c r="M423" i="4" s="1"/>
  <c r="I423" i="4"/>
  <c r="L423" i="4" s="1"/>
  <c r="K423" i="4" s="1"/>
  <c r="J424" i="4"/>
  <c r="M424" i="4" s="1"/>
  <c r="I424" i="4"/>
  <c r="L424" i="4" s="1"/>
  <c r="K424" i="4" s="1"/>
  <c r="J427" i="4"/>
  <c r="M427" i="4" s="1"/>
  <c r="I427" i="4"/>
  <c r="L427" i="4" s="1"/>
  <c r="J421" i="4"/>
  <c r="M421" i="4" s="1"/>
  <c r="I421" i="4"/>
  <c r="L421" i="4" s="1"/>
  <c r="J430" i="4"/>
  <c r="M430" i="4" s="1"/>
  <c r="I430" i="4"/>
  <c r="L430" i="4" s="1"/>
  <c r="K430" i="4" s="1"/>
  <c r="J447" i="4"/>
  <c r="M447" i="4" s="1"/>
  <c r="I447" i="4"/>
  <c r="L447" i="4" s="1"/>
  <c r="K447" i="4" s="1"/>
  <c r="J433" i="4"/>
  <c r="M433" i="4" s="1"/>
  <c r="I433" i="4"/>
  <c r="L433" i="4" s="1"/>
  <c r="J444" i="4"/>
  <c r="M444" i="4" s="1"/>
  <c r="I444" i="4"/>
  <c r="L444" i="4" s="1"/>
  <c r="J448" i="4"/>
  <c r="M448" i="4" s="1"/>
  <c r="I448" i="4"/>
  <c r="L448" i="4" s="1"/>
  <c r="K448" i="4" s="1"/>
  <c r="J418" i="4"/>
  <c r="M418" i="4" s="1"/>
  <c r="I418" i="4"/>
  <c r="L418" i="4" s="1"/>
  <c r="J446" i="4"/>
  <c r="M446" i="4" s="1"/>
  <c r="I446" i="4"/>
  <c r="L446" i="4" s="1"/>
  <c r="J442" i="4"/>
  <c r="M442" i="4" s="1"/>
  <c r="I442" i="4"/>
  <c r="L442" i="4" s="1"/>
  <c r="J450" i="4"/>
  <c r="M450" i="4" s="1"/>
  <c r="I450" i="4"/>
  <c r="L450" i="4" s="1"/>
  <c r="K450" i="4" s="1"/>
  <c r="J449" i="4"/>
  <c r="M449" i="4" s="1"/>
  <c r="I449" i="4"/>
  <c r="L449" i="4" s="1"/>
  <c r="J399" i="4"/>
  <c r="M399" i="4" s="1"/>
  <c r="I399" i="4"/>
  <c r="L399" i="4" s="1"/>
  <c r="J438" i="4"/>
  <c r="M438" i="4" s="1"/>
  <c r="I438" i="4"/>
  <c r="L438" i="4" s="1"/>
  <c r="J451" i="4"/>
  <c r="M451" i="4" s="1"/>
  <c r="I451" i="4"/>
  <c r="L451" i="4" s="1"/>
  <c r="K451" i="4" s="1"/>
  <c r="J410" i="4"/>
  <c r="M410" i="4" s="1"/>
  <c r="I410" i="4"/>
  <c r="L410" i="4" s="1"/>
  <c r="J432" i="4"/>
  <c r="M432" i="4" s="1"/>
  <c r="I432" i="4"/>
  <c r="L432" i="4" s="1"/>
  <c r="J443" i="4"/>
  <c r="M443" i="4" s="1"/>
  <c r="I443" i="4"/>
  <c r="L443" i="4" s="1"/>
  <c r="J411" i="4"/>
  <c r="M411" i="4" s="1"/>
  <c r="I411" i="4"/>
  <c r="L411" i="4" s="1"/>
  <c r="K411" i="4" s="1"/>
  <c r="J400" i="4"/>
  <c r="M400" i="4" s="1"/>
  <c r="I400" i="4"/>
  <c r="L400" i="4" s="1"/>
  <c r="J417" i="4"/>
  <c r="M417" i="4" s="1"/>
  <c r="I417" i="4"/>
  <c r="L417" i="4" s="1"/>
  <c r="J415" i="4"/>
  <c r="M415" i="4" s="1"/>
  <c r="I415" i="4"/>
  <c r="L415" i="4" s="1"/>
  <c r="J452" i="4"/>
  <c r="M452" i="4" s="1"/>
  <c r="I452" i="4"/>
  <c r="L452" i="4" s="1"/>
  <c r="K452" i="4" s="1"/>
  <c r="J420" i="4"/>
  <c r="M420" i="4" s="1"/>
  <c r="I420" i="4"/>
  <c r="L420" i="4" s="1"/>
  <c r="J445" i="4"/>
  <c r="M445" i="4" s="1"/>
  <c r="I445" i="4"/>
  <c r="L445" i="4" s="1"/>
  <c r="J404" i="4"/>
  <c r="M404" i="4" s="1"/>
  <c r="I404" i="4"/>
  <c r="L404" i="4" s="1"/>
  <c r="J425" i="4"/>
  <c r="M425" i="4" s="1"/>
  <c r="I425" i="4"/>
  <c r="L425" i="4" s="1"/>
  <c r="K425" i="4" s="1"/>
  <c r="J367" i="4"/>
  <c r="M367" i="4" s="1"/>
  <c r="I367" i="4"/>
  <c r="L367" i="4" s="1"/>
  <c r="J383" i="4"/>
  <c r="M383" i="4" s="1"/>
  <c r="I383" i="4"/>
  <c r="L383" i="4" s="1"/>
  <c r="J393" i="4"/>
  <c r="M393" i="4" s="1"/>
  <c r="I393" i="4"/>
  <c r="L393" i="4" s="1"/>
  <c r="J317" i="4"/>
  <c r="M317" i="4" s="1"/>
  <c r="I317" i="4"/>
  <c r="L317" i="4" s="1"/>
  <c r="K317" i="4" s="1"/>
  <c r="J363" i="4"/>
  <c r="M363" i="4" s="1"/>
  <c r="I363" i="4"/>
  <c r="L363" i="4" s="1"/>
  <c r="J358" i="4"/>
  <c r="M358" i="4" s="1"/>
  <c r="I358" i="4"/>
  <c r="L358" i="4" s="1"/>
  <c r="J314" i="4"/>
  <c r="M314" i="4" s="1"/>
  <c r="I314" i="4"/>
  <c r="L314" i="4" s="1"/>
  <c r="J316" i="4"/>
  <c r="M316" i="4" s="1"/>
  <c r="I316" i="4"/>
  <c r="L316" i="4" s="1"/>
  <c r="K316" i="4" s="1"/>
  <c r="J315" i="4"/>
  <c r="M315" i="4" s="1"/>
  <c r="I315" i="4"/>
  <c r="L315" i="4" s="1"/>
  <c r="J385" i="4"/>
  <c r="M385" i="4" s="1"/>
  <c r="I385" i="4"/>
  <c r="L385" i="4" s="1"/>
  <c r="J384" i="4"/>
  <c r="M384" i="4" s="1"/>
  <c r="I384" i="4"/>
  <c r="L384" i="4" s="1"/>
  <c r="J369" i="4"/>
  <c r="M369" i="4" s="1"/>
  <c r="I369" i="4"/>
  <c r="L369" i="4" s="1"/>
  <c r="K369" i="4" s="1"/>
  <c r="J307" i="4"/>
  <c r="M307" i="4" s="1"/>
  <c r="I307" i="4"/>
  <c r="L307" i="4" s="1"/>
  <c r="J309" i="4"/>
  <c r="M309" i="4" s="1"/>
  <c r="I309" i="4"/>
  <c r="L309" i="4" s="1"/>
  <c r="J338" i="4"/>
  <c r="M338" i="4" s="1"/>
  <c r="I338" i="4"/>
  <c r="L338" i="4" s="1"/>
  <c r="J306" i="4"/>
  <c r="M306" i="4" s="1"/>
  <c r="I306" i="4"/>
  <c r="L306" i="4" s="1"/>
  <c r="K306" i="4" s="1"/>
  <c r="J357" i="4"/>
  <c r="M357" i="4" s="1"/>
  <c r="I357" i="4"/>
  <c r="L357" i="4" s="1"/>
  <c r="J311" i="4"/>
  <c r="M311" i="4" s="1"/>
  <c r="I311" i="4"/>
  <c r="L311" i="4" s="1"/>
  <c r="J329" i="4"/>
  <c r="M329" i="4" s="1"/>
  <c r="I329" i="4"/>
  <c r="L329" i="4" s="1"/>
  <c r="J353" i="4"/>
  <c r="M353" i="4" s="1"/>
  <c r="I353" i="4"/>
  <c r="L353" i="4" s="1"/>
  <c r="K353" i="4" s="1"/>
  <c r="J368" i="4"/>
  <c r="M368" i="4" s="1"/>
  <c r="I368" i="4"/>
  <c r="L368" i="4" s="1"/>
  <c r="J333" i="4"/>
  <c r="M333" i="4" s="1"/>
  <c r="I333" i="4"/>
  <c r="L333" i="4" s="1"/>
  <c r="J313" i="4"/>
  <c r="M313" i="4" s="1"/>
  <c r="I313" i="4"/>
  <c r="L313" i="4" s="1"/>
  <c r="J377" i="4"/>
  <c r="M377" i="4" s="1"/>
  <c r="I377" i="4"/>
  <c r="L377" i="4" s="1"/>
  <c r="K377" i="4" s="1"/>
  <c r="J341" i="4"/>
  <c r="M341" i="4" s="1"/>
  <c r="I341" i="4"/>
  <c r="L341" i="4" s="1"/>
  <c r="J342" i="4"/>
  <c r="M342" i="4" s="1"/>
  <c r="I342" i="4"/>
  <c r="L342" i="4" s="1"/>
  <c r="J318" i="4"/>
  <c r="M318" i="4" s="1"/>
  <c r="I318" i="4"/>
  <c r="L318" i="4" s="1"/>
  <c r="J337" i="4"/>
  <c r="M337" i="4" s="1"/>
  <c r="I337" i="4"/>
  <c r="L337" i="4" s="1"/>
  <c r="K337" i="4" s="1"/>
  <c r="J386" i="4"/>
  <c r="M386" i="4" s="1"/>
  <c r="I386" i="4"/>
  <c r="L386" i="4" s="1"/>
  <c r="J331" i="4"/>
  <c r="M331" i="4" s="1"/>
  <c r="I331" i="4"/>
  <c r="L331" i="4" s="1"/>
  <c r="J332" i="4"/>
  <c r="M332" i="4" s="1"/>
  <c r="I332" i="4"/>
  <c r="L332" i="4" s="1"/>
  <c r="J319" i="4"/>
  <c r="M319" i="4" s="1"/>
  <c r="I319" i="4"/>
  <c r="L319" i="4" s="1"/>
  <c r="K319" i="4" s="1"/>
  <c r="J345" i="4"/>
  <c r="M345" i="4" s="1"/>
  <c r="I345" i="4"/>
  <c r="L345" i="4" s="1"/>
  <c r="J340" i="4"/>
  <c r="M340" i="4" s="1"/>
  <c r="I340" i="4"/>
  <c r="L340" i="4" s="1"/>
  <c r="J310" i="4"/>
  <c r="M310" i="4" s="1"/>
  <c r="I310" i="4"/>
  <c r="L310" i="4" s="1"/>
  <c r="J350" i="4"/>
  <c r="M350" i="4" s="1"/>
  <c r="I350" i="4"/>
  <c r="L350" i="4" s="1"/>
  <c r="K350" i="4" s="1"/>
  <c r="J344" i="4"/>
  <c r="M344" i="4" s="1"/>
  <c r="I344" i="4"/>
  <c r="L344" i="4" s="1"/>
  <c r="J335" i="4"/>
  <c r="M335" i="4" s="1"/>
  <c r="I335" i="4"/>
  <c r="L335" i="4" s="1"/>
  <c r="J330" i="4"/>
  <c r="M330" i="4" s="1"/>
  <c r="I330" i="4"/>
  <c r="L330" i="4" s="1"/>
  <c r="J356" i="4"/>
  <c r="M356" i="4" s="1"/>
  <c r="I356" i="4"/>
  <c r="L356" i="4" s="1"/>
  <c r="K356" i="4" s="1"/>
  <c r="J354" i="4"/>
  <c r="M354" i="4" s="1"/>
  <c r="I354" i="4"/>
  <c r="L354" i="4" s="1"/>
  <c r="J370" i="4"/>
  <c r="M370" i="4" s="1"/>
  <c r="I370" i="4"/>
  <c r="L370" i="4" s="1"/>
  <c r="J381" i="4"/>
  <c r="M381" i="4" s="1"/>
  <c r="I381" i="4"/>
  <c r="L381" i="4" s="1"/>
  <c r="J371" i="4"/>
  <c r="M371" i="4" s="1"/>
  <c r="I371" i="4"/>
  <c r="L371" i="4" s="1"/>
  <c r="K371" i="4" s="1"/>
  <c r="J308" i="4"/>
  <c r="M308" i="4" s="1"/>
  <c r="I308" i="4"/>
  <c r="L308" i="4" s="1"/>
  <c r="J389" i="4"/>
  <c r="M389" i="4" s="1"/>
  <c r="I389" i="4"/>
  <c r="L389" i="4" s="1"/>
  <c r="J336" i="4"/>
  <c r="M336" i="4" s="1"/>
  <c r="I336" i="4"/>
  <c r="L336" i="4" s="1"/>
  <c r="J362" i="4"/>
  <c r="M362" i="4" s="1"/>
  <c r="I362" i="4"/>
  <c r="L362" i="4" s="1"/>
  <c r="K362" i="4" s="1"/>
  <c r="J394" i="4"/>
  <c r="M394" i="4" s="1"/>
  <c r="I394" i="4"/>
  <c r="L394" i="4" s="1"/>
  <c r="J376" i="4"/>
  <c r="M376" i="4" s="1"/>
  <c r="I376" i="4"/>
  <c r="L376" i="4" s="1"/>
  <c r="J375" i="4"/>
  <c r="M375" i="4" s="1"/>
  <c r="I375" i="4"/>
  <c r="L375" i="4" s="1"/>
  <c r="J365" i="4"/>
  <c r="M365" i="4" s="1"/>
  <c r="I365" i="4"/>
  <c r="L365" i="4" s="1"/>
  <c r="K365" i="4" s="1"/>
  <c r="J378" i="4"/>
  <c r="M378" i="4" s="1"/>
  <c r="I378" i="4"/>
  <c r="L378" i="4" s="1"/>
  <c r="J305" i="4"/>
  <c r="M305" i="4" s="1"/>
  <c r="I305" i="4"/>
  <c r="L305" i="4" s="1"/>
  <c r="J323" i="4"/>
  <c r="M323" i="4" s="1"/>
  <c r="I323" i="4"/>
  <c r="L323" i="4" s="1"/>
  <c r="J321" i="4"/>
  <c r="M321" i="4" s="1"/>
  <c r="I321" i="4"/>
  <c r="L321" i="4" s="1"/>
  <c r="K321" i="4" s="1"/>
  <c r="J334" i="4"/>
  <c r="M334" i="4" s="1"/>
  <c r="I334" i="4"/>
  <c r="L334" i="4" s="1"/>
  <c r="J364" i="4"/>
  <c r="M364" i="4" s="1"/>
  <c r="I364" i="4"/>
  <c r="L364" i="4" s="1"/>
  <c r="J312" i="4"/>
  <c r="M312" i="4" s="1"/>
  <c r="I312" i="4"/>
  <c r="L312" i="4" s="1"/>
  <c r="J388" i="4"/>
  <c r="M388" i="4" s="1"/>
  <c r="I388" i="4"/>
  <c r="L388" i="4" s="1"/>
  <c r="K388" i="4" s="1"/>
  <c r="J349" i="4"/>
  <c r="M349" i="4" s="1"/>
  <c r="I349" i="4"/>
  <c r="L349" i="4" s="1"/>
  <c r="J351" i="4"/>
  <c r="M351" i="4" s="1"/>
  <c r="I351" i="4"/>
  <c r="L351" i="4" s="1"/>
  <c r="J392" i="4"/>
  <c r="M392" i="4" s="1"/>
  <c r="I392" i="4"/>
  <c r="L392" i="4" s="1"/>
  <c r="J373" i="4"/>
  <c r="M373" i="4" s="1"/>
  <c r="I373" i="4"/>
  <c r="L373" i="4" s="1"/>
  <c r="K373" i="4" s="1"/>
  <c r="J372" i="4"/>
  <c r="M372" i="4" s="1"/>
  <c r="I372" i="4"/>
  <c r="L372" i="4" s="1"/>
  <c r="J382" i="4"/>
  <c r="M382" i="4" s="1"/>
  <c r="I382" i="4"/>
  <c r="L382" i="4" s="1"/>
  <c r="J366" i="4"/>
  <c r="M366" i="4" s="1"/>
  <c r="I366" i="4"/>
  <c r="L366" i="4" s="1"/>
  <c r="J387" i="4"/>
  <c r="M387" i="4" s="1"/>
  <c r="I387" i="4"/>
  <c r="L387" i="4" s="1"/>
  <c r="K387" i="4" s="1"/>
  <c r="J320" i="4"/>
  <c r="M320" i="4" s="1"/>
  <c r="I320" i="4"/>
  <c r="L320" i="4" s="1"/>
  <c r="J324" i="4"/>
  <c r="M324" i="4" s="1"/>
  <c r="I324" i="4"/>
  <c r="L324" i="4" s="1"/>
  <c r="J348" i="4"/>
  <c r="M348" i="4" s="1"/>
  <c r="I348" i="4"/>
  <c r="L348" i="4" s="1"/>
  <c r="J390" i="4"/>
  <c r="M390" i="4" s="1"/>
  <c r="I390" i="4"/>
  <c r="L390" i="4" s="1"/>
  <c r="K390" i="4" s="1"/>
  <c r="J391" i="4"/>
  <c r="M391" i="4" s="1"/>
  <c r="I391" i="4"/>
  <c r="L391" i="4" s="1"/>
  <c r="J326" i="4"/>
  <c r="M326" i="4" s="1"/>
  <c r="I326" i="4"/>
  <c r="L326" i="4" s="1"/>
  <c r="J343" i="4"/>
  <c r="M343" i="4" s="1"/>
  <c r="I343" i="4"/>
  <c r="L343" i="4" s="1"/>
  <c r="J352" i="4"/>
  <c r="M352" i="4" s="1"/>
  <c r="I352" i="4"/>
  <c r="L352" i="4" s="1"/>
  <c r="K352" i="4" s="1"/>
  <c r="J346" i="4"/>
  <c r="M346" i="4" s="1"/>
  <c r="I346" i="4"/>
  <c r="L346" i="4" s="1"/>
  <c r="J327" i="4"/>
  <c r="M327" i="4" s="1"/>
  <c r="I327" i="4"/>
  <c r="L327" i="4" s="1"/>
  <c r="J374" i="4"/>
  <c r="M374" i="4" s="1"/>
  <c r="I374" i="4"/>
  <c r="L374" i="4" s="1"/>
  <c r="J347" i="4"/>
  <c r="M347" i="4" s="1"/>
  <c r="I347" i="4"/>
  <c r="L347" i="4" s="1"/>
  <c r="K347" i="4" s="1"/>
  <c r="J380" i="4"/>
  <c r="M380" i="4" s="1"/>
  <c r="I380" i="4"/>
  <c r="L380" i="4" s="1"/>
  <c r="J355" i="4"/>
  <c r="M355" i="4" s="1"/>
  <c r="I355" i="4"/>
  <c r="L355" i="4" s="1"/>
  <c r="J322" i="4"/>
  <c r="M322" i="4" s="1"/>
  <c r="I322" i="4"/>
  <c r="L322" i="4" s="1"/>
  <c r="J328" i="4"/>
  <c r="M328" i="4" s="1"/>
  <c r="I328" i="4"/>
  <c r="L328" i="4" s="1"/>
  <c r="K328" i="4" s="1"/>
  <c r="J361" i="4"/>
  <c r="M361" i="4" s="1"/>
  <c r="I361" i="4"/>
  <c r="L361" i="4" s="1"/>
  <c r="J360" i="4"/>
  <c r="M360" i="4" s="1"/>
  <c r="I360" i="4"/>
  <c r="L360" i="4" s="1"/>
  <c r="J359" i="4"/>
  <c r="M359" i="4" s="1"/>
  <c r="I359" i="4"/>
  <c r="L359" i="4" s="1"/>
  <c r="J379" i="4"/>
  <c r="M379" i="4" s="1"/>
  <c r="I379" i="4"/>
  <c r="L379" i="4" s="1"/>
  <c r="K379" i="4" s="1"/>
  <c r="J395" i="4"/>
  <c r="M395" i="4" s="1"/>
  <c r="I395" i="4"/>
  <c r="L395" i="4" s="1"/>
  <c r="J339" i="4"/>
  <c r="M339" i="4" s="1"/>
  <c r="I339" i="4"/>
  <c r="L339" i="4" s="1"/>
  <c r="J325" i="4"/>
  <c r="M325" i="4" s="1"/>
  <c r="I325" i="4"/>
  <c r="L325" i="4" s="1"/>
  <c r="J258" i="4"/>
  <c r="M258" i="4" s="1"/>
  <c r="I258" i="4"/>
  <c r="L258" i="4" s="1"/>
  <c r="K258" i="4" s="1"/>
  <c r="J274" i="4"/>
  <c r="M274" i="4" s="1"/>
  <c r="I274" i="4"/>
  <c r="L274" i="4" s="1"/>
  <c r="J275" i="4"/>
  <c r="M275" i="4" s="1"/>
  <c r="I275" i="4"/>
  <c r="L275" i="4" s="1"/>
  <c r="J265" i="4"/>
  <c r="M265" i="4" s="1"/>
  <c r="I265" i="4"/>
  <c r="L265" i="4" s="1"/>
  <c r="J267" i="4"/>
  <c r="M267" i="4" s="1"/>
  <c r="I267" i="4"/>
  <c r="L267" i="4" s="1"/>
  <c r="K267" i="4" s="1"/>
  <c r="J279" i="4"/>
  <c r="M279" i="4" s="1"/>
  <c r="I279" i="4"/>
  <c r="L279" i="4" s="1"/>
  <c r="J266" i="4"/>
  <c r="M266" i="4" s="1"/>
  <c r="I266" i="4"/>
  <c r="L266" i="4" s="1"/>
  <c r="J290" i="4"/>
  <c r="M290" i="4" s="1"/>
  <c r="I290" i="4"/>
  <c r="L290" i="4" s="1"/>
  <c r="J298" i="4"/>
  <c r="M298" i="4" s="1"/>
  <c r="I298" i="4"/>
  <c r="L298" i="4" s="1"/>
  <c r="K298" i="4" s="1"/>
  <c r="J271" i="4"/>
  <c r="M271" i="4" s="1"/>
  <c r="I271" i="4"/>
  <c r="L271" i="4" s="1"/>
  <c r="J288" i="4"/>
  <c r="M288" i="4" s="1"/>
  <c r="I288" i="4"/>
  <c r="L288" i="4" s="1"/>
  <c r="J261" i="4"/>
  <c r="M261" i="4" s="1"/>
  <c r="I261" i="4"/>
  <c r="L261" i="4" s="1"/>
  <c r="J264" i="4"/>
  <c r="M264" i="4" s="1"/>
  <c r="I264" i="4"/>
  <c r="L264" i="4" s="1"/>
  <c r="K264" i="4" s="1"/>
  <c r="J294" i="4"/>
  <c r="M294" i="4" s="1"/>
  <c r="I294" i="4"/>
  <c r="L294" i="4" s="1"/>
  <c r="J295" i="4"/>
  <c r="M295" i="4" s="1"/>
  <c r="I295" i="4"/>
  <c r="L295" i="4" s="1"/>
  <c r="J286" i="4"/>
  <c r="M286" i="4" s="1"/>
  <c r="I286" i="4"/>
  <c r="L286" i="4" s="1"/>
  <c r="J299" i="4"/>
  <c r="M299" i="4" s="1"/>
  <c r="I299" i="4"/>
  <c r="L299" i="4" s="1"/>
  <c r="K299" i="4" s="1"/>
  <c r="J257" i="4"/>
  <c r="M257" i="4" s="1"/>
  <c r="I257" i="4"/>
  <c r="L257" i="4" s="1"/>
  <c r="J291" i="4"/>
  <c r="M291" i="4" s="1"/>
  <c r="I291" i="4"/>
  <c r="L291" i="4" s="1"/>
  <c r="J254" i="4"/>
  <c r="M254" i="4" s="1"/>
  <c r="I254" i="4"/>
  <c r="L254" i="4" s="1"/>
  <c r="J278" i="4"/>
  <c r="M278" i="4" s="1"/>
  <c r="I278" i="4"/>
  <c r="L278" i="4" s="1"/>
  <c r="K278" i="4" s="1"/>
  <c r="J255" i="4"/>
  <c r="M255" i="4" s="1"/>
  <c r="I255" i="4"/>
  <c r="L255" i="4" s="1"/>
  <c r="K255" i="4" s="1"/>
  <c r="J282" i="4"/>
  <c r="M282" i="4" s="1"/>
  <c r="I282" i="4"/>
  <c r="L282" i="4" s="1"/>
  <c r="J303" i="4"/>
  <c r="M303" i="4" s="1"/>
  <c r="I303" i="4"/>
  <c r="L303" i="4" s="1"/>
  <c r="J256" i="4"/>
  <c r="M256" i="4" s="1"/>
  <c r="I256" i="4"/>
  <c r="L256" i="4" s="1"/>
  <c r="K256" i="4" s="1"/>
  <c r="J259" i="4"/>
  <c r="M259" i="4" s="1"/>
  <c r="I259" i="4"/>
  <c r="L259" i="4" s="1"/>
  <c r="K259" i="4" s="1"/>
  <c r="J284" i="4"/>
  <c r="M284" i="4" s="1"/>
  <c r="I284" i="4"/>
  <c r="L284" i="4" s="1"/>
  <c r="J287" i="4"/>
  <c r="M287" i="4" s="1"/>
  <c r="I287" i="4"/>
  <c r="L287" i="4" s="1"/>
  <c r="J285" i="4"/>
  <c r="M285" i="4" s="1"/>
  <c r="I285" i="4"/>
  <c r="L285" i="4" s="1"/>
  <c r="K285" i="4" s="1"/>
  <c r="J270" i="4"/>
  <c r="M270" i="4" s="1"/>
  <c r="I270" i="4"/>
  <c r="L270" i="4" s="1"/>
  <c r="K270" i="4" s="1"/>
  <c r="J272" i="4"/>
  <c r="M272" i="4" s="1"/>
  <c r="I272" i="4"/>
  <c r="L272" i="4" s="1"/>
  <c r="J269" i="4"/>
  <c r="M269" i="4" s="1"/>
  <c r="I269" i="4"/>
  <c r="L269" i="4" s="1"/>
  <c r="J302" i="4"/>
  <c r="M302" i="4" s="1"/>
  <c r="I302" i="4"/>
  <c r="L302" i="4" s="1"/>
  <c r="K302" i="4" s="1"/>
  <c r="J268" i="4"/>
  <c r="M268" i="4" s="1"/>
  <c r="I268" i="4"/>
  <c r="L268" i="4" s="1"/>
  <c r="K268" i="4" s="1"/>
  <c r="J277" i="4"/>
  <c r="M277" i="4" s="1"/>
  <c r="I277" i="4"/>
  <c r="L277" i="4" s="1"/>
  <c r="J253" i="4"/>
  <c r="M253" i="4" s="1"/>
  <c r="I253" i="4"/>
  <c r="L253" i="4" s="1"/>
  <c r="J304" i="4"/>
  <c r="M304" i="4" s="1"/>
  <c r="I304" i="4"/>
  <c r="L304" i="4" s="1"/>
  <c r="K304" i="4" s="1"/>
  <c r="J301" i="4"/>
  <c r="M301" i="4" s="1"/>
  <c r="I301" i="4"/>
  <c r="L301" i="4" s="1"/>
  <c r="K301" i="4" s="1"/>
  <c r="J296" i="4"/>
  <c r="M296" i="4" s="1"/>
  <c r="I296" i="4"/>
  <c r="L296" i="4" s="1"/>
  <c r="J260" i="4"/>
  <c r="M260" i="4" s="1"/>
  <c r="I260" i="4"/>
  <c r="L260" i="4" s="1"/>
  <c r="J300" i="4"/>
  <c r="M300" i="4" s="1"/>
  <c r="I300" i="4"/>
  <c r="L300" i="4" s="1"/>
  <c r="K300" i="4" s="1"/>
  <c r="J293" i="4"/>
  <c r="M293" i="4" s="1"/>
  <c r="I293" i="4"/>
  <c r="L293" i="4" s="1"/>
  <c r="K293" i="4" s="1"/>
  <c r="J292" i="4"/>
  <c r="M292" i="4" s="1"/>
  <c r="I292" i="4"/>
  <c r="L292" i="4" s="1"/>
  <c r="J276" i="4"/>
  <c r="M276" i="4" s="1"/>
  <c r="I276" i="4"/>
  <c r="L276" i="4" s="1"/>
  <c r="J297" i="4"/>
  <c r="M297" i="4" s="1"/>
  <c r="I297" i="4"/>
  <c r="L297" i="4" s="1"/>
  <c r="K297" i="4" s="1"/>
  <c r="J263" i="4"/>
  <c r="M263" i="4" s="1"/>
  <c r="I263" i="4"/>
  <c r="L263" i="4" s="1"/>
  <c r="K263" i="4" s="1"/>
  <c r="J262" i="4"/>
  <c r="M262" i="4" s="1"/>
  <c r="I262" i="4"/>
  <c r="L262" i="4" s="1"/>
  <c r="J289" i="4"/>
  <c r="M289" i="4" s="1"/>
  <c r="I289" i="4"/>
  <c r="L289" i="4" s="1"/>
  <c r="J281" i="4"/>
  <c r="M281" i="4" s="1"/>
  <c r="I281" i="4"/>
  <c r="L281" i="4" s="1"/>
  <c r="K281" i="4" s="1"/>
  <c r="J280" i="4"/>
  <c r="M280" i="4" s="1"/>
  <c r="I280" i="4"/>
  <c r="L280" i="4" s="1"/>
  <c r="K280" i="4" s="1"/>
  <c r="J283" i="4"/>
  <c r="M283" i="4" s="1"/>
  <c r="I283" i="4"/>
  <c r="L283" i="4" s="1"/>
  <c r="J273" i="4"/>
  <c r="M273" i="4" s="1"/>
  <c r="I273" i="4"/>
  <c r="L273" i="4" s="1"/>
  <c r="J238" i="4"/>
  <c r="M238" i="4" s="1"/>
  <c r="I238" i="4"/>
  <c r="L238" i="4" s="1"/>
  <c r="K238" i="4" s="1"/>
  <c r="J248" i="4"/>
  <c r="M248" i="4" s="1"/>
  <c r="I248" i="4"/>
  <c r="L248" i="4" s="1"/>
  <c r="K248" i="4" s="1"/>
  <c r="J245" i="4"/>
  <c r="M245" i="4" s="1"/>
  <c r="I245" i="4"/>
  <c r="L245" i="4" s="1"/>
  <c r="J230" i="4"/>
  <c r="M230" i="4" s="1"/>
  <c r="I230" i="4"/>
  <c r="L230" i="4" s="1"/>
  <c r="J247" i="4"/>
  <c r="M247" i="4" s="1"/>
  <c r="I247" i="4"/>
  <c r="L247" i="4" s="1"/>
  <c r="K247" i="4" s="1"/>
  <c r="J241" i="4"/>
  <c r="M241" i="4" s="1"/>
  <c r="I241" i="4"/>
  <c r="L241" i="4" s="1"/>
  <c r="K241" i="4" s="1"/>
  <c r="J239" i="4"/>
  <c r="M239" i="4" s="1"/>
  <c r="I239" i="4"/>
  <c r="L239" i="4" s="1"/>
  <c r="J213" i="4"/>
  <c r="M213" i="4" s="1"/>
  <c r="I213" i="4"/>
  <c r="L213" i="4" s="1"/>
  <c r="J250" i="4"/>
  <c r="M250" i="4" s="1"/>
  <c r="I250" i="4"/>
  <c r="L250" i="4" s="1"/>
  <c r="K250" i="4" s="1"/>
  <c r="J251" i="4"/>
  <c r="M251" i="4" s="1"/>
  <c r="I251" i="4"/>
  <c r="L251" i="4" s="1"/>
  <c r="K251" i="4" s="1"/>
  <c r="J243" i="4"/>
  <c r="M243" i="4" s="1"/>
  <c r="I243" i="4"/>
  <c r="L243" i="4" s="1"/>
  <c r="J236" i="4"/>
  <c r="M236" i="4" s="1"/>
  <c r="I236" i="4"/>
  <c r="L236" i="4" s="1"/>
  <c r="J221" i="4"/>
  <c r="M221" i="4" s="1"/>
  <c r="I221" i="4"/>
  <c r="L221" i="4" s="1"/>
  <c r="K221" i="4" s="1"/>
  <c r="J232" i="4"/>
  <c r="M232" i="4" s="1"/>
  <c r="I232" i="4"/>
  <c r="L232" i="4" s="1"/>
  <c r="K232" i="4" s="1"/>
  <c r="J252" i="4"/>
  <c r="M252" i="4" s="1"/>
  <c r="I252" i="4"/>
  <c r="L252" i="4" s="1"/>
  <c r="J214" i="4"/>
  <c r="M214" i="4" s="1"/>
  <c r="I214" i="4"/>
  <c r="L214" i="4" s="1"/>
  <c r="J233" i="4"/>
  <c r="M233" i="4" s="1"/>
  <c r="I233" i="4"/>
  <c r="L233" i="4" s="1"/>
  <c r="K233" i="4" s="1"/>
  <c r="J225" i="4"/>
  <c r="M225" i="4" s="1"/>
  <c r="I225" i="4"/>
  <c r="L225" i="4" s="1"/>
  <c r="K225" i="4" s="1"/>
  <c r="J249" i="4"/>
  <c r="M249" i="4" s="1"/>
  <c r="I249" i="4"/>
  <c r="L249" i="4" s="1"/>
  <c r="J224" i="4"/>
  <c r="M224" i="4" s="1"/>
  <c r="I224" i="4"/>
  <c r="L224" i="4" s="1"/>
  <c r="J222" i="4"/>
  <c r="M222" i="4" s="1"/>
  <c r="I222" i="4"/>
  <c r="L222" i="4" s="1"/>
  <c r="K222" i="4" s="1"/>
  <c r="J242" i="4"/>
  <c r="M242" i="4" s="1"/>
  <c r="I242" i="4"/>
  <c r="L242" i="4" s="1"/>
  <c r="K242" i="4" s="1"/>
  <c r="J223" i="4"/>
  <c r="M223" i="4" s="1"/>
  <c r="I223" i="4"/>
  <c r="L223" i="4" s="1"/>
  <c r="J240" i="4"/>
  <c r="M240" i="4" s="1"/>
  <c r="I240" i="4"/>
  <c r="L240" i="4" s="1"/>
  <c r="J216" i="4"/>
  <c r="M216" i="4" s="1"/>
  <c r="I216" i="4"/>
  <c r="L216" i="4" s="1"/>
  <c r="K216" i="4" s="1"/>
  <c r="J226" i="4"/>
  <c r="M226" i="4" s="1"/>
  <c r="I226" i="4"/>
  <c r="L226" i="4" s="1"/>
  <c r="K226" i="4" s="1"/>
  <c r="J219" i="4"/>
  <c r="M219" i="4" s="1"/>
  <c r="I219" i="4"/>
  <c r="L219" i="4" s="1"/>
  <c r="J231" i="4"/>
  <c r="M231" i="4" s="1"/>
  <c r="I231" i="4"/>
  <c r="L231" i="4" s="1"/>
  <c r="J220" i="4"/>
  <c r="M220" i="4" s="1"/>
  <c r="I220" i="4"/>
  <c r="L220" i="4" s="1"/>
  <c r="K220" i="4" s="1"/>
  <c r="J211" i="4"/>
  <c r="M211" i="4" s="1"/>
  <c r="I211" i="4"/>
  <c r="L211" i="4" s="1"/>
  <c r="K211" i="4" s="1"/>
  <c r="J218" i="4"/>
  <c r="M218" i="4" s="1"/>
  <c r="I218" i="4"/>
  <c r="L218" i="4" s="1"/>
  <c r="J212" i="4"/>
  <c r="M212" i="4" s="1"/>
  <c r="I212" i="4"/>
  <c r="L212" i="4" s="1"/>
  <c r="J209" i="4"/>
  <c r="M209" i="4" s="1"/>
  <c r="I209" i="4"/>
  <c r="L209" i="4" s="1"/>
  <c r="K209" i="4" s="1"/>
  <c r="J229" i="4"/>
  <c r="M229" i="4" s="1"/>
  <c r="I229" i="4"/>
  <c r="L229" i="4" s="1"/>
  <c r="K229" i="4" s="1"/>
  <c r="J234" i="4"/>
  <c r="M234" i="4" s="1"/>
  <c r="I234" i="4"/>
  <c r="L234" i="4" s="1"/>
  <c r="J210" i="4"/>
  <c r="M210" i="4" s="1"/>
  <c r="I210" i="4"/>
  <c r="L210" i="4" s="1"/>
  <c r="J235" i="4"/>
  <c r="M235" i="4" s="1"/>
  <c r="I235" i="4"/>
  <c r="L235" i="4" s="1"/>
  <c r="K235" i="4" s="1"/>
  <c r="J237" i="4"/>
  <c r="M237" i="4" s="1"/>
  <c r="I237" i="4"/>
  <c r="L237" i="4" s="1"/>
  <c r="K237" i="4" s="1"/>
  <c r="J217" i="4"/>
  <c r="M217" i="4" s="1"/>
  <c r="I217" i="4"/>
  <c r="L217" i="4" s="1"/>
  <c r="J246" i="4"/>
  <c r="M246" i="4" s="1"/>
  <c r="I246" i="4"/>
  <c r="L246" i="4" s="1"/>
  <c r="J215" i="4"/>
  <c r="M215" i="4" s="1"/>
  <c r="I215" i="4"/>
  <c r="L215" i="4" s="1"/>
  <c r="K215" i="4" s="1"/>
  <c r="J227" i="4"/>
  <c r="M227" i="4" s="1"/>
  <c r="I227" i="4"/>
  <c r="L227" i="4" s="1"/>
  <c r="K227" i="4" s="1"/>
  <c r="J228" i="4"/>
  <c r="M228" i="4" s="1"/>
  <c r="I228" i="4"/>
  <c r="L228" i="4" s="1"/>
  <c r="J244" i="4"/>
  <c r="M244" i="4" s="1"/>
  <c r="I244" i="4"/>
  <c r="L244" i="4" s="1"/>
  <c r="J200" i="4"/>
  <c r="M200" i="4" s="1"/>
  <c r="I200" i="4"/>
  <c r="L200" i="4" s="1"/>
  <c r="K200" i="4" s="1"/>
  <c r="J178" i="4"/>
  <c r="M178" i="4" s="1"/>
  <c r="I178" i="4"/>
  <c r="L178" i="4" s="1"/>
  <c r="K178" i="4" s="1"/>
  <c r="J204" i="4"/>
  <c r="M204" i="4" s="1"/>
  <c r="I204" i="4"/>
  <c r="L204" i="4" s="1"/>
  <c r="J179" i="4"/>
  <c r="M179" i="4" s="1"/>
  <c r="I179" i="4"/>
  <c r="L179" i="4" s="1"/>
  <c r="J177" i="4"/>
  <c r="M177" i="4" s="1"/>
  <c r="I177" i="4"/>
  <c r="L177" i="4" s="1"/>
  <c r="K177" i="4" s="1"/>
  <c r="J192" i="4"/>
  <c r="M192" i="4" s="1"/>
  <c r="I192" i="4"/>
  <c r="L192" i="4" s="1"/>
  <c r="K192" i="4" s="1"/>
  <c r="J185" i="4"/>
  <c r="M185" i="4" s="1"/>
  <c r="I185" i="4"/>
  <c r="L185" i="4" s="1"/>
  <c r="J181" i="4"/>
  <c r="M181" i="4" s="1"/>
  <c r="I181" i="4"/>
  <c r="L181" i="4" s="1"/>
  <c r="J182" i="4"/>
  <c r="M182" i="4" s="1"/>
  <c r="I182" i="4"/>
  <c r="L182" i="4" s="1"/>
  <c r="K182" i="4" s="1"/>
  <c r="J187" i="4"/>
  <c r="M187" i="4" s="1"/>
  <c r="I187" i="4"/>
  <c r="L187" i="4" s="1"/>
  <c r="K187" i="4" s="1"/>
  <c r="J186" i="4"/>
  <c r="M186" i="4" s="1"/>
  <c r="I186" i="4"/>
  <c r="L186" i="4" s="1"/>
  <c r="J189" i="4"/>
  <c r="M189" i="4" s="1"/>
  <c r="I189" i="4"/>
  <c r="L189" i="4" s="1"/>
  <c r="J196" i="4"/>
  <c r="M196" i="4" s="1"/>
  <c r="I196" i="4"/>
  <c r="L196" i="4" s="1"/>
  <c r="K196" i="4" s="1"/>
  <c r="J208" i="4"/>
  <c r="M208" i="4" s="1"/>
  <c r="I208" i="4"/>
  <c r="L208" i="4" s="1"/>
  <c r="K208" i="4" s="1"/>
  <c r="J175" i="4"/>
  <c r="M175" i="4" s="1"/>
  <c r="I175" i="4"/>
  <c r="L175" i="4" s="1"/>
  <c r="J193" i="4"/>
  <c r="M193" i="4" s="1"/>
  <c r="I193" i="4"/>
  <c r="L193" i="4" s="1"/>
  <c r="J191" i="4"/>
  <c r="M191" i="4" s="1"/>
  <c r="I191" i="4"/>
  <c r="L191" i="4" s="1"/>
  <c r="K191" i="4" s="1"/>
  <c r="J205" i="4"/>
  <c r="M205" i="4" s="1"/>
  <c r="I205" i="4"/>
  <c r="L205" i="4" s="1"/>
  <c r="K205" i="4" s="1"/>
  <c r="J190" i="4"/>
  <c r="M190" i="4" s="1"/>
  <c r="I190" i="4"/>
  <c r="L190" i="4" s="1"/>
  <c r="J183" i="4"/>
  <c r="M183" i="4" s="1"/>
  <c r="I183" i="4"/>
  <c r="L183" i="4" s="1"/>
  <c r="J203" i="4"/>
  <c r="M203" i="4" s="1"/>
  <c r="I203" i="4"/>
  <c r="L203" i="4" s="1"/>
  <c r="K203" i="4" s="1"/>
  <c r="J206" i="4"/>
  <c r="M206" i="4" s="1"/>
  <c r="I206" i="4"/>
  <c r="L206" i="4" s="1"/>
  <c r="K206" i="4" s="1"/>
  <c r="J197" i="4"/>
  <c r="M197" i="4" s="1"/>
  <c r="I197" i="4"/>
  <c r="L197" i="4" s="1"/>
  <c r="J198" i="4"/>
  <c r="M198" i="4" s="1"/>
  <c r="I198" i="4"/>
  <c r="L198" i="4" s="1"/>
  <c r="J184" i="4"/>
  <c r="M184" i="4" s="1"/>
  <c r="I184" i="4"/>
  <c r="L184" i="4" s="1"/>
  <c r="K184" i="4" s="1"/>
  <c r="J188" i="4"/>
  <c r="M188" i="4" s="1"/>
  <c r="I188" i="4"/>
  <c r="L188" i="4" s="1"/>
  <c r="K188" i="4" s="1"/>
  <c r="J199" i="4"/>
  <c r="M199" i="4" s="1"/>
  <c r="I199" i="4"/>
  <c r="L199" i="4" s="1"/>
  <c r="J176" i="4"/>
  <c r="M176" i="4" s="1"/>
  <c r="I176" i="4"/>
  <c r="L176" i="4" s="1"/>
  <c r="J202" i="4"/>
  <c r="M202" i="4" s="1"/>
  <c r="I202" i="4"/>
  <c r="L202" i="4" s="1"/>
  <c r="K202" i="4" s="1"/>
  <c r="J194" i="4"/>
  <c r="M194" i="4" s="1"/>
  <c r="I194" i="4"/>
  <c r="L194" i="4" s="1"/>
  <c r="K194" i="4" s="1"/>
  <c r="J201" i="4"/>
  <c r="M201" i="4" s="1"/>
  <c r="I201" i="4"/>
  <c r="L201" i="4" s="1"/>
  <c r="J195" i="4"/>
  <c r="M195" i="4" s="1"/>
  <c r="I195" i="4"/>
  <c r="L195" i="4" s="1"/>
  <c r="J173" i="4"/>
  <c r="M173" i="4" s="1"/>
  <c r="I173" i="4"/>
  <c r="L173" i="4" s="1"/>
  <c r="K173" i="4" s="1"/>
  <c r="J174" i="4"/>
  <c r="M174" i="4" s="1"/>
  <c r="I174" i="4"/>
  <c r="L174" i="4" s="1"/>
  <c r="K174" i="4" s="1"/>
  <c r="J180" i="4"/>
  <c r="M180" i="4" s="1"/>
  <c r="I180" i="4"/>
  <c r="L180" i="4" s="1"/>
  <c r="J207" i="4"/>
  <c r="M207" i="4" s="1"/>
  <c r="I207" i="4"/>
  <c r="L207" i="4" s="1"/>
  <c r="J150" i="4"/>
  <c r="M150" i="4" s="1"/>
  <c r="I150" i="4"/>
  <c r="L150" i="4" s="1"/>
  <c r="K150" i="4" s="1"/>
  <c r="J149" i="4"/>
  <c r="M149" i="4" s="1"/>
  <c r="I149" i="4"/>
  <c r="L149" i="4" s="1"/>
  <c r="K149" i="4" s="1"/>
  <c r="J144" i="4"/>
  <c r="M144" i="4" s="1"/>
  <c r="I144" i="4"/>
  <c r="L144" i="4" s="1"/>
  <c r="J158" i="4"/>
  <c r="M158" i="4" s="1"/>
  <c r="I158" i="4"/>
  <c r="L158" i="4" s="1"/>
  <c r="J166" i="4"/>
  <c r="M166" i="4" s="1"/>
  <c r="I166" i="4"/>
  <c r="L166" i="4" s="1"/>
  <c r="K166" i="4" s="1"/>
  <c r="J154" i="4"/>
  <c r="M154" i="4" s="1"/>
  <c r="I154" i="4"/>
  <c r="L154" i="4" s="1"/>
  <c r="K154" i="4" s="1"/>
  <c r="J151" i="4"/>
  <c r="M151" i="4" s="1"/>
  <c r="I151" i="4"/>
  <c r="L151" i="4" s="1"/>
  <c r="J147" i="4"/>
  <c r="M147" i="4" s="1"/>
  <c r="I147" i="4"/>
  <c r="L147" i="4" s="1"/>
  <c r="J145" i="4"/>
  <c r="M145" i="4" s="1"/>
  <c r="I145" i="4"/>
  <c r="L145" i="4" s="1"/>
  <c r="K145" i="4" s="1"/>
  <c r="J172" i="4"/>
  <c r="M172" i="4" s="1"/>
  <c r="I172" i="4"/>
  <c r="L172" i="4" s="1"/>
  <c r="K172" i="4" s="1"/>
  <c r="J159" i="4"/>
  <c r="M159" i="4" s="1"/>
  <c r="I159" i="4"/>
  <c r="L159" i="4" s="1"/>
  <c r="J167" i="4"/>
  <c r="M167" i="4" s="1"/>
  <c r="I167" i="4"/>
  <c r="L167" i="4" s="1"/>
  <c r="J165" i="4"/>
  <c r="M165" i="4" s="1"/>
  <c r="I165" i="4"/>
  <c r="L165" i="4" s="1"/>
  <c r="K165" i="4" s="1"/>
  <c r="J170" i="4"/>
  <c r="M170" i="4" s="1"/>
  <c r="I170" i="4"/>
  <c r="L170" i="4" s="1"/>
  <c r="K170" i="4" s="1"/>
  <c r="J168" i="4"/>
  <c r="M168" i="4" s="1"/>
  <c r="I168" i="4"/>
  <c r="L168" i="4" s="1"/>
  <c r="J157" i="4"/>
  <c r="M157" i="4" s="1"/>
  <c r="I157" i="4"/>
  <c r="L157" i="4" s="1"/>
  <c r="J146" i="4"/>
  <c r="M146" i="4" s="1"/>
  <c r="I146" i="4"/>
  <c r="L146" i="4" s="1"/>
  <c r="K146" i="4" s="1"/>
  <c r="J169" i="4"/>
  <c r="M169" i="4" s="1"/>
  <c r="I169" i="4"/>
  <c r="L169" i="4" s="1"/>
  <c r="K169" i="4" s="1"/>
  <c r="J164" i="4"/>
  <c r="M164" i="4" s="1"/>
  <c r="I164" i="4"/>
  <c r="L164" i="4" s="1"/>
  <c r="J162" i="4"/>
  <c r="M162" i="4" s="1"/>
  <c r="I162" i="4"/>
  <c r="L162" i="4" s="1"/>
  <c r="J152" i="4"/>
  <c r="M152" i="4" s="1"/>
  <c r="I152" i="4"/>
  <c r="L152" i="4" s="1"/>
  <c r="K152" i="4" s="1"/>
  <c r="J171" i="4"/>
  <c r="M171" i="4" s="1"/>
  <c r="I171" i="4"/>
  <c r="L171" i="4" s="1"/>
  <c r="K171" i="4" s="1"/>
  <c r="J155" i="4"/>
  <c r="M155" i="4" s="1"/>
  <c r="I155" i="4"/>
  <c r="L155" i="4" s="1"/>
  <c r="J161" i="4"/>
  <c r="M161" i="4" s="1"/>
  <c r="I161" i="4"/>
  <c r="L161" i="4" s="1"/>
  <c r="J163" i="4"/>
  <c r="M163" i="4" s="1"/>
  <c r="I163" i="4"/>
  <c r="L163" i="4" s="1"/>
  <c r="K163" i="4" s="1"/>
  <c r="J160" i="4"/>
  <c r="M160" i="4" s="1"/>
  <c r="I160" i="4"/>
  <c r="L160" i="4" s="1"/>
  <c r="K160" i="4" s="1"/>
  <c r="J156" i="4"/>
  <c r="M156" i="4" s="1"/>
  <c r="I156" i="4"/>
  <c r="L156" i="4" s="1"/>
  <c r="J148" i="4"/>
  <c r="M148" i="4" s="1"/>
  <c r="I148" i="4"/>
  <c r="L148" i="4" s="1"/>
  <c r="J153" i="4"/>
  <c r="M153" i="4" s="1"/>
  <c r="I153" i="4"/>
  <c r="L153" i="4" s="1"/>
  <c r="K153" i="4" s="1"/>
  <c r="J122" i="4"/>
  <c r="M122" i="4" s="1"/>
  <c r="I122" i="4"/>
  <c r="L122" i="4" s="1"/>
  <c r="K122" i="4" s="1"/>
  <c r="J126" i="4"/>
  <c r="M126" i="4" s="1"/>
  <c r="I126" i="4"/>
  <c r="L126" i="4" s="1"/>
  <c r="J143" i="4"/>
  <c r="M143" i="4" s="1"/>
  <c r="I143" i="4"/>
  <c r="L143" i="4" s="1"/>
  <c r="J121" i="4"/>
  <c r="M121" i="4" s="1"/>
  <c r="I121" i="4"/>
  <c r="L121" i="4" s="1"/>
  <c r="K121" i="4" s="1"/>
  <c r="J134" i="4"/>
  <c r="M134" i="4" s="1"/>
  <c r="I134" i="4"/>
  <c r="L134" i="4" s="1"/>
  <c r="K134" i="4" s="1"/>
  <c r="J123" i="4"/>
  <c r="M123" i="4" s="1"/>
  <c r="I123" i="4"/>
  <c r="L123" i="4" s="1"/>
  <c r="J141" i="4"/>
  <c r="M141" i="4" s="1"/>
  <c r="I141" i="4"/>
  <c r="L141" i="4" s="1"/>
  <c r="J127" i="4"/>
  <c r="M127" i="4" s="1"/>
  <c r="I127" i="4"/>
  <c r="L127" i="4" s="1"/>
  <c r="K127" i="4" s="1"/>
  <c r="J140" i="4"/>
  <c r="M140" i="4" s="1"/>
  <c r="I140" i="4"/>
  <c r="L140" i="4" s="1"/>
  <c r="K140" i="4" s="1"/>
  <c r="J130" i="4"/>
  <c r="M130" i="4" s="1"/>
  <c r="I130" i="4"/>
  <c r="L130" i="4" s="1"/>
  <c r="J136" i="4"/>
  <c r="M136" i="4" s="1"/>
  <c r="I136" i="4"/>
  <c r="L136" i="4" s="1"/>
  <c r="J139" i="4"/>
  <c r="M139" i="4" s="1"/>
  <c r="I139" i="4"/>
  <c r="L139" i="4" s="1"/>
  <c r="K139" i="4" s="1"/>
  <c r="J125" i="4"/>
  <c r="M125" i="4" s="1"/>
  <c r="I125" i="4"/>
  <c r="L125" i="4" s="1"/>
  <c r="K125" i="4" s="1"/>
  <c r="J128" i="4"/>
  <c r="M128" i="4" s="1"/>
  <c r="I128" i="4"/>
  <c r="L128" i="4" s="1"/>
  <c r="J137" i="4"/>
  <c r="M137" i="4" s="1"/>
  <c r="I137" i="4"/>
  <c r="L137" i="4" s="1"/>
  <c r="J142" i="4"/>
  <c r="M142" i="4" s="1"/>
  <c r="I142" i="4"/>
  <c r="L142" i="4" s="1"/>
  <c r="K142" i="4" s="1"/>
  <c r="J138" i="4"/>
  <c r="M138" i="4" s="1"/>
  <c r="I138" i="4"/>
  <c r="L138" i="4" s="1"/>
  <c r="K138" i="4" s="1"/>
  <c r="J132" i="4"/>
  <c r="M132" i="4" s="1"/>
  <c r="I132" i="4"/>
  <c r="L132" i="4" s="1"/>
  <c r="J124" i="4"/>
  <c r="M124" i="4" s="1"/>
  <c r="I124" i="4"/>
  <c r="L124" i="4" s="1"/>
  <c r="J135" i="4"/>
  <c r="M135" i="4" s="1"/>
  <c r="I135" i="4"/>
  <c r="L135" i="4" s="1"/>
  <c r="K135" i="4" s="1"/>
  <c r="J129" i="4"/>
  <c r="M129" i="4" s="1"/>
  <c r="I129" i="4"/>
  <c r="L129" i="4" s="1"/>
  <c r="K129" i="4" s="1"/>
  <c r="J131" i="4"/>
  <c r="M131" i="4" s="1"/>
  <c r="I131" i="4"/>
  <c r="L131" i="4" s="1"/>
  <c r="J133" i="4"/>
  <c r="M133" i="4" s="1"/>
  <c r="I133" i="4"/>
  <c r="L133" i="4" s="1"/>
  <c r="J101" i="4"/>
  <c r="M101" i="4" s="1"/>
  <c r="I101" i="4"/>
  <c r="L101" i="4" s="1"/>
  <c r="K101" i="4" s="1"/>
  <c r="J100" i="4"/>
  <c r="M100" i="4" s="1"/>
  <c r="I100" i="4"/>
  <c r="L100" i="4" s="1"/>
  <c r="K100" i="4" s="1"/>
  <c r="J117" i="4"/>
  <c r="M117" i="4" s="1"/>
  <c r="I117" i="4"/>
  <c r="L117" i="4" s="1"/>
  <c r="J105" i="4"/>
  <c r="M105" i="4" s="1"/>
  <c r="I105" i="4"/>
  <c r="L105" i="4" s="1"/>
  <c r="J110" i="4"/>
  <c r="M110" i="4" s="1"/>
  <c r="I110" i="4"/>
  <c r="L110" i="4" s="1"/>
  <c r="K110" i="4" s="1"/>
  <c r="J109" i="4"/>
  <c r="M109" i="4" s="1"/>
  <c r="I109" i="4"/>
  <c r="L109" i="4" s="1"/>
  <c r="K109" i="4" s="1"/>
  <c r="J112" i="4"/>
  <c r="M112" i="4" s="1"/>
  <c r="I112" i="4"/>
  <c r="L112" i="4" s="1"/>
  <c r="J104" i="4"/>
  <c r="M104" i="4" s="1"/>
  <c r="I104" i="4"/>
  <c r="L104" i="4" s="1"/>
  <c r="J118" i="4"/>
  <c r="M118" i="4" s="1"/>
  <c r="I118" i="4"/>
  <c r="L118" i="4" s="1"/>
  <c r="K118" i="4" s="1"/>
  <c r="J99" i="4"/>
  <c r="M99" i="4" s="1"/>
  <c r="I99" i="4"/>
  <c r="L99" i="4" s="1"/>
  <c r="K99" i="4" s="1"/>
  <c r="J120" i="4"/>
  <c r="M120" i="4" s="1"/>
  <c r="I120" i="4"/>
  <c r="L120" i="4" s="1"/>
  <c r="J114" i="4"/>
  <c r="M114" i="4" s="1"/>
  <c r="I114" i="4"/>
  <c r="L114" i="4" s="1"/>
  <c r="J97" i="4"/>
  <c r="M97" i="4" s="1"/>
  <c r="I97" i="4"/>
  <c r="L97" i="4" s="1"/>
  <c r="K97" i="4" s="1"/>
  <c r="J113" i="4"/>
  <c r="M113" i="4" s="1"/>
  <c r="I113" i="4"/>
  <c r="L113" i="4" s="1"/>
  <c r="K113" i="4" s="1"/>
  <c r="J102" i="4"/>
  <c r="M102" i="4" s="1"/>
  <c r="I102" i="4"/>
  <c r="L102" i="4" s="1"/>
  <c r="J119" i="4"/>
  <c r="M119" i="4" s="1"/>
  <c r="I119" i="4"/>
  <c r="L119" i="4" s="1"/>
  <c r="J111" i="4"/>
  <c r="M111" i="4" s="1"/>
  <c r="I111" i="4"/>
  <c r="L111" i="4" s="1"/>
  <c r="K111" i="4" s="1"/>
  <c r="J103" i="4"/>
  <c r="M103" i="4" s="1"/>
  <c r="I103" i="4"/>
  <c r="L103" i="4" s="1"/>
  <c r="K103" i="4" s="1"/>
  <c r="J98" i="4"/>
  <c r="M98" i="4" s="1"/>
  <c r="I98" i="4"/>
  <c r="L98" i="4" s="1"/>
  <c r="J106" i="4"/>
  <c r="M106" i="4" s="1"/>
  <c r="I106" i="4"/>
  <c r="L106" i="4" s="1"/>
  <c r="J107" i="4"/>
  <c r="M107" i="4" s="1"/>
  <c r="I107" i="4"/>
  <c r="L107" i="4" s="1"/>
  <c r="K107" i="4" s="1"/>
  <c r="J116" i="4"/>
  <c r="M116" i="4" s="1"/>
  <c r="I116" i="4"/>
  <c r="L116" i="4" s="1"/>
  <c r="K116" i="4" s="1"/>
  <c r="J115" i="4"/>
  <c r="M115" i="4" s="1"/>
  <c r="I115" i="4"/>
  <c r="L115" i="4" s="1"/>
  <c r="J108" i="4"/>
  <c r="M108" i="4" s="1"/>
  <c r="I108" i="4"/>
  <c r="L108" i="4" s="1"/>
  <c r="J48" i="4"/>
  <c r="M48" i="4" s="1"/>
  <c r="I48" i="4"/>
  <c r="L48" i="4" s="1"/>
  <c r="K48" i="4" s="1"/>
  <c r="J47" i="4"/>
  <c r="M47" i="4" s="1"/>
  <c r="I47" i="4"/>
  <c r="L47" i="4" s="1"/>
  <c r="K47" i="4" s="1"/>
  <c r="J65" i="4"/>
  <c r="M65" i="4" s="1"/>
  <c r="I65" i="4"/>
  <c r="L65" i="4" s="1"/>
  <c r="J49" i="4"/>
  <c r="M49" i="4" s="1"/>
  <c r="I49" i="4"/>
  <c r="L49" i="4" s="1"/>
  <c r="J57" i="4"/>
  <c r="M57" i="4" s="1"/>
  <c r="I57" i="4"/>
  <c r="L57" i="4" s="1"/>
  <c r="K57" i="4" s="1"/>
  <c r="J53" i="4"/>
  <c r="M53" i="4" s="1"/>
  <c r="I53" i="4"/>
  <c r="L53" i="4" s="1"/>
  <c r="K53" i="4" s="1"/>
  <c r="J55" i="4"/>
  <c r="M55" i="4" s="1"/>
  <c r="I55" i="4"/>
  <c r="L55" i="4" s="1"/>
  <c r="J63" i="4"/>
  <c r="M63" i="4" s="1"/>
  <c r="I63" i="4"/>
  <c r="L63" i="4" s="1"/>
  <c r="J62" i="4"/>
  <c r="M62" i="4" s="1"/>
  <c r="I62" i="4"/>
  <c r="L62" i="4" s="1"/>
  <c r="K62" i="4" s="1"/>
  <c r="J61" i="4"/>
  <c r="M61" i="4" s="1"/>
  <c r="I61" i="4"/>
  <c r="L61" i="4" s="1"/>
  <c r="J59" i="4"/>
  <c r="M59" i="4" s="1"/>
  <c r="I59" i="4"/>
  <c r="L59" i="4" s="1"/>
  <c r="J67" i="4"/>
  <c r="M67" i="4" s="1"/>
  <c r="I67" i="4"/>
  <c r="L67" i="4" s="1"/>
  <c r="J52" i="4"/>
  <c r="M52" i="4" s="1"/>
  <c r="I52" i="4"/>
  <c r="L52" i="4" s="1"/>
  <c r="K52" i="4" s="1"/>
  <c r="J66" i="4"/>
  <c r="M66" i="4" s="1"/>
  <c r="I66" i="4"/>
  <c r="L66" i="4" s="1"/>
  <c r="J68" i="4"/>
  <c r="M68" i="4" s="1"/>
  <c r="I68" i="4"/>
  <c r="L68" i="4" s="1"/>
  <c r="J54" i="4"/>
  <c r="M54" i="4" s="1"/>
  <c r="I54" i="4"/>
  <c r="L54" i="4" s="1"/>
  <c r="J58" i="4"/>
  <c r="M58" i="4" s="1"/>
  <c r="I58" i="4"/>
  <c r="L58" i="4" s="1"/>
  <c r="K58" i="4" s="1"/>
  <c r="J50" i="4"/>
  <c r="M50" i="4" s="1"/>
  <c r="I50" i="4"/>
  <c r="L50" i="4" s="1"/>
  <c r="J45" i="4"/>
  <c r="M45" i="4" s="1"/>
  <c r="I45" i="4"/>
  <c r="L45" i="4" s="1"/>
  <c r="J51" i="4"/>
  <c r="M51" i="4" s="1"/>
  <c r="I51" i="4"/>
  <c r="L51" i="4" s="1"/>
  <c r="J44" i="4"/>
  <c r="M44" i="4" s="1"/>
  <c r="I44" i="4"/>
  <c r="L44" i="4" s="1"/>
  <c r="K44" i="4" s="1"/>
  <c r="J60" i="4"/>
  <c r="M60" i="4" s="1"/>
  <c r="I60" i="4"/>
  <c r="L60" i="4" s="1"/>
  <c r="J56" i="4"/>
  <c r="M56" i="4" s="1"/>
  <c r="I56" i="4"/>
  <c r="L56" i="4" s="1"/>
  <c r="J43" i="4"/>
  <c r="M43" i="4" s="1"/>
  <c r="I43" i="4"/>
  <c r="L43" i="4" s="1"/>
  <c r="K60" i="4" l="1"/>
  <c r="K50" i="4"/>
  <c r="K66" i="4"/>
  <c r="K61" i="4"/>
  <c r="K666" i="4"/>
  <c r="K665" i="4"/>
  <c r="K707" i="4"/>
  <c r="K710" i="4"/>
  <c r="K681" i="4"/>
  <c r="K667" i="4"/>
  <c r="K717" i="4"/>
  <c r="K736" i="4"/>
  <c r="K729" i="4"/>
  <c r="K722" i="4"/>
  <c r="K805" i="4"/>
  <c r="K786" i="4"/>
  <c r="K747" i="4"/>
  <c r="K791" i="4"/>
  <c r="K776" i="4"/>
  <c r="K785" i="4"/>
  <c r="K781" i="4"/>
  <c r="K813" i="4"/>
  <c r="K783" i="4"/>
  <c r="K772" i="4"/>
  <c r="K797" i="4"/>
  <c r="K773" i="4"/>
  <c r="K801" i="4"/>
  <c r="K847" i="4"/>
  <c r="K827" i="4"/>
  <c r="K846" i="4"/>
  <c r="K848" i="4"/>
  <c r="K833" i="4"/>
  <c r="K821" i="4"/>
  <c r="K842" i="4"/>
  <c r="K840" i="4"/>
  <c r="K818" i="4"/>
  <c r="K873" i="4"/>
  <c r="K870" i="4"/>
  <c r="K865" i="4"/>
  <c r="K43" i="4"/>
  <c r="K51" i="4"/>
  <c r="K54" i="4"/>
  <c r="K67" i="4"/>
  <c r="K63" i="4"/>
  <c r="K49" i="4"/>
  <c r="K108" i="4"/>
  <c r="K106" i="4"/>
  <c r="K119" i="4"/>
  <c r="K114" i="4"/>
  <c r="K104" i="4"/>
  <c r="K105" i="4"/>
  <c r="K133" i="4"/>
  <c r="K124" i="4"/>
  <c r="K137" i="4"/>
  <c r="K136" i="4"/>
  <c r="K141" i="4"/>
  <c r="K143" i="4"/>
  <c r="K148" i="4"/>
  <c r="K161" i="4"/>
  <c r="K162" i="4"/>
  <c r="K157" i="4"/>
  <c r="K167" i="4"/>
  <c r="K147" i="4"/>
  <c r="K158" i="4"/>
  <c r="K207" i="4"/>
  <c r="K195" i="4"/>
  <c r="K176" i="4"/>
  <c r="K198" i="4"/>
  <c r="K183" i="4"/>
  <c r="K193" i="4"/>
  <c r="K189" i="4"/>
  <c r="K181" i="4"/>
  <c r="K179" i="4"/>
  <c r="K244" i="4"/>
  <c r="K246" i="4"/>
  <c r="K210" i="4"/>
  <c r="K212" i="4"/>
  <c r="K231" i="4"/>
  <c r="K240" i="4"/>
  <c r="K224" i="4"/>
  <c r="K214" i="4"/>
  <c r="K236" i="4"/>
  <c r="K213" i="4"/>
  <c r="K230" i="4"/>
  <c r="K273" i="4"/>
  <c r="K289" i="4"/>
  <c r="K276" i="4"/>
  <c r="K260" i="4"/>
  <c r="K253" i="4"/>
  <c r="K269" i="4"/>
  <c r="K287" i="4"/>
  <c r="K303" i="4"/>
  <c r="K254" i="4"/>
  <c r="K286" i="4"/>
  <c r="K261" i="4"/>
  <c r="K290" i="4"/>
  <c r="K265" i="4"/>
  <c r="K325" i="4"/>
  <c r="K359" i="4"/>
  <c r="K322" i="4"/>
  <c r="K374" i="4"/>
  <c r="K343" i="4"/>
  <c r="K348" i="4"/>
  <c r="K366" i="4"/>
  <c r="K392" i="4"/>
  <c r="K312" i="4"/>
  <c r="K323" i="4"/>
  <c r="K375" i="4"/>
  <c r="K336" i="4"/>
  <c r="K381" i="4"/>
  <c r="K330" i="4"/>
  <c r="K310" i="4"/>
  <c r="K332" i="4"/>
  <c r="K318" i="4"/>
  <c r="K313" i="4"/>
  <c r="K329" i="4"/>
  <c r="K338" i="4"/>
  <c r="K384" i="4"/>
  <c r="K314" i="4"/>
  <c r="K393" i="4"/>
  <c r="K404" i="4"/>
  <c r="K415" i="4"/>
  <c r="K443" i="4"/>
  <c r="K438" i="4"/>
  <c r="K442" i="4"/>
  <c r="K444" i="4"/>
  <c r="K421" i="4"/>
  <c r="K414" i="4"/>
  <c r="K441" i="4"/>
  <c r="K426" i="4"/>
  <c r="K408" i="4"/>
  <c r="K412" i="4"/>
  <c r="K402" i="4"/>
  <c r="K429" i="4"/>
  <c r="K470" i="4"/>
  <c r="K454" i="4"/>
  <c r="K476" i="4"/>
  <c r="K472" i="4"/>
  <c r="K489" i="4"/>
  <c r="K479" i="4"/>
  <c r="K456" i="4"/>
  <c r="K474" i="4"/>
  <c r="K495" i="4"/>
  <c r="K463" i="4"/>
  <c r="K493" i="4"/>
  <c r="K502" i="4"/>
  <c r="K507" i="4"/>
  <c r="K503" i="4"/>
  <c r="K517" i="4"/>
  <c r="K506" i="4"/>
  <c r="K511" i="4"/>
  <c r="K518" i="4"/>
  <c r="K513" i="4"/>
  <c r="K562" i="4"/>
  <c r="K561" i="4"/>
  <c r="K534" i="4"/>
  <c r="K531" i="4"/>
  <c r="K553" i="4"/>
  <c r="K545" i="4"/>
  <c r="K547" i="4"/>
  <c r="K585" i="4"/>
  <c r="K592" i="4"/>
  <c r="K571" i="4"/>
  <c r="K593" i="4"/>
  <c r="K605" i="4"/>
  <c r="K595" i="4"/>
  <c r="K598" i="4"/>
  <c r="K579" i="4"/>
  <c r="K577" i="4"/>
  <c r="K576" i="4"/>
  <c r="K859" i="4"/>
  <c r="K872" i="4"/>
  <c r="K568" i="4"/>
  <c r="K257" i="4"/>
  <c r="K294" i="4"/>
  <c r="K271" i="4"/>
  <c r="K279" i="4"/>
  <c r="K274" i="4"/>
  <c r="K395" i="4"/>
  <c r="K361" i="4"/>
  <c r="K380" i="4"/>
  <c r="K346" i="4"/>
  <c r="K391" i="4"/>
  <c r="K320" i="4"/>
  <c r="K372" i="4"/>
  <c r="K349" i="4"/>
  <c r="K334" i="4"/>
  <c r="K378" i="4"/>
  <c r="K394" i="4"/>
  <c r="K308" i="4"/>
  <c r="K354" i="4"/>
  <c r="K344" i="4"/>
  <c r="K345" i="4"/>
  <c r="K386" i="4"/>
  <c r="K341" i="4"/>
  <c r="K368" i="4"/>
  <c r="K357" i="4"/>
  <c r="K307" i="4"/>
  <c r="K315" i="4"/>
  <c r="K363" i="4"/>
  <c r="K367" i="4"/>
  <c r="K420" i="4"/>
  <c r="K400" i="4"/>
  <c r="K410" i="4"/>
  <c r="K449" i="4"/>
  <c r="K418" i="4"/>
  <c r="K814" i="4"/>
  <c r="K823" i="4"/>
  <c r="K864" i="4"/>
  <c r="K878" i="4"/>
  <c r="K56" i="4"/>
  <c r="K45" i="4"/>
  <c r="K68" i="4"/>
  <c r="K59" i="4"/>
  <c r="K55" i="4"/>
  <c r="K65" i="4"/>
  <c r="K115" i="4"/>
  <c r="K98" i="4"/>
  <c r="K102" i="4"/>
  <c r="K120" i="4"/>
  <c r="K112" i="4"/>
  <c r="K117" i="4"/>
  <c r="K131" i="4"/>
  <c r="K132" i="4"/>
  <c r="K128" i="4"/>
  <c r="K130" i="4"/>
  <c r="K123" i="4"/>
  <c r="K126" i="4"/>
  <c r="K156" i="4"/>
  <c r="K155" i="4"/>
  <c r="K168" i="4"/>
  <c r="K159" i="4"/>
  <c r="K151" i="4"/>
  <c r="K144" i="4"/>
  <c r="K180" i="4"/>
  <c r="K201" i="4"/>
  <c r="K199" i="4"/>
  <c r="K197" i="4"/>
  <c r="K190" i="4"/>
  <c r="K175" i="4"/>
  <c r="K186" i="4"/>
  <c r="K185" i="4"/>
  <c r="K204" i="4"/>
  <c r="K228" i="4"/>
  <c r="K217" i="4"/>
  <c r="K234" i="4"/>
  <c r="K218" i="4"/>
  <c r="K219" i="4"/>
  <c r="K223" i="4"/>
  <c r="K249" i="4"/>
  <c r="K252" i="4"/>
  <c r="K243" i="4"/>
  <c r="K239" i="4"/>
  <c r="K245" i="4"/>
  <c r="K283" i="4"/>
  <c r="K262" i="4"/>
  <c r="K292" i="4"/>
  <c r="K296" i="4"/>
  <c r="K277" i="4"/>
  <c r="K272" i="4"/>
  <c r="K284" i="4"/>
  <c r="K282" i="4"/>
  <c r="K291" i="4"/>
  <c r="K295" i="4"/>
  <c r="K288" i="4"/>
  <c r="K266" i="4"/>
  <c r="K275" i="4"/>
  <c r="K339" i="4"/>
  <c r="K360" i="4"/>
  <c r="K355" i="4"/>
  <c r="K327" i="4"/>
  <c r="K326" i="4"/>
  <c r="K324" i="4"/>
  <c r="K382" i="4"/>
  <c r="K351" i="4"/>
  <c r="K364" i="4"/>
  <c r="K305" i="4"/>
  <c r="K376" i="4"/>
  <c r="K389" i="4"/>
  <c r="K370" i="4"/>
  <c r="K335" i="4"/>
  <c r="K340" i="4"/>
  <c r="K331" i="4"/>
  <c r="K342" i="4"/>
  <c r="K333" i="4"/>
  <c r="K311" i="4"/>
  <c r="K309" i="4"/>
  <c r="K385" i="4"/>
  <c r="K358" i="4"/>
  <c r="K383" i="4"/>
  <c r="K445" i="4"/>
  <c r="K417" i="4"/>
  <c r="K432" i="4"/>
  <c r="K399" i="4"/>
  <c r="K446" i="4"/>
  <c r="K433" i="4"/>
  <c r="K427" i="4"/>
  <c r="K435" i="4"/>
  <c r="K439" i="4"/>
  <c r="K428" i="4"/>
  <c r="K413" i="4"/>
  <c r="K403" i="4"/>
  <c r="K419" i="4"/>
  <c r="K481" i="4"/>
  <c r="K488" i="4"/>
  <c r="K453" i="4"/>
  <c r="K478" i="4"/>
  <c r="K490" i="4"/>
  <c r="K471" i="4"/>
  <c r="K457" i="4"/>
  <c r="K496" i="4"/>
  <c r="K485" i="4"/>
  <c r="K482" i="4"/>
  <c r="K461" i="4"/>
  <c r="K508" i="4"/>
  <c r="K523" i="4"/>
  <c r="K499" i="4"/>
  <c r="K522" i="4"/>
  <c r="K515" i="4"/>
  <c r="K527" i="4"/>
  <c r="K509" i="4"/>
  <c r="K514" i="4"/>
  <c r="K536" i="4"/>
  <c r="K533" i="4"/>
  <c r="K535" i="4"/>
  <c r="K537" i="4"/>
  <c r="K550" i="4"/>
  <c r="K557" i="4"/>
  <c r="K556" i="4"/>
  <c r="K542" i="4"/>
  <c r="K554" i="4"/>
  <c r="K539" i="4"/>
  <c r="K601" i="4"/>
  <c r="K606" i="4"/>
  <c r="K564" i="4"/>
  <c r="K582" i="4"/>
  <c r="K580" i="4"/>
  <c r="K584" i="4"/>
  <c r="K581" i="4"/>
  <c r="K565" i="4"/>
  <c r="K600" i="4"/>
  <c r="K572" i="4"/>
  <c r="K575" i="4"/>
  <c r="K599" i="4"/>
  <c r="K612" i="4"/>
  <c r="K650" i="4"/>
  <c r="K624" i="4"/>
  <c r="K626" i="4"/>
  <c r="K643" i="4"/>
  <c r="K648" i="4"/>
  <c r="K645" i="4"/>
  <c r="K633" i="4"/>
  <c r="K655" i="4"/>
  <c r="K622" i="4"/>
  <c r="K657" i="4"/>
  <c r="K646" i="4"/>
  <c r="K703" i="4"/>
  <c r="K704" i="4"/>
  <c r="K697" i="4"/>
  <c r="K671" i="4"/>
  <c r="K705" i="4"/>
  <c r="K698" i="4"/>
  <c r="K662" i="4"/>
  <c r="K702" i="4"/>
  <c r="K699" i="4"/>
  <c r="K682" i="4"/>
  <c r="K685" i="4"/>
  <c r="K660" i="4"/>
  <c r="K672" i="4"/>
  <c r="K721" i="4"/>
  <c r="K713" i="4"/>
  <c r="K728" i="4"/>
  <c r="K718" i="4"/>
  <c r="K732" i="4"/>
  <c r="K735" i="4"/>
  <c r="K715" i="4"/>
  <c r="K746" i="4"/>
  <c r="K767" i="4"/>
  <c r="K761" i="4"/>
  <c r="K758" i="4"/>
  <c r="K754" i="4"/>
  <c r="K741" i="4"/>
  <c r="K764" i="4"/>
  <c r="K804" i="4"/>
  <c r="K792" i="4"/>
  <c r="K782" i="4"/>
  <c r="K779" i="4"/>
  <c r="K780" i="4"/>
  <c r="K771" i="4"/>
  <c r="K787" i="4"/>
  <c r="K795" i="4"/>
  <c r="K812" i="4"/>
  <c r="K803" i="4"/>
  <c r="K775" i="4"/>
  <c r="K774" i="4"/>
  <c r="K815" i="4"/>
  <c r="K850" i="4"/>
  <c r="K851" i="4"/>
  <c r="K830" i="4"/>
  <c r="K832" i="4"/>
  <c r="K836" i="4"/>
  <c r="K839" i="4"/>
  <c r="K844" i="4"/>
  <c r="K829" i="4"/>
  <c r="K849" i="4"/>
  <c r="K876" i="4"/>
  <c r="K869" i="4"/>
  <c r="K857" i="4"/>
  <c r="K863" i="4"/>
  <c r="K866" i="4"/>
  <c r="K868" i="4"/>
  <c r="K569" i="4"/>
  <c r="K636" i="4"/>
  <c r="K627" i="4"/>
  <c r="K652" i="4"/>
  <c r="K653" i="4"/>
  <c r="K634" i="4"/>
  <c r="K637" i="4"/>
  <c r="K617" i="4"/>
  <c r="K611" i="4"/>
  <c r="K628" i="4"/>
  <c r="K614" i="4"/>
  <c r="K656" i="4"/>
  <c r="K619" i="4"/>
  <c r="K696" i="4"/>
  <c r="K708" i="4"/>
  <c r="K674" i="4"/>
  <c r="K692" i="4"/>
  <c r="K680" i="4"/>
  <c r="K690" i="4"/>
  <c r="K688" i="4"/>
  <c r="K668" i="4"/>
  <c r="K669" i="4"/>
  <c r="K691" i="4"/>
  <c r="K701" i="4"/>
  <c r="K700" i="4"/>
  <c r="K693" i="4"/>
  <c r="K727" i="4"/>
  <c r="K714" i="4"/>
  <c r="K734" i="4"/>
  <c r="K724" i="4"/>
  <c r="K720" i="4"/>
  <c r="K733" i="4"/>
  <c r="K716" i="4"/>
  <c r="K766" i="4"/>
  <c r="K749" i="4"/>
  <c r="K750" i="4"/>
  <c r="K755" i="4"/>
  <c r="K752" i="4"/>
  <c r="K763" i="4"/>
  <c r="K757" i="4"/>
  <c r="K793" i="4"/>
  <c r="K806" i="4"/>
  <c r="K790" i="4"/>
  <c r="K784" i="4"/>
  <c r="K807" i="4"/>
  <c r="K794" i="4"/>
  <c r="K789" i="4"/>
  <c r="K798" i="4"/>
  <c r="K808" i="4"/>
  <c r="K769" i="4"/>
  <c r="K810" i="4"/>
  <c r="K855" i="4"/>
  <c r="K843" i="4"/>
  <c r="K854" i="4"/>
  <c r="K817" i="4"/>
  <c r="K828" i="4"/>
  <c r="K825" i="4"/>
  <c r="K820" i="4"/>
  <c r="K837" i="4"/>
  <c r="K853" i="4"/>
  <c r="K835" i="4"/>
  <c r="K861" i="4"/>
  <c r="K874" i="4"/>
  <c r="K862" i="4"/>
  <c r="K867" i="4"/>
  <c r="K875" i="4"/>
  <c r="K164" i="4"/>
  <c r="K871" i="4"/>
  <c r="K756" i="4"/>
  <c r="K748" i="4"/>
  <c r="P134" i="4"/>
</calcChain>
</file>

<file path=xl/comments1.xml><?xml version="1.0" encoding="utf-8"?>
<comments xmlns="http://schemas.openxmlformats.org/spreadsheetml/2006/main">
  <authors>
    <author>Fritsch, David A.</author>
  </authors>
  <commentList>
    <comment ref="Q169" authorId="0" shapeId="0">
      <text>
        <r>
          <rPr>
            <b/>
            <sz val="8"/>
            <color indexed="81"/>
            <rFont val="Tahoma"/>
            <family val="2"/>
          </rPr>
          <t>Fritsch, David A.:</t>
        </r>
        <r>
          <rPr>
            <sz val="8"/>
            <color indexed="81"/>
            <rFont val="Tahoma"/>
            <family val="2"/>
          </rPr>
          <t xml:space="preserve">
Adds 64,000 HP of compression</t>
        </r>
      </text>
    </comment>
  </commentList>
</comments>
</file>

<file path=xl/comments2.xml><?xml version="1.0" encoding="utf-8"?>
<comments xmlns="http://schemas.openxmlformats.org/spreadsheetml/2006/main">
  <authors>
    <author>Fritsch, David A.</author>
  </authors>
  <commentList>
    <comment ref="Q20" authorId="0" shapeId="0">
      <text>
        <r>
          <rPr>
            <b/>
            <sz val="8"/>
            <color indexed="81"/>
            <rFont val="Tahoma"/>
            <family val="2"/>
          </rPr>
          <t>Fritsch, David A.:</t>
        </r>
        <r>
          <rPr>
            <sz val="8"/>
            <color indexed="81"/>
            <rFont val="Tahoma"/>
            <family val="2"/>
          </rPr>
          <t xml:space="preserve">
6000 HP of compression at Pleasant Valley.</t>
        </r>
      </text>
    </comment>
    <comment ref="Q22" authorId="0" shapeId="0">
      <text>
        <r>
          <rPr>
            <b/>
            <sz val="8"/>
            <color indexed="81"/>
            <rFont val="Tahoma"/>
            <family val="2"/>
          </rPr>
          <t>Fritsch, David A.:</t>
        </r>
        <r>
          <rPr>
            <sz val="8"/>
            <color indexed="81"/>
            <rFont val="Tahoma"/>
            <family val="2"/>
          </rPr>
          <t xml:space="preserve">
48,835 HP of compression in 3 states.</t>
        </r>
      </text>
    </comment>
    <comment ref="Q63" authorId="0" shapeId="0">
      <text>
        <r>
          <rPr>
            <b/>
            <sz val="8"/>
            <color indexed="81"/>
            <rFont val="Tahoma"/>
            <family val="2"/>
          </rPr>
          <t>Fritsch, David A.:</t>
        </r>
        <r>
          <rPr>
            <sz val="8"/>
            <color indexed="81"/>
            <rFont val="Tahoma"/>
            <family val="2"/>
          </rPr>
          <t xml:space="preserve">
7000 HP of compression at Pleasant Valley.</t>
        </r>
      </text>
    </comment>
    <comment ref="Q179" authorId="0" shapeId="0">
      <text>
        <r>
          <rPr>
            <b/>
            <sz val="8"/>
            <color indexed="81"/>
            <rFont val="Tahoma"/>
            <family val="2"/>
          </rPr>
          <t>Fritsch, David A.:</t>
        </r>
        <r>
          <rPr>
            <sz val="8"/>
            <color indexed="81"/>
            <rFont val="Tahoma"/>
            <family val="2"/>
          </rPr>
          <t xml:space="preserve">
Assume size similar to Tioga Extension.
</t>
        </r>
      </text>
    </comment>
    <comment ref="H322" authorId="0" shapeId="0">
      <text>
        <r>
          <rPr>
            <b/>
            <sz val="8"/>
            <color indexed="81"/>
            <rFont val="Tahoma"/>
            <family val="2"/>
          </rPr>
          <t>Fritsch, David A.:</t>
        </r>
        <r>
          <rPr>
            <sz val="8"/>
            <color indexed="81"/>
            <rFont val="Tahoma"/>
            <family val="2"/>
          </rPr>
          <t xml:space="preserve">
Not built into VA, just MD</t>
        </r>
      </text>
    </comment>
    <comment ref="Q910" authorId="0" shapeId="0">
      <text>
        <r>
          <rPr>
            <b/>
            <sz val="8"/>
            <color indexed="81"/>
            <rFont val="Tahoma"/>
            <family val="2"/>
          </rPr>
          <t>Fritsch, David A.:</t>
        </r>
        <r>
          <rPr>
            <sz val="8"/>
            <color indexed="81"/>
            <rFont val="Tahoma"/>
            <family val="2"/>
          </rPr>
          <t xml:space="preserve">
48,835 HP of compression in 3 states.</t>
        </r>
      </text>
    </comment>
    <comment ref="Q973" authorId="0" shapeId="0">
      <text>
        <r>
          <rPr>
            <b/>
            <sz val="8"/>
            <color indexed="81"/>
            <rFont val="Tahoma"/>
            <family val="2"/>
          </rPr>
          <t>Fritsch, David A.:</t>
        </r>
        <r>
          <rPr>
            <sz val="8"/>
            <color indexed="81"/>
            <rFont val="Tahoma"/>
            <family val="2"/>
          </rPr>
          <t xml:space="preserve">
6000 HP of compression at Pleasant Valley.</t>
        </r>
      </text>
    </comment>
    <comment ref="Q974" authorId="0" shapeId="0">
      <text>
        <r>
          <rPr>
            <b/>
            <sz val="8"/>
            <color indexed="81"/>
            <rFont val="Tahoma"/>
            <family val="2"/>
          </rPr>
          <t>Fritsch, David A.:</t>
        </r>
        <r>
          <rPr>
            <sz val="8"/>
            <color indexed="81"/>
            <rFont val="Tahoma"/>
            <family val="2"/>
          </rPr>
          <t xml:space="preserve">
Adds 64,000 HP of compression</t>
        </r>
      </text>
    </comment>
    <comment ref="Q992" authorId="0" shapeId="0">
      <text>
        <r>
          <rPr>
            <b/>
            <sz val="8"/>
            <color indexed="81"/>
            <rFont val="Tahoma"/>
            <family val="2"/>
          </rPr>
          <t>Fritsch, David A.:</t>
        </r>
        <r>
          <rPr>
            <sz val="8"/>
            <color indexed="81"/>
            <rFont val="Tahoma"/>
            <family val="2"/>
          </rPr>
          <t xml:space="preserve">
Includes uprateed pressure on VA, MD systems and 30,000 HP of greenfield compression and 135,000 of brownfield compression.</t>
        </r>
      </text>
    </comment>
  </commentList>
</comments>
</file>

<file path=xl/sharedStrings.xml><?xml version="1.0" encoding="utf-8"?>
<sst xmlns="http://schemas.openxmlformats.org/spreadsheetml/2006/main" count="9883" uniqueCount="2880">
  <si>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</si>
  <si>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</si>
  <si>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</si>
  <si>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</si>
  <si>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</si>
  <si>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</si>
  <si>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</si>
  <si>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</si>
  <si>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</si>
  <si>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</si>
  <si>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</si>
  <si>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</si>
  <si>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</si>
  <si>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</si>
  <si>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</si>
  <si>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</si>
  <si>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</si>
  <si>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</si>
  <si>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</si>
  <si>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</si>
  <si>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</si>
  <si>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</si>
  <si>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</si>
  <si>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</si>
  <si>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</si>
  <si>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</si>
  <si>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</si>
  <si>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</si>
  <si>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</si>
  <si>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</si>
  <si>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</si>
  <si>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</si>
  <si>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</si>
  <si>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</si>
  <si>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</si>
  <si>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</si>
  <si>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</si>
  <si>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</si>
  <si>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</si>
  <si>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</si>
  <si>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</si>
  <si>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</si>
  <si>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</si>
  <si>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</si>
  <si>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</si>
  <si>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</si>
  <si>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</si>
  <si>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</si>
  <si>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</si>
  <si>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</si>
  <si>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</si>
  <si>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</si>
  <si>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</si>
  <si>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</si>
  <si>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</si>
  <si>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</si>
  <si>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</si>
  <si>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</si>
  <si>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</si>
  <si>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</si>
  <si>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</si>
  <si>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</si>
  <si>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</si>
  <si>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</si>
  <si>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</si>
  <si>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</si>
  <si>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</si>
  <si>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</si>
  <si>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</si>
  <si>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</si>
  <si>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</si>
  <si>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</si>
  <si>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</si>
  <si>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</si>
  <si>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</si>
  <si>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</si>
  <si>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</si>
  <si>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</si>
  <si>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</si>
  <si>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</si>
  <si>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</si>
  <si>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</si>
  <si>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</si>
  <si>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</si>
  <si>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</si>
  <si>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</si>
  <si>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</si>
  <si>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</si>
  <si>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</si>
  <si>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</si>
  <si>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</si>
  <si>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</si>
  <si>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</si>
  <si>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</si>
  <si>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</si>
  <si>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</si>
  <si>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</si>
  <si>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</si>
  <si>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</si>
  <si>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</si>
  <si>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</si>
  <si>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</si>
  <si>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</si>
  <si>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</si>
  <si>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</si>
  <si>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</si>
  <si>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</si>
  <si>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</si>
  <si>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</si>
  <si>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</si>
  <si>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</si>
  <si>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</si>
  <si>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</si>
  <si>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</si>
  <si>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</si>
  <si>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</si>
  <si>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</si>
  <si>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</si>
  <si>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</si>
  <si>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</si>
  <si>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</si>
  <si>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</si>
  <si>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</si>
  <si>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</si>
  <si>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</si>
  <si>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</si>
  <si>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</si>
  <si>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</si>
  <si>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</si>
  <si>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</si>
  <si>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</si>
  <si>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</si>
  <si>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</si>
  <si>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</si>
  <si>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</si>
  <si>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</si>
  <si>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Under Construction</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</si>
  <si>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</si>
  <si>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</si>
  <si>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</si>
  <si>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</si>
  <si>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</si>
  <si>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</si>
  <si>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</si>
  <si>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</si>
  <si>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</si>
  <si>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</si>
  <si>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</si>
  <si>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</si>
  <si>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</si>
  <si>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</si>
  <si>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</si>
  <si>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</si>
  <si>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</si>
  <si>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</si>
  <si>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</si>
  <si>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</si>
  <si>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</si>
  <si>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</si>
  <si>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</si>
  <si>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</si>
  <si>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</si>
  <si>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</si>
  <si>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</si>
  <si>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</si>
  <si>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</si>
  <si>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</si>
  <si>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</si>
  <si>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</si>
  <si>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</si>
  <si>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</si>
  <si>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</si>
  <si>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</si>
  <si>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</si>
  <si>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</si>
  <si>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</si>
  <si>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</si>
  <si>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</si>
  <si>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</si>
  <si>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</si>
  <si>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</si>
  <si>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</si>
  <si>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</si>
  <si>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</si>
  <si>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</si>
  <si>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</si>
  <si>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</si>
  <si>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</si>
  <si>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</si>
  <si>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</si>
  <si>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</si>
  <si>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</si>
  <si>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</si>
  <si>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</si>
  <si>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</si>
  <si>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</si>
  <si>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</si>
  <si>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</si>
  <si>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</si>
  <si>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</si>
  <si>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</si>
  <si>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</si>
  <si>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</si>
  <si>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</si>
  <si>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</si>
  <si>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</si>
  <si>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</si>
  <si>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</si>
  <si>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</si>
  <si>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</si>
  <si>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</si>
  <si>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</si>
  <si>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</si>
  <si>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</si>
  <si>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</si>
  <si>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</si>
  <si>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</si>
  <si>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</si>
  <si>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</si>
  <si>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</si>
  <si>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</si>
  <si>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</si>
  <si>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</si>
  <si>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Kinder Morgan Interstate Gas Transmissio</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</si>
  <si>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</si>
  <si>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</si>
  <si>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</si>
  <si>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</si>
  <si>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</si>
  <si>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</si>
  <si>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</si>
  <si>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</si>
  <si>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</si>
  <si>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</si>
  <si>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</si>
  <si>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</si>
  <si>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</si>
  <si>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</si>
  <si>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</si>
  <si>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</si>
  <si>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</si>
  <si>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</si>
  <si>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</si>
  <si>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</si>
  <si>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</si>
  <si>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</si>
  <si>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</si>
  <si>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</si>
  <si>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</si>
  <si>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</si>
  <si>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</si>
  <si>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</si>
  <si>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</si>
  <si>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</si>
  <si>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</si>
  <si>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</si>
  <si>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</si>
  <si>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</si>
  <si>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</si>
  <si>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</si>
  <si>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</si>
  <si>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</si>
  <si>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</si>
  <si>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</si>
  <si>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</si>
  <si>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</si>
  <si>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</si>
  <si>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</si>
  <si>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</si>
  <si>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</si>
  <si>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</si>
  <si>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</si>
  <si>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</si>
  <si>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Virginia natural Gas Co</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</si>
  <si>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</si>
  <si>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</si>
  <si>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</si>
  <si>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</si>
  <si>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</si>
  <si>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</si>
  <si>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</si>
  <si>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</si>
  <si>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</si>
  <si>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</si>
  <si>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</si>
  <si>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</si>
  <si>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</si>
  <si>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</si>
  <si>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</si>
  <si>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</si>
  <si>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</si>
  <si>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</si>
  <si>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</si>
  <si>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</si>
  <si>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</si>
  <si>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</si>
  <si>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</si>
  <si>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</si>
  <si>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</si>
  <si>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</si>
  <si>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</si>
  <si>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</si>
  <si>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</si>
  <si>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</si>
  <si>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</si>
  <si>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</si>
  <si>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</si>
  <si>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Kinder Morgan Inc</t>
  </si>
  <si>
    <t>TransColorado Pipeline</t>
  </si>
  <si>
    <t>Kinder Morgan Illinois PL Co</t>
  </si>
  <si>
    <t>DTE Energy Inc</t>
  </si>
  <si>
    <t>Rendezvous Gas Services</t>
  </si>
  <si>
    <t>Southern Star Central PL Co</t>
  </si>
  <si>
    <t>Sabine Pipeline LLC</t>
  </si>
  <si>
    <t>Pacific Gas and Electric Co</t>
  </si>
  <si>
    <t>Columbia Gas of Ohio</t>
  </si>
  <si>
    <t>ProLiance Energy LLC</t>
  </si>
  <si>
    <t>Liberty Gas Storage LLC</t>
  </si>
  <si>
    <t>Rendezvous Gas Pipeline</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</si>
  <si>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</si>
  <si>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</si>
  <si>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</si>
  <si>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</si>
  <si>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</si>
  <si>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</si>
  <si>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</si>
  <si>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</si>
  <si>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</si>
  <si>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</si>
  <si>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</si>
  <si>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</si>
  <si>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</si>
  <si>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</si>
  <si>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</si>
  <si>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</si>
  <si>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Bluewater Gas Storage LLC</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</si>
  <si>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</si>
  <si>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</si>
  <si>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</si>
  <si>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</si>
  <si>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</si>
  <si>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</si>
  <si>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</si>
  <si>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</si>
  <si>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</si>
  <si>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</si>
  <si>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</si>
  <si>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</si>
  <si>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</si>
  <si>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</si>
  <si>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</si>
  <si>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</si>
  <si>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</si>
  <si>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</si>
  <si>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</si>
  <si>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</si>
  <si>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</si>
  <si>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</si>
  <si>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</si>
  <si>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</si>
  <si>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</si>
  <si>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</si>
  <si>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</si>
  <si>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</si>
  <si>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</si>
  <si>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</si>
  <si>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</si>
  <si>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</si>
  <si>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</si>
  <si>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</si>
  <si>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</si>
  <si>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</si>
  <si>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</si>
  <si>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</si>
  <si>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</si>
  <si>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</si>
  <si>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</si>
  <si>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Portland Natural Gas</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</si>
  <si>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</si>
  <si>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</si>
  <si>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</si>
  <si>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</si>
  <si>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</si>
  <si>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</si>
  <si>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</si>
  <si>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</si>
  <si>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</si>
  <si>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</si>
  <si>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</si>
  <si>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</si>
  <si>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</si>
  <si>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</si>
  <si>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</si>
  <si>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</si>
  <si>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</si>
  <si>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</si>
  <si>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</si>
  <si>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</si>
  <si>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</si>
  <si>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</si>
  <si>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</si>
  <si>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</si>
  <si>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</si>
  <si>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</si>
  <si>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</si>
  <si>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</si>
  <si>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</si>
  <si>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</si>
  <si>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</si>
  <si>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</si>
  <si>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</si>
  <si>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</si>
  <si>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</si>
  <si>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</si>
  <si>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</si>
  <si>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</si>
  <si>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</si>
  <si>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</si>
  <si>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</si>
  <si>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</si>
  <si>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</si>
  <si>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</si>
  <si>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</si>
  <si>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</si>
  <si>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</si>
  <si>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</si>
  <si>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</si>
  <si>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</si>
  <si>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</si>
  <si>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</si>
  <si>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</si>
  <si>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</si>
  <si>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</si>
  <si>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</si>
  <si>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</si>
  <si>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</si>
  <si>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</si>
  <si>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</si>
  <si>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</si>
  <si>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</si>
  <si>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</si>
  <si>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</si>
  <si>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</si>
  <si>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</si>
  <si>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</si>
  <si>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</si>
  <si>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</si>
  <si>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</si>
  <si>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</si>
  <si>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</si>
  <si>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</si>
  <si>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</si>
  <si>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</si>
  <si>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</si>
  <si>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</si>
  <si>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</si>
  <si>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</si>
  <si>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</si>
  <si>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</si>
  <si>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</si>
  <si>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</si>
  <si>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</si>
  <si>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</si>
  <si>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</si>
  <si>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</si>
  <si>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</si>
  <si>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</si>
  <si>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</si>
  <si>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</si>
  <si>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</si>
  <si>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</si>
  <si>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</si>
  <si>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</si>
  <si>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</si>
  <si>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</si>
  <si>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</si>
  <si>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</si>
  <si>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</si>
  <si>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</si>
  <si>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</si>
  <si>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</si>
  <si>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</si>
  <si>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</si>
  <si>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</si>
  <si>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</si>
  <si>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</si>
  <si>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</si>
  <si>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</si>
  <si>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</si>
  <si>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</si>
  <si>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</si>
  <si>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</si>
  <si>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</si>
  <si>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</si>
  <si>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</si>
  <si>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</si>
  <si>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</si>
  <si>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</si>
  <si>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</si>
  <si>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</si>
  <si>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</si>
  <si>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</si>
  <si>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</si>
  <si>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</si>
  <si>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</si>
  <si>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</si>
  <si>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</si>
  <si>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</si>
  <si>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</si>
  <si>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</si>
  <si>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</si>
  <si>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</si>
  <si>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</si>
  <si>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</si>
  <si>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</si>
  <si>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</si>
  <si>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</si>
  <si>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</si>
  <si>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</si>
  <si>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</si>
  <si>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</si>
  <si>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</si>
  <si>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</si>
  <si>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</si>
  <si>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</si>
  <si>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</si>
  <si>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</si>
  <si>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</si>
  <si>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</si>
  <si>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</si>
  <si>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</si>
  <si>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</si>
  <si>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</si>
  <si>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</si>
  <si>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</si>
  <si>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</si>
  <si>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</si>
  <si>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</si>
  <si>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</si>
  <si>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</si>
  <si>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</si>
  <si>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</si>
  <si>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</si>
  <si>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</si>
  <si>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</si>
  <si>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</si>
  <si>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</si>
  <si>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</si>
  <si>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</si>
  <si>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</si>
  <si>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</si>
  <si>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</si>
  <si>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</si>
  <si>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</si>
  <si>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</si>
  <si>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</si>
  <si>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</si>
  <si>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</si>
  <si>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</si>
  <si>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</si>
  <si>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</si>
  <si>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</si>
  <si>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</si>
  <si>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</si>
  <si>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</si>
  <si>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</si>
  <si>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</si>
  <si>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</si>
  <si>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</si>
  <si>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</si>
  <si>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</si>
  <si>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</si>
  <si>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</si>
  <si>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</si>
  <si>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</si>
  <si>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</si>
  <si>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</si>
  <si>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</si>
  <si>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</si>
  <si>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</si>
  <si>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</si>
  <si>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</si>
  <si>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</si>
  <si>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</si>
  <si>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</si>
  <si>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</si>
  <si>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</si>
  <si>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</si>
  <si>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</si>
  <si>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</si>
  <si>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</si>
  <si>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</si>
  <si>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</si>
  <si>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</si>
  <si>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</si>
  <si>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</si>
  <si>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</si>
  <si>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</si>
  <si>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</si>
  <si>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</si>
  <si>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</si>
  <si>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</si>
  <si>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</si>
  <si>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</si>
  <si>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</si>
  <si>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</si>
  <si>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</si>
  <si>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</si>
  <si>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</si>
  <si>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</si>
  <si>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</si>
  <si>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</si>
  <si>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</si>
  <si>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</si>
  <si>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</si>
  <si>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</si>
  <si>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</si>
  <si>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</si>
  <si>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</si>
  <si>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</si>
  <si>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</si>
  <si>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</si>
  <si>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</si>
  <si>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</si>
  <si>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</si>
  <si>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</si>
  <si>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</si>
  <si>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</si>
  <si>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</si>
  <si>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</si>
  <si>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</si>
  <si>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</si>
  <si>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</si>
  <si>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</si>
  <si>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</si>
  <si>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</si>
  <si>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</si>
  <si>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</si>
  <si>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</si>
  <si>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</si>
  <si>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</si>
  <si>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</si>
  <si>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</si>
  <si>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</si>
  <si>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</si>
  <si>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</si>
  <si>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</si>
  <si>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</si>
  <si>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</si>
  <si>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</si>
  <si>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</si>
  <si>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</si>
  <si>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</si>
  <si>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</si>
  <si>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</si>
  <si>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</si>
  <si>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</si>
  <si>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</si>
  <si>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</si>
  <si>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</si>
  <si>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</si>
  <si>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</si>
  <si>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</si>
  <si>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</si>
  <si>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</si>
  <si>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</si>
  <si>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</si>
  <si>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</si>
  <si>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</si>
  <si>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</si>
  <si>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</si>
  <si>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</si>
  <si>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</si>
  <si>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</si>
  <si>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</si>
  <si>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</si>
  <si>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</si>
  <si>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</si>
  <si>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</si>
  <si>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</si>
  <si>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</si>
  <si>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</si>
  <si>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</si>
  <si>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</si>
  <si>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</si>
  <si>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</si>
  <si>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</si>
  <si>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</si>
  <si>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</si>
  <si>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</si>
  <si>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</si>
  <si>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</si>
  <si>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</si>
  <si>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</si>
  <si>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</si>
  <si>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</si>
  <si>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</si>
  <si>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</si>
  <si>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</si>
  <si>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</si>
  <si>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</si>
  <si>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</si>
  <si>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</si>
  <si>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</si>
  <si>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</si>
  <si>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</si>
  <si>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</si>
  <si>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</si>
  <si>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</si>
  <si>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</si>
  <si>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</si>
  <si>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</si>
  <si>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</si>
  <si>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</si>
  <si>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</si>
  <si>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</si>
  <si>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</si>
  <si>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</si>
  <si>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</si>
  <si>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</si>
  <si>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</si>
  <si>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</si>
  <si>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</si>
  <si>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</si>
  <si>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</si>
  <si>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</si>
  <si>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</si>
  <si>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</si>
  <si>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</si>
  <si>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</si>
  <si>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</si>
  <si>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</si>
  <si>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</si>
  <si>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</si>
  <si>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</si>
  <si>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</si>
  <si>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</si>
  <si>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</si>
  <si>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</si>
  <si>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</si>
  <si>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</si>
  <si>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</si>
  <si>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</si>
  <si>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</si>
  <si>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</si>
  <si>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</si>
  <si>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</si>
  <si>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</si>
  <si>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</si>
  <si>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</si>
  <si>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</si>
  <si>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</si>
  <si>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</si>
  <si>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</si>
  <si>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</si>
  <si>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</si>
  <si>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</si>
  <si>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</si>
  <si>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</si>
  <si>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</si>
  <si>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</si>
  <si>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</si>
  <si>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</si>
  <si>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</si>
  <si>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</si>
  <si>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</si>
  <si>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</si>
  <si>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</si>
  <si>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</si>
  <si>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</si>
  <si>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</si>
  <si>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</si>
  <si>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</si>
  <si>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</si>
  <si>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</si>
  <si>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</si>
  <si>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</si>
  <si>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</si>
  <si>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</si>
  <si>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</si>
  <si>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</si>
  <si>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</si>
  <si>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</si>
  <si>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</si>
  <si>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</si>
  <si>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</si>
  <si>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</si>
  <si>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</si>
  <si>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</si>
  <si>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</si>
  <si>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</si>
  <si>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</si>
  <si>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</si>
  <si>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</si>
  <si>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</si>
  <si>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</si>
  <si>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</si>
  <si>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</si>
  <si>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</si>
  <si>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</si>
  <si>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</si>
  <si>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</si>
  <si>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</si>
  <si>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</si>
  <si>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</si>
  <si>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</si>
  <si>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</si>
  <si>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</si>
  <si>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</si>
  <si>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</si>
  <si>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</si>
  <si>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</si>
  <si>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</si>
  <si>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</si>
  <si>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</si>
  <si>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</si>
  <si>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</si>
  <si>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</si>
  <si>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</si>
  <si>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</si>
  <si>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</si>
  <si>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</si>
  <si>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</si>
  <si>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</si>
  <si>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</si>
  <si>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</si>
  <si>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</si>
  <si>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</si>
  <si>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</si>
  <si>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</si>
  <si>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</si>
  <si>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</si>
  <si>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</si>
  <si>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</si>
  <si>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</si>
  <si>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</si>
  <si>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</si>
  <si>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</si>
  <si>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</si>
  <si>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</si>
  <si>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</si>
  <si>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</si>
  <si>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</si>
  <si>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</si>
  <si>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</si>
  <si>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</si>
  <si>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</si>
  <si>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</si>
  <si>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</si>
  <si>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</si>
  <si>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</si>
  <si>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</si>
  <si>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</si>
  <si>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</si>
  <si>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</si>
  <si>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</si>
  <si>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</si>
  <si>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</si>
  <si>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</si>
  <si>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</si>
  <si>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</si>
  <si>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</si>
  <si>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</si>
  <si>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</si>
  <si>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</si>
  <si>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</si>
  <si>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</si>
  <si>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</si>
  <si>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</si>
  <si>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</si>
  <si>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</si>
  <si>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</si>
  <si>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</si>
  <si>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</si>
  <si>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</si>
  <si>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</si>
  <si>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</si>
  <si>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</si>
  <si>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</si>
  <si>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</si>
  <si>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</si>
  <si>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</si>
  <si>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</si>
  <si>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</si>
  <si>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</si>
  <si>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</si>
  <si>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</si>
  <si>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</si>
  <si>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</si>
  <si>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</si>
  <si>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</si>
  <si>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</si>
  <si>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</si>
  <si>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</si>
  <si>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</si>
  <si>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</si>
  <si>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</si>
  <si>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</si>
  <si>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</si>
  <si>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</si>
  <si>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</si>
  <si>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</si>
  <si>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</si>
  <si>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</si>
  <si>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</si>
  <si>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</si>
  <si>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</si>
  <si>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</si>
  <si>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</si>
  <si>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</si>
  <si>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</si>
  <si>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</si>
  <si>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</si>
  <si>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</si>
  <si>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</si>
  <si>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</si>
  <si>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</si>
  <si>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</si>
  <si>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</si>
  <si>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</si>
  <si>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</si>
  <si>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</si>
  <si>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</si>
  <si>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</si>
  <si>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</si>
  <si>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</si>
  <si>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</si>
  <si>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</si>
  <si>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</si>
  <si>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</si>
  <si>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</si>
  <si>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</si>
  <si>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</si>
  <si>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</si>
  <si>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</si>
  <si>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</si>
  <si>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</si>
  <si>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</si>
  <si>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</si>
  <si>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</si>
  <si>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</si>
  <si>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</si>
  <si>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</si>
  <si>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</si>
  <si>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</si>
  <si>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</si>
  <si>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</si>
  <si>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</si>
  <si>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</si>
  <si>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</si>
  <si>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</si>
  <si>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</si>
  <si>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</si>
  <si>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</si>
  <si>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</si>
  <si>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</si>
  <si>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</si>
  <si>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</si>
  <si>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</si>
  <si>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</si>
  <si>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</si>
  <si>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</si>
  <si>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</si>
  <si>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</si>
  <si>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</si>
  <si>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</si>
  <si>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</si>
  <si>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</si>
  <si>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</si>
  <si>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</si>
  <si>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</si>
  <si>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</si>
  <si>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</si>
  <si>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</si>
  <si>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</si>
  <si>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</si>
  <si>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</si>
  <si>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</si>
  <si>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</si>
  <si>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</si>
  <si>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</si>
  <si>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</si>
  <si>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</si>
  <si>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</si>
  <si>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</si>
  <si>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</si>
  <si>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</si>
  <si>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</si>
  <si>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</si>
  <si>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</si>
  <si>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</si>
  <si>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</si>
  <si>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</si>
  <si>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</si>
  <si>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</si>
  <si>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</si>
  <si>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</si>
  <si>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</si>
  <si>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</si>
  <si>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</si>
  <si>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</si>
  <si>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</si>
  <si>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</si>
  <si>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</si>
  <si>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</si>
  <si>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</si>
  <si>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</si>
  <si>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</si>
  <si>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</si>
  <si>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</si>
  <si>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</si>
  <si>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</si>
  <si>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</si>
  <si>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</si>
  <si>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</si>
  <si>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</si>
  <si>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</si>
  <si>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</si>
  <si>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</si>
  <si>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</si>
  <si>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</si>
  <si>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</si>
  <si>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</si>
  <si>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</si>
  <si>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</si>
  <si>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</si>
  <si>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</si>
  <si>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</si>
  <si>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</si>
  <si>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</si>
  <si>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</si>
  <si>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</si>
  <si>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</si>
  <si>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</si>
  <si>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</si>
  <si>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</si>
  <si>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</si>
  <si>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</si>
  <si>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</si>
  <si>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</si>
  <si>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</si>
  <si>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</si>
  <si>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</si>
  <si>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</si>
  <si>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</si>
  <si>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</si>
  <si>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</si>
  <si>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</si>
  <si>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</si>
  <si>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</si>
  <si>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</si>
  <si>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</si>
  <si>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</si>
  <si>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</si>
  <si>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</si>
  <si>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</si>
  <si>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</si>
  <si>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</si>
  <si>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</si>
  <si>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</si>
  <si>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</si>
  <si>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</si>
  <si>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</si>
  <si>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</si>
  <si>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</si>
  <si>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</si>
  <si>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</si>
  <si>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</si>
  <si>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</si>
  <si>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</si>
  <si>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</si>
  <si>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</si>
  <si>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</si>
  <si>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</si>
  <si>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</si>
  <si>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</si>
  <si>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</si>
  <si>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</si>
  <si>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</si>
  <si>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</si>
  <si>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</si>
  <si>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</si>
  <si>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</si>
  <si>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</si>
  <si>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</si>
  <si>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</si>
  <si>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</si>
  <si>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</si>
  <si>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</si>
  <si>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</si>
  <si>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</si>
  <si>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</si>
  <si>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</si>
  <si>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</si>
  <si>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</si>
  <si>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</si>
  <si>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</si>
  <si>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</si>
  <si>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</si>
  <si>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</si>
  <si>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</si>
  <si>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</si>
  <si>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</si>
  <si>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</si>
  <si>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</si>
  <si>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</si>
  <si>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</si>
  <si>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</si>
  <si>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</si>
  <si>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</si>
  <si>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</si>
  <si>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</si>
  <si>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</si>
  <si>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</si>
  <si>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</si>
  <si>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</si>
  <si>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</si>
  <si>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</si>
  <si>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</si>
  <si>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</si>
  <si>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</si>
  <si>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</si>
  <si>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</si>
  <si>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</si>
  <si>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</si>
  <si>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</si>
  <si>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</si>
  <si>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</si>
  <si>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</si>
  <si>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</si>
  <si>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</si>
  <si>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</si>
  <si>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</si>
  <si>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</si>
  <si>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</si>
  <si>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</si>
  <si>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</si>
  <si>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</si>
  <si>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</si>
  <si>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</si>
  <si>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</si>
  <si>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</si>
  <si>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</si>
  <si>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</si>
  <si>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</si>
  <si>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</si>
  <si>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</si>
  <si>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</si>
  <si>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</si>
  <si>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</si>
  <si>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</si>
  <si>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</si>
  <si>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</si>
  <si>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</si>
  <si>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</si>
  <si>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</si>
  <si>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</si>
  <si>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</si>
  <si>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</si>
  <si>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</si>
  <si>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</si>
  <si>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</si>
  <si>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</si>
  <si>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</si>
  <si>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</si>
  <si>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</si>
  <si>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</si>
  <si>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</si>
  <si>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</si>
  <si>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</si>
  <si>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</si>
  <si>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</si>
  <si>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</si>
  <si>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</si>
  <si>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</si>
  <si>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</si>
  <si>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</si>
  <si>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</si>
  <si>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</si>
  <si>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</si>
  <si>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</si>
  <si>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</si>
  <si>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</si>
  <si>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</si>
  <si>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</si>
  <si>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</si>
  <si>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</si>
  <si>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</si>
  <si>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</si>
  <si>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</si>
  <si>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</si>
  <si>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</si>
  <si>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</si>
  <si>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</si>
  <si>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</si>
  <si>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</si>
  <si>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</si>
  <si>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</si>
  <si>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</si>
  <si>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</si>
  <si>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</si>
  <si>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</si>
  <si>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</si>
  <si>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</si>
  <si>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</si>
  <si>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</si>
  <si>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</si>
  <si>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</si>
  <si>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</si>
  <si>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</si>
  <si>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</si>
  <si>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</si>
  <si>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</si>
  <si>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</si>
  <si>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</si>
  <si>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</si>
  <si>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</si>
  <si>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</si>
  <si>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</si>
  <si>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</si>
  <si>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</si>
  <si>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</si>
  <si>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</si>
  <si>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</si>
  <si>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</si>
  <si>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</si>
  <si>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</si>
  <si>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</si>
  <si>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</si>
  <si>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</si>
  <si>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</si>
  <si>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</si>
  <si>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</si>
  <si>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</si>
  <si>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</si>
  <si>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</si>
  <si>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</si>
  <si>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</si>
  <si>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</si>
  <si>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</si>
  <si>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</si>
  <si>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</si>
  <si>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</si>
  <si>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</si>
  <si>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</si>
  <si>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</si>
  <si>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</si>
  <si>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</si>
  <si>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</si>
  <si>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</si>
  <si>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</si>
  <si>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</si>
  <si>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</si>
  <si>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</si>
  <si>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</si>
  <si>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</si>
  <si>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</si>
  <si>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</si>
  <si>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</si>
  <si>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</si>
  <si>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</si>
  <si>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</si>
  <si>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</si>
  <si>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</si>
  <si>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</si>
  <si>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</si>
  <si>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</si>
  <si>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</si>
  <si>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</si>
  <si>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</si>
  <si>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</si>
  <si>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</si>
  <si>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</si>
  <si>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</si>
  <si>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</si>
  <si>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</si>
  <si>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</si>
  <si>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</si>
  <si>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</si>
  <si>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</si>
  <si>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</si>
  <si>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</si>
  <si>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</si>
  <si>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</si>
  <si>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</si>
  <si>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</si>
  <si>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</si>
  <si>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</si>
  <si>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</si>
  <si>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</si>
  <si>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</si>
  <si>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</si>
  <si>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</si>
  <si>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</si>
  <si>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</si>
  <si>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</si>
  <si>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</si>
  <si>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</si>
  <si>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</si>
  <si>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</si>
  <si>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</si>
  <si>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</si>
  <si>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</si>
  <si>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</si>
  <si>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</si>
  <si>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</si>
  <si>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</si>
  <si>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</si>
  <si>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</si>
  <si>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</si>
  <si>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</si>
  <si>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</si>
  <si>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</si>
  <si>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</si>
  <si>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</si>
  <si>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</si>
  <si>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</si>
  <si>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</si>
  <si>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</si>
  <si>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</si>
  <si>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</si>
  <si>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</si>
  <si>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</si>
  <si>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</si>
  <si>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</si>
  <si>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</si>
  <si>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</si>
  <si>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</si>
  <si>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</si>
  <si>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</si>
  <si>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</si>
  <si>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</si>
  <si>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</si>
  <si>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</si>
  <si>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</si>
  <si>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</si>
  <si>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</si>
  <si>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</si>
  <si>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</si>
  <si>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</si>
  <si>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</si>
  <si>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</si>
  <si>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</si>
  <si>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</si>
  <si>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</si>
  <si>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</si>
  <si>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</si>
  <si>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</si>
  <si>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</si>
  <si>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</si>
  <si>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</si>
  <si>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</si>
  <si>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</si>
  <si>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</si>
  <si>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</si>
  <si>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</si>
  <si>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</si>
  <si>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</si>
  <si>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</si>
  <si>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</si>
  <si>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</si>
  <si>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</si>
  <si>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CP02-67</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</si>
  <si>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</si>
  <si>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</si>
  <si>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</si>
  <si>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</si>
  <si>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</si>
  <si>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</si>
  <si>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</si>
  <si>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</si>
  <si>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</si>
  <si>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</si>
  <si>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</si>
  <si>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</si>
  <si>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</si>
  <si>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</si>
  <si>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</si>
  <si>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</si>
  <si>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</si>
  <si>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</si>
  <si>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</si>
  <si>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</si>
  <si>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</si>
  <si>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</si>
  <si>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</si>
  <si>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</si>
  <si>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</si>
  <si>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</si>
  <si>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</si>
  <si>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</si>
  <si>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</si>
  <si>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</si>
  <si>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</si>
  <si>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</si>
  <si>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</si>
  <si>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</si>
  <si>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</si>
  <si>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</si>
  <si>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</si>
  <si>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</si>
  <si>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</si>
  <si>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</si>
  <si>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</si>
  <si>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</si>
  <si>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</si>
  <si>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</si>
  <si>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</si>
  <si>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</si>
  <si>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</si>
  <si>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</si>
  <si>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</si>
  <si>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</si>
  <si>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</si>
  <si>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</si>
  <si>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</si>
  <si>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</si>
  <si>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</si>
  <si>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</si>
  <si>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</si>
  <si>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</si>
  <si>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</si>
  <si>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</si>
  <si>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</si>
  <si>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</si>
  <si>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</si>
  <si>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</si>
  <si>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</si>
  <si>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</si>
  <si>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</si>
  <si>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</si>
  <si>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</si>
  <si>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</si>
  <si>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</si>
  <si>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</si>
  <si>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</si>
  <si>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</si>
  <si>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</si>
  <si>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</si>
  <si>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</si>
  <si>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</si>
  <si>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</si>
  <si>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</si>
  <si>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</si>
  <si>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</si>
  <si>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</si>
  <si>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</si>
  <si>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</si>
  <si>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</si>
  <si>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</si>
  <si>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</si>
  <si>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</si>
  <si>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</si>
  <si>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</si>
  <si>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</si>
  <si>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</si>
  <si>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</si>
  <si>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</si>
  <si>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</si>
  <si>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</si>
  <si>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</si>
  <si>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</si>
  <si>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</si>
  <si>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</si>
  <si>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</si>
  <si>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</si>
  <si>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</si>
  <si>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</si>
  <si>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</si>
  <si>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</si>
  <si>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</si>
  <si>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</si>
  <si>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</si>
  <si>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</si>
  <si>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</si>
  <si>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</si>
  <si>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</si>
  <si>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</si>
  <si>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</si>
  <si>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</si>
  <si>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</si>
  <si>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</si>
  <si>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</si>
  <si>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</si>
  <si>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</si>
  <si>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</si>
  <si>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</si>
  <si>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</si>
  <si>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</si>
  <si>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</si>
  <si>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</si>
  <si>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</si>
  <si>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</si>
  <si>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</si>
  <si>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</si>
  <si>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</si>
  <si>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</si>
  <si>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</si>
  <si>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</si>
  <si>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</si>
  <si>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</si>
  <si>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</si>
  <si>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</si>
  <si>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</si>
  <si>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</si>
  <si>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</si>
  <si>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</si>
  <si>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</si>
  <si>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</si>
  <si>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</si>
  <si>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</si>
  <si>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</si>
  <si>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</si>
  <si>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</si>
  <si>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</si>
  <si>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</si>
  <si>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</si>
  <si>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</si>
  <si>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</si>
  <si>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</si>
  <si>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</si>
  <si>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</si>
  <si>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</si>
  <si>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</si>
  <si>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</si>
  <si>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</si>
  <si>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</si>
  <si>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</si>
  <si>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</si>
  <si>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</si>
  <si>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</si>
  <si>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</si>
  <si>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</si>
  <si>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</si>
  <si>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</si>
  <si>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</si>
  <si>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</si>
  <si>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</si>
  <si>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</si>
  <si>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</si>
  <si>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</si>
  <si>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</si>
  <si>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</si>
  <si>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</si>
  <si>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</si>
  <si>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</si>
  <si>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</si>
  <si>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</si>
  <si>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</si>
  <si>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</si>
  <si>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</si>
  <si>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</si>
  <si>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</si>
  <si>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</si>
  <si>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</si>
  <si>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</si>
  <si>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</si>
  <si>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</si>
  <si>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</si>
  <si>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</si>
  <si>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</si>
  <si>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</si>
  <si>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</si>
  <si>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</si>
  <si>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</si>
  <si>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</si>
  <si>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</si>
  <si>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</si>
  <si>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</si>
  <si>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</si>
  <si>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</si>
  <si>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</si>
  <si>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</si>
  <si>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</si>
  <si>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</si>
  <si>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</si>
  <si>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</si>
  <si>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</si>
  <si>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</si>
  <si>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</si>
  <si>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</si>
  <si>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</si>
  <si>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</si>
  <si>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</si>
  <si>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</si>
  <si>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</si>
  <si>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</si>
  <si>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</si>
  <si>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</si>
  <si>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</si>
  <si>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</si>
  <si>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</si>
  <si>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</si>
  <si>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</si>
  <si>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</si>
  <si>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</si>
  <si>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</si>
  <si>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</si>
  <si>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</si>
  <si>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</si>
  <si>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</si>
  <si>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</si>
  <si>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</si>
  <si>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</si>
  <si>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</si>
  <si>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</si>
  <si>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</si>
  <si>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</si>
  <si>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</si>
  <si>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</si>
  <si>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</si>
  <si>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</si>
  <si>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</si>
  <si>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</si>
  <si>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</si>
  <si>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</si>
  <si>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</si>
  <si>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</si>
  <si>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</si>
  <si>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</si>
  <si>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</si>
  <si>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</si>
  <si>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</si>
  <si>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</si>
  <si>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</si>
  <si>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</si>
  <si>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</si>
  <si>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</si>
  <si>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</si>
  <si>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</si>
  <si>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</si>
  <si>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</si>
  <si>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</si>
  <si>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</si>
  <si>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</si>
  <si>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</si>
  <si>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</si>
  <si>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</si>
  <si>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</si>
  <si>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</si>
  <si>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</si>
  <si>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</si>
  <si>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</si>
  <si>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</si>
  <si>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</si>
  <si>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</si>
  <si>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</si>
  <si>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</si>
  <si>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</si>
  <si>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</si>
  <si>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</si>
  <si>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</si>
  <si>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</si>
  <si>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</si>
  <si>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</si>
  <si>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</si>
  <si>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</si>
  <si>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</si>
  <si>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</si>
  <si>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</si>
  <si>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</si>
  <si>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</si>
  <si>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</si>
  <si>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</si>
  <si>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</si>
  <si>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</si>
  <si>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</si>
  <si>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</si>
  <si>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</si>
  <si>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</si>
  <si>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</si>
  <si>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</si>
  <si>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</si>
  <si>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</si>
  <si>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</si>
  <si>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</si>
  <si>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</si>
  <si>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</si>
  <si>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</si>
  <si>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</si>
  <si>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</si>
  <si>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</si>
  <si>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</si>
  <si>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</si>
  <si>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</si>
  <si>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</si>
  <si>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</si>
  <si>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</si>
  <si>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</si>
  <si>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</si>
  <si>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</si>
  <si>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</si>
  <si>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</si>
  <si>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</si>
  <si>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</si>
  <si>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</si>
  <si>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</si>
  <si>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</si>
  <si>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</si>
  <si>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</si>
  <si>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</si>
  <si>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</si>
  <si>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</si>
  <si>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</si>
  <si>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</si>
  <si>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</si>
  <si>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</si>
  <si>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</si>
  <si>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</si>
  <si>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</si>
  <si>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</si>
  <si>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</si>
  <si>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</si>
  <si>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</si>
  <si>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</si>
  <si>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</si>
  <si>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</si>
  <si>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</si>
  <si>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</si>
  <si>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</si>
  <si>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</si>
  <si>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</si>
  <si>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</si>
  <si>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</si>
  <si>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</si>
  <si>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</si>
  <si>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</si>
  <si>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</si>
  <si>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</si>
  <si>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</si>
  <si>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</si>
  <si>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</si>
  <si>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</si>
  <si>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</si>
  <si>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</si>
  <si>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</si>
  <si>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</si>
  <si>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</si>
  <si>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</si>
  <si>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</si>
  <si>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</si>
  <si>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</si>
  <si>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</si>
  <si>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</si>
  <si>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</si>
  <si>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</si>
  <si>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</si>
  <si>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</si>
  <si>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</si>
  <si>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</si>
  <si>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</si>
  <si>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</si>
  <si>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</si>
  <si>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</si>
  <si>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</si>
  <si>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</si>
  <si>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</si>
  <si>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</si>
  <si>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</si>
  <si>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</si>
  <si>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</si>
  <si>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</si>
  <si>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</si>
  <si>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</si>
  <si>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</si>
  <si>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</si>
  <si>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</si>
  <si>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</si>
  <si>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</si>
  <si>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</si>
  <si>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</si>
  <si>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</si>
  <si>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</si>
  <si>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</si>
  <si>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</si>
  <si>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</si>
  <si>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</si>
  <si>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</si>
  <si>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</si>
  <si>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</si>
  <si>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</si>
  <si>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</si>
  <si>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</si>
  <si>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</si>
  <si>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</si>
  <si>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</si>
  <si>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</si>
  <si>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</si>
  <si>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</si>
  <si>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</si>
  <si>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</si>
  <si>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</si>
  <si>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</si>
  <si>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</si>
  <si>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</si>
  <si>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</si>
  <si>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</si>
  <si>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</si>
  <si>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</si>
  <si>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</si>
  <si>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</si>
  <si>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</si>
  <si>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</si>
  <si>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</si>
  <si>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</si>
  <si>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</si>
  <si>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</si>
  <si>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</si>
  <si>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</si>
  <si>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</si>
  <si>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</si>
  <si>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</si>
  <si>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</si>
  <si>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</si>
  <si>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</si>
  <si>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</si>
  <si>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</si>
  <si>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</si>
  <si>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</si>
  <si>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</si>
  <si>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</si>
  <si>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</si>
  <si>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</si>
  <si>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</si>
  <si>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</si>
  <si>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</si>
  <si>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</si>
  <si>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</si>
  <si>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</si>
  <si>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</si>
  <si>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</si>
  <si>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</si>
  <si>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</si>
  <si>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</si>
  <si>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</si>
  <si>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</si>
  <si>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</si>
  <si>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</si>
  <si>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</si>
  <si>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</si>
  <si>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</si>
  <si>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</si>
  <si>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</si>
  <si>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</si>
  <si>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</si>
  <si>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</si>
  <si>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</si>
  <si>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</si>
  <si>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</si>
  <si>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</si>
  <si>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</si>
  <si>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</si>
  <si>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</si>
  <si>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</si>
  <si>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</si>
  <si>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</si>
  <si>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</si>
  <si>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</si>
  <si>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</si>
  <si>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</si>
  <si>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</si>
  <si>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</si>
  <si>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</si>
  <si>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</si>
  <si>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</si>
  <si>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</si>
  <si>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</si>
  <si>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</si>
  <si>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</si>
  <si>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</si>
  <si>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</si>
  <si>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</si>
  <si>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</si>
  <si>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</si>
  <si>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</si>
  <si>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</si>
  <si>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</si>
  <si>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</si>
  <si>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</si>
  <si>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</si>
  <si>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</si>
  <si>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</si>
  <si>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</si>
  <si>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</si>
  <si>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</si>
  <si>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</si>
  <si>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</si>
  <si>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</si>
  <si>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</si>
  <si>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</si>
  <si>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</si>
  <si>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</si>
  <si>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</si>
  <si>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</si>
  <si>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</si>
  <si>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</si>
  <si>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</si>
  <si>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</si>
  <si>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</si>
  <si>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</si>
  <si>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</si>
  <si>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</si>
  <si>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</si>
  <si>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</si>
  <si>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</si>
  <si>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</si>
  <si>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</si>
  <si>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</si>
  <si>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</si>
  <si>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</si>
  <si>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</si>
  <si>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</si>
  <si>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</si>
  <si>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</si>
  <si>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</si>
  <si>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</si>
  <si>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</si>
  <si>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</si>
  <si>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</si>
  <si>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</si>
  <si>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</si>
  <si>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</si>
  <si>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</si>
  <si>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</si>
  <si>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</si>
  <si>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</si>
  <si>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</si>
  <si>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</si>
  <si>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</si>
  <si>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</si>
  <si>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</si>
  <si>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</si>
  <si>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</si>
  <si>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</si>
  <si>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</si>
  <si>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</si>
  <si>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</si>
  <si>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</si>
  <si>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</si>
  <si>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</si>
  <si>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</si>
  <si>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</si>
  <si>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</si>
  <si>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</si>
  <si>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</si>
  <si>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</si>
  <si>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</si>
  <si>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</si>
  <si>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</si>
  <si>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</si>
  <si>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</si>
  <si>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</si>
  <si>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</si>
  <si>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</si>
  <si>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</si>
  <si>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</si>
  <si>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</si>
  <si>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</si>
  <si>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</si>
  <si>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</si>
  <si>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</si>
  <si>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</si>
  <si>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</si>
  <si>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</si>
  <si>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</si>
  <si>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</si>
  <si>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</si>
  <si>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</si>
  <si>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</si>
  <si>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</si>
  <si>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Northern Natural Gas</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</si>
  <si>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</si>
  <si>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</si>
  <si>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</si>
  <si>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</si>
  <si>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</si>
  <si>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</si>
  <si>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</si>
  <si>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</si>
  <si>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</si>
  <si>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</si>
  <si>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</si>
  <si>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</si>
  <si>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</si>
  <si>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</si>
  <si>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</si>
  <si>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</si>
  <si>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</si>
  <si>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</si>
  <si>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</si>
  <si>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</si>
  <si>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</si>
  <si>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</si>
  <si>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</si>
  <si>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</si>
  <si>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</si>
  <si>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</si>
  <si>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</si>
  <si>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</si>
  <si>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</si>
  <si>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</si>
  <si>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</si>
  <si>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</si>
  <si>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</si>
  <si>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</si>
  <si>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</si>
  <si>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</si>
  <si>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</si>
  <si>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</si>
  <si>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</si>
  <si>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</si>
  <si>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</si>
  <si>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</si>
  <si>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</si>
  <si>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</si>
  <si>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</si>
  <si>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</si>
  <si>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</si>
  <si>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</si>
  <si>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</si>
  <si>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</si>
  <si>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</si>
  <si>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</si>
  <si>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</si>
  <si>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</si>
  <si>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</si>
  <si>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</si>
  <si>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</si>
  <si>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</si>
  <si>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</si>
  <si>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</si>
  <si>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</si>
  <si>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</si>
  <si>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</si>
  <si>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</si>
  <si>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</si>
  <si>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</si>
  <si>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</si>
  <si>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</si>
  <si>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</si>
  <si>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</si>
  <si>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</si>
  <si>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</si>
  <si>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</si>
  <si>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</si>
  <si>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</si>
  <si>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</si>
  <si>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WBI Energy, In</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</si>
  <si>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</si>
  <si>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</si>
  <si>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</si>
  <si>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</si>
  <si>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</si>
  <si>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</si>
  <si>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</si>
  <si>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</si>
  <si>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</si>
  <si>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</si>
  <si>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</si>
  <si>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</si>
  <si>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</si>
  <si>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</si>
  <si>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</si>
  <si>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</si>
  <si>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</si>
  <si>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</si>
  <si>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</si>
  <si>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</si>
  <si>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</si>
  <si>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</si>
  <si>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</si>
  <si>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</si>
  <si>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</si>
  <si>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</si>
  <si>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</si>
  <si>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</si>
  <si>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</si>
  <si>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</si>
  <si>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</si>
  <si>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</si>
  <si>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</si>
  <si>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</si>
  <si>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</si>
  <si>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</si>
  <si>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</si>
  <si>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</si>
  <si>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</si>
  <si>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</si>
  <si>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</si>
  <si>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</si>
  <si>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</si>
  <si>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</si>
  <si>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</si>
  <si>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</si>
  <si>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</si>
  <si>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</si>
  <si>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</si>
  <si>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</si>
  <si>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</si>
  <si>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</si>
  <si>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</si>
  <si>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</si>
  <si>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</si>
  <si>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</si>
  <si>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</si>
  <si>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</si>
  <si>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</si>
  <si>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</si>
  <si>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</si>
  <si>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</si>
  <si>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</si>
  <si>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</si>
  <si>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</si>
  <si>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</si>
  <si>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</si>
  <si>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</si>
  <si>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</si>
  <si>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</si>
  <si>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</si>
  <si>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</si>
  <si>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</si>
  <si>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</si>
  <si>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</si>
  <si>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</si>
  <si>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</si>
  <si>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</si>
  <si>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</si>
  <si>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</si>
  <si>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</si>
  <si>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</si>
  <si>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</si>
  <si>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</si>
  <si>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</si>
  <si>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</si>
  <si>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</si>
  <si>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</si>
  <si>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</si>
  <si>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</si>
  <si>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</si>
  <si>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</si>
  <si>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</si>
  <si>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</si>
  <si>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</si>
  <si>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</si>
  <si>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</si>
  <si>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</si>
  <si>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</si>
  <si>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</si>
  <si>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</si>
  <si>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</si>
  <si>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</si>
  <si>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</si>
  <si>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</si>
  <si>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</si>
  <si>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</si>
  <si>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</si>
  <si>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</si>
  <si>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Port Arthur Pipeline</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</si>
  <si>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</si>
  <si>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</si>
  <si>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</si>
  <si>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</si>
  <si>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</si>
  <si>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</si>
  <si>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</si>
  <si>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</si>
  <si>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</si>
  <si>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</si>
  <si>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</si>
  <si>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</si>
  <si>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</si>
  <si>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</si>
  <si>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</si>
  <si>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</si>
  <si>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</si>
  <si>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</si>
  <si>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</si>
  <si>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</si>
  <si>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</si>
  <si>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</si>
  <si>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</si>
  <si>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</si>
  <si>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</si>
  <si>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</si>
  <si>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</si>
  <si>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</si>
  <si>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</si>
  <si>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</si>
  <si>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</si>
  <si>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</si>
  <si>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</si>
  <si>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</si>
  <si>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</si>
  <si>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Transwestern Pipeline</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</si>
  <si>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</si>
  <si>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</si>
  <si>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</si>
  <si>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</si>
  <si>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</si>
  <si>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</si>
  <si>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</si>
  <si>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</si>
  <si>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</si>
  <si>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</si>
  <si>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</si>
  <si>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</si>
  <si>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</si>
  <si>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</si>
  <si>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</si>
  <si>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</si>
  <si>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</si>
  <si>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</si>
  <si>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</si>
  <si>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</si>
  <si>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</si>
  <si>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</si>
  <si>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</si>
  <si>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</si>
  <si>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</si>
  <si>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</si>
  <si>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</si>
  <si>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</si>
  <si>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</si>
  <si>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</si>
  <si>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</si>
  <si>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</si>
  <si>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</si>
  <si>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</si>
  <si>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</si>
  <si>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</si>
  <si>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</si>
  <si>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</si>
  <si>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</si>
  <si>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</si>
  <si>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</si>
  <si>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</si>
  <si>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</si>
  <si>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</si>
  <si>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</si>
  <si>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</si>
  <si>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</si>
  <si>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</si>
  <si>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</si>
  <si>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</si>
  <si>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</si>
  <si>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</si>
  <si>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</si>
  <si>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</si>
  <si>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</si>
  <si>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</si>
  <si>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</si>
  <si>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</si>
  <si>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</si>
  <si>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</si>
  <si>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</si>
  <si>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</si>
  <si>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Backhual capacity dependant on ET Rover Pipeline being built.</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</si>
  <si>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</si>
  <si>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</si>
  <si>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</si>
  <si>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</si>
  <si>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</si>
  <si>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</si>
  <si>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</si>
  <si>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</si>
  <si>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</si>
  <si>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</si>
  <si>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</si>
  <si>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</si>
  <si>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</si>
  <si>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</si>
  <si>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Abandon 964 miles of pipe for conversion and sale to Utica Marcellus Texas NGL Pipeline, add compression and repipe around converted pipe.</t>
  </si>
  <si>
    <t>OH,KY,TN,MS,LA</t>
  </si>
  <si>
    <t>CP15-96</t>
  </si>
  <si>
    <t>Very little details on project that proposes similar route to other proposed pipeline projects.</t>
  </si>
  <si>
    <t>CP13-27/CP16-76</t>
  </si>
  <si>
    <t>Tied to Constitution Pipeline</t>
  </si>
  <si>
    <t>Approved/On Hold</t>
  </si>
  <si>
    <t>Water permit being denied by NYSDEC</t>
  </si>
  <si>
    <t>Linked to Atlantic Coast Pipeline</t>
  </si>
  <si>
    <t>CP15-498</t>
  </si>
  <si>
    <t>System Reliability Project</t>
  </si>
  <si>
    <t>TETCO Supply Expansion Project</t>
  </si>
  <si>
    <t>TETCO Capacity Expansion Project</t>
  </si>
  <si>
    <t>CP16-6</t>
  </si>
  <si>
    <t>This project is tied to Jordon Cove LNG</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</si>
  <si>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</si>
  <si>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</si>
  <si>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</si>
  <si>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</si>
  <si>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</si>
  <si>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</si>
  <si>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</si>
  <si>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</si>
  <si>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</si>
  <si>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</si>
  <si>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</si>
  <si>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</si>
  <si>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Tied to Port Arthur LNG</t>
  </si>
  <si>
    <t>Alaska Nikiski LNG project</t>
  </si>
  <si>
    <t>California PUC rejected proposed route and costs in July 2016</t>
  </si>
  <si>
    <t>Ryckman Creek Resources</t>
  </si>
  <si>
    <t>CP11-24</t>
  </si>
  <si>
    <t>No pipe was built, bought pipe from someone else.</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</si>
  <si>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</si>
  <si>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</si>
  <si>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</si>
  <si>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</si>
  <si>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</si>
  <si>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</si>
  <si>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</si>
  <si>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</si>
  <si>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Alaska Stand Alone Pipeline (ASAP) web site http://asapgas.agdc.us/</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</si>
  <si>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</si>
  <si>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</si>
  <si>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</si>
  <si>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</si>
  <si>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</si>
  <si>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</si>
  <si>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</si>
  <si>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</si>
  <si>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</si>
  <si>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</si>
  <si>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</si>
  <si>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</si>
  <si>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</si>
  <si>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</si>
  <si>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</si>
  <si>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</si>
  <si>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</si>
  <si>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</si>
  <si>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</si>
  <si>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</si>
  <si>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</si>
  <si>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</si>
  <si>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</si>
  <si>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</si>
  <si>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</si>
  <si>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</si>
  <si>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Issued Date 11/9/2016</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</si>
  <si>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</si>
  <si>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</si>
  <si>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</si>
  <si>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</si>
  <si>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</si>
  <si>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</si>
  <si>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</si>
  <si>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</si>
  <si>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</si>
  <si>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</si>
  <si>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</si>
  <si>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</si>
  <si>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</si>
  <si>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</si>
  <si>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</si>
  <si>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</si>
  <si>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</si>
  <si>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</si>
  <si>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</si>
  <si>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</si>
  <si>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</si>
  <si>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</si>
  <si>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</si>
  <si>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</si>
  <si>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</si>
  <si>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</si>
  <si>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</si>
  <si>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</si>
  <si>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</si>
  <si>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</si>
  <si>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</si>
  <si>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</si>
  <si>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</si>
  <si>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</si>
  <si>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</si>
  <si>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</si>
  <si>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</si>
  <si>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</si>
  <si>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</si>
  <si>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</si>
  <si>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</si>
  <si>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</si>
  <si>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</si>
  <si>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</si>
  <si>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</si>
  <si>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</si>
  <si>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</si>
  <si>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</si>
  <si>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</si>
  <si>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</si>
  <si>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</si>
  <si>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Strike Force Midstream Holding</t>
  </si>
  <si>
    <t xml:space="preserve">Related to Cameron LNG </t>
  </si>
  <si>
    <t>Utica Shale Gathering</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</si>
  <si>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</si>
  <si>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</si>
  <si>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</si>
  <si>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</si>
  <si>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</si>
  <si>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</si>
  <si>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</si>
  <si>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</si>
  <si>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</si>
  <si>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</si>
  <si>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</si>
  <si>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</si>
  <si>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</si>
  <si>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</si>
  <si>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</si>
  <si>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</si>
  <si>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</si>
  <si>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</si>
  <si>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</si>
  <si>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</si>
  <si>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</si>
  <si>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</si>
  <si>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</si>
  <si>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</si>
  <si>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</si>
  <si>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</si>
  <si>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</si>
  <si>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</si>
  <si>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Associated with Jordan Cove LNG project</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</si>
  <si>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</si>
  <si>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</si>
  <si>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</si>
  <si>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</si>
  <si>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</si>
  <si>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</si>
  <si>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</si>
  <si>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</si>
  <si>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</si>
  <si>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</si>
  <si>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</si>
  <si>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</si>
  <si>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NGPL Gulf Coast Southbound Phase II</t>
  </si>
  <si>
    <t>IL,MO,AR,TX</t>
  </si>
  <si>
    <t>IA,IL,MO,AR,TX</t>
  </si>
  <si>
    <t>MS,LA</t>
  </si>
  <si>
    <t>PA,MD, VA,NC,SC,GA,AL</t>
  </si>
  <si>
    <t>Gulf Coast Express</t>
  </si>
  <si>
    <t>DCP Midstream, Targa Resources Corp.</t>
  </si>
  <si>
    <t>St. Charles Parish Expansion Project</t>
  </si>
  <si>
    <t>CP16-478-000</t>
  </si>
  <si>
    <t>North Seattle Lateral Upgrade Project</t>
  </si>
  <si>
    <t>2018 Paiute Expansion Project</t>
  </si>
  <si>
    <t>Paiute Pipeline Co</t>
  </si>
  <si>
    <t>12,20</t>
  </si>
  <si>
    <t>Birdsboro Pipeline Project</t>
  </si>
  <si>
    <t>DTE Midstream Appalachia, LLC</t>
  </si>
  <si>
    <t>WB (West Bound) Xpress (west)</t>
  </si>
  <si>
    <t>Kinder Morgan</t>
  </si>
  <si>
    <t>CP17-22</t>
  </si>
  <si>
    <t>Golden Pass LNG Bidirectional Pipeline</t>
  </si>
  <si>
    <t>Golden Pass Pipeline LLC</t>
  </si>
  <si>
    <t>Garden State Expansion Phase 1</t>
  </si>
  <si>
    <t>Garden State Expansion Phase 2</t>
  </si>
  <si>
    <t>PA,WV,OH,KY,TN,AL,MS</t>
  </si>
  <si>
    <t xml:space="preserve">Enhancements </t>
  </si>
  <si>
    <t>Historical Projects</t>
  </si>
  <si>
    <t>Natural gas pipeline projects from 1996 to 2016</t>
  </si>
  <si>
    <t>Natural gas pipeline projects from 2017 to present</t>
  </si>
  <si>
    <t>TGP Rio Bravo Hidalgo Expansion</t>
  </si>
  <si>
    <t>Pecos Trail Pipeline</t>
  </si>
  <si>
    <t>Namerico</t>
  </si>
  <si>
    <t>Permian to Katy Pipeline</t>
  </si>
  <si>
    <t>Sempra, Boardwalk Energy</t>
  </si>
  <si>
    <t>kathryn.dyl@eia.gov</t>
  </si>
  <si>
    <t>202-287-5862</t>
  </si>
  <si>
    <t>Northern Access 2016 Project (PA to NY)</t>
  </si>
  <si>
    <t>Northern Access 2016 Project (NY to ON)</t>
  </si>
  <si>
    <t>Roadrunner Gas Transmission Phase 3</t>
  </si>
  <si>
    <t>CP16-5</t>
  </si>
  <si>
    <t>Western Gas Partners LP</t>
  </si>
  <si>
    <t>Cancelled</t>
  </si>
  <si>
    <t>Gaines County Crossover Compressor Station</t>
  </si>
  <si>
    <t>CP16-488</t>
  </si>
  <si>
    <t>Rejected</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</si>
  <si>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</si>
  <si>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</si>
  <si>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</si>
  <si>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</si>
  <si>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</si>
  <si>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</si>
  <si>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</si>
  <si>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</si>
  <si>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</si>
  <si>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</si>
  <si>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</si>
  <si>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</si>
  <si>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</si>
  <si>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</si>
  <si>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</si>
  <si>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Equitrans LP</t>
  </si>
  <si>
    <t>CP16-13</t>
  </si>
  <si>
    <t>Equitrans Expansion Project</t>
  </si>
  <si>
    <t>WV,VA</t>
  </si>
  <si>
    <t>6,12,16,20,24</t>
  </si>
  <si>
    <t>CP18-46</t>
  </si>
  <si>
    <t>18,20</t>
  </si>
  <si>
    <t>CP18-26</t>
  </si>
  <si>
    <t>CP18-17</t>
  </si>
  <si>
    <t>Enable Gas Transmission</t>
  </si>
  <si>
    <t>CP18-9</t>
  </si>
  <si>
    <t>Sierrita Gas Pipeline LLC</t>
  </si>
  <si>
    <t>CP18-37, CP18-38</t>
  </si>
  <si>
    <t>CP17-58</t>
  </si>
  <si>
    <t>Transwestern Pipeline Co LLC</t>
  </si>
  <si>
    <t>CP18-47</t>
  </si>
  <si>
    <t>Gateway Expansion Project</t>
  </si>
  <si>
    <t>CP18-18</t>
  </si>
  <si>
    <t>Louisiana Connector Project</t>
  </si>
  <si>
    <t>Port Arthur Pipeline LLC</t>
  </si>
  <si>
    <t>CP18-7</t>
  </si>
  <si>
    <t>no</t>
  </si>
  <si>
    <t>Cheyenne Connector Pipeline</t>
  </si>
  <si>
    <t>Tallgrass Energy Partners LP</t>
  </si>
  <si>
    <t>Cheyenne Hub Enhancement Project</t>
  </si>
  <si>
    <t>Rockies Express Pipeline LLC</t>
  </si>
  <si>
    <t>CP18-103</t>
  </si>
  <si>
    <t>CO,WY,NE,KS,MO,IL</t>
  </si>
  <si>
    <t>CP18-102</t>
  </si>
  <si>
    <t>1700-2250</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</si>
  <si>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</si>
  <si>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</si>
  <si>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</si>
  <si>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</si>
  <si>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</si>
  <si>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</si>
  <si>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</si>
  <si>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</si>
  <si>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</si>
  <si>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</si>
  <si>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</si>
  <si>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</si>
  <si>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</si>
  <si>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</si>
  <si>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Energy Transfer Company</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</si>
  <si>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</si>
  <si>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</si>
  <si>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</si>
  <si>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</si>
  <si>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</si>
  <si>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</si>
  <si>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</si>
  <si>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</si>
  <si>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</si>
  <si>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</si>
  <si>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</si>
  <si>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</si>
  <si>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</si>
  <si>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</si>
  <si>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</si>
  <si>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</si>
  <si>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</si>
  <si>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</si>
  <si>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</si>
  <si>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</si>
  <si>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</si>
  <si>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</si>
  <si>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</si>
  <si>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</si>
  <si>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</si>
  <si>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</si>
  <si>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</si>
  <si>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</si>
  <si>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Atlantic Bridge project Phase 2</t>
  </si>
  <si>
    <t xml:space="preserve"> Incremental capacity increase into New England</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</si>
  <si>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</si>
  <si>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</si>
  <si>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</si>
  <si>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</si>
  <si>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</si>
  <si>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</si>
  <si>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</si>
  <si>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</si>
  <si>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</si>
  <si>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</si>
  <si>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</si>
  <si>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</si>
  <si>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</si>
  <si>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</si>
  <si>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</si>
  <si>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</si>
  <si>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</si>
  <si>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</si>
  <si>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</si>
  <si>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</si>
  <si>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</si>
  <si>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</si>
  <si>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</si>
  <si>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</si>
  <si>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</si>
  <si>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</si>
  <si>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</si>
  <si>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</si>
  <si>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</si>
  <si>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</si>
  <si>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Additional bidirectional capacity on Transco; additional supplies to LDCs in Southeast</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</si>
  <si>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</si>
  <si>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</si>
  <si>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</si>
  <si>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</si>
  <si>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</si>
  <si>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</si>
  <si>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</si>
  <si>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</si>
  <si>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</si>
  <si>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</si>
  <si>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</si>
  <si>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</si>
  <si>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</si>
  <si>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</si>
  <si>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</si>
  <si>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</si>
  <si>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</si>
  <si>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</si>
  <si>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</si>
  <si>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</si>
  <si>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</si>
  <si>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</si>
  <si>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</si>
  <si>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</si>
  <si>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</si>
  <si>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</si>
  <si>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</si>
  <si>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</si>
  <si>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</si>
  <si>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</si>
  <si>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</si>
  <si>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</si>
  <si>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</si>
  <si>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</si>
  <si>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</si>
  <si>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</si>
  <si>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</si>
  <si>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Wyoming Interstate Co LLC</t>
  </si>
  <si>
    <t>CP18-117</t>
  </si>
  <si>
    <t>Additional compression to allow delivery to Cheyenne Hub</t>
  </si>
  <si>
    <t xml:space="preserve">CIG 2018 Line Nos. 5A and 5B Expansion Project </t>
  </si>
  <si>
    <t>Colorado Interstate Gas Co LLC</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</si>
  <si>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</si>
  <si>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</si>
  <si>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</si>
  <si>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</si>
  <si>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</si>
  <si>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</si>
  <si>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</si>
  <si>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</si>
  <si>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</si>
  <si>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</si>
  <si>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</si>
  <si>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</si>
  <si>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</si>
  <si>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</si>
  <si>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</si>
  <si>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</si>
  <si>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</si>
  <si>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</si>
  <si>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</si>
  <si>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</si>
  <si>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</si>
  <si>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</si>
  <si>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</si>
  <si>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</si>
  <si>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</si>
  <si>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</si>
  <si>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</si>
  <si>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</si>
  <si>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Will only be built in conjunction with Calcasieu Pass LNG Terminal, which has yet to receive authorizations</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</si>
  <si>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</si>
  <si>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</si>
  <si>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</si>
  <si>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</si>
  <si>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</si>
  <si>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</si>
  <si>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</si>
  <si>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</si>
  <si>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</si>
  <si>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</si>
  <si>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</si>
  <si>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</si>
  <si>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Takeaway capacity out of Permian; online 4Q 2020</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</si>
  <si>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</si>
  <si>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</si>
  <si>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</si>
  <si>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</si>
  <si>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</si>
  <si>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</si>
  <si>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</si>
  <si>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</si>
  <si>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</si>
  <si>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</si>
  <si>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</si>
  <si>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</si>
  <si>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</si>
  <si>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</si>
  <si>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</si>
  <si>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</si>
  <si>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</si>
  <si>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Supplying proposed 580 MW gas fired power plant</t>
  </si>
  <si>
    <t>Natural Bridge Pipeline</t>
  </si>
  <si>
    <t>Black Hills Gas Distribution LLC</t>
  </si>
  <si>
    <t>LDC use; provide reliablility to 57k customers in Casper area</t>
  </si>
  <si>
    <t xml:space="preserve">https://www.blackhillscorp.com/node/118016#.W0S48jpKhhE </t>
  </si>
  <si>
    <t>Dakota Natural Gas Drayton Pipeline</t>
  </si>
  <si>
    <t>Dakota Natural Gas</t>
  </si>
  <si>
    <t>CP18-514</t>
  </si>
  <si>
    <t>Provide new service/access to Drayton, ND</t>
  </si>
  <si>
    <t>2,4</t>
  </si>
  <si>
    <t>Permian North Expansion Project</t>
  </si>
  <si>
    <t>Takeaway capacity out of Permian</t>
  </si>
  <si>
    <t>Permian Highway Pipeline Project</t>
  </si>
  <si>
    <t>Takeaway capacity from Permian to Gulf Coast</t>
  </si>
  <si>
    <t>Permian Global Access Pipeline</t>
  </si>
  <si>
    <t>Tellurian</t>
  </si>
  <si>
    <t>Takeaway capacity from Perimian to proposed LNG facility in Gillis, LA</t>
  </si>
  <si>
    <t>Allows delivery to Corpus Christi LNG facility</t>
  </si>
  <si>
    <t>KM Freeport Lateral</t>
  </si>
  <si>
    <t>Connect KM Tejas mainline to Stratton Ridge/Freeport LNG</t>
  </si>
  <si>
    <t>Connect Transco to LNG demand in Texas</t>
  </si>
  <si>
    <t>Double E Pipeline</t>
  </si>
  <si>
    <t>Summit Midstream Partners</t>
  </si>
  <si>
    <t>Whistler Pipeline Project</t>
  </si>
  <si>
    <t>Texas RRC</t>
  </si>
  <si>
    <t>Takeaway out of Permian/Waha to Agua Dulce, then up to Houston area</t>
  </si>
  <si>
    <t>ONEOK WestTex Expansion</t>
  </si>
  <si>
    <t>ONEOK Inc.</t>
  </si>
  <si>
    <t>TX RRC</t>
  </si>
  <si>
    <t>https://napipelines.com/oneok-expansions-permian-oklahoma/</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</si>
  <si>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</si>
  <si>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</si>
  <si>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</si>
  <si>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</si>
  <si>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</si>
  <si>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</si>
  <si>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</si>
  <si>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</si>
  <si>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Lockridge to Waha Project</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</si>
  <si>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</si>
  <si>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</si>
  <si>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</si>
  <si>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</si>
  <si>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</si>
  <si>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</si>
  <si>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</si>
  <si>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</si>
  <si>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</si>
  <si>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</si>
  <si>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</si>
  <si>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</si>
  <si>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</si>
  <si>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</si>
  <si>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</si>
  <si>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Additional compressor station and capacity</t>
  </si>
  <si>
    <t>CP18-490</t>
  </si>
  <si>
    <t>CP18-137</t>
  </si>
  <si>
    <t>CP18-530</t>
  </si>
  <si>
    <t>CP18-522</t>
  </si>
  <si>
    <t>Willis Lateral Project</t>
  </si>
  <si>
    <t>Supply 1 GW Willis combined Cycle power plant</t>
  </si>
  <si>
    <t>CP18-525</t>
  </si>
  <si>
    <t>Permian takeaway to Texas panhandle; filed construction permit with Texas RRC</t>
  </si>
  <si>
    <t>Will add 25 mile extension to Red Bluff Express Pipeline</t>
  </si>
  <si>
    <t xml:space="preserve">https://www.energytransfer.com/docs/mainpage/2018-ETE-ETP-MLPA-Conference-Presentation_Final.pdf </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</si>
  <si>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</si>
  <si>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</si>
  <si>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</si>
  <si>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</si>
  <si>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</si>
  <si>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</si>
  <si>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</si>
  <si>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</si>
  <si>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</si>
  <si>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</si>
  <si>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</si>
  <si>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</si>
  <si>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</si>
  <si>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</si>
  <si>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</si>
  <si>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</si>
  <si>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</si>
  <si>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Sendero Gateway Project</t>
  </si>
  <si>
    <t>CP18-538</t>
  </si>
  <si>
    <t>Transport residue gas from processing plant in Carlsbad, NM to Waha hub via Agua Blanca pipeline</t>
  </si>
  <si>
    <t>Sendero Midstream</t>
  </si>
  <si>
    <t>Gulf Run Pipeline</t>
  </si>
  <si>
    <t xml:space="preserve"> https://www.gulfrunpipeline.com/ </t>
  </si>
  <si>
    <t>Conenct Carthage/Perryville hubs (at Westdale) to LNG facilities along Gulf Coast (Starks/Gillis compressor)</t>
  </si>
  <si>
    <t>MA, NH, ME, NB</t>
  </si>
  <si>
    <t>Fox Energy Center Natural Gas Lateral Project</t>
  </si>
  <si>
    <t>Wisconsin Public Service</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</si>
  <si>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</si>
  <si>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</si>
  <si>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</si>
  <si>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</si>
  <si>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</si>
  <si>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</si>
  <si>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</si>
  <si>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</si>
  <si>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</si>
  <si>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</si>
  <si>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MD,DE</t>
  </si>
  <si>
    <t>CP18-548</t>
  </si>
  <si>
    <t>Additional capacity and delivery points in MD and DE; firm transportation to 3 LDCs and off-peak transportation to 1 industrial customer</t>
  </si>
  <si>
    <t>Compressor Station 261 Upgrade Project</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</si>
  <si>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</si>
  <si>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</si>
  <si>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</si>
  <si>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</si>
  <si>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</si>
  <si>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</si>
  <si>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</si>
  <si>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</si>
  <si>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Rochester Project</t>
  </si>
  <si>
    <t>Northern Lights 2019</t>
  </si>
  <si>
    <t>http://goldenpassproducts.com/index.cfm/page/8</t>
  </si>
  <si>
    <t>Western Energy Storage and Transportation (WEST) Header Project</t>
  </si>
  <si>
    <t>UT,NV,AZ,MX</t>
  </si>
  <si>
    <t>24,36,42,48</t>
  </si>
  <si>
    <t>https://westhp.com/</t>
  </si>
  <si>
    <t>Connect Magnum Storage facility to western hubs, Permian supplies, and Southern California market.  Bidirectional</t>
  </si>
  <si>
    <t>http://www.northernnaturalgas.com/expansionprojects/Pages/NorthernLights2019-Rochester.aspx</t>
  </si>
  <si>
    <t>CP18-534</t>
  </si>
  <si>
    <t>https://www.dominionenergy.com/about-us/natural-gas-projects/eastern-market-access-project</t>
  </si>
  <si>
    <t>Line YM28 and Line FM120 Modernization Project</t>
  </si>
  <si>
    <t>CP17-74</t>
  </si>
  <si>
    <t>https://pipelineandstorage.natfuel.com/current-projects/ym28-and-fm120-modernization-project/</t>
  </si>
  <si>
    <t>12, 6</t>
  </si>
  <si>
    <t>Construction of new 14.4 mile 12 inch Line KL, replacement/extension of 5.8 miles of Line FM120 with 6 inch pipe, abandonment of Line YM28</t>
  </si>
  <si>
    <t>Requested In Service</t>
  </si>
  <si>
    <t>Replacement of valves, compressors, and associated equiptment to improve deliverability</t>
  </si>
  <si>
    <t>PF18-6</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</si>
  <si>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</si>
  <si>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</si>
  <si>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</si>
  <si>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</si>
  <si>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https://virginianaturalgas.com/residential/work-in-your-neighborhood/southside-connector</t>
  </si>
  <si>
    <t>Virginia Natural Gas</t>
  </si>
  <si>
    <t>Gulf Coast Connector Expansion Project</t>
  </si>
  <si>
    <t>Additional capacity along entire TX Gulf Coast to supply Mexican market; CFE sole shipper; will connect to Valley Crossing/Texas-Tuxpan pipeline</t>
  </si>
  <si>
    <t>Mountaineer XPress Pipeline Phase 1</t>
  </si>
  <si>
    <t>Mountaineer XPress Pipeline Phase 2</t>
  </si>
  <si>
    <t>Atlantic Bridge project Phase 2 (CAN)</t>
  </si>
  <si>
    <t>Part of project allows for additional deliveries on Maritimes pipeline system; delays in constructing Weymouth Compressor Station due to litigation</t>
  </si>
  <si>
    <t xml:space="preserve"> Incremental capacity increase into New England;  delays in constructing Weymouth Compressor Station due to litigation</t>
  </si>
  <si>
    <t>West Loop Project</t>
  </si>
  <si>
    <t>Dominion Energy (DETI)</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</si>
  <si>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</si>
  <si>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</si>
  <si>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</si>
  <si>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</si>
  <si>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</si>
  <si>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</si>
  <si>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</si>
  <si>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</si>
  <si>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No new construction; Presidential Permit seeks to raise import/export capacity to 316.6908 MMcf/d</t>
  </si>
  <si>
    <t>http://maritimesenergy.com/flow/uploads/MonctonNaturalGasSupplyALL.pdf</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</si>
  <si>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</si>
  <si>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</si>
  <si>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</si>
  <si>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</si>
  <si>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</si>
  <si>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</si>
  <si>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http://ir.oneok.com/~/media/Files/O/OneOK-IR/financial-reports/2018/11-18-investor-update.pdf</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</si>
  <si>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</si>
  <si>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</si>
  <si>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</si>
  <si>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</si>
  <si>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</si>
  <si>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</si>
  <si>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Federal Energy Regulatory Commission (FERC), trade press, company websites, and PointLogic Energy, </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</si>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</sst>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s>
  <fonts count="26"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10"/>
      <color rgb="FFFF0000"/>
      <name val="Arial"/>
      <family val="2"/>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s>
  <fills count="5">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theme="0"/>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2">
    <xf numFmtId="0" fontId="0" fillId="0" borderId="0"/>
    <xf numFmtId="166" fontId="14" fillId="0" borderId="0">
      <alignment horizontal="right"/>
    </xf>
    <xf numFmtId="43" fontId="9" fillId="0" borderId="0" applyFont="0" applyFill="0" applyBorder="0" applyAlignment="0" applyProtection="0"/>
    <xf numFmtId="43" fontId="4" fillId="0" borderId="0" applyFont="0" applyFill="0" applyBorder="0" applyAlignment="0" applyProtection="0"/>
    <xf numFmtId="0" fontId="14" fillId="0" borderId="0">
      <alignment horizontal="left"/>
    </xf>
    <xf numFmtId="165" fontId="14" fillId="0" borderId="0">
      <alignment horizontal="right"/>
    </xf>
    <xf numFmtId="168" fontId="14" fillId="0" borderId="0">
      <alignment horizontal="right"/>
    </xf>
    <xf numFmtId="0" fontId="14" fillId="0" borderId="0">
      <alignment horizontal="left"/>
    </xf>
    <xf numFmtId="0" fontId="6" fillId="0" borderId="0" applyNumberFormat="0" applyFill="0" applyBorder="0" applyAlignment="0" applyProtection="0">
      <alignment vertical="top"/>
      <protection locked="0"/>
    </xf>
    <xf numFmtId="0" fontId="14" fillId="0" borderId="0">
      <alignment horizontal="left"/>
    </xf>
    <xf numFmtId="0" fontId="4" fillId="0" borderId="0"/>
    <xf numFmtId="0" fontId="5" fillId="0" borderId="0"/>
    <xf numFmtId="0" fontId="4" fillId="0" borderId="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167" fontId="14" fillId="0" borderId="0">
      <alignment horizontal="right"/>
    </xf>
    <xf numFmtId="166" fontId="14" fillId="0" borderId="0">
      <alignment horizontal="right"/>
    </xf>
    <xf numFmtId="0" fontId="3" fillId="0" borderId="0"/>
    <xf numFmtId="0" fontId="2" fillId="0" borderId="0"/>
    <xf numFmtId="0" fontId="1" fillId="0" borderId="0"/>
  </cellStyleXfs>
  <cellXfs count="232">
    <xf numFmtId="0" fontId="0" fillId="0" borderId="0" xfId="0"/>
    <xf numFmtId="0" fontId="4"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8" fillId="0" borderId="0" xfId="11" applyFont="1"/>
    <xf numFmtId="0" fontId="4" fillId="0" borderId="0" xfId="0" applyFont="1"/>
    <xf numFmtId="0" fontId="4" fillId="0" borderId="0" xfId="0" applyFont="1" applyAlignment="1">
      <alignment horizontal="left" wrapText="1"/>
    </xf>
    <xf numFmtId="0" fontId="4" fillId="0" borderId="0" xfId="11" applyFont="1"/>
    <xf numFmtId="0" fontId="10" fillId="0" borderId="0" xfId="11" applyFont="1" applyAlignment="1">
      <alignment horizontal="center"/>
    </xf>
    <xf numFmtId="0" fontId="4" fillId="0" borderId="0" xfId="11" applyFont="1" applyAlignment="1">
      <alignment horizontal="left"/>
    </xf>
    <xf numFmtId="0" fontId="11" fillId="2" borderId="0" xfId="11" quotePrefix="1" applyFont="1" applyFill="1" applyAlignment="1">
      <alignment horizontal="left"/>
    </xf>
    <xf numFmtId="0" fontId="11" fillId="2" borderId="0" xfId="11" applyFont="1" applyFill="1"/>
    <xf numFmtId="0" fontId="4" fillId="3" borderId="0" xfId="11" applyFont="1" applyFill="1" applyAlignment="1">
      <alignment horizontal="left"/>
    </xf>
    <xf numFmtId="0" fontId="12" fillId="0" borderId="0" xfId="11" applyFont="1"/>
    <xf numFmtId="0" fontId="4" fillId="0" borderId="0" xfId="0" applyFont="1" applyFill="1"/>
    <xf numFmtId="0" fontId="13" fillId="0" borderId="0" xfId="0" applyFont="1" applyAlignment="1">
      <alignment wrapText="1"/>
    </xf>
    <xf numFmtId="14" fontId="4" fillId="0" borderId="0" xfId="12" applyNumberFormat="1" applyFont="1" applyAlignment="1">
      <alignment horizontal="left"/>
    </xf>
    <xf numFmtId="0" fontId="0" fillId="4" borderId="0" xfId="0" applyFill="1"/>
    <xf numFmtId="0" fontId="15" fillId="4"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6" fillId="4" borderId="1" xfId="0" applyFont="1" applyFill="1" applyBorder="1" applyAlignment="1" applyProtection="1">
      <alignment horizontal="left" vertical="center" wrapText="1"/>
    </xf>
    <xf numFmtId="0" fontId="4" fillId="4" borderId="1" xfId="0" applyFont="1" applyFill="1" applyBorder="1"/>
    <xf numFmtId="0" fontId="16" fillId="4" borderId="2" xfId="0" applyFont="1" applyFill="1" applyBorder="1" applyAlignment="1" applyProtection="1">
      <alignment horizontal="left" vertical="center" wrapText="1"/>
    </xf>
    <xf numFmtId="0" fontId="4" fillId="4" borderId="2" xfId="0" applyFont="1" applyFill="1" applyBorder="1"/>
    <xf numFmtId="0" fontId="4" fillId="4" borderId="2" xfId="0" applyFont="1" applyFill="1" applyBorder="1" applyAlignment="1">
      <alignment wrapText="1"/>
    </xf>
    <xf numFmtId="0" fontId="4" fillId="4" borderId="2" xfId="0" applyFont="1" applyFill="1" applyBorder="1" applyAlignment="1">
      <alignment horizontal="left"/>
    </xf>
    <xf numFmtId="0" fontId="4" fillId="4" borderId="2" xfId="0" applyFont="1" applyFill="1" applyBorder="1" applyAlignment="1">
      <alignment horizontal="left" wrapText="1"/>
    </xf>
    <xf numFmtId="0" fontId="4" fillId="4" borderId="2" xfId="11" applyFont="1" applyFill="1" applyBorder="1"/>
    <xf numFmtId="0" fontId="4" fillId="4" borderId="3" xfId="0" applyFont="1" applyFill="1" applyBorder="1" applyAlignment="1">
      <alignment horizontal="left"/>
    </xf>
    <xf numFmtId="0" fontId="4" fillId="4" borderId="3" xfId="0" applyFont="1" applyFill="1" applyBorder="1"/>
    <xf numFmtId="0" fontId="4" fillId="4" borderId="3" xfId="11" applyFont="1" applyFill="1" applyBorder="1"/>
    <xf numFmtId="0" fontId="15" fillId="4" borderId="4" xfId="0" applyFont="1" applyFill="1" applyBorder="1" applyAlignment="1">
      <alignment horizontal="center"/>
    </xf>
    <xf numFmtId="0" fontId="15" fillId="4" borderId="4" xfId="0" applyFont="1" applyFill="1" applyBorder="1"/>
    <xf numFmtId="0" fontId="17" fillId="4" borderId="0" xfId="0" applyFont="1" applyFill="1" applyBorder="1"/>
    <xf numFmtId="0" fontId="0" fillId="0" borderId="5" xfId="0" applyBorder="1"/>
    <xf numFmtId="0" fontId="17" fillId="4" borderId="2" xfId="0" applyFont="1" applyFill="1" applyBorder="1" applyAlignment="1">
      <alignment horizontal="center"/>
    </xf>
    <xf numFmtId="0" fontId="4" fillId="4" borderId="0" xfId="10" applyFill="1" applyBorder="1" applyAlignment="1">
      <alignment horizontal="center"/>
    </xf>
    <xf numFmtId="0" fontId="4" fillId="4" borderId="2" xfId="10" applyFill="1" applyBorder="1" applyAlignment="1">
      <alignment horizontal="center"/>
    </xf>
    <xf numFmtId="0" fontId="4" fillId="4" borderId="6" xfId="10" applyFill="1" applyBorder="1"/>
    <xf numFmtId="0" fontId="4" fillId="4" borderId="7" xfId="10" applyFill="1" applyBorder="1"/>
    <xf numFmtId="0" fontId="4" fillId="4" borderId="8" xfId="10" applyFill="1" applyBorder="1"/>
    <xf numFmtId="0" fontId="4" fillId="4" borderId="9" xfId="10" applyFill="1" applyBorder="1" applyAlignment="1">
      <alignment horizontal="center"/>
    </xf>
    <xf numFmtId="0" fontId="4" fillId="4" borderId="10" xfId="10" applyFill="1" applyBorder="1"/>
    <xf numFmtId="0" fontId="17" fillId="4" borderId="6" xfId="0" applyFont="1" applyFill="1" applyBorder="1"/>
    <xf numFmtId="0" fontId="17" fillId="4" borderId="7" xfId="0" applyFont="1" applyFill="1" applyBorder="1"/>
    <xf numFmtId="0" fontId="4" fillId="4" borderId="11" xfId="10" applyFill="1" applyBorder="1"/>
    <xf numFmtId="0" fontId="4" fillId="4" borderId="12" xfId="10" applyFill="1" applyBorder="1"/>
    <xf numFmtId="0" fontId="17" fillId="4" borderId="13" xfId="0" applyFont="1" applyFill="1" applyBorder="1"/>
    <xf numFmtId="0" fontId="17" fillId="4" borderId="1" xfId="0" applyFont="1" applyFill="1" applyBorder="1" applyAlignment="1">
      <alignment horizontal="center"/>
    </xf>
    <xf numFmtId="0" fontId="17" fillId="4" borderId="14" xfId="0" applyFont="1" applyFill="1" applyBorder="1"/>
    <xf numFmtId="0" fontId="15" fillId="4" borderId="15" xfId="0" applyFont="1" applyFill="1" applyBorder="1"/>
    <xf numFmtId="0" fontId="15" fillId="4" borderId="15" xfId="0" applyFont="1" applyFill="1" applyBorder="1" applyAlignment="1">
      <alignment horizontal="left"/>
    </xf>
    <xf numFmtId="0" fontId="18" fillId="4" borderId="15" xfId="0" applyFont="1" applyFill="1" applyBorder="1"/>
    <xf numFmtId="0" fontId="18" fillId="4" borderId="16" xfId="0" applyFont="1" applyFill="1" applyBorder="1"/>
    <xf numFmtId="0" fontId="15" fillId="4" borderId="0" xfId="0" applyFont="1" applyFill="1" applyBorder="1"/>
    <xf numFmtId="0" fontId="17" fillId="4" borderId="18" xfId="0" applyFont="1" applyFill="1" applyBorder="1"/>
    <xf numFmtId="0" fontId="17" fillId="4" borderId="3" xfId="0" applyFont="1" applyFill="1" applyBorder="1" applyAlignment="1">
      <alignment horizontal="center"/>
    </xf>
    <xf numFmtId="0" fontId="17" fillId="4" borderId="19" xfId="0" applyFont="1" applyFill="1" applyBorder="1"/>
    <xf numFmtId="0" fontId="0" fillId="4" borderId="20" xfId="0" applyFill="1" applyBorder="1"/>
    <xf numFmtId="0" fontId="7" fillId="3" borderId="0" xfId="8" applyFont="1" applyFill="1" applyAlignment="1" applyProtection="1">
      <alignment horizontal="left"/>
    </xf>
    <xf numFmtId="0" fontId="0" fillId="0" borderId="0" xfId="0" applyBorder="1"/>
    <xf numFmtId="14" fontId="4" fillId="0" borderId="23" xfId="0" applyNumberFormat="1" applyFont="1" applyBorder="1" applyAlignment="1">
      <alignment horizontal="center" wrapText="1"/>
    </xf>
    <xf numFmtId="0" fontId="4" fillId="0" borderId="24" xfId="0" applyFont="1" applyBorder="1" applyAlignment="1">
      <alignment horizontal="left" wrapText="1"/>
    </xf>
    <xf numFmtId="0" fontId="4" fillId="0" borderId="24" xfId="0" applyFont="1" applyBorder="1" applyAlignment="1">
      <alignment horizontal="left"/>
    </xf>
    <xf numFmtId="14" fontId="4" fillId="0" borderId="24" xfId="0" applyNumberFormat="1" applyFont="1" applyBorder="1" applyAlignment="1">
      <alignment horizontal="right"/>
    </xf>
    <xf numFmtId="14" fontId="4" fillId="0" borderId="24" xfId="0" applyNumberFormat="1" applyFont="1" applyBorder="1" applyAlignment="1">
      <alignment horizontal="center" wrapText="1"/>
    </xf>
    <xf numFmtId="0" fontId="4" fillId="0" borderId="24" xfId="0" applyFont="1" applyBorder="1" applyAlignment="1">
      <alignment horizontal="right" wrapText="1"/>
    </xf>
    <xf numFmtId="164" fontId="4" fillId="0" borderId="24" xfId="2" applyNumberFormat="1" applyFont="1" applyBorder="1" applyAlignment="1">
      <alignment horizontal="right" wrapText="1"/>
    </xf>
    <xf numFmtId="0" fontId="4" fillId="0" borderId="24" xfId="0" applyFont="1" applyBorder="1" applyAlignment="1">
      <alignment horizontal="center" wrapText="1"/>
    </xf>
    <xf numFmtId="49" fontId="4" fillId="0" borderId="24" xfId="0" applyNumberFormat="1" applyFont="1" applyBorder="1" applyAlignment="1">
      <alignment horizontal="center" wrapText="1"/>
    </xf>
    <xf numFmtId="0" fontId="23" fillId="0" borderId="0" xfId="0" applyNumberFormat="1" applyFont="1" applyFill="1" applyBorder="1" applyAlignment="1">
      <alignment horizontal="center" wrapText="1"/>
    </xf>
    <xf numFmtId="164" fontId="4" fillId="0" borderId="24" xfId="2" applyNumberFormat="1" applyFont="1" applyBorder="1" applyAlignment="1">
      <alignment horizontal="center" wrapText="1"/>
    </xf>
    <xf numFmtId="164" fontId="4" fillId="4" borderId="24" xfId="2" applyNumberFormat="1" applyFont="1" applyFill="1" applyBorder="1" applyAlignment="1">
      <alignment horizontal="right" wrapText="1"/>
    </xf>
    <xf numFmtId="1" fontId="4" fillId="0" borderId="24" xfId="0" applyNumberFormat="1" applyFont="1" applyBorder="1"/>
    <xf numFmtId="14" fontId="4" fillId="4" borderId="24" xfId="0" applyNumberFormat="1" applyFont="1" applyFill="1" applyBorder="1" applyAlignment="1">
      <alignment horizontal="right" wrapText="1"/>
    </xf>
    <xf numFmtId="14" fontId="4" fillId="4" borderId="24" xfId="0" applyNumberFormat="1" applyFont="1" applyFill="1" applyBorder="1" applyAlignment="1">
      <alignment horizontal="center" wrapText="1"/>
    </xf>
    <xf numFmtId="0" fontId="4" fillId="4" borderId="24" xfId="0" applyNumberFormat="1" applyFont="1" applyFill="1" applyBorder="1" applyAlignment="1">
      <alignment horizontal="right" wrapText="1"/>
    </xf>
    <xf numFmtId="0" fontId="4" fillId="4" borderId="24" xfId="0" applyNumberFormat="1" applyFont="1" applyFill="1" applyBorder="1" applyAlignment="1">
      <alignment horizontal="left" wrapText="1"/>
    </xf>
    <xf numFmtId="0" fontId="4" fillId="4" borderId="24" xfId="2" applyNumberFormat="1" applyFont="1" applyFill="1" applyBorder="1" applyAlignment="1">
      <alignment horizontal="right" wrapText="1"/>
    </xf>
    <xf numFmtId="0" fontId="25" fillId="4" borderId="2" xfId="0" applyFont="1" applyFill="1" applyBorder="1" applyAlignment="1" applyProtection="1">
      <alignment horizontal="center" vertical="center" wrapText="1"/>
    </xf>
    <xf numFmtId="0" fontId="6" fillId="0" borderId="0" xfId="8" applyAlignment="1" applyProtection="1"/>
    <xf numFmtId="0" fontId="6" fillId="0" borderId="0" xfId="8" applyFill="1" applyAlignment="1" applyProtection="1"/>
    <xf numFmtId="14" fontId="4" fillId="0" borderId="24" xfId="0" applyNumberFormat="1" applyFont="1" applyFill="1" applyBorder="1" applyAlignment="1">
      <alignment horizontal="right" wrapText="1"/>
    </xf>
    <xf numFmtId="1" fontId="4" fillId="0" borderId="24" xfId="0" applyNumberFormat="1" applyFont="1" applyFill="1" applyBorder="1" applyAlignment="1">
      <alignment horizontal="right" wrapText="1"/>
    </xf>
    <xf numFmtId="14" fontId="4" fillId="0" borderId="24" xfId="0" applyNumberFormat="1" applyFont="1" applyFill="1" applyBorder="1" applyAlignment="1">
      <alignment horizontal="right"/>
    </xf>
    <xf numFmtId="164" fontId="4" fillId="0" borderId="24" xfId="2" applyNumberFormat="1" applyFont="1" applyFill="1" applyBorder="1" applyAlignment="1">
      <alignment horizontal="right" wrapText="1"/>
    </xf>
    <xf numFmtId="0" fontId="15" fillId="4" borderId="29" xfId="10" applyNumberFormat="1" applyFont="1" applyFill="1" applyBorder="1" applyAlignment="1"/>
    <xf numFmtId="0" fontId="15" fillId="4" borderId="30" xfId="10" applyNumberFormat="1" applyFont="1" applyFill="1" applyBorder="1" applyAlignment="1">
      <alignment horizontal="center"/>
    </xf>
    <xf numFmtId="0" fontId="15" fillId="4" borderId="31" xfId="10" applyNumberFormat="1" applyFont="1" applyFill="1" applyBorder="1" applyAlignment="1"/>
    <xf numFmtId="0" fontId="15" fillId="4" borderId="6" xfId="10" applyNumberFormat="1" applyFont="1" applyFill="1" applyBorder="1" applyAlignment="1"/>
    <xf numFmtId="0" fontId="15" fillId="4" borderId="2" xfId="10" applyNumberFormat="1" applyFont="1" applyFill="1" applyBorder="1" applyAlignment="1">
      <alignment horizontal="center"/>
    </xf>
    <xf numFmtId="0" fontId="15" fillId="4" borderId="7" xfId="10" applyNumberFormat="1" applyFont="1" applyFill="1" applyBorder="1" applyAlignment="1"/>
    <xf numFmtId="0" fontId="15" fillId="4" borderId="8" xfId="10" applyNumberFormat="1" applyFont="1" applyFill="1" applyBorder="1" applyAlignment="1"/>
    <xf numFmtId="0" fontId="15" fillId="4" borderId="9" xfId="10" applyNumberFormat="1" applyFont="1" applyFill="1" applyBorder="1" applyAlignment="1">
      <alignment horizontal="center"/>
    </xf>
    <xf numFmtId="0" fontId="15" fillId="4" borderId="10" xfId="10" applyNumberFormat="1" applyFont="1" applyFill="1" applyBorder="1" applyAlignment="1"/>
    <xf numFmtId="0" fontId="18" fillId="4" borderId="26" xfId="0" applyFont="1" applyFill="1" applyBorder="1" applyAlignment="1">
      <alignment horizontal="center"/>
    </xf>
    <xf numFmtId="0" fontId="18" fillId="4" borderId="27" xfId="0" applyFont="1" applyFill="1" applyBorder="1" applyAlignment="1">
      <alignment horizontal="center"/>
    </xf>
    <xf numFmtId="0" fontId="18" fillId="4" borderId="28" xfId="0" applyFont="1" applyFill="1" applyBorder="1" applyAlignment="1">
      <alignment horizontal="center"/>
    </xf>
    <xf numFmtId="0" fontId="0" fillId="4" borderId="11" xfId="0" applyFill="1" applyBorder="1"/>
    <xf numFmtId="0" fontId="0" fillId="4" borderId="0" xfId="0" applyFill="1" applyAlignment="1">
      <alignment horizontal="center"/>
    </xf>
    <xf numFmtId="0" fontId="0" fillId="4" borderId="12" xfId="0" applyFill="1" applyBorder="1"/>
    <xf numFmtId="14" fontId="4" fillId="0" borderId="24" xfId="0" applyNumberFormat="1" applyFont="1" applyFill="1" applyBorder="1" applyAlignment="1">
      <alignment horizontal="left" wrapText="1"/>
    </xf>
    <xf numFmtId="0" fontId="4" fillId="0" borderId="24" xfId="0" applyFont="1" applyFill="1" applyBorder="1" applyAlignment="1">
      <alignment horizontal="left" wrapText="1"/>
    </xf>
    <xf numFmtId="14" fontId="15" fillId="0" borderId="24" xfId="0" applyNumberFormat="1" applyFont="1" applyFill="1" applyBorder="1" applyAlignment="1">
      <alignment horizontal="left" wrapText="1"/>
    </xf>
    <xf numFmtId="0" fontId="4" fillId="0" borderId="24" xfId="0" applyNumberFormat="1" applyFont="1" applyFill="1" applyBorder="1" applyAlignment="1">
      <alignment horizontal="left" wrapText="1"/>
    </xf>
    <xf numFmtId="0" fontId="19" fillId="0" borderId="17" xfId="0" applyFont="1" applyFill="1" applyBorder="1" applyAlignment="1">
      <alignment horizontal="center"/>
    </xf>
    <xf numFmtId="0" fontId="19" fillId="0" borderId="17" xfId="0" applyFont="1" applyFill="1" applyBorder="1" applyAlignment="1">
      <alignment horizontal="left"/>
    </xf>
    <xf numFmtId="0" fontId="19" fillId="0" borderId="17" xfId="0" applyFont="1" applyFill="1" applyBorder="1" applyAlignment="1">
      <alignment horizontal="right"/>
    </xf>
    <xf numFmtId="1" fontId="19" fillId="0" borderId="17" xfId="0" applyNumberFormat="1" applyFont="1" applyFill="1" applyBorder="1"/>
    <xf numFmtId="0" fontId="19" fillId="0" borderId="17" xfId="0" applyFont="1" applyFill="1" applyBorder="1"/>
    <xf numFmtId="0" fontId="19" fillId="0" borderId="25" xfId="0" applyFont="1" applyFill="1" applyBorder="1" applyAlignment="1">
      <alignment horizontal="center"/>
    </xf>
    <xf numFmtId="0" fontId="19" fillId="0" borderId="0" xfId="0" applyFont="1" applyFill="1" applyBorder="1"/>
    <xf numFmtId="0" fontId="19" fillId="0" borderId="0" xfId="0" applyFont="1" applyFill="1" applyBorder="1" applyAlignment="1"/>
    <xf numFmtId="0" fontId="0" fillId="0" borderId="0" xfId="0" applyFill="1" applyBorder="1" applyAlignment="1">
      <alignment horizontal="center" wrapText="1"/>
    </xf>
    <xf numFmtId="0" fontId="24" fillId="0" borderId="21" xfId="0" applyFont="1" applyFill="1" applyBorder="1" applyAlignment="1">
      <alignment horizontal="center" wrapText="1"/>
    </xf>
    <xf numFmtId="0" fontId="24" fillId="0" borderId="22" xfId="0" applyFont="1" applyFill="1" applyBorder="1" applyAlignment="1">
      <alignment horizontal="left" wrapText="1"/>
    </xf>
    <xf numFmtId="14" fontId="24" fillId="0" borderId="22" xfId="0" applyNumberFormat="1" applyFont="1" applyFill="1" applyBorder="1" applyAlignment="1">
      <alignment horizontal="left" wrapText="1"/>
    </xf>
    <xf numFmtId="1" fontId="24" fillId="0" borderId="22" xfId="0" applyNumberFormat="1" applyFont="1" applyFill="1" applyBorder="1" applyAlignment="1">
      <alignment horizontal="left" wrapText="1"/>
    </xf>
    <xf numFmtId="0" fontId="24" fillId="0" borderId="22" xfId="0" applyFont="1" applyFill="1" applyBorder="1" applyAlignment="1">
      <alignment horizontal="center" wrapText="1"/>
    </xf>
    <xf numFmtId="164" fontId="24" fillId="0" borderId="22" xfId="2" applyNumberFormat="1" applyFont="1" applyFill="1" applyBorder="1" applyAlignment="1">
      <alignment horizontal="center" wrapText="1"/>
    </xf>
    <xf numFmtId="0" fontId="24" fillId="0" borderId="22" xfId="0" applyFont="1" applyFill="1" applyBorder="1" applyAlignment="1">
      <alignment wrapText="1"/>
    </xf>
    <xf numFmtId="0" fontId="0" fillId="0" borderId="0" xfId="0" applyFill="1" applyBorder="1" applyAlignment="1">
      <alignment horizontal="center"/>
    </xf>
    <xf numFmtId="14" fontId="4" fillId="0" borderId="23" xfId="0" applyNumberFormat="1" applyFont="1" applyFill="1" applyBorder="1" applyAlignment="1">
      <alignment horizontal="center" wrapText="1"/>
    </xf>
    <xf numFmtId="14" fontId="4" fillId="0" borderId="24" xfId="0" applyNumberFormat="1" applyFont="1" applyFill="1" applyBorder="1" applyAlignment="1">
      <alignment horizontal="center" wrapText="1"/>
    </xf>
    <xf numFmtId="0" fontId="4" fillId="0" borderId="24" xfId="0" applyNumberFormat="1" applyFont="1" applyFill="1" applyBorder="1" applyAlignment="1">
      <alignment horizontal="right" wrapText="1"/>
    </xf>
    <xf numFmtId="14" fontId="4" fillId="0" borderId="24" xfId="0" applyNumberFormat="1" applyFont="1" applyFill="1" applyBorder="1" applyAlignment="1">
      <alignment wrapText="1"/>
    </xf>
    <xf numFmtId="0" fontId="0" fillId="0" borderId="0" xfId="0" applyFill="1" applyBorder="1"/>
    <xf numFmtId="0" fontId="4" fillId="0" borderId="0" xfId="0" applyFont="1" applyFill="1" applyBorder="1" applyAlignment="1">
      <alignment horizontal="center" wrapText="1"/>
    </xf>
    <xf numFmtId="0" fontId="4" fillId="0" borderId="24" xfId="2" applyNumberFormat="1" applyFont="1" applyFill="1" applyBorder="1" applyAlignment="1">
      <alignment horizontal="right" wrapText="1"/>
    </xf>
    <xf numFmtId="14" fontId="4" fillId="0" borderId="24" xfId="2" applyNumberFormat="1" applyFont="1" applyFill="1" applyBorder="1" applyAlignment="1">
      <alignment horizontal="center" wrapText="1"/>
    </xf>
    <xf numFmtId="0" fontId="23" fillId="0" borderId="0" xfId="0" applyFont="1" applyFill="1" applyBorder="1"/>
    <xf numFmtId="0" fontId="23" fillId="0" borderId="0" xfId="0" applyFont="1" applyFill="1" applyBorder="1" applyAlignment="1">
      <alignment horizontal="center" wrapText="1"/>
    </xf>
    <xf numFmtId="14" fontId="0" fillId="0" borderId="23" xfId="0" applyNumberFormat="1" applyFont="1" applyFill="1" applyBorder="1" applyAlignment="1">
      <alignment horizontal="center" wrapText="1"/>
    </xf>
    <xf numFmtId="0" fontId="0" fillId="0" borderId="24" xfId="0" applyFont="1" applyFill="1" applyBorder="1" applyAlignment="1">
      <alignment horizontal="left" wrapText="1"/>
    </xf>
    <xf numFmtId="0" fontId="0" fillId="0" borderId="24" xfId="0" applyFont="1" applyFill="1" applyBorder="1" applyAlignment="1">
      <alignment horizontal="left"/>
    </xf>
    <xf numFmtId="14" fontId="0" fillId="0" borderId="24" xfId="0" applyNumberFormat="1" applyFont="1" applyFill="1" applyBorder="1" applyAlignment="1">
      <alignment horizontal="right"/>
    </xf>
    <xf numFmtId="0" fontId="0" fillId="0" borderId="24" xfId="0" applyNumberFormat="1" applyFont="1" applyFill="1" applyBorder="1"/>
    <xf numFmtId="14" fontId="0" fillId="0" borderId="24" xfId="0" applyNumberFormat="1" applyFont="1" applyFill="1" applyBorder="1" applyAlignment="1">
      <alignment horizontal="center" wrapText="1"/>
    </xf>
    <xf numFmtId="0" fontId="0" fillId="0" borderId="24" xfId="0" applyFont="1" applyFill="1" applyBorder="1" applyAlignment="1">
      <alignment horizontal="right" wrapText="1"/>
    </xf>
    <xf numFmtId="164" fontId="0" fillId="0" borderId="24" xfId="2" applyNumberFormat="1" applyFont="1" applyFill="1" applyBorder="1" applyAlignment="1">
      <alignment horizontal="right" wrapText="1"/>
    </xf>
    <xf numFmtId="164" fontId="0" fillId="0" borderId="24" xfId="2" applyNumberFormat="1" applyFont="1" applyFill="1" applyBorder="1" applyAlignment="1">
      <alignment horizontal="center" wrapText="1"/>
    </xf>
    <xf numFmtId="0" fontId="0" fillId="0" borderId="24" xfId="0" applyFont="1" applyFill="1" applyBorder="1" applyAlignment="1">
      <alignment horizontal="center" wrapText="1"/>
    </xf>
    <xf numFmtId="49" fontId="0" fillId="0" borderId="24" xfId="0" applyNumberFormat="1" applyFont="1" applyFill="1" applyBorder="1" applyAlignment="1">
      <alignment horizontal="center" wrapText="1"/>
    </xf>
    <xf numFmtId="0" fontId="4" fillId="0" borderId="0" xfId="0" applyFont="1" applyFill="1" applyBorder="1"/>
    <xf numFmtId="0" fontId="4" fillId="0" borderId="24" xfId="0" applyFont="1" applyFill="1" applyBorder="1" applyAlignment="1">
      <alignment horizontal="left"/>
    </xf>
    <xf numFmtId="1" fontId="4" fillId="0" borderId="24" xfId="0" applyNumberFormat="1" applyFont="1" applyFill="1" applyBorder="1"/>
    <xf numFmtId="0" fontId="4" fillId="0" borderId="24" xfId="0" applyFont="1" applyFill="1" applyBorder="1" applyAlignment="1">
      <alignment horizontal="right" wrapText="1"/>
    </xf>
    <xf numFmtId="164" fontId="4" fillId="0" borderId="24" xfId="2" applyNumberFormat="1" applyFont="1" applyFill="1" applyBorder="1" applyAlignment="1">
      <alignment horizontal="center" wrapText="1"/>
    </xf>
    <xf numFmtId="0" fontId="4" fillId="0" borderId="24" xfId="0" applyFont="1" applyFill="1" applyBorder="1" applyAlignment="1">
      <alignment horizontal="center" wrapText="1"/>
    </xf>
    <xf numFmtId="49" fontId="4" fillId="0" borderId="24" xfId="0" applyNumberFormat="1" applyFont="1" applyFill="1" applyBorder="1" applyAlignment="1">
      <alignment horizontal="center" wrapText="1"/>
    </xf>
    <xf numFmtId="0" fontId="4" fillId="0" borderId="24" xfId="0" applyNumberFormat="1" applyFont="1" applyFill="1" applyBorder="1"/>
    <xf numFmtId="169" fontId="4" fillId="0" borderId="24" xfId="0" applyNumberFormat="1" applyFont="1" applyFill="1" applyBorder="1" applyAlignment="1">
      <alignment horizontal="right" wrapText="1"/>
    </xf>
    <xf numFmtId="14" fontId="15" fillId="0" borderId="24" xfId="0" applyNumberFormat="1" applyFont="1" applyFill="1" applyBorder="1" applyAlignment="1">
      <alignment horizontal="right" wrapText="1"/>
    </xf>
    <xf numFmtId="1" fontId="15" fillId="0" borderId="24" xfId="0" applyNumberFormat="1" applyFont="1" applyFill="1" applyBorder="1" applyAlignment="1">
      <alignment horizontal="right" wrapText="1"/>
    </xf>
    <xf numFmtId="14" fontId="15" fillId="0" borderId="24" xfId="0" applyNumberFormat="1" applyFont="1" applyFill="1" applyBorder="1" applyAlignment="1">
      <alignment horizontal="center" wrapText="1"/>
    </xf>
    <xf numFmtId="164" fontId="15" fillId="0" borderId="24" xfId="2" applyNumberFormat="1" applyFont="1" applyFill="1" applyBorder="1" applyAlignment="1">
      <alignment horizontal="right" wrapText="1"/>
    </xf>
    <xf numFmtId="0" fontId="15" fillId="0" borderId="24" xfId="0" applyNumberFormat="1" applyFont="1" applyFill="1" applyBorder="1" applyAlignment="1">
      <alignment horizontal="right" wrapText="1"/>
    </xf>
    <xf numFmtId="14" fontId="15" fillId="0" borderId="23" xfId="0" applyNumberFormat="1" applyFont="1" applyFill="1" applyBorder="1" applyAlignment="1">
      <alignment horizontal="center" wrapText="1"/>
    </xf>
    <xf numFmtId="164" fontId="20" fillId="0" borderId="24" xfId="2" applyNumberFormat="1" applyFont="1" applyFill="1" applyBorder="1" applyAlignment="1">
      <alignment horizontal="right" wrapText="1"/>
    </xf>
    <xf numFmtId="0" fontId="4" fillId="0" borderId="0" xfId="0" applyFont="1" applyFill="1" applyBorder="1" applyAlignment="1">
      <alignment horizontal="left" wrapText="1"/>
    </xf>
    <xf numFmtId="0" fontId="4" fillId="0" borderId="0" xfId="0" applyFont="1" applyFill="1" applyBorder="1" applyAlignment="1">
      <alignment horizontal="left"/>
    </xf>
    <xf numFmtId="14" fontId="4" fillId="0" borderId="0" xfId="0" applyNumberFormat="1" applyFont="1" applyFill="1" applyBorder="1" applyAlignment="1">
      <alignment horizontal="right"/>
    </xf>
    <xf numFmtId="0" fontId="4" fillId="0" borderId="0" xfId="0" applyNumberFormat="1" applyFont="1" applyFill="1" applyBorder="1"/>
    <xf numFmtId="14" fontId="4" fillId="0" borderId="0" xfId="0" applyNumberFormat="1" applyFont="1" applyFill="1" applyBorder="1" applyAlignment="1">
      <alignment horizontal="center" wrapText="1"/>
    </xf>
    <xf numFmtId="0" fontId="4" fillId="0" borderId="0" xfId="0" applyFont="1" applyFill="1" applyBorder="1" applyAlignment="1">
      <alignment horizontal="right" wrapText="1"/>
    </xf>
    <xf numFmtId="164" fontId="4" fillId="0" borderId="0" xfId="2" applyNumberFormat="1" applyFont="1" applyFill="1" applyBorder="1" applyAlignment="1">
      <alignment horizontal="right" wrapText="1"/>
    </xf>
    <xf numFmtId="164" fontId="4" fillId="0" borderId="0" xfId="2" applyNumberFormat="1" applyFont="1" applyFill="1" applyBorder="1" applyAlignment="1">
      <alignment horizontal="center" wrapText="1"/>
    </xf>
    <xf numFmtId="49" fontId="4" fillId="0" borderId="0" xfId="0" applyNumberFormat="1" applyFont="1" applyFill="1" applyBorder="1" applyAlignment="1">
      <alignment horizontal="center" wrapText="1"/>
    </xf>
    <xf numFmtId="1" fontId="4" fillId="0" borderId="24" xfId="0" applyNumberFormat="1" applyFont="1" applyFill="1" applyBorder="1" applyAlignment="1">
      <alignment horizontal="right"/>
    </xf>
    <xf numFmtId="3" fontId="4" fillId="0" borderId="24" xfId="0" applyNumberFormat="1" applyFont="1" applyFill="1" applyBorder="1" applyAlignment="1">
      <alignment horizontal="right" wrapText="1"/>
    </xf>
    <xf numFmtId="14" fontId="4" fillId="0" borderId="0" xfId="0" applyNumberFormat="1" applyFont="1" applyFill="1" applyBorder="1" applyAlignment="1">
      <alignment horizontal="left" wrapText="1"/>
    </xf>
    <xf numFmtId="14" fontId="4" fillId="0" borderId="0" xfId="0" applyNumberFormat="1" applyFont="1" applyFill="1" applyBorder="1" applyAlignment="1">
      <alignment horizontal="right" wrapText="1"/>
    </xf>
    <xf numFmtId="1" fontId="4" fillId="0" borderId="0" xfId="2"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24" xfId="0" applyFont="1" applyFill="1" applyBorder="1" applyAlignment="1">
      <alignment horizontal="right"/>
    </xf>
    <xf numFmtId="1" fontId="4" fillId="0" borderId="24" xfId="2" applyNumberFormat="1" applyFont="1" applyFill="1" applyBorder="1" applyAlignment="1">
      <alignment horizontal="right" wrapText="1"/>
    </xf>
    <xf numFmtId="0" fontId="4"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24" fillId="0" borderId="0" xfId="12" applyFont="1" applyAlignment="1"/>
    <xf numFmtId="0" fontId="4" fillId="0" borderId="0" xfId="12" applyFont="1" applyAlignment="1"/>
    <xf numFmtId="0" fontId="6" fillId="3" borderId="0" xfId="8" applyFill="1" applyAlignment="1" applyProtection="1">
      <alignment horizontal="left"/>
    </xf>
    <xf numFmtId="0" fontId="2" fillId="0" borderId="0" xfId="20"/>
    <xf numFmtId="1" fontId="4" fillId="0" borderId="0" xfId="0" applyNumberFormat="1" applyFont="1" applyFill="1" applyBorder="1" applyAlignment="1">
      <alignment horizontal="right" wrapText="1"/>
    </xf>
    <xf numFmtId="0" fontId="4" fillId="4" borderId="6" xfId="0" applyFont="1" applyFill="1" applyBorder="1"/>
    <xf numFmtId="0" fontId="4" fillId="4" borderId="2" xfId="0" applyFont="1" applyFill="1" applyBorder="1" applyAlignment="1">
      <alignment horizontal="center"/>
    </xf>
    <xf numFmtId="0" fontId="4" fillId="4" borderId="7" xfId="0" applyFont="1" applyFill="1" applyBorder="1"/>
    <xf numFmtId="0" fontId="15" fillId="4" borderId="6" xfId="0" applyFont="1" applyFill="1" applyBorder="1"/>
    <xf numFmtId="0" fontId="15" fillId="4" borderId="2" xfId="0" applyFont="1" applyFill="1" applyBorder="1" applyAlignment="1">
      <alignment horizontal="center"/>
    </xf>
    <xf numFmtId="0" fontId="15" fillId="4" borderId="7" xfId="0" applyFont="1" applyFill="1" applyBorder="1"/>
    <xf numFmtId="0" fontId="15" fillId="4" borderId="32" xfId="0" applyFont="1" applyFill="1" applyBorder="1"/>
    <xf numFmtId="0" fontId="15" fillId="4" borderId="33" xfId="0" applyFont="1" applyFill="1" applyBorder="1" applyAlignment="1">
      <alignment horizontal="center"/>
    </xf>
    <xf numFmtId="0" fontId="15" fillId="4" borderId="34" xfId="0" applyFont="1" applyFill="1" applyBorder="1"/>
    <xf numFmtId="0" fontId="15" fillId="4" borderId="18" xfId="0" applyFont="1" applyFill="1" applyBorder="1"/>
    <xf numFmtId="0" fontId="15" fillId="4" borderId="3" xfId="0" applyFont="1" applyFill="1" applyBorder="1" applyAlignment="1">
      <alignment horizontal="center"/>
    </xf>
    <xf numFmtId="0" fontId="15" fillId="4" borderId="19" xfId="0" applyFont="1" applyFill="1" applyBorder="1"/>
    <xf numFmtId="0" fontId="15" fillId="4" borderId="35" xfId="0" applyFont="1" applyFill="1" applyBorder="1"/>
    <xf numFmtId="0" fontId="15" fillId="4" borderId="36" xfId="0" applyFont="1" applyFill="1" applyBorder="1" applyAlignment="1">
      <alignment horizontal="center"/>
    </xf>
    <xf numFmtId="0" fontId="15" fillId="4" borderId="37" xfId="0" applyFont="1" applyFill="1" applyBorder="1"/>
    <xf numFmtId="0" fontId="15" fillId="4" borderId="0" xfId="0" applyFont="1" applyFill="1" applyBorder="1" applyAlignment="1">
      <alignment horizontal="left"/>
    </xf>
    <xf numFmtId="0" fontId="15" fillId="4" borderId="0" xfId="0" applyFont="1" applyFill="1" applyBorder="1" applyAlignment="1">
      <alignment horizontal="center"/>
    </xf>
    <xf numFmtId="0" fontId="4" fillId="0" borderId="24" xfId="0" applyNumberFormat="1" applyFont="1" applyFill="1" applyBorder="1" applyAlignment="1">
      <alignment horizontal="center" wrapText="1"/>
    </xf>
    <xf numFmtId="0" fontId="19" fillId="0" borderId="17" xfId="0" applyNumberFormat="1" applyFont="1" applyFill="1" applyBorder="1" applyAlignment="1">
      <alignment horizontal="center"/>
    </xf>
    <xf numFmtId="0" fontId="24" fillId="0" borderId="22" xfId="0" applyNumberFormat="1" applyFont="1" applyFill="1" applyBorder="1" applyAlignment="1">
      <alignment horizontal="center" wrapText="1"/>
    </xf>
    <xf numFmtId="0" fontId="4" fillId="0" borderId="0" xfId="0" applyNumberFormat="1" applyFont="1" applyFill="1" applyBorder="1" applyAlignment="1">
      <alignment horizontal="center" wrapText="1"/>
    </xf>
    <xf numFmtId="0" fontId="0" fillId="0" borderId="0" xfId="0" applyNumberFormat="1" applyFill="1" applyAlignment="1">
      <alignment horizontal="center" wrapText="1"/>
    </xf>
    <xf numFmtId="14" fontId="6" fillId="0" borderId="24" xfId="8" applyNumberFormat="1" applyFill="1" applyBorder="1" applyAlignment="1" applyProtection="1">
      <alignment wrapText="1"/>
    </xf>
    <xf numFmtId="0" fontId="4" fillId="0" borderId="24" xfId="0" applyFont="1" applyFill="1" applyBorder="1" applyAlignment="1">
      <alignment wrapText="1"/>
    </xf>
    <xf numFmtId="0" fontId="6" fillId="0" borderId="24" xfId="8" applyNumberFormat="1" applyFill="1" applyBorder="1" applyAlignment="1" applyProtection="1">
      <alignment wrapText="1"/>
    </xf>
    <xf numFmtId="14" fontId="0" fillId="0" borderId="23" xfId="0" applyNumberFormat="1" applyFill="1" applyBorder="1" applyAlignment="1">
      <alignment horizontal="center" wrapText="1"/>
    </xf>
    <xf numFmtId="0" fontId="0" fillId="0" borderId="24" xfId="0" applyFill="1" applyBorder="1" applyAlignment="1">
      <alignment horizontal="left" wrapText="1"/>
    </xf>
    <xf numFmtId="0" fontId="0" fillId="0" borderId="24" xfId="0" applyFill="1" applyBorder="1" applyAlignment="1">
      <alignment horizontal="left"/>
    </xf>
    <xf numFmtId="0" fontId="0" fillId="0" borderId="24" xfId="0" applyFill="1" applyBorder="1" applyAlignment="1">
      <alignment horizontal="right"/>
    </xf>
    <xf numFmtId="1" fontId="0" fillId="0" borderId="24" xfId="0" applyNumberFormat="1" applyFill="1" applyBorder="1"/>
    <xf numFmtId="14" fontId="0" fillId="0" borderId="24" xfId="0" applyNumberFormat="1" applyFill="1" applyBorder="1" applyAlignment="1">
      <alignment horizontal="center" wrapText="1"/>
    </xf>
    <xf numFmtId="0" fontId="0" fillId="0" borderId="24" xfId="0" applyFill="1" applyBorder="1" applyAlignment="1">
      <alignment horizontal="right" wrapText="1"/>
    </xf>
    <xf numFmtId="0" fontId="0" fillId="0" borderId="24" xfId="0" applyFill="1" applyBorder="1" applyAlignment="1">
      <alignment horizontal="center" wrapText="1"/>
    </xf>
    <xf numFmtId="49" fontId="0" fillId="0" borderId="24" xfId="0" applyNumberFormat="1" applyFill="1" applyBorder="1" applyAlignment="1">
      <alignment horizontal="center" wrapText="1"/>
    </xf>
    <xf numFmtId="0" fontId="6" fillId="0" borderId="24" xfId="8" applyNumberFormat="1" applyFill="1" applyBorder="1" applyAlignment="1" applyProtection="1">
      <alignment horizontal="left" wrapText="1"/>
    </xf>
    <xf numFmtId="0" fontId="4" fillId="0" borderId="0" xfId="0" applyFont="1" applyAlignment="1">
      <alignment horizontal="left" vertical="top" wrapText="1"/>
    </xf>
    <xf numFmtId="0" fontId="4" fillId="0" borderId="0" xfId="12" applyFont="1" applyAlignment="1">
      <alignment horizontal="left" indent="3"/>
    </xf>
    <xf numFmtId="14" fontId="4" fillId="0" borderId="0" xfId="0" applyNumberFormat="1" applyFont="1" applyFill="1" applyBorder="1" applyAlignment="1">
      <alignment wrapText="1"/>
    </xf>
  </cellXfs>
  <cellStyles count="22">
    <cellStyle name="Capacity" xfId="1"/>
    <cellStyle name="Comma" xfId="2" builtinId="3"/>
    <cellStyle name="Comma 2" xfId="3"/>
    <cellStyle name="County" xf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5" xfId="21"/>
    <cellStyle name="Pipeline" xfId="13"/>
    <cellStyle name="PointName" xfId="14"/>
    <cellStyle name="Region" xfId="15"/>
    <cellStyle name="State" xfId="16"/>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4"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rrc.state.tx.us/pipeline-safety/reports/" TargetMode="External"/><Relationship Id="rId2" Type="http://schemas.openxmlformats.org/officeDocument/2006/relationships/hyperlink" Target="mailto:kathryn.dyl@eia.gov" TargetMode="External"/><Relationship Id="rId1" Type="http://schemas.openxmlformats.org/officeDocument/2006/relationships/hyperlink" Target="https://www.eia.gov/naturalgas/data.cf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millenniumpipeline.com/eastern-system-upgrade/" TargetMode="External"/><Relationship Id="rId18" Type="http://schemas.openxmlformats.org/officeDocument/2006/relationships/hyperlink" Target="https://www.mountainvalleypipeline.info/" TargetMode="External"/><Relationship Id="rId26" Type="http://schemas.openxmlformats.org/officeDocument/2006/relationships/hyperlink" Target="http://www.pngts.com/expansion/" TargetMode="External"/><Relationship Id="rId39" Type="http://schemas.openxmlformats.org/officeDocument/2006/relationships/hyperlink" Target="https://www.kindermorgan.com/pages/business/gas_pipelines/projects/kmtp/" TargetMode="External"/><Relationship Id="rId21" Type="http://schemas.openxmlformats.org/officeDocument/2006/relationships/hyperlink" Target="http://www.nexusgastransmission.com/content/project-overview-map" TargetMode="External"/><Relationship Id="rId34" Type="http://schemas.openxmlformats.org/officeDocument/2006/relationships/hyperlink" Target="http://www.iroquois.com/project/WIP/" TargetMode="External"/><Relationship Id="rId42" Type="http://schemas.openxmlformats.org/officeDocument/2006/relationships/hyperlink" Target="https://www.energytransfer.com/docs/mainpage/2018-ETE-ETP-MLPA-Conference-Presentation_Final.pdf" TargetMode="External"/><Relationship Id="rId47" Type="http://schemas.openxmlformats.org/officeDocument/2006/relationships/hyperlink" Target="https://pipelineandstorage.natfuel.com/current-projects/ym28-and-fm120-modernization-project/" TargetMode="External"/><Relationship Id="rId50" Type="http://schemas.openxmlformats.org/officeDocument/2006/relationships/printerSettings" Target="../printerSettings/printerSettings2.bin"/><Relationship Id="rId7" Type="http://schemas.openxmlformats.org/officeDocument/2006/relationships/hyperlink" Target="https://dtemidstream.com/location/birdsboro-pipeline/" TargetMode="External"/><Relationship Id="rId2" Type="http://schemas.openxmlformats.org/officeDocument/2006/relationships/hyperlink" Target="https://www.energytransfer.com/docs/mainpage/ETE_ETP_Morgan_Stanley_Conference_Presentation_Final.pdf" TargetMode="External"/><Relationship Id="rId16" Type="http://schemas.openxmlformats.org/officeDocument/2006/relationships/hyperlink" Target="https://www.transcanada.com/en/operations/natural-gas/gulf-xpress-project/" TargetMode="External"/><Relationship Id="rId29" Type="http://schemas.openxmlformats.org/officeDocument/2006/relationships/hyperlink" Target="http://www.pngts.com/expansion/" TargetMode="External"/><Relationship Id="rId11" Type="http://schemas.openxmlformats.org/officeDocument/2006/relationships/hyperlink" Target="https://www.kindermorgan.com/business/gas_pipelines/central/chicago/" TargetMode="External"/><Relationship Id="rId24" Type="http://schemas.openxmlformats.org/officeDocument/2006/relationships/hyperlink" Target="https://www.natfuel.com/supply/NorthernAccess2016/default.aspx" TargetMode="External"/><Relationship Id="rId32" Type="http://schemas.openxmlformats.org/officeDocument/2006/relationships/hyperlink" Target="https://www.kindermorgan.com/pages/business/gas_pipelines/east/swlouisianasupply/default.aspx" TargetMode="External"/><Relationship Id="rId37" Type="http://schemas.openxmlformats.org/officeDocument/2006/relationships/hyperlink" Target="https://www.namerico-energy.com/portfolio/energy/pecos-trail-pipeline/" TargetMode="External"/><Relationship Id="rId40" Type="http://schemas.openxmlformats.org/officeDocument/2006/relationships/hyperlink" Target="http://ir.energytransfer.com/phoenix.zhtml?c=106094&amp;p=RssLanding&amp;cat=news&amp;id=2347076" TargetMode="External"/><Relationship Id="rId45" Type="http://schemas.openxmlformats.org/officeDocument/2006/relationships/hyperlink" Target="https://www.enbridge.com/projects-and-infrastructure/projects/atlantic-bridge" TargetMode="External"/><Relationship Id="rId5" Type="http://schemas.openxmlformats.org/officeDocument/2006/relationships/hyperlink" Target="http://www.1line.williams.com/Transco/files/presentations/2018CSSpringUpdate.pdf" TargetMode="External"/><Relationship Id="rId15" Type="http://schemas.openxmlformats.org/officeDocument/2006/relationships/hyperlink" Target="http://equitransproject.com/" TargetMode="External"/><Relationship Id="rId23" Type="http://schemas.openxmlformats.org/officeDocument/2006/relationships/hyperlink" Target="http://co.williams.com/expansionprojects/north-seattle-lateral-upgrade-project/" TargetMode="External"/><Relationship Id="rId28" Type="http://schemas.openxmlformats.org/officeDocument/2006/relationships/hyperlink" Target="http://www.pngts.com/expansion/" TargetMode="External"/><Relationship Id="rId36" Type="http://schemas.openxmlformats.org/officeDocument/2006/relationships/hyperlink" Target="http://venturegloballng.com/calcasieu-pass/transcameron-pipeline/" TargetMode="External"/><Relationship Id="rId49" Type="http://schemas.openxmlformats.org/officeDocument/2006/relationships/hyperlink" Target="http://ir.oneok.com/~/media/Files/O/OneOK-IR/financial-reports/2018/11-18-investor-update.pdf" TargetMode="External"/><Relationship Id="rId10" Type="http://schemas.openxmlformats.org/officeDocument/2006/relationships/hyperlink" Target="http://projects.enablemidstream.com/project/enable-gas-transmission-cana-stack-expansion-case/" TargetMode="External"/><Relationship Id="rId19" Type="http://schemas.openxmlformats.org/officeDocument/2006/relationships/hyperlink" Target="https://www.transcanada.com/en/operations/natural-gas/mountaineer-xpress-project/" TargetMode="External"/><Relationship Id="rId31" Type="http://schemas.openxmlformats.org/officeDocument/2006/relationships/hyperlink" Target="http://www.iroquois.com/project/sono/SoNo_OpenSeasonBrochure_1_12_15.pdf" TargetMode="External"/><Relationship Id="rId44" Type="http://schemas.openxmlformats.org/officeDocument/2006/relationships/hyperlink" Target="https://www.enbridge.com/projects-and-infrastructure/projects/greater-philadelphia-expansion-project" TargetMode="External"/><Relationship Id="rId52" Type="http://schemas.openxmlformats.org/officeDocument/2006/relationships/comments" Target="../comments1.xml"/><Relationship Id="rId4" Type="http://schemas.openxmlformats.org/officeDocument/2006/relationships/hyperlink" Target="https://www.enbridge.com/projects-and-infrastructure/projects/atlantic-bridge" TargetMode="External"/><Relationship Id="rId9" Type="http://schemas.openxmlformats.org/officeDocument/2006/relationships/hyperlink" Target="https://www.transcanada.com/en/operations/natural-gas/buckeye-xpress-project/" TargetMode="External"/><Relationship Id="rId14" Type="http://schemas.openxmlformats.org/officeDocument/2006/relationships/hyperlink" Target="https://www.natfuel.com/pipelineandstorage/empire/empirenorth2017/Jackson_Public_Info_Session_Presentation.pdf" TargetMode="External"/><Relationship Id="rId22" Type="http://schemas.openxmlformats.org/officeDocument/2006/relationships/hyperlink" Target="https://www.kindermorgan.com/business/gas_pipelines/central/gulfcoast/" TargetMode="External"/><Relationship Id="rId27" Type="http://schemas.openxmlformats.org/officeDocument/2006/relationships/hyperlink" Target="http://www.pngts.com/expansion/" TargetMode="External"/><Relationship Id="rId30" Type="http://schemas.openxmlformats.org/officeDocument/2006/relationships/hyperlink" Target="https://www.enbridge.com/projects-and-infrastructure/projects/south-texas-expansion-project" TargetMode="External"/><Relationship Id="rId35" Type="http://schemas.openxmlformats.org/officeDocument/2006/relationships/hyperlink" Target="http://pacificconnectorgp.com/project-overview/" TargetMode="External"/><Relationship Id="rId43" Type="http://schemas.openxmlformats.org/officeDocument/2006/relationships/hyperlink" Target="https://www.enbridge.com/projects-and-infrastructure/projects/texas-eastern-appalachian-lease-project" TargetMode="External"/><Relationship Id="rId48" Type="http://schemas.openxmlformats.org/officeDocument/2006/relationships/hyperlink" Target="https://www.transcanada.com/en/operations/natural-gas/mountaineer-xpress-project/" TargetMode="External"/><Relationship Id="rId8" Type="http://schemas.openxmlformats.org/officeDocument/2006/relationships/hyperlink" Target="https://www.kindermorgan.com/pages/business/gas_pipelines/east/broadrun/" TargetMode="External"/><Relationship Id="rId51" Type="http://schemas.openxmlformats.org/officeDocument/2006/relationships/vmlDrawing" Target="../drawings/vmlDrawing1.vml"/><Relationship Id="rId3" Type="http://schemas.openxmlformats.org/officeDocument/2006/relationships/hyperlink" Target="http://whitewatermidstream.com/operations" TargetMode="External"/><Relationship Id="rId12" Type="http://schemas.openxmlformats.org/officeDocument/2006/relationships/hyperlink" Target="http://www.millenniumpipeline.com/valley-lateral-project/" TargetMode="External"/><Relationship Id="rId17" Type="http://schemas.openxmlformats.org/officeDocument/2006/relationships/hyperlink" Target="https://www.platts.com/latest-news/natural-gas/denver/columbia-gas-seeks-january-1-startup-for-leach-21831045" TargetMode="External"/><Relationship Id="rId25" Type="http://schemas.openxmlformats.org/officeDocument/2006/relationships/hyperlink" Target="https://www.natfuel.com/supply/NorthernAccess2016/default.aspx" TargetMode="External"/><Relationship Id="rId33" Type="http://schemas.openxmlformats.org/officeDocument/2006/relationships/hyperlink" Target="http://www.gulfsouthpl.com/ExpansionProjects.aspx?id=4294967564" TargetMode="External"/><Relationship Id="rId38" Type="http://schemas.openxmlformats.org/officeDocument/2006/relationships/hyperlink" Target="http://p2kpipeline.com/" TargetMode="External"/><Relationship Id="rId46" Type="http://schemas.openxmlformats.org/officeDocument/2006/relationships/hyperlink" Target="http://goldenpassproducts.com/index.cfm/page/8" TargetMode="External"/><Relationship Id="rId20" Type="http://schemas.openxmlformats.org/officeDocument/2006/relationships/hyperlink" Target="http://media.eqtmidstreampartners.com/press-release/eqm/mountain-valley-pipeline-llc-announces-mvp-southgate-project-and-binding-open?referrer=eqm" TargetMode="External"/><Relationship Id="rId41" Type="http://schemas.openxmlformats.org/officeDocument/2006/relationships/hyperlink" Target="https://www.blackhillscorp.com/node/118016" TargetMode="External"/><Relationship Id="rId1" Type="http://schemas.openxmlformats.org/officeDocument/2006/relationships/hyperlink" Target="https://www.enbridge.com/projects-and-infrastructure/projects/texas-eastern-appalachian-lease-project" TargetMode="External"/><Relationship Id="rId6" Type="http://schemas.openxmlformats.org/officeDocument/2006/relationships/hyperlink" Target="http://www.1line.williams.com/Transco/files/presentations/2018CSSpringUpdate.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newenglandcouncil.com/assets/Energy-Environment-PNGTS.pdf" TargetMode="External"/><Relationship Id="rId2" Type="http://schemas.openxmlformats.org/officeDocument/2006/relationships/hyperlink" Target="http://www.1line.williams.com/Transco/files/presentations/2018CSSpringUpdate.pdf" TargetMode="External"/><Relationship Id="rId1" Type="http://schemas.openxmlformats.org/officeDocument/2006/relationships/hyperlink" Target="https://www.enbridge.com/projects-and-infrastructure/projects/atlantic-bridg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36"/>
  <sheetViews>
    <sheetView showGridLines="0" tabSelected="1" workbookViewId="0">
      <selection activeCell="C35" sqref="C35"/>
    </sheetView>
  </sheetViews>
  <sheetFormatPr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145</v>
      </c>
    </row>
    <row r="2" spans="2:6" ht="15.75" x14ac:dyDescent="0.25">
      <c r="B2" s="4" t="s">
        <v>182</v>
      </c>
    </row>
    <row r="3" spans="2:6" x14ac:dyDescent="0.2">
      <c r="B3" s="9"/>
    </row>
    <row r="4" spans="2:6" x14ac:dyDescent="0.2">
      <c r="B4" s="1" t="s">
        <v>146</v>
      </c>
    </row>
    <row r="5" spans="2:6" x14ac:dyDescent="0.2">
      <c r="B5" s="10" t="s">
        <v>147</v>
      </c>
      <c r="C5" s="11" t="s">
        <v>148</v>
      </c>
      <c r="D5" s="11" t="s">
        <v>157</v>
      </c>
      <c r="E5" s="11" t="s">
        <v>149</v>
      </c>
    </row>
    <row r="6" spans="2:6" x14ac:dyDescent="0.2">
      <c r="B6" s="60" t="s">
        <v>155</v>
      </c>
      <c r="C6" s="12" t="s">
        <v>2461</v>
      </c>
      <c r="D6" s="12" t="s">
        <v>158</v>
      </c>
      <c r="E6" s="12" t="s">
        <v>156</v>
      </c>
    </row>
    <row r="7" spans="2:6" x14ac:dyDescent="0.2">
      <c r="B7" s="191" t="s">
        <v>2459</v>
      </c>
      <c r="C7" s="12" t="s">
        <v>2460</v>
      </c>
      <c r="D7" s="12" t="s">
        <v>158</v>
      </c>
      <c r="E7" s="12"/>
    </row>
    <row r="8" spans="2:6" x14ac:dyDescent="0.2">
      <c r="B8" s="60" t="s">
        <v>180</v>
      </c>
      <c r="C8" s="12" t="s">
        <v>167</v>
      </c>
      <c r="D8" s="12"/>
      <c r="E8" s="12"/>
    </row>
    <row r="9" spans="2:6" x14ac:dyDescent="0.2">
      <c r="B9" s="60" t="s">
        <v>181</v>
      </c>
      <c r="C9" s="12" t="s">
        <v>168</v>
      </c>
      <c r="D9" s="12"/>
      <c r="E9" s="12"/>
    </row>
    <row r="11" spans="2:6" x14ac:dyDescent="0.2">
      <c r="B11" s="7" t="s">
        <v>150</v>
      </c>
      <c r="C11" s="16">
        <v>43475</v>
      </c>
    </row>
    <row r="12" spans="2:6" x14ac:dyDescent="0.2">
      <c r="B12" s="7" t="s">
        <v>151</v>
      </c>
      <c r="C12" s="5" t="s">
        <v>1783</v>
      </c>
      <c r="F12" s="13" t="s">
        <v>154</v>
      </c>
    </row>
    <row r="13" spans="2:6" x14ac:dyDescent="0.2">
      <c r="B13" s="7" t="s">
        <v>152</v>
      </c>
      <c r="C13" s="82" t="s">
        <v>2335</v>
      </c>
    </row>
    <row r="14" spans="2:6" x14ac:dyDescent="0.2">
      <c r="B14" s="7" t="s">
        <v>177</v>
      </c>
      <c r="C14" s="14" t="s">
        <v>2871</v>
      </c>
    </row>
    <row r="15" spans="2:6" x14ac:dyDescent="0.2">
      <c r="C15" s="14" t="s">
        <v>2535</v>
      </c>
      <c r="D15" s="81" t="s">
        <v>2536</v>
      </c>
    </row>
    <row r="16" spans="2:6" x14ac:dyDescent="0.2">
      <c r="B16" s="7" t="s">
        <v>153</v>
      </c>
      <c r="C16" s="81" t="s">
        <v>2467</v>
      </c>
    </row>
    <row r="17" spans="2:5" x14ac:dyDescent="0.2">
      <c r="C17" s="7" t="s">
        <v>2468</v>
      </c>
    </row>
    <row r="19" spans="2:5" ht="15" customHeight="1" x14ac:dyDescent="0.2">
      <c r="B19" s="7" t="s">
        <v>178</v>
      </c>
      <c r="C19" s="229" t="s">
        <v>2878</v>
      </c>
      <c r="D19" s="229"/>
      <c r="E19" s="229"/>
    </row>
    <row r="20" spans="2:5" ht="12.75" customHeight="1" x14ac:dyDescent="0.2">
      <c r="C20" s="229"/>
      <c r="D20" s="229"/>
      <c r="E20" s="229"/>
    </row>
    <row r="21" spans="2:5" ht="12.75" customHeight="1" x14ac:dyDescent="0.2">
      <c r="C21" s="229"/>
      <c r="D21" s="229"/>
      <c r="E21" s="229"/>
    </row>
    <row r="22" spans="2:5" ht="12.75" customHeight="1" x14ac:dyDescent="0.2">
      <c r="C22" s="229"/>
      <c r="D22" s="229"/>
      <c r="E22" s="229"/>
    </row>
    <row r="23" spans="2:5" ht="12.75" customHeight="1" x14ac:dyDescent="0.2">
      <c r="C23" s="229"/>
      <c r="D23" s="229"/>
      <c r="E23" s="229"/>
    </row>
    <row r="24" spans="2:5" ht="12.75" customHeight="1" x14ac:dyDescent="0.2">
      <c r="C24" s="229"/>
      <c r="D24" s="229"/>
      <c r="E24" s="229"/>
    </row>
    <row r="25" spans="2:5" ht="12.75" customHeight="1" x14ac:dyDescent="0.2">
      <c r="C25" s="229"/>
      <c r="D25" s="229"/>
      <c r="E25" s="229"/>
    </row>
    <row r="26" spans="2:5" ht="12.75" customHeight="1" x14ac:dyDescent="0.2">
      <c r="C26" s="229"/>
      <c r="D26" s="229"/>
      <c r="E26" s="229"/>
    </row>
    <row r="27" spans="2:5" ht="12.75" customHeight="1" x14ac:dyDescent="0.2">
      <c r="C27" s="229"/>
      <c r="D27" s="229"/>
      <c r="E27" s="229"/>
    </row>
    <row r="28" spans="2:5" ht="12.75" customHeight="1" x14ac:dyDescent="0.2">
      <c r="C28" s="15"/>
      <c r="D28" s="15"/>
    </row>
    <row r="29" spans="2:5" ht="12.75" customHeight="1" x14ac:dyDescent="0.2">
      <c r="C29" s="189" t="s">
        <v>2458</v>
      </c>
      <c r="D29" s="15"/>
    </row>
    <row r="30" spans="2:5" ht="12.75" customHeight="1" x14ac:dyDescent="0.2">
      <c r="C30" s="190" t="s">
        <v>2877</v>
      </c>
      <c r="D30" s="15"/>
    </row>
    <row r="31" spans="2:5" ht="12.75" customHeight="1" x14ac:dyDescent="0.2">
      <c r="C31" s="190" t="s">
        <v>2875</v>
      </c>
      <c r="D31" s="15"/>
    </row>
    <row r="32" spans="2:5" ht="12.75" customHeight="1" x14ac:dyDescent="0.2">
      <c r="C32" s="230" t="s">
        <v>2879</v>
      </c>
      <c r="D32" s="15"/>
    </row>
    <row r="33" spans="3:4" ht="12.75" customHeight="1" x14ac:dyDescent="0.2">
      <c r="C33" s="190" t="s">
        <v>2876</v>
      </c>
      <c r="D33" s="15"/>
    </row>
    <row r="34" spans="3:4" ht="12.75" customHeight="1" x14ac:dyDescent="0.2">
      <c r="C34" s="230" t="s">
        <v>2872</v>
      </c>
      <c r="D34" s="15"/>
    </row>
    <row r="35" spans="3:4" x14ac:dyDescent="0.2">
      <c r="C35" s="230" t="s">
        <v>2873</v>
      </c>
    </row>
    <row r="36" spans="3:4" x14ac:dyDescent="0.2">
      <c r="C36" s="230" t="s">
        <v>2874</v>
      </c>
    </row>
  </sheetData>
  <mergeCells count="1">
    <mergeCell ref="C19: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C16" r:id="rId2"/>
    <hyperlink ref="B7" location="'Historical Projects'!A1" display="Historical Projects"/>
    <hyperlink ref="D15" r:id="rId3"/>
  </hyperlinks>
  <pageMargins left="0.75" right="0.75" top="1" bottom="1" header="0.5" footer="0.5"/>
  <pageSetup scale="82" orientation="landscape" r:id="rId4"/>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Z190"/>
  <sheetViews>
    <sheetView showGridLines="0" topLeftCell="A145" zoomScaleNormal="100" workbookViewId="0">
      <selection activeCell="E2" sqref="D2:E2"/>
    </sheetView>
  </sheetViews>
  <sheetFormatPr defaultColWidth="21.5703125" defaultRowHeight="12.75" x14ac:dyDescent="0.2"/>
  <cols>
    <col min="1" max="1" width="16.28515625" style="178" customWidth="1"/>
    <col min="2" max="2" width="40.5703125" style="179" customWidth="1"/>
    <col min="3" max="3" width="28" style="179" customWidth="1"/>
    <col min="4" max="4" width="14.7109375" style="179" customWidth="1"/>
    <col min="5" max="5" width="13.5703125" style="180" customWidth="1"/>
    <col min="6" max="6" width="10.7109375" style="181" customWidth="1"/>
    <col min="7" max="7" width="9.42578125" style="182" customWidth="1"/>
    <col min="8" max="8" width="27" style="178" customWidth="1"/>
    <col min="9" max="9" width="14.7109375" style="178" customWidth="1"/>
    <col min="10" max="10" width="11.42578125" style="178" customWidth="1"/>
    <col min="11" max="11" width="22.7109375" style="215" hidden="1" customWidth="1"/>
    <col min="12" max="12" width="14.140625" style="178" hidden="1" customWidth="1"/>
    <col min="13" max="14" width="14.7109375" style="178" hidden="1" customWidth="1"/>
    <col min="15" max="15" width="9.5703125" style="183" hidden="1" customWidth="1"/>
    <col min="16" max="16" width="10.28515625" style="183" customWidth="1"/>
    <col min="17" max="17" width="11.7109375" style="183" customWidth="1"/>
    <col min="18" max="18" width="11.42578125" style="184" hidden="1" customWidth="1"/>
    <col min="19" max="19" width="10.7109375" style="185" hidden="1" customWidth="1"/>
    <col min="20" max="20" width="15.42578125" style="186" hidden="1" customWidth="1"/>
    <col min="21" max="21" width="19.42578125" style="187" customWidth="1"/>
    <col min="22" max="22" width="14.42578125" style="114" customWidth="1"/>
    <col min="23" max="23" width="48.7109375" style="114" customWidth="1"/>
    <col min="24" max="24" width="81.28515625" style="114" customWidth="1"/>
    <col min="25" max="25" width="21.5703125" style="127"/>
    <col min="26" max="16384" width="21.5703125" style="114"/>
  </cols>
  <sheetData>
    <row r="1" spans="1:260" ht="15.75" x14ac:dyDescent="0.25">
      <c r="A1" s="106" t="s">
        <v>1865</v>
      </c>
      <c r="B1" s="107"/>
      <c r="C1" s="107"/>
      <c r="D1" s="107"/>
      <c r="E1" s="107"/>
      <c r="F1" s="108"/>
      <c r="G1" s="109"/>
      <c r="H1" s="106"/>
      <c r="I1" s="106"/>
      <c r="J1" s="106"/>
      <c r="K1" s="212"/>
      <c r="L1" s="106"/>
      <c r="M1" s="106"/>
      <c r="N1" s="106"/>
      <c r="O1" s="110"/>
      <c r="P1" s="110"/>
      <c r="Q1" s="110"/>
      <c r="R1" s="110"/>
      <c r="S1" s="106"/>
      <c r="T1" s="106"/>
      <c r="U1" s="111"/>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c r="IW1" s="112"/>
      <c r="IX1" s="112"/>
      <c r="IY1" s="112"/>
      <c r="IZ1" s="112"/>
    </row>
    <row r="2" spans="1:260" s="122" customFormat="1" ht="39" thickBot="1" x14ac:dyDescent="0.25">
      <c r="A2" s="115" t="s">
        <v>121</v>
      </c>
      <c r="B2" s="116" t="s">
        <v>122</v>
      </c>
      <c r="C2" s="116" t="s">
        <v>123</v>
      </c>
      <c r="D2" s="116" t="s">
        <v>124</v>
      </c>
      <c r="E2" s="116" t="s">
        <v>127</v>
      </c>
      <c r="F2" s="117" t="s">
        <v>128</v>
      </c>
      <c r="G2" s="118" t="s">
        <v>129</v>
      </c>
      <c r="H2" s="119" t="s">
        <v>195</v>
      </c>
      <c r="I2" s="119" t="s">
        <v>2341</v>
      </c>
      <c r="J2" s="119" t="s">
        <v>2342</v>
      </c>
      <c r="K2" s="213" t="s">
        <v>196</v>
      </c>
      <c r="L2" s="119" t="s">
        <v>2344</v>
      </c>
      <c r="M2" s="119" t="s">
        <v>2343</v>
      </c>
      <c r="N2" s="119" t="s">
        <v>2577</v>
      </c>
      <c r="O2" s="120" t="s">
        <v>130</v>
      </c>
      <c r="P2" s="120" t="s">
        <v>131</v>
      </c>
      <c r="Q2" s="119" t="s">
        <v>132</v>
      </c>
      <c r="R2" s="119" t="s">
        <v>186</v>
      </c>
      <c r="S2" s="121" t="s">
        <v>125</v>
      </c>
      <c r="T2" s="119" t="s">
        <v>193</v>
      </c>
      <c r="U2" s="119" t="s">
        <v>194</v>
      </c>
      <c r="V2" s="119" t="s">
        <v>2249</v>
      </c>
      <c r="W2" s="119" t="s">
        <v>2533</v>
      </c>
      <c r="X2" s="119" t="s">
        <v>2542</v>
      </c>
    </row>
    <row r="3" spans="1:260" s="20" customFormat="1" x14ac:dyDescent="0.2">
      <c r="A3" s="123">
        <v>43468</v>
      </c>
      <c r="B3" s="104" t="s">
        <v>2351</v>
      </c>
      <c r="C3" s="104" t="s">
        <v>2352</v>
      </c>
      <c r="D3" s="104" t="s">
        <v>137</v>
      </c>
      <c r="E3" s="104" t="s">
        <v>144</v>
      </c>
      <c r="F3" s="153">
        <v>43070</v>
      </c>
      <c r="G3" s="154">
        <v>2017</v>
      </c>
      <c r="H3" s="155" t="s">
        <v>37</v>
      </c>
      <c r="I3" s="155" t="str">
        <f>LEFT($H3,2)</f>
        <v>OK</v>
      </c>
      <c r="J3" s="155" t="str">
        <f>RIGHT($H3,2)</f>
        <v>OK</v>
      </c>
      <c r="K3" s="211" t="str">
        <f>IF($L3=$M3,L3,CONCATENATE($L3,", ",IF(ISBLANK(N3),"",CONCATENATE(N3,", ")),$M3))</f>
        <v>South Central</v>
      </c>
      <c r="L3" s="124" t="str">
        <f>INDEX('State '!$A$1:$C$62,MATCH($I3,'State '!$B:$B,0),3)</f>
        <v>South Central</v>
      </c>
      <c r="M3" s="124" t="str">
        <f>INDEX('State '!$A$1:$C$62,MATCH($J3,'State '!$B:$B,0),3)</f>
        <v>South Central</v>
      </c>
      <c r="N3" s="124"/>
      <c r="O3" s="156">
        <v>60</v>
      </c>
      <c r="P3" s="156">
        <v>50</v>
      </c>
      <c r="Q3" s="156">
        <v>200</v>
      </c>
      <c r="R3" s="157">
        <v>24</v>
      </c>
      <c r="S3" s="155" t="s">
        <v>139</v>
      </c>
      <c r="T3" s="155" t="s">
        <v>188</v>
      </c>
      <c r="U3" s="150" t="s">
        <v>391</v>
      </c>
      <c r="V3" s="124" t="s">
        <v>2250</v>
      </c>
      <c r="W3" s="102" t="s">
        <v>2594</v>
      </c>
      <c r="X3" s="126" t="s">
        <v>2861</v>
      </c>
    </row>
    <row r="4" spans="1:260" s="20" customFormat="1" x14ac:dyDescent="0.2">
      <c r="A4" s="123">
        <v>43423</v>
      </c>
      <c r="B4" s="102" t="s">
        <v>2405</v>
      </c>
      <c r="C4" s="102" t="s">
        <v>237</v>
      </c>
      <c r="D4" s="102" t="s">
        <v>141</v>
      </c>
      <c r="E4" s="102" t="s">
        <v>144</v>
      </c>
      <c r="F4" s="83">
        <v>43398</v>
      </c>
      <c r="G4" s="125">
        <v>2017</v>
      </c>
      <c r="H4" s="124" t="s">
        <v>501</v>
      </c>
      <c r="I4" s="124" t="str">
        <f>LEFT($H4,2)</f>
        <v>MS</v>
      </c>
      <c r="J4" s="124" t="str">
        <f>RIGHT($H4,2)</f>
        <v>AL</v>
      </c>
      <c r="K4" s="211" t="str">
        <f>IF($L4=$M4,L4,CONCATENATE($L4,", ",IF(ISBLANK(N4),"",CONCATENATE(N4,", ")),$M4))</f>
        <v>South Central</v>
      </c>
      <c r="L4" s="124" t="str">
        <f>INDEX('State '!$A$1:$C$62,MATCH($I4,'State '!$B:$B,0),3)</f>
        <v>South Central</v>
      </c>
      <c r="M4" s="124" t="str">
        <f>INDEX('State '!$A$1:$C$62,MATCH($J4,'State '!$B:$B,0),3)</f>
        <v>South Central</v>
      </c>
      <c r="N4" s="124"/>
      <c r="O4" s="86">
        <v>10.7</v>
      </c>
      <c r="P4" s="86">
        <v>1</v>
      </c>
      <c r="Q4" s="86">
        <v>69</v>
      </c>
      <c r="R4" s="125" t="s">
        <v>2406</v>
      </c>
      <c r="S4" s="124" t="s">
        <v>135</v>
      </c>
      <c r="T4" s="124" t="s">
        <v>390</v>
      </c>
      <c r="U4" s="124" t="s">
        <v>2407</v>
      </c>
      <c r="V4" s="124" t="s">
        <v>2253</v>
      </c>
      <c r="W4" s="102"/>
      <c r="X4" s="126"/>
    </row>
    <row r="5" spans="1:260" s="20" customFormat="1" ht="25.5" x14ac:dyDescent="0.2">
      <c r="A5" s="123">
        <v>43326</v>
      </c>
      <c r="B5" s="102" t="s">
        <v>2081</v>
      </c>
      <c r="C5" s="102" t="s">
        <v>289</v>
      </c>
      <c r="D5" s="102" t="s">
        <v>1945</v>
      </c>
      <c r="E5" s="102" t="s">
        <v>144</v>
      </c>
      <c r="F5" s="83">
        <v>42978</v>
      </c>
      <c r="G5" s="125">
        <v>2017</v>
      </c>
      <c r="H5" s="124" t="s">
        <v>2082</v>
      </c>
      <c r="I5" s="124" t="str">
        <f>LEFT($H5,2)</f>
        <v>OH</v>
      </c>
      <c r="J5" s="124" t="str">
        <f>RIGHT($H5,2)</f>
        <v>IL</v>
      </c>
      <c r="K5" s="211" t="str">
        <f>IF($L5=$M5,L5,CONCATENATE($L5,", ",IF(ISBLANK(N5),"",CONCATENATE(N5,", ")),$M5))</f>
        <v>Northeast, Midwest</v>
      </c>
      <c r="L5" s="124" t="str">
        <f>INDEX('State '!$A$1:$C$62,MATCH($I5,'State '!$B:$B,0),3)</f>
        <v>Northeast</v>
      </c>
      <c r="M5" s="124" t="str">
        <f>INDEX('State '!$A$1:$C$62,MATCH($J5,'State '!$B:$B,0),3)</f>
        <v>Midwest</v>
      </c>
      <c r="N5" s="124"/>
      <c r="O5" s="86">
        <v>58</v>
      </c>
      <c r="P5" s="86"/>
      <c r="Q5" s="86">
        <v>750</v>
      </c>
      <c r="R5" s="125"/>
      <c r="S5" s="124" t="s">
        <v>135</v>
      </c>
      <c r="T5" s="124" t="s">
        <v>390</v>
      </c>
      <c r="U5" s="124" t="s">
        <v>2080</v>
      </c>
      <c r="V5" s="124" t="s">
        <v>2253</v>
      </c>
      <c r="W5" s="102" t="s">
        <v>2548</v>
      </c>
      <c r="X5" s="126"/>
      <c r="Y5" s="144"/>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28"/>
      <c r="IX5" s="128"/>
      <c r="IY5" s="128"/>
      <c r="IZ5" s="128"/>
    </row>
    <row r="6" spans="1:260" ht="25.5" x14ac:dyDescent="0.2">
      <c r="A6" s="123">
        <v>43454</v>
      </c>
      <c r="B6" s="103" t="s">
        <v>2445</v>
      </c>
      <c r="C6" s="103" t="s">
        <v>2446</v>
      </c>
      <c r="D6" s="103" t="s">
        <v>141</v>
      </c>
      <c r="E6" s="145" t="s">
        <v>144</v>
      </c>
      <c r="F6" s="85">
        <v>43438</v>
      </c>
      <c r="G6" s="146">
        <v>2018</v>
      </c>
      <c r="H6" s="124" t="s">
        <v>31</v>
      </c>
      <c r="I6" s="124" t="str">
        <f>LEFT($H6,2)</f>
        <v>NV</v>
      </c>
      <c r="J6" s="124" t="str">
        <f>RIGHT($H6,2)</f>
        <v>NV</v>
      </c>
      <c r="K6" s="211" t="str">
        <f>IF($L6=$M6,L6,CONCATENATE($L6,", ",IF(ISBLANK(N6),"",CONCATENATE(N6,", ")),$M6))</f>
        <v>Mountain</v>
      </c>
      <c r="L6" s="124" t="str">
        <f>INDEX('State '!$A$1:$C$62,MATCH($I6,'State '!$B:$B,0),3)</f>
        <v>Mountain</v>
      </c>
      <c r="M6" s="124" t="str">
        <f>INDEX('State '!$A$1:$C$62,MATCH($J6,'State '!$B:$B,0),3)</f>
        <v>Mountain</v>
      </c>
      <c r="N6" s="124"/>
      <c r="O6" s="147">
        <v>17.95</v>
      </c>
      <c r="P6" s="147">
        <v>8.4600000000000009</v>
      </c>
      <c r="Q6" s="147">
        <v>4.6040000000000001</v>
      </c>
      <c r="R6" s="86" t="s">
        <v>2447</v>
      </c>
      <c r="S6" s="148" t="s">
        <v>139</v>
      </c>
      <c r="T6" s="149" t="s">
        <v>390</v>
      </c>
      <c r="U6" s="150" t="s">
        <v>2479</v>
      </c>
      <c r="V6" s="124" t="s">
        <v>2250</v>
      </c>
      <c r="W6" s="102"/>
      <c r="X6" s="126"/>
    </row>
    <row r="7" spans="1:260" ht="38.25" x14ac:dyDescent="0.2">
      <c r="A7" s="123">
        <v>43423</v>
      </c>
      <c r="B7" s="103" t="s">
        <v>2349</v>
      </c>
      <c r="C7" s="103" t="s">
        <v>2350</v>
      </c>
      <c r="D7" s="103" t="s">
        <v>137</v>
      </c>
      <c r="E7" s="145" t="s">
        <v>144</v>
      </c>
      <c r="F7" s="85">
        <v>43191</v>
      </c>
      <c r="G7" s="169">
        <v>2018</v>
      </c>
      <c r="H7" s="124" t="s">
        <v>6</v>
      </c>
      <c r="I7" s="124" t="str">
        <f>LEFT($H7,2)</f>
        <v>TX</v>
      </c>
      <c r="J7" s="124" t="str">
        <f>RIGHT($H7,2)</f>
        <v>TX</v>
      </c>
      <c r="K7" s="211" t="str">
        <f>IF($L7=$M7,L7,CONCATENATE($L7,", ",IF(ISBLANK(N7),"",CONCATENATE(N7,", ")),$M7))</f>
        <v>South Central</v>
      </c>
      <c r="L7" s="124" t="str">
        <f>INDEX('State '!$A$1:$C$62,MATCH($I7,'State '!$B:$B,0),3)</f>
        <v>South Central</v>
      </c>
      <c r="M7" s="124" t="str">
        <f>INDEX('State '!$A$1:$C$62,MATCH($J7,'State '!$B:$B,0),3)</f>
        <v>South Central</v>
      </c>
      <c r="N7" s="124"/>
      <c r="O7" s="147"/>
      <c r="P7" s="147">
        <v>75</v>
      </c>
      <c r="Q7" s="170">
        <v>1250</v>
      </c>
      <c r="R7" s="86">
        <v>36</v>
      </c>
      <c r="S7" s="148" t="s">
        <v>139</v>
      </c>
      <c r="T7" s="149" t="s">
        <v>188</v>
      </c>
      <c r="U7" s="150" t="s">
        <v>391</v>
      </c>
      <c r="V7" s="124" t="s">
        <v>2250</v>
      </c>
      <c r="W7" s="102" t="s">
        <v>2552</v>
      </c>
      <c r="X7" s="216" t="s">
        <v>2599</v>
      </c>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row>
    <row r="8" spans="1:260" s="20" customFormat="1" ht="25.5" x14ac:dyDescent="0.2">
      <c r="A8" s="123">
        <v>43423</v>
      </c>
      <c r="B8" s="103" t="s">
        <v>2746</v>
      </c>
      <c r="C8" s="103" t="s">
        <v>2502</v>
      </c>
      <c r="D8" s="103" t="s">
        <v>141</v>
      </c>
      <c r="E8" s="145" t="s">
        <v>144</v>
      </c>
      <c r="F8" s="85">
        <v>43368</v>
      </c>
      <c r="G8" s="169">
        <v>2018</v>
      </c>
      <c r="H8" s="124" t="s">
        <v>37</v>
      </c>
      <c r="I8" s="124" t="str">
        <f>LEFT($H8,2)</f>
        <v>OK</v>
      </c>
      <c r="J8" s="124" t="str">
        <f>RIGHT($H8,2)</f>
        <v>OK</v>
      </c>
      <c r="K8" s="211" t="str">
        <f>IF($L8=$M8,L8,CONCATENATE($L8,", ",IF(ISBLANK(N8),"",CONCATENATE(N8,", ")),$M8))</f>
        <v>South Central</v>
      </c>
      <c r="L8" s="124" t="str">
        <f>INDEX('State '!$A$1:$C$62,MATCH($I8,'State '!$B:$B,0),3)</f>
        <v>South Central</v>
      </c>
      <c r="M8" s="124" t="str">
        <f>INDEX('State '!$A$1:$C$62,MATCH($J8,'State '!$B:$B,0),3)</f>
        <v>South Central</v>
      </c>
      <c r="N8" s="124"/>
      <c r="O8" s="86">
        <v>4.32</v>
      </c>
      <c r="P8" s="147"/>
      <c r="Q8" s="170">
        <v>20</v>
      </c>
      <c r="R8" s="86"/>
      <c r="S8" s="148" t="s">
        <v>135</v>
      </c>
      <c r="T8" s="149" t="s">
        <v>390</v>
      </c>
      <c r="U8" s="150" t="s">
        <v>2755</v>
      </c>
      <c r="V8" s="124" t="s">
        <v>2250</v>
      </c>
      <c r="W8" s="102" t="s">
        <v>2747</v>
      </c>
      <c r="X8" s="216"/>
    </row>
    <row r="9" spans="1:260" ht="25.5" x14ac:dyDescent="0.2">
      <c r="A9" s="123">
        <v>43417</v>
      </c>
      <c r="B9" s="102" t="s">
        <v>2768</v>
      </c>
      <c r="C9" s="102" t="s">
        <v>200</v>
      </c>
      <c r="D9" s="102" t="s">
        <v>134</v>
      </c>
      <c r="E9" s="145" t="s">
        <v>144</v>
      </c>
      <c r="F9" s="83">
        <v>43413</v>
      </c>
      <c r="G9" s="84">
        <v>2018</v>
      </c>
      <c r="H9" s="124" t="s">
        <v>8</v>
      </c>
      <c r="I9" s="124" t="str">
        <f>LEFT($H9,2)</f>
        <v>OH</v>
      </c>
      <c r="J9" s="124" t="str">
        <f>RIGHT($H9,2)</f>
        <v>OH</v>
      </c>
      <c r="K9" s="211" t="str">
        <f>IF($L9=$M9,L9,CONCATENATE($L9,", ",IF(ISBLANK(N9),"",CONCATENATE(N9,", ")),$M9))</f>
        <v>Northeast</v>
      </c>
      <c r="L9" s="124" t="str">
        <f>INDEX('State '!$A$1:$C$62,MATCH($I9,'State '!$B:$B,0),3)</f>
        <v>Northeast</v>
      </c>
      <c r="M9" s="124" t="str">
        <f>INDEX('State '!$A$1:$C$62,MATCH($J9,'State '!$B:$B,0),3)</f>
        <v>Northeast</v>
      </c>
      <c r="N9" s="124"/>
      <c r="O9" s="86">
        <v>185</v>
      </c>
      <c r="P9" s="86">
        <v>5</v>
      </c>
      <c r="Q9" s="86">
        <v>637.55899999999997</v>
      </c>
      <c r="R9" s="125" t="s">
        <v>555</v>
      </c>
      <c r="S9" s="124" t="s">
        <v>135</v>
      </c>
      <c r="T9" s="124" t="s">
        <v>390</v>
      </c>
      <c r="U9" s="124" t="s">
        <v>2237</v>
      </c>
      <c r="V9" s="124" t="s">
        <v>2250</v>
      </c>
      <c r="W9" s="102" t="s">
        <v>2771</v>
      </c>
      <c r="X9" s="216" t="s">
        <v>2543</v>
      </c>
    </row>
    <row r="10" spans="1:260" s="20" customFormat="1" ht="25.5" x14ac:dyDescent="0.2">
      <c r="A10" s="123">
        <v>43377</v>
      </c>
      <c r="B10" s="103" t="s">
        <v>2571</v>
      </c>
      <c r="C10" s="103" t="s">
        <v>1942</v>
      </c>
      <c r="D10" s="103" t="s">
        <v>1945</v>
      </c>
      <c r="E10" s="145" t="s">
        <v>144</v>
      </c>
      <c r="F10" s="85">
        <v>43252</v>
      </c>
      <c r="G10" s="146">
        <v>2018</v>
      </c>
      <c r="H10" s="124" t="s">
        <v>2573</v>
      </c>
      <c r="I10" s="124" t="str">
        <f>LEFT($H10,2)</f>
        <v>PA</v>
      </c>
      <c r="J10" s="124" t="str">
        <f>RIGHT($H10,2)</f>
        <v>AL</v>
      </c>
      <c r="K10" s="211" t="str">
        <f>IF($L10=$M10,L10,CONCATENATE($L10,", ",IF(ISBLANK(N10),"",CONCATENATE(N10,", ")),$M10))</f>
        <v>Northeast, Southeast, South Central</v>
      </c>
      <c r="L10" s="124" t="str">
        <f>INDEX('State '!$A$1:$C$62,MATCH($I10,'State '!$B:$B,0),3)</f>
        <v>Northeast</v>
      </c>
      <c r="M10" s="124" t="str">
        <f>INDEX('State '!$A$1:$C$62,MATCH($J10,'State '!$B:$B,0),3)</f>
        <v>South Central</v>
      </c>
      <c r="N10" s="124" t="s">
        <v>15</v>
      </c>
      <c r="O10" s="147">
        <v>2600</v>
      </c>
      <c r="P10" s="147"/>
      <c r="Q10" s="147">
        <v>450</v>
      </c>
      <c r="R10" s="86"/>
      <c r="S10" s="148" t="s">
        <v>135</v>
      </c>
      <c r="T10" s="149" t="s">
        <v>390</v>
      </c>
      <c r="U10" s="150" t="s">
        <v>2074</v>
      </c>
      <c r="V10" s="124" t="s">
        <v>2253</v>
      </c>
      <c r="W10" s="102" t="s">
        <v>2529</v>
      </c>
      <c r="X10" s="216" t="s">
        <v>2601</v>
      </c>
      <c r="Y10" s="127"/>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row>
    <row r="11" spans="1:260" s="20" customFormat="1" ht="38.25" x14ac:dyDescent="0.2">
      <c r="A11" s="123">
        <v>43377</v>
      </c>
      <c r="B11" s="103" t="s">
        <v>2572</v>
      </c>
      <c r="C11" s="103" t="s">
        <v>1942</v>
      </c>
      <c r="D11" s="103" t="s">
        <v>1945</v>
      </c>
      <c r="E11" s="145" t="s">
        <v>144</v>
      </c>
      <c r="F11" s="85">
        <v>43377</v>
      </c>
      <c r="G11" s="146">
        <v>2018</v>
      </c>
      <c r="H11" s="124" t="s">
        <v>2573</v>
      </c>
      <c r="I11" s="124" t="str">
        <f>LEFT($H11,2)</f>
        <v>PA</v>
      </c>
      <c r="J11" s="124" t="str">
        <f>RIGHT($H11,2)</f>
        <v>AL</v>
      </c>
      <c r="K11" s="211" t="str">
        <f>IF($L11=$M11,L11,CONCATENATE($L11,", ",IF(ISBLANK(N11),"",CONCATENATE(N11,", ")),$M11))</f>
        <v>Northeast, Southeast, South Central</v>
      </c>
      <c r="L11" s="124" t="str">
        <f>INDEX('State '!$A$1:$C$62,MATCH($I11,'State '!$B:$B,0),3)</f>
        <v>Northeast</v>
      </c>
      <c r="M11" s="124" t="str">
        <f>INDEX('State '!$A$1:$C$62,MATCH($J11,'State '!$B:$B,0),3)</f>
        <v>South Central</v>
      </c>
      <c r="N11" s="124" t="s">
        <v>15</v>
      </c>
      <c r="O11" s="147">
        <v>500</v>
      </c>
      <c r="P11" s="147">
        <v>180</v>
      </c>
      <c r="Q11" s="147">
        <v>850</v>
      </c>
      <c r="R11" s="86"/>
      <c r="S11" s="148" t="s">
        <v>135</v>
      </c>
      <c r="T11" s="149" t="s">
        <v>390</v>
      </c>
      <c r="U11" s="150" t="s">
        <v>2074</v>
      </c>
      <c r="V11" s="124" t="s">
        <v>2253</v>
      </c>
      <c r="W11" s="102" t="s">
        <v>2529</v>
      </c>
      <c r="X11" s="216" t="s">
        <v>2602</v>
      </c>
      <c r="Y11" s="127"/>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row>
    <row r="12" spans="1:260" s="20" customFormat="1" x14ac:dyDescent="0.2">
      <c r="A12" s="158">
        <v>43468</v>
      </c>
      <c r="B12" s="104" t="s">
        <v>2480</v>
      </c>
      <c r="C12" s="104" t="s">
        <v>1796</v>
      </c>
      <c r="D12" s="104" t="s">
        <v>141</v>
      </c>
      <c r="E12" s="104" t="s">
        <v>144</v>
      </c>
      <c r="F12" s="153">
        <v>43358</v>
      </c>
      <c r="G12" s="157">
        <v>2018</v>
      </c>
      <c r="H12" s="155" t="s">
        <v>11</v>
      </c>
      <c r="I12" s="124" t="str">
        <f>LEFT($H12,2)</f>
        <v>ND</v>
      </c>
      <c r="J12" s="124" t="str">
        <f>RIGHT($H12,2)</f>
        <v>ND</v>
      </c>
      <c r="K12" s="211" t="str">
        <f>IF($L12=$M12,L12,CONCATENATE($L12,", ",IF(ISBLANK(N12),"",CONCATENATE(N12,", ")),$M12))</f>
        <v>Mountain</v>
      </c>
      <c r="L12" s="124" t="str">
        <f>INDEX('State '!$A$1:$C$62,MATCH($I12,'State '!$B:$B,0),3)</f>
        <v>Mountain</v>
      </c>
      <c r="M12" s="124" t="str">
        <f>INDEX('State '!$A$1:$C$62,MATCH($J12,'State '!$B:$B,0),3)</f>
        <v>Mountain</v>
      </c>
      <c r="N12" s="124"/>
      <c r="O12" s="156">
        <v>30</v>
      </c>
      <c r="P12" s="156">
        <v>13</v>
      </c>
      <c r="Q12" s="156">
        <v>600</v>
      </c>
      <c r="R12" s="157">
        <v>24</v>
      </c>
      <c r="S12" s="155" t="s">
        <v>139</v>
      </c>
      <c r="T12" s="155"/>
      <c r="U12" s="155"/>
      <c r="V12" s="124" t="s">
        <v>2250</v>
      </c>
      <c r="W12" s="102" t="s">
        <v>2868</v>
      </c>
      <c r="X12" s="126" t="s">
        <v>2859</v>
      </c>
      <c r="Y12" s="127"/>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row>
    <row r="13" spans="1:260" s="20" customFormat="1" ht="25.5" x14ac:dyDescent="0.2">
      <c r="A13" s="123">
        <v>43182</v>
      </c>
      <c r="B13" s="102" t="s">
        <v>2235</v>
      </c>
      <c r="C13" s="102" t="s">
        <v>200</v>
      </c>
      <c r="D13" s="102" t="s">
        <v>134</v>
      </c>
      <c r="E13" s="145" t="s">
        <v>144</v>
      </c>
      <c r="F13" s="83">
        <v>43103</v>
      </c>
      <c r="G13" s="84">
        <v>2018</v>
      </c>
      <c r="H13" s="124" t="s">
        <v>20</v>
      </c>
      <c r="I13" s="124" t="str">
        <f>LEFT($H13,2)</f>
        <v>NJ</v>
      </c>
      <c r="J13" s="124" t="str">
        <f>RIGHT($H13,2)</f>
        <v>NJ</v>
      </c>
      <c r="K13" s="211" t="str">
        <f>IF($L13=$M13,L13,CONCATENATE($L13,", ",IF(ISBLANK(N13),"",CONCATENATE(N13,", ")),$M13))</f>
        <v>Northeast</v>
      </c>
      <c r="L13" s="124" t="str">
        <f>INDEX('State '!$A$1:$C$62,MATCH($I13,'State '!$B:$B,0),3)</f>
        <v>Northeast</v>
      </c>
      <c r="M13" s="124" t="str">
        <f>INDEX('State '!$A$1:$C$62,MATCH($J13,'State '!$B:$B,0),3)</f>
        <v>Northeast</v>
      </c>
      <c r="N13" s="124"/>
      <c r="O13" s="86">
        <v>31</v>
      </c>
      <c r="P13" s="86">
        <v>1</v>
      </c>
      <c r="Q13" s="86">
        <v>300</v>
      </c>
      <c r="R13" s="125">
        <v>24</v>
      </c>
      <c r="S13" s="124" t="s">
        <v>135</v>
      </c>
      <c r="T13" s="124" t="s">
        <v>390</v>
      </c>
      <c r="U13" s="124" t="s">
        <v>2236</v>
      </c>
      <c r="V13" s="124" t="s">
        <v>2250</v>
      </c>
      <c r="W13" s="102"/>
      <c r="X13" s="126"/>
      <c r="Y13" s="127"/>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4"/>
      <c r="IX13" s="114"/>
      <c r="IY13" s="114"/>
      <c r="IZ13" s="114"/>
    </row>
    <row r="14" spans="1:260" s="20" customFormat="1" ht="25.5" x14ac:dyDescent="0.2">
      <c r="A14" s="123">
        <v>43423</v>
      </c>
      <c r="B14" s="102" t="s">
        <v>2489</v>
      </c>
      <c r="C14" s="102" t="s">
        <v>2063</v>
      </c>
      <c r="D14" s="102" t="s">
        <v>134</v>
      </c>
      <c r="E14" s="102" t="s">
        <v>144</v>
      </c>
      <c r="F14" s="83">
        <v>43260</v>
      </c>
      <c r="G14" s="125">
        <v>2018</v>
      </c>
      <c r="H14" s="124" t="s">
        <v>37</v>
      </c>
      <c r="I14" s="124" t="str">
        <f>LEFT($H14,2)</f>
        <v>OK</v>
      </c>
      <c r="J14" s="124" t="str">
        <f>RIGHT($H14,2)</f>
        <v>OK</v>
      </c>
      <c r="K14" s="211" t="str">
        <f>IF($L14=$M14,L14,CONCATENATE($L14,", ",IF(ISBLANK(N14),"",CONCATENATE(N14,", ")),$M14))</f>
        <v>South Central</v>
      </c>
      <c r="L14" s="124" t="str">
        <f>INDEX('State '!$A$1:$C$62,MATCH($I14,'State '!$B:$B,0),3)</f>
        <v>South Central</v>
      </c>
      <c r="M14" s="124" t="str">
        <f>INDEX('State '!$A$1:$C$62,MATCH($J14,'State '!$B:$B,0),3)</f>
        <v>South Central</v>
      </c>
      <c r="N14" s="124"/>
      <c r="O14" s="86"/>
      <c r="P14" s="86">
        <v>4.7</v>
      </c>
      <c r="Q14" s="86">
        <v>150</v>
      </c>
      <c r="R14" s="125">
        <v>12</v>
      </c>
      <c r="S14" s="124" t="s">
        <v>139</v>
      </c>
      <c r="T14" s="124" t="s">
        <v>390</v>
      </c>
      <c r="U14" s="124" t="s">
        <v>2501</v>
      </c>
      <c r="V14" s="124" t="s">
        <v>2250</v>
      </c>
      <c r="W14" s="102"/>
      <c r="X14" s="126"/>
      <c r="Y14" s="127"/>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114"/>
      <c r="IE14" s="114"/>
      <c r="IF14" s="114"/>
      <c r="IG14" s="114"/>
      <c r="IH14" s="114"/>
      <c r="II14" s="114"/>
      <c r="IJ14" s="114"/>
      <c r="IK14" s="114"/>
      <c r="IL14" s="114"/>
      <c r="IM14" s="114"/>
      <c r="IN14" s="114"/>
      <c r="IO14" s="114"/>
      <c r="IP14" s="114"/>
      <c r="IQ14" s="114"/>
      <c r="IR14" s="114"/>
      <c r="IS14" s="114"/>
      <c r="IT14" s="114"/>
      <c r="IU14" s="114"/>
      <c r="IV14" s="114"/>
      <c r="IW14" s="114"/>
      <c r="IX14" s="114"/>
      <c r="IY14" s="114"/>
      <c r="IZ14" s="114"/>
    </row>
    <row r="15" spans="1:260" ht="25.5" x14ac:dyDescent="0.2">
      <c r="A15" s="123">
        <v>43314</v>
      </c>
      <c r="B15" s="102" t="s">
        <v>2006</v>
      </c>
      <c r="C15" s="103" t="s">
        <v>207</v>
      </c>
      <c r="D15" s="102" t="s">
        <v>141</v>
      </c>
      <c r="E15" s="102" t="s">
        <v>144</v>
      </c>
      <c r="F15" s="83">
        <v>43252</v>
      </c>
      <c r="G15" s="84">
        <v>2018</v>
      </c>
      <c r="H15" s="124" t="s">
        <v>2400</v>
      </c>
      <c r="I15" s="124" t="str">
        <f>LEFT($H15,2)</f>
        <v>WV</v>
      </c>
      <c r="J15" s="124" t="str">
        <f>RIGHT($H15,2)</f>
        <v>LA</v>
      </c>
      <c r="K15" s="211" t="str">
        <f>IF($L15=$M15,L15,CONCATENATE($L15,", ",IF(ISBLANK(N15),"",CONCATENATE(N15,", ")),$M15))</f>
        <v>Northeast, Midwest, South Central</v>
      </c>
      <c r="L15" s="124" t="str">
        <f>INDEX('State '!$A$1:$C$62,MATCH($I15,'State '!$B:$B,0),3)</f>
        <v>Northeast</v>
      </c>
      <c r="M15" s="124" t="str">
        <f>INDEX('State '!$A$1:$C$62,MATCH($J15,'State '!$B:$B,0),3)</f>
        <v>South Central</v>
      </c>
      <c r="N15" s="124" t="s">
        <v>9</v>
      </c>
      <c r="O15" s="86">
        <v>407</v>
      </c>
      <c r="P15" s="86"/>
      <c r="Q15" s="86">
        <v>200</v>
      </c>
      <c r="R15" s="125"/>
      <c r="S15" s="124" t="s">
        <v>135</v>
      </c>
      <c r="T15" s="124" t="s">
        <v>390</v>
      </c>
      <c r="U15" s="124" t="s">
        <v>2094</v>
      </c>
      <c r="V15" s="124" t="s">
        <v>2253</v>
      </c>
      <c r="W15" s="102"/>
      <c r="X15" s="216" t="s">
        <v>2604</v>
      </c>
    </row>
    <row r="16" spans="1:260" s="20" customFormat="1" ht="25.5" x14ac:dyDescent="0.2">
      <c r="A16" s="123">
        <v>43192</v>
      </c>
      <c r="B16" s="102" t="s">
        <v>2023</v>
      </c>
      <c r="C16" s="102" t="s">
        <v>2024</v>
      </c>
      <c r="D16" s="102" t="s">
        <v>1945</v>
      </c>
      <c r="E16" s="102" t="s">
        <v>144</v>
      </c>
      <c r="F16" s="83">
        <v>43172</v>
      </c>
      <c r="G16" s="84">
        <v>2018</v>
      </c>
      <c r="H16" s="124" t="s">
        <v>0</v>
      </c>
      <c r="I16" s="124" t="str">
        <f>LEFT($H16,2)</f>
        <v>LA</v>
      </c>
      <c r="J16" s="124" t="str">
        <f>RIGHT($H16,2)</f>
        <v>LA</v>
      </c>
      <c r="K16" s="211" t="str">
        <f>IF($L16=$M16,L16,CONCATENATE($L16,", ",IF(ISBLANK(N16),"",CONCATENATE(N16,", ")),$M16))</f>
        <v>South Central</v>
      </c>
      <c r="L16" s="124" t="str">
        <f>INDEX('State '!$A$1:$C$62,MATCH($I16,'State '!$B:$B,0),3)</f>
        <v>South Central</v>
      </c>
      <c r="M16" s="124" t="str">
        <f>INDEX('State '!$A$1:$C$62,MATCH($J16,'State '!$B:$B,0),3)</f>
        <v>South Central</v>
      </c>
      <c r="N16" s="124"/>
      <c r="O16" s="86">
        <v>300</v>
      </c>
      <c r="P16" s="86">
        <v>34</v>
      </c>
      <c r="Q16" s="86">
        <v>800</v>
      </c>
      <c r="R16" s="125" t="s">
        <v>399</v>
      </c>
      <c r="S16" s="124" t="s">
        <v>135</v>
      </c>
      <c r="T16" s="124" t="s">
        <v>390</v>
      </c>
      <c r="U16" s="124" t="s">
        <v>2075</v>
      </c>
      <c r="V16" s="124" t="s">
        <v>2250</v>
      </c>
      <c r="W16" s="102"/>
      <c r="X16" s="126"/>
    </row>
    <row r="17" spans="1:260" s="20" customFormat="1" x14ac:dyDescent="0.2">
      <c r="A17" s="123">
        <v>43468</v>
      </c>
      <c r="B17" s="102" t="s">
        <v>2485</v>
      </c>
      <c r="C17" s="102" t="s">
        <v>2502</v>
      </c>
      <c r="D17" s="102" t="s">
        <v>141</v>
      </c>
      <c r="E17" s="102" t="s">
        <v>144</v>
      </c>
      <c r="F17" s="83">
        <v>43374</v>
      </c>
      <c r="G17" s="84">
        <v>2018</v>
      </c>
      <c r="H17" s="124" t="s">
        <v>37</v>
      </c>
      <c r="I17" s="124" t="str">
        <f>LEFT($H17,2)</f>
        <v>OK</v>
      </c>
      <c r="J17" s="124" t="str">
        <f>RIGHT($H17,2)</f>
        <v>OK</v>
      </c>
      <c r="K17" s="211" t="str">
        <f>IF($L17=$M17,L17,CONCATENATE($L17,", ",IF(ISBLANK(N17),"",CONCATENATE(N17,", ")),$M17))</f>
        <v>South Central</v>
      </c>
      <c r="L17" s="124" t="str">
        <f>INDEX('State '!$A$1:$C$62,MATCH($I17,'State '!$B:$B,0),3)</f>
        <v>South Central</v>
      </c>
      <c r="M17" s="124" t="str">
        <f>INDEX('State '!$A$1:$C$62,MATCH($J17,'State '!$B:$B,0),3)</f>
        <v>South Central</v>
      </c>
      <c r="N17" s="124"/>
      <c r="O17" s="86">
        <v>31.5</v>
      </c>
      <c r="P17" s="86"/>
      <c r="Q17" s="86">
        <v>205</v>
      </c>
      <c r="R17" s="125">
        <v>12</v>
      </c>
      <c r="S17" s="124" t="s">
        <v>139</v>
      </c>
      <c r="T17" s="124" t="s">
        <v>390</v>
      </c>
      <c r="U17" s="124" t="s">
        <v>2503</v>
      </c>
      <c r="V17" s="124" t="s">
        <v>2250</v>
      </c>
      <c r="W17" s="102" t="s">
        <v>2860</v>
      </c>
      <c r="X17" s="216" t="s">
        <v>2606</v>
      </c>
    </row>
    <row r="18" spans="1:260" s="20" customFormat="1" ht="25.5" x14ac:dyDescent="0.2">
      <c r="A18" s="123">
        <v>43417</v>
      </c>
      <c r="B18" s="104" t="s">
        <v>2798</v>
      </c>
      <c r="C18" s="104" t="s">
        <v>1970</v>
      </c>
      <c r="D18" s="104" t="s">
        <v>141</v>
      </c>
      <c r="E18" s="104" t="s">
        <v>144</v>
      </c>
      <c r="F18" s="153">
        <v>43419</v>
      </c>
      <c r="G18" s="154">
        <v>2018</v>
      </c>
      <c r="H18" s="155" t="s">
        <v>30</v>
      </c>
      <c r="I18" s="155" t="str">
        <f>LEFT($H18,2)</f>
        <v>MN</v>
      </c>
      <c r="J18" s="155" t="str">
        <f>RIGHT($H18,2)</f>
        <v>MN</v>
      </c>
      <c r="K18" s="211" t="str">
        <f>IF($L18=$M18,L18,CONCATENATE($L18,", ",IF(ISBLANK(N18),"",CONCATENATE(N18,", ")),$M18))</f>
        <v>Midwest</v>
      </c>
      <c r="L18" s="124" t="str">
        <f>INDEX('State '!$A$1:$C$62,MATCH($I18,'State '!$B:$B,0),3)</f>
        <v>Midwest</v>
      </c>
      <c r="M18" s="124" t="str">
        <f>INDEX('State '!$A$1:$C$62,MATCH($J18,'State '!$B:$B,0),3)</f>
        <v>Midwest</v>
      </c>
      <c r="N18" s="124"/>
      <c r="O18" s="156">
        <v>50</v>
      </c>
      <c r="P18" s="156">
        <v>8</v>
      </c>
      <c r="Q18" s="156"/>
      <c r="R18" s="157"/>
      <c r="S18" s="155" t="s">
        <v>139</v>
      </c>
      <c r="T18" s="155" t="s">
        <v>390</v>
      </c>
      <c r="U18" s="150" t="s">
        <v>2799</v>
      </c>
      <c r="V18" s="124" t="s">
        <v>2250</v>
      </c>
      <c r="W18" s="102" t="s">
        <v>2800</v>
      </c>
      <c r="X18" s="126"/>
      <c r="Y18" s="127"/>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c r="GI18" s="114"/>
      <c r="GJ18" s="114"/>
      <c r="GK18" s="114"/>
      <c r="GL18" s="114"/>
      <c r="GM18" s="114"/>
      <c r="GN18" s="114"/>
      <c r="GO18" s="114"/>
      <c r="GP18" s="114"/>
      <c r="GQ18" s="114"/>
      <c r="GR18" s="114"/>
      <c r="GS18" s="114"/>
      <c r="GT18" s="114"/>
      <c r="GU18" s="114"/>
      <c r="GV18" s="114"/>
      <c r="GW18" s="114"/>
      <c r="GX18" s="114"/>
      <c r="GY18" s="114"/>
      <c r="GZ18" s="114"/>
      <c r="HA18" s="114"/>
      <c r="HB18" s="114"/>
      <c r="HC18" s="114"/>
      <c r="HD18" s="114"/>
      <c r="HE18" s="114"/>
      <c r="HF18" s="114"/>
      <c r="HG18" s="114"/>
      <c r="HH18" s="114"/>
      <c r="HI18" s="114"/>
      <c r="HJ18" s="114"/>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c r="IL18" s="114"/>
      <c r="IM18" s="114"/>
      <c r="IN18" s="114"/>
      <c r="IO18" s="114"/>
      <c r="IP18" s="114"/>
      <c r="IQ18" s="114"/>
      <c r="IR18" s="114"/>
      <c r="IS18" s="114"/>
      <c r="IT18" s="114"/>
      <c r="IU18" s="114"/>
      <c r="IV18" s="114"/>
      <c r="IW18" s="114"/>
      <c r="IX18" s="114"/>
      <c r="IY18" s="114"/>
      <c r="IZ18" s="114"/>
    </row>
    <row r="19" spans="1:260" ht="25.5" x14ac:dyDescent="0.2">
      <c r="A19" s="123">
        <v>43349</v>
      </c>
      <c r="B19" s="102" t="s">
        <v>2292</v>
      </c>
      <c r="C19" s="102" t="s">
        <v>263</v>
      </c>
      <c r="D19" s="102" t="s">
        <v>137</v>
      </c>
      <c r="E19" s="102" t="s">
        <v>144</v>
      </c>
      <c r="F19" s="83">
        <v>43347</v>
      </c>
      <c r="G19" s="84">
        <v>2018</v>
      </c>
      <c r="H19" s="124" t="s">
        <v>19</v>
      </c>
      <c r="I19" s="124" t="str">
        <f>LEFT($H19,2)</f>
        <v>VA</v>
      </c>
      <c r="J19" s="124" t="str">
        <f>RIGHT($H19,2)</f>
        <v>VA</v>
      </c>
      <c r="K19" s="211" t="str">
        <f>IF($L19=$M19,L19,CONCATENATE($L19,", ",IF(ISBLANK(N19),"",CONCATENATE(N19,", ")),$M19))</f>
        <v>Northeast</v>
      </c>
      <c r="L19" s="124" t="str">
        <f>INDEX('State '!$A$1:$C$62,MATCH($I19,'State '!$B:$B,0),3)</f>
        <v>Northeast</v>
      </c>
      <c r="M19" s="124" t="str">
        <f>INDEX('State '!$A$1:$C$62,MATCH($J19,'State '!$B:$B,0),3)</f>
        <v>Northeast</v>
      </c>
      <c r="N19" s="124"/>
      <c r="O19" s="86"/>
      <c r="P19" s="86"/>
      <c r="Q19" s="86">
        <v>45</v>
      </c>
      <c r="R19" s="125"/>
      <c r="S19" s="124" t="s">
        <v>135</v>
      </c>
      <c r="T19" s="124" t="s">
        <v>390</v>
      </c>
      <c r="U19" s="124" t="s">
        <v>2293</v>
      </c>
      <c r="V19" s="124" t="s">
        <v>2250</v>
      </c>
      <c r="W19" s="102"/>
      <c r="X19" s="126"/>
    </row>
    <row r="20" spans="1:260" ht="25.5" x14ac:dyDescent="0.2">
      <c r="A20" s="123">
        <v>43244</v>
      </c>
      <c r="B20" s="102" t="s">
        <v>2111</v>
      </c>
      <c r="C20" s="102" t="s">
        <v>2112</v>
      </c>
      <c r="D20" s="102" t="s">
        <v>137</v>
      </c>
      <c r="E20" s="102" t="s">
        <v>144</v>
      </c>
      <c r="F20" s="83">
        <v>43243</v>
      </c>
      <c r="G20" s="84">
        <v>2018</v>
      </c>
      <c r="H20" s="124" t="s">
        <v>6</v>
      </c>
      <c r="I20" s="124" t="str">
        <f>LEFT($H20,2)</f>
        <v>TX</v>
      </c>
      <c r="J20" s="124" t="str">
        <f>RIGHT($H20,2)</f>
        <v>TX</v>
      </c>
      <c r="K20" s="211" t="str">
        <f>IF($L20=$M20,L20,CONCATENATE($L20,", ",IF(ISBLANK(N20),"",CONCATENATE(N20,", ")),$M20))</f>
        <v>South Central</v>
      </c>
      <c r="L20" s="124" t="str">
        <f>INDEX('State '!$A$1:$C$62,MATCH($I20,'State '!$B:$B,0),3)</f>
        <v>South Central</v>
      </c>
      <c r="M20" s="124" t="str">
        <f>INDEX('State '!$A$1:$C$62,MATCH($J20,'State '!$B:$B,0),3)</f>
        <v>South Central</v>
      </c>
      <c r="N20" s="124"/>
      <c r="O20" s="86">
        <v>500</v>
      </c>
      <c r="P20" s="86">
        <v>23</v>
      </c>
      <c r="Q20" s="86">
        <v>2250</v>
      </c>
      <c r="R20" s="125">
        <v>48</v>
      </c>
      <c r="S20" s="124" t="s">
        <v>135</v>
      </c>
      <c r="T20" s="124" t="s">
        <v>390</v>
      </c>
      <c r="U20" s="124" t="s">
        <v>2244</v>
      </c>
      <c r="V20" s="124" t="s">
        <v>2250</v>
      </c>
      <c r="W20" s="102" t="s">
        <v>2628</v>
      </c>
      <c r="X20" s="126"/>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row>
    <row r="21" spans="1:260" x14ac:dyDescent="0.2">
      <c r="A21" s="123">
        <v>43103</v>
      </c>
      <c r="B21" s="102" t="s">
        <v>2635</v>
      </c>
      <c r="C21" s="102" t="s">
        <v>2636</v>
      </c>
      <c r="D21" s="102" t="s">
        <v>141</v>
      </c>
      <c r="E21" s="102" t="s">
        <v>144</v>
      </c>
      <c r="F21" s="83">
        <v>43243</v>
      </c>
      <c r="G21" s="125">
        <v>2018</v>
      </c>
      <c r="H21" s="124" t="s">
        <v>713</v>
      </c>
      <c r="I21" s="124" t="str">
        <f>LEFT($H21,2)</f>
        <v>WY</v>
      </c>
      <c r="J21" s="124" t="str">
        <f>RIGHT($H21,2)</f>
        <v>CO</v>
      </c>
      <c r="K21" s="211" t="str">
        <f>IF($L21=$M21,L21,CONCATENATE($L21,", ",IF(ISBLANK(N21),"",CONCATENATE(N21,", ")),$M21))</f>
        <v>Mountain</v>
      </c>
      <c r="L21" s="124" t="str">
        <f>INDEX('State '!$A$1:$C$62,MATCH($I21,'State '!$B:$B,0),3)</f>
        <v>Mountain</v>
      </c>
      <c r="M21" s="124" t="str">
        <f>INDEX('State '!$A$1:$C$62,MATCH($J21,'State '!$B:$B,0),3)</f>
        <v>Mountain</v>
      </c>
      <c r="N21" s="124"/>
      <c r="O21" s="86">
        <v>2.169</v>
      </c>
      <c r="P21" s="86"/>
      <c r="Q21" s="86">
        <v>222</v>
      </c>
      <c r="R21" s="125"/>
      <c r="S21" s="124" t="s">
        <v>135</v>
      </c>
      <c r="T21" s="124" t="s">
        <v>390</v>
      </c>
      <c r="U21" s="124" t="s">
        <v>2637</v>
      </c>
      <c r="V21" s="124" t="s">
        <v>2253</v>
      </c>
      <c r="W21" s="102" t="s">
        <v>2638</v>
      </c>
      <c r="X21" s="126"/>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row>
    <row r="22" spans="1:260" ht="25.5" x14ac:dyDescent="0.2">
      <c r="A22" s="123">
        <v>43423</v>
      </c>
      <c r="B22" s="105" t="s">
        <v>2252</v>
      </c>
      <c r="C22" s="102" t="s">
        <v>2139</v>
      </c>
      <c r="D22" s="105" t="s">
        <v>141</v>
      </c>
      <c r="E22" s="145" t="s">
        <v>2305</v>
      </c>
      <c r="F22" s="83"/>
      <c r="G22" s="84">
        <v>2018</v>
      </c>
      <c r="H22" s="124" t="s">
        <v>28</v>
      </c>
      <c r="I22" s="124" t="str">
        <f>LEFT($H22,2)</f>
        <v>IL</v>
      </c>
      <c r="J22" s="124" t="str">
        <f>RIGHT($H22,2)</f>
        <v>IL</v>
      </c>
      <c r="K22" s="211" t="str">
        <f>IF($L22=$M22,L22,CONCATENATE($L22,", ",IF(ISBLANK(N22),"",CONCATENATE(N22,", ")),$M22))</f>
        <v>Midwest</v>
      </c>
      <c r="L22" s="124" t="str">
        <f>INDEX('State '!$A$1:$C$62,MATCH($I22,'State '!$B:$B,0),3)</f>
        <v>Midwest</v>
      </c>
      <c r="M22" s="124" t="str">
        <f>INDEX('State '!$A$1:$C$62,MATCH($J22,'State '!$B:$B,0),3)</f>
        <v>Midwest</v>
      </c>
      <c r="N22" s="124"/>
      <c r="O22" s="86">
        <v>50</v>
      </c>
      <c r="P22" s="86"/>
      <c r="Q22" s="125">
        <v>200</v>
      </c>
      <c r="R22" s="129"/>
      <c r="S22" s="130" t="s">
        <v>135</v>
      </c>
      <c r="T22" s="124" t="s">
        <v>390</v>
      </c>
      <c r="U22" s="124"/>
      <c r="V22" s="124" t="s">
        <v>2250</v>
      </c>
      <c r="W22" s="102" t="s">
        <v>2545</v>
      </c>
      <c r="X22" s="216" t="s">
        <v>2607</v>
      </c>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row>
    <row r="23" spans="1:260" s="20" customFormat="1" x14ac:dyDescent="0.2">
      <c r="A23" s="123">
        <v>43468</v>
      </c>
      <c r="B23" s="105" t="s">
        <v>2639</v>
      </c>
      <c r="C23" s="102" t="s">
        <v>2640</v>
      </c>
      <c r="D23" s="105" t="s">
        <v>141</v>
      </c>
      <c r="E23" s="145" t="s">
        <v>144</v>
      </c>
      <c r="F23" s="83">
        <v>43229</v>
      </c>
      <c r="G23" s="84">
        <v>2018</v>
      </c>
      <c r="H23" s="124" t="s">
        <v>25</v>
      </c>
      <c r="I23" s="124" t="str">
        <f>LEFT($H23,2)</f>
        <v>CO</v>
      </c>
      <c r="J23" s="124" t="str">
        <f>RIGHT($H23,2)</f>
        <v>CO</v>
      </c>
      <c r="K23" s="211" t="str">
        <f>IF($L23=$M23,L23,CONCATENATE($L23,", ",IF(ISBLANK(N23),"",CONCATENATE(N23,", ")),$M23))</f>
        <v>Mountain</v>
      </c>
      <c r="L23" s="124" t="str">
        <f>INDEX('State '!$A$1:$C$62,MATCH($I23,'State '!$B:$B,0),3)</f>
        <v>Mountain</v>
      </c>
      <c r="M23" s="124" t="str">
        <f>INDEX('State '!$A$1:$C$62,MATCH($J23,'State '!$B:$B,0),3)</f>
        <v>Mountain</v>
      </c>
      <c r="N23" s="124"/>
      <c r="O23" s="86">
        <v>14.5</v>
      </c>
      <c r="P23" s="86"/>
      <c r="Q23" s="125">
        <v>230</v>
      </c>
      <c r="R23" s="129"/>
      <c r="S23" s="130" t="s">
        <v>135</v>
      </c>
      <c r="T23" s="124" t="s">
        <v>390</v>
      </c>
      <c r="U23" s="124" t="s">
        <v>2641</v>
      </c>
      <c r="V23" s="124" t="s">
        <v>2250</v>
      </c>
      <c r="W23" s="102" t="s">
        <v>2642</v>
      </c>
      <c r="X23" s="216"/>
    </row>
    <row r="24" spans="1:260" s="20" customFormat="1" ht="25.5" x14ac:dyDescent="0.2">
      <c r="A24" s="123">
        <v>43314</v>
      </c>
      <c r="B24" s="102" t="s">
        <v>2012</v>
      </c>
      <c r="C24" s="103" t="s">
        <v>241</v>
      </c>
      <c r="D24" s="102" t="s">
        <v>134</v>
      </c>
      <c r="E24" s="145" t="s">
        <v>144</v>
      </c>
      <c r="F24" s="83">
        <v>43191</v>
      </c>
      <c r="G24" s="84">
        <v>2018</v>
      </c>
      <c r="H24" s="124" t="s">
        <v>6</v>
      </c>
      <c r="I24" s="124" t="str">
        <f>LEFT($H24,2)</f>
        <v>TX</v>
      </c>
      <c r="J24" s="124" t="str">
        <f>RIGHT($H24,2)</f>
        <v>TX</v>
      </c>
      <c r="K24" s="211" t="str">
        <f>IF($L24=$M24,L24,CONCATENATE($L24,", ",IF(ISBLANK(N24),"",CONCATENATE(N24,", ")),$M24))</f>
        <v>South Central</v>
      </c>
      <c r="L24" s="124" t="str">
        <f>INDEX('State '!$A$1:$C$62,MATCH($I24,'State '!$B:$B,0),3)</f>
        <v>South Central</v>
      </c>
      <c r="M24" s="124" t="str">
        <f>INDEX('State '!$A$1:$C$62,MATCH($J24,'State '!$B:$B,0),3)</f>
        <v>South Central</v>
      </c>
      <c r="N24" s="124"/>
      <c r="O24" s="86">
        <v>545</v>
      </c>
      <c r="P24" s="86">
        <v>65</v>
      </c>
      <c r="Q24" s="86">
        <v>1400</v>
      </c>
      <c r="R24" s="125" t="s">
        <v>570</v>
      </c>
      <c r="S24" s="124" t="s">
        <v>135</v>
      </c>
      <c r="T24" s="124" t="s">
        <v>188</v>
      </c>
      <c r="U24" s="124" t="s">
        <v>2168</v>
      </c>
      <c r="V24" s="124" t="s">
        <v>2250</v>
      </c>
      <c r="W24" s="102" t="s">
        <v>2629</v>
      </c>
      <c r="X24" s="126"/>
    </row>
    <row r="25" spans="1:260" s="20" customFormat="1" x14ac:dyDescent="0.2">
      <c r="A25" s="123">
        <v>43291</v>
      </c>
      <c r="B25" s="102" t="s">
        <v>2098</v>
      </c>
      <c r="C25" s="102" t="s">
        <v>1791</v>
      </c>
      <c r="D25" s="102" t="s">
        <v>134</v>
      </c>
      <c r="E25" s="102" t="s">
        <v>144</v>
      </c>
      <c r="F25" s="83">
        <v>43290</v>
      </c>
      <c r="G25" s="84">
        <v>2018</v>
      </c>
      <c r="H25" s="124" t="s">
        <v>10</v>
      </c>
      <c r="I25" s="124" t="str">
        <f>LEFT($H25,2)</f>
        <v>NY</v>
      </c>
      <c r="J25" s="124" t="str">
        <f>RIGHT($H25,2)</f>
        <v>NY</v>
      </c>
      <c r="K25" s="211" t="str">
        <f>IF($L25=$M25,L25,CONCATENATE($L25,", ",IF(ISBLANK(N25),"",CONCATENATE(N25,", ")),$M25))</f>
        <v>Northeast</v>
      </c>
      <c r="L25" s="124" t="str">
        <f>INDEX('State '!$A$1:$C$62,MATCH($I25,'State '!$B:$B,0),3)</f>
        <v>Northeast</v>
      </c>
      <c r="M25" s="124" t="str">
        <f>INDEX('State '!$A$1:$C$62,MATCH($J25,'State '!$B:$B,0),3)</f>
        <v>Northeast</v>
      </c>
      <c r="N25" s="124"/>
      <c r="O25" s="86">
        <v>40</v>
      </c>
      <c r="P25" s="86">
        <v>8</v>
      </c>
      <c r="Q25" s="86">
        <v>130</v>
      </c>
      <c r="R25" s="125">
        <v>16</v>
      </c>
      <c r="S25" s="124" t="s">
        <v>135</v>
      </c>
      <c r="T25" s="124" t="s">
        <v>390</v>
      </c>
      <c r="U25" s="124" t="s">
        <v>2338</v>
      </c>
      <c r="V25" s="124" t="s">
        <v>2250</v>
      </c>
      <c r="W25" s="102" t="s">
        <v>2813</v>
      </c>
      <c r="X25" s="216" t="s">
        <v>2608</v>
      </c>
      <c r="Y25" s="127"/>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c r="IR25" s="114"/>
      <c r="IS25" s="114"/>
      <c r="IT25" s="114"/>
      <c r="IU25" s="114"/>
      <c r="IV25" s="114"/>
      <c r="IW25" s="114"/>
      <c r="IX25" s="114"/>
      <c r="IY25" s="114"/>
      <c r="IZ25" s="114"/>
    </row>
    <row r="26" spans="1:260" ht="25.5" x14ac:dyDescent="0.2">
      <c r="A26" s="123">
        <v>43423</v>
      </c>
      <c r="B26" s="102" t="s">
        <v>2327</v>
      </c>
      <c r="C26" s="102" t="s">
        <v>2326</v>
      </c>
      <c r="D26" s="102" t="s">
        <v>141</v>
      </c>
      <c r="E26" s="102" t="s">
        <v>144</v>
      </c>
      <c r="F26" s="83">
        <v>43418</v>
      </c>
      <c r="G26" s="84">
        <v>2018</v>
      </c>
      <c r="H26" s="124" t="s">
        <v>22</v>
      </c>
      <c r="I26" s="124" t="str">
        <f>LEFT($H26,2)</f>
        <v>GA</v>
      </c>
      <c r="J26" s="124" t="str">
        <f>RIGHT($H26,2)</f>
        <v>GA</v>
      </c>
      <c r="K26" s="211" t="str">
        <f>IF($L26=$M26,L26,CONCATENATE($L26,", ",IF(ISBLANK(N26),"",CONCATENATE(N26,", ")),$M26))</f>
        <v>Southeast</v>
      </c>
      <c r="L26" s="124" t="str">
        <f>INDEX('State '!$A$1:$C$62,MATCH($I26,'State '!$B:$B,0),3)</f>
        <v>Southeast</v>
      </c>
      <c r="M26" s="124" t="str">
        <f>INDEX('State '!$A$1:$C$62,MATCH($J26,'State '!$B:$B,0),3)</f>
        <v>Southeast</v>
      </c>
      <c r="N26" s="124"/>
      <c r="O26" s="86">
        <v>114</v>
      </c>
      <c r="P26" s="86"/>
      <c r="Q26" s="86">
        <v>769</v>
      </c>
      <c r="R26" s="125"/>
      <c r="S26" s="124" t="s">
        <v>135</v>
      </c>
      <c r="T26" s="124" t="s">
        <v>390</v>
      </c>
      <c r="U26" s="124" t="s">
        <v>2325</v>
      </c>
      <c r="V26" s="124" t="s">
        <v>2250</v>
      </c>
      <c r="W26" s="102" t="s">
        <v>2530</v>
      </c>
      <c r="X26" s="126"/>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row>
    <row r="27" spans="1:260" ht="25.5" x14ac:dyDescent="0.2">
      <c r="A27" s="123">
        <v>43468</v>
      </c>
      <c r="B27" s="103" t="s">
        <v>2484</v>
      </c>
      <c r="C27" s="103" t="s">
        <v>216</v>
      </c>
      <c r="D27" s="103" t="s">
        <v>141</v>
      </c>
      <c r="E27" s="145" t="s">
        <v>144</v>
      </c>
      <c r="F27" s="85">
        <v>43446</v>
      </c>
      <c r="G27" s="146">
        <v>2018</v>
      </c>
      <c r="H27" s="124" t="s">
        <v>22</v>
      </c>
      <c r="I27" s="124" t="str">
        <f>LEFT($H27,2)</f>
        <v>GA</v>
      </c>
      <c r="J27" s="124" t="str">
        <f>RIGHT($H27,2)</f>
        <v>GA</v>
      </c>
      <c r="K27" s="211" t="str">
        <f>IF($L27=$M27,L27,CONCATENATE($L27,", ",IF(ISBLANK(N27),"",CONCATENATE(N27,", ")),$M27))</f>
        <v>Southeast</v>
      </c>
      <c r="L27" s="124" t="s">
        <v>15</v>
      </c>
      <c r="M27" s="124" t="s">
        <v>15</v>
      </c>
      <c r="N27" s="124"/>
      <c r="O27" s="147">
        <v>240</v>
      </c>
      <c r="P27" s="147">
        <v>19.7</v>
      </c>
      <c r="Q27" s="147">
        <v>344</v>
      </c>
      <c r="R27" s="86">
        <v>30</v>
      </c>
      <c r="S27" s="148" t="s">
        <v>135</v>
      </c>
      <c r="T27" s="149" t="s">
        <v>390</v>
      </c>
      <c r="U27" s="150" t="s">
        <v>2863</v>
      </c>
      <c r="V27" s="124" t="s">
        <v>2250</v>
      </c>
      <c r="W27" s="102"/>
      <c r="X27" s="126"/>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row>
    <row r="28" spans="1:260" ht="25.5" x14ac:dyDescent="0.2">
      <c r="A28" s="123">
        <v>43417</v>
      </c>
      <c r="B28" s="102" t="s">
        <v>2790</v>
      </c>
      <c r="C28" s="102" t="s">
        <v>2791</v>
      </c>
      <c r="D28" s="102" t="s">
        <v>134</v>
      </c>
      <c r="E28" s="102" t="s">
        <v>144</v>
      </c>
      <c r="F28" s="83">
        <v>43404</v>
      </c>
      <c r="G28" s="125">
        <v>2018</v>
      </c>
      <c r="H28" s="124" t="s">
        <v>34</v>
      </c>
      <c r="I28" s="124" t="str">
        <f>LEFT($H28,2)</f>
        <v>WI</v>
      </c>
      <c r="J28" s="124" t="str">
        <f>RIGHT($H28,2)</f>
        <v>WI</v>
      </c>
      <c r="K28" s="211" t="str">
        <f>IF($L28=$M28,L28,CONCATENATE($L28,", ",IF(ISBLANK(N28),"",CONCATENATE(N28,", ")),$M28))</f>
        <v>Midwest</v>
      </c>
      <c r="L28" s="124" t="str">
        <f>INDEX('State '!$A$1:$C$62,MATCH($I28,'State '!$B:$B,0),3)</f>
        <v>Midwest</v>
      </c>
      <c r="M28" s="124" t="str">
        <f>INDEX('State '!$A$1:$C$62,MATCH($J28,'State '!$B:$B,0),3)</f>
        <v>Midwest</v>
      </c>
      <c r="N28" s="124"/>
      <c r="O28" s="86">
        <v>26.5</v>
      </c>
      <c r="P28" s="86">
        <v>4.7</v>
      </c>
      <c r="Q28" s="86"/>
      <c r="R28" s="125">
        <v>20</v>
      </c>
      <c r="S28" s="124" t="s">
        <v>139</v>
      </c>
      <c r="T28" s="124" t="s">
        <v>2775</v>
      </c>
      <c r="U28" s="124"/>
      <c r="V28" s="124" t="s">
        <v>2250</v>
      </c>
      <c r="W28" s="102" t="s">
        <v>2792</v>
      </c>
      <c r="X28" s="126"/>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row>
    <row r="29" spans="1:260" x14ac:dyDescent="0.2">
      <c r="A29" s="123">
        <v>43182</v>
      </c>
      <c r="B29" s="103" t="s">
        <v>2456</v>
      </c>
      <c r="C29" s="102" t="s">
        <v>1942</v>
      </c>
      <c r="D29" s="102" t="s">
        <v>141</v>
      </c>
      <c r="E29" s="145" t="s">
        <v>144</v>
      </c>
      <c r="F29" s="83">
        <v>43175</v>
      </c>
      <c r="G29" s="84">
        <v>2018</v>
      </c>
      <c r="H29" s="124" t="s">
        <v>20</v>
      </c>
      <c r="I29" s="124" t="str">
        <f>LEFT($H29,2)</f>
        <v>NJ</v>
      </c>
      <c r="J29" s="124" t="str">
        <f>RIGHT($H29,2)</f>
        <v>NJ</v>
      </c>
      <c r="K29" s="211" t="str">
        <f>IF($L29=$M29,L29,CONCATENATE($L29,", ",IF(ISBLANK(N29),"",CONCATENATE(N29,", ")),$M29))</f>
        <v>Northeast</v>
      </c>
      <c r="L29" s="124" t="str">
        <f>INDEX('State '!$A$1:$C$62,MATCH($I29,'State '!$B:$B,0),3)</f>
        <v>Northeast</v>
      </c>
      <c r="M29" s="124" t="str">
        <f>INDEX('State '!$A$1:$C$62,MATCH($J29,'State '!$B:$B,0),3)</f>
        <v>Northeast</v>
      </c>
      <c r="N29" s="124"/>
      <c r="O29" s="86">
        <v>116</v>
      </c>
      <c r="P29" s="86"/>
      <c r="Q29" s="86">
        <v>120</v>
      </c>
      <c r="R29" s="125"/>
      <c r="S29" s="124" t="s">
        <v>135</v>
      </c>
      <c r="T29" s="124" t="s">
        <v>390</v>
      </c>
      <c r="U29" s="124" t="s">
        <v>2106</v>
      </c>
      <c r="V29" s="124" t="s">
        <v>2250</v>
      </c>
      <c r="W29" s="102"/>
      <c r="X29" s="126"/>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row>
    <row r="30" spans="1:260" s="20" customFormat="1" ht="38.25" x14ac:dyDescent="0.2">
      <c r="A30" s="123">
        <v>43291</v>
      </c>
      <c r="B30" s="102" t="s">
        <v>2410</v>
      </c>
      <c r="C30" s="102" t="s">
        <v>2411</v>
      </c>
      <c r="D30" s="102" t="s">
        <v>137</v>
      </c>
      <c r="E30" s="102" t="s">
        <v>144</v>
      </c>
      <c r="F30" s="83">
        <v>43250</v>
      </c>
      <c r="G30" s="125">
        <v>2018</v>
      </c>
      <c r="H30" s="124" t="s">
        <v>2412</v>
      </c>
      <c r="I30" s="124" t="str">
        <f>LEFT($H30,2)</f>
        <v>TX</v>
      </c>
      <c r="J30" s="124" t="str">
        <f>RIGHT($H30,2)</f>
        <v>MX</v>
      </c>
      <c r="K30" s="211" t="str">
        <f>IF($L30=$M30,L30,CONCATENATE($L30,", ",IF(ISBLANK(N30),"",CONCATENATE(N30,", ")),$M30))</f>
        <v>South Central, Mexico</v>
      </c>
      <c r="L30" s="124" t="str">
        <f>INDEX('State '!$A$1:$C$62,MATCH($I30,'State '!$B:$B,0),3)</f>
        <v>South Central</v>
      </c>
      <c r="M30" s="124" t="str">
        <f>INDEX('State '!$A$1:$C$62,MATCH($J30,'State '!$B:$B,0),3)</f>
        <v>Mexico</v>
      </c>
      <c r="N30" s="124"/>
      <c r="O30" s="86">
        <v>13.8</v>
      </c>
      <c r="P30" s="86">
        <v>1</v>
      </c>
      <c r="Q30" s="86">
        <v>1120</v>
      </c>
      <c r="R30" s="125">
        <v>36</v>
      </c>
      <c r="S30" s="124" t="s">
        <v>135</v>
      </c>
      <c r="T30" s="124" t="s">
        <v>390</v>
      </c>
      <c r="U30" s="124" t="s">
        <v>2413</v>
      </c>
      <c r="V30" s="124" t="s">
        <v>2253</v>
      </c>
      <c r="W30" s="102" t="s">
        <v>2867</v>
      </c>
      <c r="X30" s="126"/>
      <c r="Y30" s="127"/>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14"/>
      <c r="IG30" s="114"/>
      <c r="IH30" s="114"/>
      <c r="II30" s="114"/>
      <c r="IJ30" s="114"/>
      <c r="IK30" s="114"/>
      <c r="IL30" s="114"/>
      <c r="IM30" s="114"/>
      <c r="IN30" s="114"/>
      <c r="IO30" s="114"/>
      <c r="IP30" s="114"/>
      <c r="IQ30" s="114"/>
      <c r="IR30" s="114"/>
      <c r="IS30" s="114"/>
      <c r="IT30" s="114"/>
      <c r="IU30" s="114"/>
      <c r="IV30" s="114"/>
      <c r="IW30" s="114"/>
      <c r="IX30" s="114"/>
      <c r="IY30" s="114"/>
      <c r="IZ30" s="114"/>
    </row>
    <row r="31" spans="1:260" ht="25.5" x14ac:dyDescent="0.2">
      <c r="A31" s="123">
        <v>43131</v>
      </c>
      <c r="B31" s="103" t="s">
        <v>2482</v>
      </c>
      <c r="C31" s="103" t="s">
        <v>2483</v>
      </c>
      <c r="D31" s="103" t="s">
        <v>141</v>
      </c>
      <c r="E31" s="145" t="s">
        <v>144</v>
      </c>
      <c r="F31" s="85">
        <v>43151</v>
      </c>
      <c r="G31" s="146">
        <v>2018</v>
      </c>
      <c r="H31" s="124" t="s">
        <v>419</v>
      </c>
      <c r="I31" s="124" t="str">
        <f>LEFT($H31,2)</f>
        <v>TX</v>
      </c>
      <c r="J31" s="124" t="str">
        <f>RIGHT($H31,2)</f>
        <v>MX</v>
      </c>
      <c r="K31" s="211" t="str">
        <f>IF($L31=$M31,L31,CONCATENATE($L31,", ",IF(ISBLANK(N31),"",CONCATENATE(N31,", ")),$M31))</f>
        <v>South Central, Mexico</v>
      </c>
      <c r="L31" s="124" t="str">
        <f>INDEX('State '!$A$1:$C$62,MATCH($I31,'State '!$B:$B,0),3)</f>
        <v>South Central</v>
      </c>
      <c r="M31" s="124" t="str">
        <f>INDEX('State '!$A$1:$C$62,MATCH($J31,'State '!$B:$B,0),3)</f>
        <v>Mexico</v>
      </c>
      <c r="N31" s="124"/>
      <c r="O31" s="147"/>
      <c r="P31" s="147">
        <v>0.26</v>
      </c>
      <c r="Q31" s="147">
        <v>150</v>
      </c>
      <c r="R31" s="86">
        <v>24</v>
      </c>
      <c r="S31" s="148" t="s">
        <v>135</v>
      </c>
      <c r="T31" s="149" t="s">
        <v>390</v>
      </c>
      <c r="U31" s="150" t="s">
        <v>2481</v>
      </c>
      <c r="V31" s="149" t="s">
        <v>2253</v>
      </c>
      <c r="W31" s="103"/>
      <c r="X31" s="217"/>
      <c r="Y31" s="114"/>
    </row>
    <row r="32" spans="1:260" s="20" customFormat="1" x14ac:dyDescent="0.2">
      <c r="A32" s="123">
        <v>43103</v>
      </c>
      <c r="B32" s="102" t="s">
        <v>2015</v>
      </c>
      <c r="C32" s="102" t="s">
        <v>263</v>
      </c>
      <c r="D32" s="102" t="s">
        <v>1945</v>
      </c>
      <c r="E32" s="102" t="s">
        <v>144</v>
      </c>
      <c r="F32" s="83">
        <v>43101</v>
      </c>
      <c r="G32" s="84">
        <v>2018</v>
      </c>
      <c r="H32" s="124" t="s">
        <v>2429</v>
      </c>
      <c r="I32" s="124" t="str">
        <f>LEFT($H32,2)</f>
        <v>OH</v>
      </c>
      <c r="J32" s="124" t="str">
        <f>RIGHT($H32,2)</f>
        <v>KY</v>
      </c>
      <c r="K32" s="211" t="str">
        <f>IF($L32=$M32,L32,CONCATENATE($L32,", ",IF(ISBLANK(N32),"",CONCATENATE(N32,", ")),$M32))</f>
        <v>Northeast, Midwest</v>
      </c>
      <c r="L32" s="124" t="str">
        <f>INDEX('State '!$A$1:$C$62,MATCH($I32,'State '!$B:$B,0),3)</f>
        <v>Northeast</v>
      </c>
      <c r="M32" s="124" t="str">
        <f>INDEX('State '!$A$1:$C$62,MATCH($J32,'State '!$B:$B,0),3)</f>
        <v>Midwest</v>
      </c>
      <c r="N32" s="124"/>
      <c r="O32" s="86">
        <v>1400</v>
      </c>
      <c r="P32" s="86">
        <v>160</v>
      </c>
      <c r="Q32" s="86">
        <v>1530</v>
      </c>
      <c r="R32" s="125">
        <v>36</v>
      </c>
      <c r="S32" s="124" t="s">
        <v>135</v>
      </c>
      <c r="T32" s="124" t="s">
        <v>390</v>
      </c>
      <c r="U32" s="124" t="s">
        <v>2113</v>
      </c>
      <c r="V32" s="124" t="s">
        <v>2253</v>
      </c>
      <c r="W32" s="102" t="s">
        <v>2569</v>
      </c>
      <c r="X32" s="216" t="s">
        <v>2613</v>
      </c>
      <c r="Y32" s="127"/>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c r="IF32" s="114"/>
      <c r="IG32" s="114"/>
      <c r="IH32" s="114"/>
      <c r="II32" s="114"/>
      <c r="IJ32" s="114"/>
      <c r="IK32" s="114"/>
      <c r="IL32" s="114"/>
      <c r="IM32" s="114"/>
      <c r="IN32" s="114"/>
      <c r="IO32" s="114"/>
      <c r="IP32" s="114"/>
      <c r="IQ32" s="114"/>
      <c r="IR32" s="114"/>
      <c r="IS32" s="114"/>
      <c r="IT32" s="114"/>
      <c r="IU32" s="114"/>
      <c r="IV32" s="114"/>
      <c r="IW32" s="114"/>
      <c r="IX32" s="114"/>
      <c r="IY32" s="114"/>
      <c r="IZ32" s="114"/>
    </row>
    <row r="33" spans="1:260" s="20" customFormat="1" x14ac:dyDescent="0.2">
      <c r="A33" s="123">
        <v>43468</v>
      </c>
      <c r="B33" s="102" t="s">
        <v>2825</v>
      </c>
      <c r="C33" s="102" t="s">
        <v>202</v>
      </c>
      <c r="D33" s="102" t="s">
        <v>141</v>
      </c>
      <c r="E33" s="102" t="s">
        <v>144</v>
      </c>
      <c r="F33" s="83">
        <v>43456</v>
      </c>
      <c r="G33" s="84">
        <v>2018</v>
      </c>
      <c r="H33" s="124" t="s">
        <v>7</v>
      </c>
      <c r="I33" s="124" t="str">
        <f>LEFT($H33,2)</f>
        <v>PA</v>
      </c>
      <c r="J33" s="124" t="str">
        <f>RIGHT($H33,2)</f>
        <v>PA</v>
      </c>
      <c r="K33" s="211" t="str">
        <f>IF($L33=$M33,L33,CONCATENATE($L33,", ",IF(ISBLANK(N33),"",CONCATENATE(N33,", ")),$M33))</f>
        <v>Northeast</v>
      </c>
      <c r="L33" s="124" t="str">
        <f>INDEX('State '!$A$1:$C$62,MATCH($I33,'State '!$B:$B,0),3)</f>
        <v>Northeast</v>
      </c>
      <c r="M33" s="124" t="str">
        <f>INDEX('State '!$A$1:$C$62,MATCH($J33,'State '!$B:$B,0),3)</f>
        <v>Northeast</v>
      </c>
      <c r="N33" s="124"/>
      <c r="O33" s="86">
        <v>39.5</v>
      </c>
      <c r="P33" s="86">
        <f>14.4+5.8</f>
        <v>20.2</v>
      </c>
      <c r="Q33" s="86"/>
      <c r="R33" s="125" t="s">
        <v>2828</v>
      </c>
      <c r="S33" s="124" t="s">
        <v>135</v>
      </c>
      <c r="T33" s="124" t="s">
        <v>390</v>
      </c>
      <c r="U33" s="124" t="s">
        <v>2826</v>
      </c>
      <c r="V33" s="124" t="s">
        <v>2514</v>
      </c>
      <c r="W33" s="102" t="s">
        <v>2829</v>
      </c>
      <c r="X33" s="216" t="s">
        <v>2827</v>
      </c>
      <c r="Y33" s="127"/>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c r="IW33" s="114"/>
      <c r="IX33" s="114"/>
      <c r="IY33" s="114"/>
      <c r="IZ33" s="114"/>
    </row>
    <row r="34" spans="1:260" x14ac:dyDescent="0.2">
      <c r="A34" s="123">
        <v>43383</v>
      </c>
      <c r="B34" s="102" t="s">
        <v>1879</v>
      </c>
      <c r="C34" s="102" t="s">
        <v>197</v>
      </c>
      <c r="D34" s="102" t="s">
        <v>137</v>
      </c>
      <c r="E34" s="145" t="s">
        <v>144</v>
      </c>
      <c r="F34" s="83">
        <v>43383</v>
      </c>
      <c r="G34" s="84">
        <v>2018</v>
      </c>
      <c r="H34" s="124" t="s">
        <v>2404</v>
      </c>
      <c r="I34" s="124" t="str">
        <f>LEFT($H34,2)</f>
        <v>OH</v>
      </c>
      <c r="J34" s="124" t="str">
        <f>RIGHT($H34,2)</f>
        <v>MI</v>
      </c>
      <c r="K34" s="211" t="str">
        <f>IF($L34=$M34,L34,CONCATENATE($L34,", ",IF(ISBLANK(N34),"",CONCATENATE(N34,", ")),$M34))</f>
        <v>Northeast, Midwest</v>
      </c>
      <c r="L34" s="124" t="str">
        <f>INDEX('State '!$A$1:$C$62,MATCH($I34,'State '!$B:$B,0),3)</f>
        <v>Northeast</v>
      </c>
      <c r="M34" s="124" t="str">
        <f>INDEX('State '!$A$1:$C$62,MATCH($J34,'State '!$B:$B,0),3)</f>
        <v>Midwest</v>
      </c>
      <c r="N34" s="124"/>
      <c r="O34" s="86">
        <v>2000</v>
      </c>
      <c r="P34" s="86">
        <v>255</v>
      </c>
      <c r="Q34" s="86">
        <v>1500</v>
      </c>
      <c r="R34" s="125">
        <v>36</v>
      </c>
      <c r="S34" s="124" t="s">
        <v>1880</v>
      </c>
      <c r="T34" s="124" t="s">
        <v>390</v>
      </c>
      <c r="U34" s="124" t="s">
        <v>2180</v>
      </c>
      <c r="V34" s="124" t="s">
        <v>2253</v>
      </c>
      <c r="W34" s="102"/>
      <c r="X34" s="216" t="s">
        <v>2617</v>
      </c>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row>
    <row r="35" spans="1:260" ht="25.5" x14ac:dyDescent="0.2">
      <c r="A35" s="123">
        <v>43377</v>
      </c>
      <c r="B35" s="102" t="s">
        <v>2434</v>
      </c>
      <c r="C35" s="102" t="s">
        <v>2139</v>
      </c>
      <c r="D35" s="102" t="s">
        <v>1945</v>
      </c>
      <c r="E35" s="102" t="s">
        <v>144</v>
      </c>
      <c r="F35" s="83">
        <v>43377</v>
      </c>
      <c r="G35" s="84">
        <v>2018</v>
      </c>
      <c r="H35" s="124" t="s">
        <v>2436</v>
      </c>
      <c r="I35" s="124" t="str">
        <f>LEFT($H35,2)</f>
        <v>IL</v>
      </c>
      <c r="J35" s="124" t="str">
        <f>RIGHT($H35,2)</f>
        <v>TX</v>
      </c>
      <c r="K35" s="211" t="str">
        <f>IF($L35=$M35,L35,CONCATENATE($L35,", ",IF(ISBLANK(N35),"",CONCATENATE(N35,", ")),$M35))</f>
        <v>Midwest, South Central</v>
      </c>
      <c r="L35" s="124" t="str">
        <f>INDEX('State '!$A$1:$C$62,MATCH($I35,'State '!$B:$B,0),3)</f>
        <v>Midwest</v>
      </c>
      <c r="M35" s="124" t="str">
        <f>INDEX('State '!$A$1:$C$62,MATCH($J35,'State '!$B:$B,0),3)</f>
        <v>South Central</v>
      </c>
      <c r="N35" s="124"/>
      <c r="O35" s="86">
        <v>149</v>
      </c>
      <c r="P35" s="86"/>
      <c r="Q35" s="86">
        <v>460</v>
      </c>
      <c r="R35" s="125"/>
      <c r="S35" s="124" t="s">
        <v>135</v>
      </c>
      <c r="T35" s="124" t="s">
        <v>390</v>
      </c>
      <c r="U35" s="124" t="s">
        <v>2476</v>
      </c>
      <c r="V35" s="124" t="s">
        <v>2253</v>
      </c>
      <c r="W35" s="102"/>
      <c r="X35" s="216" t="s">
        <v>2618</v>
      </c>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row>
    <row r="36" spans="1:260" s="20" customFormat="1" ht="25.5" x14ac:dyDescent="0.2">
      <c r="A36" s="158">
        <v>43468</v>
      </c>
      <c r="B36" s="104" t="s">
        <v>2765</v>
      </c>
      <c r="C36" s="104" t="s">
        <v>2687</v>
      </c>
      <c r="D36" s="104" t="s">
        <v>141</v>
      </c>
      <c r="E36" s="104" t="s">
        <v>432</v>
      </c>
      <c r="F36" s="153"/>
      <c r="G36" s="157">
        <v>2018</v>
      </c>
      <c r="H36" s="155" t="s">
        <v>6</v>
      </c>
      <c r="I36" s="124" t="str">
        <f>LEFT($H36,2)</f>
        <v>TX</v>
      </c>
      <c r="J36" s="124" t="str">
        <f>RIGHT($H36,2)</f>
        <v>TX</v>
      </c>
      <c r="K36" s="211" t="str">
        <f>IF($L36=$M36,L36,CONCATENATE($L36,", ",IF(ISBLANK(N36),"",CONCATENATE(N36,", ")),$M36))</f>
        <v>South Central</v>
      </c>
      <c r="L36" s="124" t="str">
        <f>INDEX('State '!$A$1:$C$62,MATCH($I36,'State '!$B:$B,0),3)</f>
        <v>South Central</v>
      </c>
      <c r="M36" s="124" t="str">
        <f>INDEX('State '!$A$1:$C$62,MATCH($J36,'State '!$B:$B,0),3)</f>
        <v>South Central</v>
      </c>
      <c r="N36" s="124"/>
      <c r="O36" s="156"/>
      <c r="P36" s="156"/>
      <c r="Q36" s="156">
        <v>150</v>
      </c>
      <c r="R36" s="157" t="s">
        <v>393</v>
      </c>
      <c r="S36" s="155" t="s">
        <v>139</v>
      </c>
      <c r="T36" s="155" t="s">
        <v>2724</v>
      </c>
      <c r="U36" s="155" t="s">
        <v>391</v>
      </c>
      <c r="V36" s="124" t="s">
        <v>2250</v>
      </c>
      <c r="W36" s="102" t="s">
        <v>2866</v>
      </c>
      <c r="X36" s="216" t="s">
        <v>2688</v>
      </c>
      <c r="Y36" s="127"/>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c r="HD36" s="114"/>
      <c r="HE36" s="114"/>
      <c r="HF36" s="114"/>
      <c r="HG36" s="114"/>
      <c r="HH36" s="114"/>
      <c r="HI36" s="114"/>
      <c r="HJ36" s="114"/>
      <c r="HK36" s="114"/>
      <c r="HL36" s="114"/>
      <c r="HM36" s="114"/>
      <c r="HN36" s="114"/>
      <c r="HO36" s="114"/>
      <c r="HP36" s="114"/>
      <c r="HQ36" s="114"/>
      <c r="HR36" s="114"/>
      <c r="HS36" s="114"/>
      <c r="HT36" s="114"/>
      <c r="HU36" s="114"/>
      <c r="HV36" s="114"/>
      <c r="HW36" s="114"/>
      <c r="HX36" s="114"/>
      <c r="HY36" s="114"/>
      <c r="HZ36" s="114"/>
      <c r="IA36" s="114"/>
      <c r="IB36" s="114"/>
      <c r="IC36" s="114"/>
      <c r="ID36" s="114"/>
      <c r="IE36" s="114"/>
      <c r="IF36" s="114"/>
      <c r="IG36" s="114"/>
      <c r="IH36" s="114"/>
      <c r="II36" s="114"/>
      <c r="IJ36" s="114"/>
      <c r="IK36" s="114"/>
      <c r="IL36" s="114"/>
      <c r="IM36" s="114"/>
      <c r="IN36" s="114"/>
      <c r="IO36" s="114"/>
      <c r="IP36" s="114"/>
      <c r="IQ36" s="114"/>
      <c r="IR36" s="114"/>
      <c r="IS36" s="114"/>
      <c r="IT36" s="114"/>
      <c r="IU36" s="114"/>
      <c r="IV36" s="114"/>
      <c r="IW36" s="114"/>
      <c r="IX36" s="114"/>
      <c r="IY36" s="114"/>
      <c r="IZ36" s="114"/>
    </row>
    <row r="37" spans="1:260" s="20" customFormat="1" x14ac:dyDescent="0.2">
      <c r="A37" s="158">
        <v>43468</v>
      </c>
      <c r="B37" s="104" t="s">
        <v>2730</v>
      </c>
      <c r="C37" s="104" t="s">
        <v>2727</v>
      </c>
      <c r="D37" s="104" t="s">
        <v>141</v>
      </c>
      <c r="E37" s="104" t="s">
        <v>432</v>
      </c>
      <c r="F37" s="153"/>
      <c r="G37" s="157">
        <v>2018</v>
      </c>
      <c r="H37" s="155" t="s">
        <v>37</v>
      </c>
      <c r="I37" s="124" t="str">
        <f>LEFT($H37,2)</f>
        <v>OK</v>
      </c>
      <c r="J37" s="124" t="str">
        <f>RIGHT($H37,2)</f>
        <v>OK</v>
      </c>
      <c r="K37" s="211" t="str">
        <f>IF($L37=$M37,L37,CONCATENATE($L37,", ",IF(ISBLANK(N37),"",CONCATENATE(N37,", ")),$M37))</f>
        <v>South Central</v>
      </c>
      <c r="L37" s="124" t="str">
        <f>INDEX('State '!$A$1:$C$62,MATCH($I37,'State '!$B:$B,0),3)</f>
        <v>South Central</v>
      </c>
      <c r="M37" s="124" t="str">
        <f>INDEX('State '!$A$1:$C$62,MATCH($J37,'State '!$B:$B,0),3)</f>
        <v>South Central</v>
      </c>
      <c r="N37" s="124"/>
      <c r="O37" s="156"/>
      <c r="P37" s="156"/>
      <c r="Q37" s="156">
        <v>100</v>
      </c>
      <c r="R37" s="157"/>
      <c r="S37" s="155" t="s">
        <v>139</v>
      </c>
      <c r="T37" s="155"/>
      <c r="U37" s="155"/>
      <c r="V37" s="124" t="s">
        <v>2250</v>
      </c>
      <c r="W37" s="102" t="s">
        <v>2733</v>
      </c>
      <c r="X37" s="216" t="s">
        <v>2864</v>
      </c>
    </row>
    <row r="38" spans="1:260" ht="38.25" x14ac:dyDescent="0.2">
      <c r="A38" s="123">
        <v>43468</v>
      </c>
      <c r="B38" s="102" t="s">
        <v>2710</v>
      </c>
      <c r="C38" s="102" t="s">
        <v>1785</v>
      </c>
      <c r="D38" s="102" t="s">
        <v>141</v>
      </c>
      <c r="E38" s="102" t="s">
        <v>144</v>
      </c>
      <c r="F38" s="83">
        <v>43439</v>
      </c>
      <c r="G38" s="84">
        <v>2018</v>
      </c>
      <c r="H38" s="124" t="s">
        <v>1148</v>
      </c>
      <c r="I38" s="124" t="str">
        <f>LEFT($H38,2)</f>
        <v>TX</v>
      </c>
      <c r="J38" s="124" t="str">
        <f>RIGHT($H38,2)</f>
        <v>CA</v>
      </c>
      <c r="K38" s="211" t="str">
        <f>IF($L38=$M38,L38,CONCATENATE($L38,", ",IF(ISBLANK(N38),"",CONCATENATE(N38,", ")),$M38))</f>
        <v>South Central, Mountain, Pacific</v>
      </c>
      <c r="L38" s="124" t="str">
        <f>INDEX('State '!$A$1:$C$62,MATCH($I38,'State '!$B:$B,0),3)</f>
        <v>South Central</v>
      </c>
      <c r="M38" s="124" t="str">
        <f>INDEX('State '!$A$1:$C$62,MATCH($J38,'State '!$B:$B,0),3)</f>
        <v>Pacific</v>
      </c>
      <c r="N38" s="124" t="s">
        <v>2574</v>
      </c>
      <c r="O38" s="86"/>
      <c r="P38" s="86"/>
      <c r="Q38" s="86">
        <v>182</v>
      </c>
      <c r="R38" s="125">
        <v>20</v>
      </c>
      <c r="S38" s="148" t="s">
        <v>1880</v>
      </c>
      <c r="T38" s="124" t="s">
        <v>390</v>
      </c>
      <c r="U38" s="124" t="s">
        <v>2758</v>
      </c>
      <c r="V38" s="124" t="s">
        <v>2253</v>
      </c>
      <c r="W38" s="102" t="s">
        <v>2711</v>
      </c>
      <c r="X38" s="216"/>
    </row>
    <row r="39" spans="1:260" x14ac:dyDescent="0.2">
      <c r="A39" s="123">
        <v>43454</v>
      </c>
      <c r="B39" s="104" t="s">
        <v>2366</v>
      </c>
      <c r="C39" s="104" t="s">
        <v>200</v>
      </c>
      <c r="D39" s="104" t="s">
        <v>141</v>
      </c>
      <c r="E39" s="104" t="s">
        <v>144</v>
      </c>
      <c r="F39" s="153">
        <v>43432</v>
      </c>
      <c r="G39" s="157">
        <v>2018</v>
      </c>
      <c r="H39" s="155" t="s">
        <v>6</v>
      </c>
      <c r="I39" s="155" t="str">
        <f>LEFT($H39,2)</f>
        <v>TX</v>
      </c>
      <c r="J39" s="155" t="str">
        <f>RIGHT($H39,2)</f>
        <v>TX</v>
      </c>
      <c r="K39" s="211" t="str">
        <f>IF($L39=$M39,L39,CONCATENATE($L39,", ",IF(ISBLANK(N39),"",CONCATENATE(N39,", ")),$M39))</f>
        <v>South Central</v>
      </c>
      <c r="L39" s="124" t="str">
        <f>INDEX('State '!$A$1:$C$62,MATCH($I39,'State '!$B:$B,0),3)</f>
        <v>South Central</v>
      </c>
      <c r="M39" s="124" t="str">
        <f>INDEX('State '!$A$1:$C$62,MATCH($J39,'State '!$B:$B,0),3)</f>
        <v>South Central</v>
      </c>
      <c r="N39" s="124"/>
      <c r="O39" s="156">
        <v>129.80000000000001</v>
      </c>
      <c r="P39" s="156">
        <v>14</v>
      </c>
      <c r="Q39" s="156">
        <v>400</v>
      </c>
      <c r="R39" s="157">
        <v>30</v>
      </c>
      <c r="S39" s="155" t="s">
        <v>139</v>
      </c>
      <c r="T39" s="155" t="s">
        <v>390</v>
      </c>
      <c r="U39" s="155" t="s">
        <v>2367</v>
      </c>
      <c r="V39" s="124" t="s">
        <v>2250</v>
      </c>
      <c r="W39" s="102"/>
      <c r="X39" s="126"/>
    </row>
    <row r="40" spans="1:260" s="20" customFormat="1" ht="38.25" x14ac:dyDescent="0.2">
      <c r="A40" s="123">
        <v>43417</v>
      </c>
      <c r="B40" s="102" t="s">
        <v>2583</v>
      </c>
      <c r="C40" s="102" t="s">
        <v>1895</v>
      </c>
      <c r="D40" s="102" t="s">
        <v>141</v>
      </c>
      <c r="E40" s="102" t="s">
        <v>144</v>
      </c>
      <c r="F40" s="83">
        <v>43405</v>
      </c>
      <c r="G40" s="125">
        <v>2018</v>
      </c>
      <c r="H40" s="124" t="s">
        <v>2584</v>
      </c>
      <c r="I40" s="124" t="str">
        <f>LEFT($H40,2)</f>
        <v>QU</v>
      </c>
      <c r="J40" s="124" t="str">
        <f>RIGHT($H40,2)</f>
        <v>ME</v>
      </c>
      <c r="K40" s="211" t="str">
        <f>IF($L40=$M40,L40,CONCATENATE($L40,", ",IF(ISBLANK(N40),"",CONCATENATE(N40,", ")),$M40))</f>
        <v>Canada, Northeast</v>
      </c>
      <c r="L40" s="124" t="str">
        <f>INDEX('State '!$A$1:$C$62,MATCH($I40,'State '!$B:$B,0),3)</f>
        <v>Canada</v>
      </c>
      <c r="M40" s="124" t="str">
        <f>INDEX('State '!$A$1:$C$62,MATCH($J40,'State '!$B:$B,0),3)</f>
        <v>Northeast</v>
      </c>
      <c r="N40" s="124"/>
      <c r="O40" s="86">
        <v>80</v>
      </c>
      <c r="P40" s="86"/>
      <c r="Q40" s="86">
        <v>39.841000000000001</v>
      </c>
      <c r="R40" s="125"/>
      <c r="S40" s="124" t="s">
        <v>135</v>
      </c>
      <c r="T40" s="124" t="s">
        <v>390</v>
      </c>
      <c r="U40" s="124" t="s">
        <v>2581</v>
      </c>
      <c r="V40" s="124" t="s">
        <v>2253</v>
      </c>
      <c r="W40" s="102" t="s">
        <v>2680</v>
      </c>
      <c r="X40" s="216" t="s">
        <v>2622</v>
      </c>
      <c r="Y40" s="127"/>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c r="IF40" s="114"/>
      <c r="IG40" s="114"/>
      <c r="IH40" s="114"/>
      <c r="II40" s="114"/>
      <c r="IJ40" s="114"/>
      <c r="IK40" s="114"/>
      <c r="IL40" s="114"/>
      <c r="IM40" s="114"/>
      <c r="IN40" s="114"/>
      <c r="IO40" s="114"/>
      <c r="IP40" s="114"/>
      <c r="IQ40" s="114"/>
      <c r="IR40" s="114"/>
      <c r="IS40" s="114"/>
      <c r="IT40" s="114"/>
      <c r="IU40" s="114"/>
      <c r="IV40" s="114"/>
      <c r="IW40" s="114"/>
      <c r="IX40" s="114"/>
      <c r="IY40" s="114"/>
      <c r="IZ40" s="114"/>
    </row>
    <row r="41" spans="1:260" s="20" customFormat="1" x14ac:dyDescent="0.2">
      <c r="A41" s="123">
        <v>43417</v>
      </c>
      <c r="B41" s="102" t="s">
        <v>2582</v>
      </c>
      <c r="C41" s="102" t="s">
        <v>1895</v>
      </c>
      <c r="D41" s="102" t="s">
        <v>141</v>
      </c>
      <c r="E41" s="102" t="s">
        <v>144</v>
      </c>
      <c r="F41" s="83">
        <v>43405</v>
      </c>
      <c r="G41" s="125">
        <v>2018</v>
      </c>
      <c r="H41" s="124" t="s">
        <v>1586</v>
      </c>
      <c r="I41" s="124" t="str">
        <f>LEFT($H41,2)</f>
        <v>ME</v>
      </c>
      <c r="J41" s="124" t="str">
        <f>RIGHT($H41,2)</f>
        <v>MA</v>
      </c>
      <c r="K41" s="211" t="str">
        <f>IF($L41=$M41,L41,CONCATENATE($L41,", ",IF(ISBLANK(N41),"",CONCATENATE(N41,", ")),$M41))</f>
        <v>Northeast</v>
      </c>
      <c r="L41" s="124" t="str">
        <f>INDEX('State '!$A$1:$C$62,MATCH($I41,'State '!$B:$B,0),3)</f>
        <v>Northeast</v>
      </c>
      <c r="M41" s="124" t="str">
        <f>INDEX('State '!$A$1:$C$62,MATCH($J41,'State '!$B:$B,0),3)</f>
        <v>Northeast</v>
      </c>
      <c r="N41" s="124"/>
      <c r="O41" s="86"/>
      <c r="P41" s="86"/>
      <c r="Q41" s="86">
        <v>1.641</v>
      </c>
      <c r="R41" s="125"/>
      <c r="S41" s="124" t="s">
        <v>135</v>
      </c>
      <c r="T41" s="124" t="s">
        <v>390</v>
      </c>
      <c r="U41" s="124" t="s">
        <v>2581</v>
      </c>
      <c r="V41" s="124" t="s">
        <v>2253</v>
      </c>
      <c r="W41" s="102" t="s">
        <v>2679</v>
      </c>
      <c r="X41" s="216" t="s">
        <v>2622</v>
      </c>
      <c r="Y41" s="127"/>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c r="IF41" s="114"/>
      <c r="IG41" s="114"/>
      <c r="IH41" s="114"/>
      <c r="II41" s="114"/>
      <c r="IJ41" s="114"/>
      <c r="IK41" s="114"/>
      <c r="IL41" s="114"/>
      <c r="IM41" s="114"/>
      <c r="IN41" s="114"/>
      <c r="IO41" s="114"/>
      <c r="IP41" s="114"/>
      <c r="IQ41" s="114"/>
      <c r="IR41" s="114"/>
      <c r="IS41" s="114"/>
      <c r="IT41" s="114"/>
      <c r="IU41" s="114"/>
      <c r="IV41" s="114"/>
      <c r="IW41" s="114"/>
      <c r="IX41" s="114"/>
      <c r="IY41" s="114"/>
      <c r="IZ41" s="114"/>
    </row>
    <row r="42" spans="1:260" ht="25.5" x14ac:dyDescent="0.2">
      <c r="A42" s="123">
        <v>43314</v>
      </c>
      <c r="B42" s="103" t="s">
        <v>2595</v>
      </c>
      <c r="C42" s="103" t="s">
        <v>2502</v>
      </c>
      <c r="D42" s="103" t="s">
        <v>137</v>
      </c>
      <c r="E42" s="102" t="s">
        <v>144</v>
      </c>
      <c r="F42" s="85">
        <v>43313</v>
      </c>
      <c r="G42" s="177">
        <v>2018</v>
      </c>
      <c r="H42" s="124" t="s">
        <v>1124</v>
      </c>
      <c r="I42" s="124" t="str">
        <f>LEFT($H42,2)</f>
        <v>OK</v>
      </c>
      <c r="J42" s="124" t="str">
        <f>RIGHT($H42,2)</f>
        <v>TX</v>
      </c>
      <c r="K42" s="211" t="str">
        <f>IF($L42=$M42,L42,CONCATENATE($L42,", ",IF(ISBLANK(N42),"",CONCATENATE(N42,", ")),$M42))</f>
        <v>South Central</v>
      </c>
      <c r="L42" s="124" t="str">
        <f>INDEX('State '!$A$1:$C$62,MATCH($I42,'State '!$B:$B,0),3)</f>
        <v>South Central</v>
      </c>
      <c r="M42" s="124" t="str">
        <f>INDEX('State '!$A$1:$C$62,MATCH($J42,'State '!$B:$B,0),3)</f>
        <v>South Central</v>
      </c>
      <c r="N42" s="124"/>
      <c r="O42" s="147"/>
      <c r="P42" s="147"/>
      <c r="Q42" s="147">
        <v>400</v>
      </c>
      <c r="R42" s="86"/>
      <c r="S42" s="148" t="s">
        <v>135</v>
      </c>
      <c r="T42" s="149"/>
      <c r="U42" s="150"/>
      <c r="V42" s="124" t="s">
        <v>2253</v>
      </c>
      <c r="W42" s="102" t="s">
        <v>2596</v>
      </c>
      <c r="X42" s="126"/>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row>
    <row r="43" spans="1:260" s="20" customFormat="1" ht="25.5" x14ac:dyDescent="0.2">
      <c r="A43" s="123">
        <v>43423</v>
      </c>
      <c r="B43" s="102" t="s">
        <v>2767</v>
      </c>
      <c r="C43" s="102" t="s">
        <v>2537</v>
      </c>
      <c r="D43" s="102" t="s">
        <v>137</v>
      </c>
      <c r="E43" s="102" t="s">
        <v>144</v>
      </c>
      <c r="F43" s="83">
        <v>43221</v>
      </c>
      <c r="G43" s="125">
        <v>2018</v>
      </c>
      <c r="H43" s="124" t="s">
        <v>6</v>
      </c>
      <c r="I43" s="124" t="str">
        <f>LEFT($H43,2)</f>
        <v>TX</v>
      </c>
      <c r="J43" s="124" t="str">
        <f>RIGHT($H43,2)</f>
        <v>TX</v>
      </c>
      <c r="K43" s="211" t="str">
        <f>IF($L43=$M43,L43,CONCATENATE($L43,", ",IF(ISBLANK(N43),"",CONCATENATE(N43,", ")),$M43))</f>
        <v>South Central</v>
      </c>
      <c r="L43" s="124" t="str">
        <f>INDEX('State '!$A$1:$C$62,MATCH($I43,'State '!$B:$B,0),3)</f>
        <v>South Central</v>
      </c>
      <c r="M43" s="124" t="str">
        <f>INDEX('State '!$A$1:$C$62,MATCH($J43,'State '!$B:$B,0),3)</f>
        <v>South Central</v>
      </c>
      <c r="N43" s="124"/>
      <c r="O43" s="86"/>
      <c r="P43" s="86">
        <v>80</v>
      </c>
      <c r="Q43" s="86">
        <v>1400</v>
      </c>
      <c r="R43" s="125" t="s">
        <v>2538</v>
      </c>
      <c r="S43" s="124" t="s">
        <v>139</v>
      </c>
      <c r="T43" s="124" t="s">
        <v>2724</v>
      </c>
      <c r="U43" s="124"/>
      <c r="V43" s="124" t="s">
        <v>2250</v>
      </c>
      <c r="W43" s="102" t="s">
        <v>2539</v>
      </c>
      <c r="X43" s="216" t="s">
        <v>2554</v>
      </c>
    </row>
    <row r="44" spans="1:260" s="20" customFormat="1" x14ac:dyDescent="0.2">
      <c r="A44" s="123">
        <v>43423</v>
      </c>
      <c r="B44" s="102" t="s">
        <v>2589</v>
      </c>
      <c r="C44" s="102" t="s">
        <v>2537</v>
      </c>
      <c r="D44" s="102" t="s">
        <v>137</v>
      </c>
      <c r="E44" s="102" t="s">
        <v>144</v>
      </c>
      <c r="F44" s="83">
        <v>43159</v>
      </c>
      <c r="G44" s="125">
        <v>2018</v>
      </c>
      <c r="H44" s="124" t="s">
        <v>7</v>
      </c>
      <c r="I44" s="124" t="str">
        <f>LEFT($H44,2)</f>
        <v>PA</v>
      </c>
      <c r="J44" s="124" t="str">
        <f>RIGHT($H44,2)</f>
        <v>PA</v>
      </c>
      <c r="K44" s="211" t="str">
        <f>IF($L44=$M44,L44,CONCATENATE($L44,", ",IF(ISBLANK(N44),"",CONCATENATE(N44,", ")),$M44))</f>
        <v>Northeast</v>
      </c>
      <c r="L44" s="124" t="str">
        <f>INDEX('State '!$A$1:$C$62,MATCH($I44,'State '!$B:$B,0),3)</f>
        <v>Northeast</v>
      </c>
      <c r="M44" s="124" t="str">
        <f>INDEX('State '!$A$1:$C$62,MATCH($J44,'State '!$B:$B,0),3)</f>
        <v>Northeast</v>
      </c>
      <c r="N44" s="124"/>
      <c r="O44" s="86">
        <v>1500</v>
      </c>
      <c r="P44" s="86">
        <v>120</v>
      </c>
      <c r="Q44" s="86">
        <v>440</v>
      </c>
      <c r="R44" s="125" t="s">
        <v>1889</v>
      </c>
      <c r="S44" s="124" t="s">
        <v>139</v>
      </c>
      <c r="T44" s="124"/>
      <c r="U44" s="124" t="s">
        <v>391</v>
      </c>
      <c r="V44" s="124" t="s">
        <v>2250</v>
      </c>
      <c r="W44" s="102" t="s">
        <v>2590</v>
      </c>
      <c r="X44" s="216"/>
    </row>
    <row r="45" spans="1:260" x14ac:dyDescent="0.2">
      <c r="A45" s="123">
        <v>43252</v>
      </c>
      <c r="B45" s="102" t="s">
        <v>2258</v>
      </c>
      <c r="C45" s="102" t="s">
        <v>2022</v>
      </c>
      <c r="D45" s="102" t="s">
        <v>137</v>
      </c>
      <c r="E45" s="102" t="s">
        <v>144</v>
      </c>
      <c r="F45" s="83">
        <v>43252</v>
      </c>
      <c r="G45" s="125">
        <v>2018</v>
      </c>
      <c r="H45" s="124" t="s">
        <v>2428</v>
      </c>
      <c r="I45" s="124" t="str">
        <f>LEFT($H45,2)</f>
        <v>PA</v>
      </c>
      <c r="J45" s="124" t="str">
        <f>RIGHT($H45,2)</f>
        <v>MI</v>
      </c>
      <c r="K45" s="211" t="str">
        <f>IF($L45=$M45,L45,CONCATENATE($L45,", ",IF(ISBLANK(N45),"",CONCATENATE(N45,", ")),$M45))</f>
        <v>Northeast, Midwest</v>
      </c>
      <c r="L45" s="124" t="str">
        <f>INDEX('State '!$A$1:$C$62,MATCH($I45,'State '!$B:$B,0),3)</f>
        <v>Northeast</v>
      </c>
      <c r="M45" s="124" t="str">
        <f>INDEX('State '!$A$1:$C$62,MATCH($J45,'State '!$B:$B,0),3)</f>
        <v>Midwest</v>
      </c>
      <c r="N45" s="124"/>
      <c r="O45" s="86">
        <v>1220</v>
      </c>
      <c r="P45" s="86"/>
      <c r="Q45" s="86">
        <v>1550</v>
      </c>
      <c r="R45" s="125"/>
      <c r="S45" s="124" t="s">
        <v>135</v>
      </c>
      <c r="T45" s="124" t="s">
        <v>390</v>
      </c>
      <c r="U45" s="124" t="s">
        <v>2083</v>
      </c>
      <c r="V45" s="124" t="s">
        <v>2253</v>
      </c>
      <c r="W45" s="102"/>
      <c r="X45" s="126"/>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row>
    <row r="46" spans="1:260" s="20" customFormat="1" ht="51" x14ac:dyDescent="0.2">
      <c r="A46" s="123">
        <v>43454</v>
      </c>
      <c r="B46" s="102" t="s">
        <v>2834</v>
      </c>
      <c r="C46" s="103" t="s">
        <v>2451</v>
      </c>
      <c r="D46" s="102" t="s">
        <v>134</v>
      </c>
      <c r="E46" s="102" t="s">
        <v>144</v>
      </c>
      <c r="F46" s="83">
        <v>43445</v>
      </c>
      <c r="G46" s="125">
        <v>2018</v>
      </c>
      <c r="H46" s="124" t="s">
        <v>0</v>
      </c>
      <c r="I46" s="124" t="str">
        <f>LEFT($H46,2)</f>
        <v>LA</v>
      </c>
      <c r="J46" s="124" t="str">
        <f>RIGHT($H46,2)</f>
        <v>LA</v>
      </c>
      <c r="K46" s="211" t="str">
        <f>IF($L46=$M46,L46,CONCATENATE($L46,", ",IF(ISBLANK(N46),"",CONCATENATE(N46,", ")),$M46))</f>
        <v>South Central</v>
      </c>
      <c r="L46" s="124" t="str">
        <f>INDEX('State '!$A$1:$C$62,MATCH($I46,'State '!$B:$B,0),3)</f>
        <v>South Central</v>
      </c>
      <c r="M46" s="124" t="str">
        <f>INDEX('State '!$A$1:$C$62,MATCH($J46,'State '!$B:$B,0),3)</f>
        <v>South Central</v>
      </c>
      <c r="N46" s="124"/>
      <c r="O46" s="86">
        <v>151</v>
      </c>
      <c r="P46" s="86"/>
      <c r="Q46" s="86">
        <v>600</v>
      </c>
      <c r="R46" s="125"/>
      <c r="S46" s="124" t="s">
        <v>139</v>
      </c>
      <c r="T46" s="124" t="s">
        <v>390</v>
      </c>
      <c r="U46" s="124" t="s">
        <v>2452</v>
      </c>
      <c r="V46" s="124" t="s">
        <v>2250</v>
      </c>
      <c r="W46" s="102"/>
      <c r="X46" s="126"/>
      <c r="Y46" s="127"/>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c r="IW46" s="114"/>
      <c r="IX46" s="114"/>
      <c r="IY46" s="114"/>
      <c r="IZ46" s="114"/>
    </row>
    <row r="47" spans="1:260" s="20" customFormat="1" x14ac:dyDescent="0.2">
      <c r="A47" s="123">
        <v>43124</v>
      </c>
      <c r="B47" s="102" t="s">
        <v>2124</v>
      </c>
      <c r="C47" s="102" t="s">
        <v>2063</v>
      </c>
      <c r="D47" s="102" t="s">
        <v>141</v>
      </c>
      <c r="E47" s="102" t="s">
        <v>2474</v>
      </c>
      <c r="F47" s="83"/>
      <c r="G47" s="125">
        <v>2018</v>
      </c>
      <c r="H47" s="124" t="s">
        <v>37</v>
      </c>
      <c r="I47" s="124" t="str">
        <f>LEFT($H47,2)</f>
        <v>OK</v>
      </c>
      <c r="J47" s="124" t="str">
        <f>RIGHT($H47,2)</f>
        <v>OK</v>
      </c>
      <c r="K47" s="211" t="str">
        <f>IF($L47=$M47,L47,CONCATENATE($L47,", ",IF(ISBLANK(N47),"",CONCATENATE(N47,", ")),$M47))</f>
        <v>South Central</v>
      </c>
      <c r="L47" s="124" t="str">
        <f>INDEX('State '!$A$1:$C$62,MATCH($I47,'State '!$B:$B,0),3)</f>
        <v>South Central</v>
      </c>
      <c r="M47" s="124" t="str">
        <f>INDEX('State '!$A$1:$C$62,MATCH($J47,'State '!$B:$B,0),3)</f>
        <v>South Central</v>
      </c>
      <c r="N47" s="124"/>
      <c r="O47" s="86">
        <v>300</v>
      </c>
      <c r="P47" s="86">
        <v>247</v>
      </c>
      <c r="Q47" s="86">
        <v>1400</v>
      </c>
      <c r="R47" s="125">
        <v>36</v>
      </c>
      <c r="S47" s="124" t="s">
        <v>135</v>
      </c>
      <c r="T47" s="124" t="s">
        <v>390</v>
      </c>
      <c r="U47" s="124" t="s">
        <v>2262</v>
      </c>
      <c r="V47" s="124" t="s">
        <v>2250</v>
      </c>
      <c r="W47" s="102"/>
      <c r="X47" s="126"/>
      <c r="Y47" s="127"/>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c r="IF47" s="114"/>
      <c r="IG47" s="114"/>
      <c r="IH47" s="114"/>
      <c r="II47" s="114"/>
      <c r="IJ47" s="114"/>
      <c r="IK47" s="114"/>
      <c r="IL47" s="114"/>
      <c r="IM47" s="114"/>
      <c r="IN47" s="114"/>
      <c r="IO47" s="114"/>
      <c r="IP47" s="114"/>
      <c r="IQ47" s="114"/>
      <c r="IR47" s="114"/>
      <c r="IS47" s="114"/>
      <c r="IT47" s="114"/>
      <c r="IU47" s="114"/>
      <c r="IV47" s="114"/>
      <c r="IW47" s="114"/>
      <c r="IX47" s="114"/>
      <c r="IY47" s="114"/>
      <c r="IZ47" s="114"/>
    </row>
    <row r="48" spans="1:260" s="20" customFormat="1" x14ac:dyDescent="0.2">
      <c r="A48" s="123">
        <v>43468</v>
      </c>
      <c r="B48" s="102" t="s">
        <v>2740</v>
      </c>
      <c r="C48" s="102" t="s">
        <v>237</v>
      </c>
      <c r="D48" s="102" t="s">
        <v>141</v>
      </c>
      <c r="E48" s="102" t="s">
        <v>144</v>
      </c>
      <c r="F48" s="83">
        <v>43430</v>
      </c>
      <c r="G48" s="125">
        <v>2018</v>
      </c>
      <c r="H48" s="124" t="s">
        <v>532</v>
      </c>
      <c r="I48" s="124" t="str">
        <f>LEFT($H48,2)</f>
        <v>AL</v>
      </c>
      <c r="J48" s="124" t="str">
        <f>RIGHT($H48,2)</f>
        <v>FL</v>
      </c>
      <c r="K48" s="211" t="str">
        <f>IF($L48=$M48,L48,CONCATENATE($L48,", ",IF(ISBLANK(N48),"",CONCATENATE(N48,", ")),$M48))</f>
        <v>South Central, Southeast</v>
      </c>
      <c r="L48" s="124" t="str">
        <f>INDEX('State '!$A$1:$C$62,MATCH($I48,'State '!$B:$B,0),3)</f>
        <v>South Central</v>
      </c>
      <c r="M48" s="124" t="str">
        <f>INDEX('State '!$A$1:$C$62,MATCH($J48,'State '!$B:$B,0),3)</f>
        <v>Southeast</v>
      </c>
      <c r="N48" s="124"/>
      <c r="O48" s="86"/>
      <c r="P48" s="86"/>
      <c r="Q48" s="86">
        <v>60</v>
      </c>
      <c r="R48" s="125"/>
      <c r="S48" s="124" t="s">
        <v>135</v>
      </c>
      <c r="T48" s="124" t="s">
        <v>390</v>
      </c>
      <c r="U48" s="124" t="s">
        <v>2757</v>
      </c>
      <c r="V48" s="124" t="s">
        <v>2253</v>
      </c>
      <c r="W48" s="102" t="s">
        <v>2741</v>
      </c>
      <c r="X48" s="126"/>
      <c r="Y48" s="127"/>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114"/>
      <c r="IE48" s="114"/>
      <c r="IF48" s="114"/>
      <c r="IG48" s="114"/>
      <c r="IH48" s="114"/>
      <c r="II48" s="114"/>
      <c r="IJ48" s="114"/>
      <c r="IK48" s="114"/>
      <c r="IL48" s="114"/>
      <c r="IM48" s="114"/>
      <c r="IN48" s="114"/>
      <c r="IO48" s="114"/>
      <c r="IP48" s="114"/>
      <c r="IQ48" s="114"/>
      <c r="IR48" s="114"/>
      <c r="IS48" s="114"/>
      <c r="IT48" s="114"/>
      <c r="IU48" s="114"/>
      <c r="IV48" s="114"/>
      <c r="IW48" s="114"/>
      <c r="IX48" s="114"/>
      <c r="IY48" s="114"/>
      <c r="IZ48" s="114"/>
    </row>
    <row r="49" spans="1:260" ht="25.5" x14ac:dyDescent="0.2">
      <c r="A49" s="123">
        <v>43468</v>
      </c>
      <c r="B49" s="102" t="s">
        <v>2835</v>
      </c>
      <c r="C49" s="103" t="s">
        <v>2647</v>
      </c>
      <c r="D49" s="102" t="s">
        <v>137</v>
      </c>
      <c r="E49" s="145" t="s">
        <v>144</v>
      </c>
      <c r="F49" s="83">
        <v>43448</v>
      </c>
      <c r="G49" s="84">
        <v>2018</v>
      </c>
      <c r="H49" s="124" t="s">
        <v>2648</v>
      </c>
      <c r="I49" s="124" t="str">
        <f>LEFT($H49,2)</f>
        <v>ND</v>
      </c>
      <c r="J49" s="124" t="str">
        <f>RIGHT($H49,2)</f>
        <v>SK</v>
      </c>
      <c r="K49" s="211" t="str">
        <f>IF($L49=$M49,L49,CONCATENATE($L49,", ",IF(ISBLANK(N49),"",CONCATENATE(N49,", ")),$M49))</f>
        <v>Mountain, Canada</v>
      </c>
      <c r="L49" s="124" t="str">
        <f>INDEX('State '!$A$1:$C$62,MATCH($I49,'State '!$B:$B,0),3)</f>
        <v>Mountain</v>
      </c>
      <c r="M49" s="124" t="str">
        <f>INDEX('State '!$A$1:$C$62,MATCH($J49,'State '!$B:$B,0),3)</f>
        <v>Canada</v>
      </c>
      <c r="N49" s="124"/>
      <c r="O49" s="86"/>
      <c r="P49" s="86">
        <v>2.2000000000000002</v>
      </c>
      <c r="Q49" s="86">
        <v>30</v>
      </c>
      <c r="R49" s="125">
        <v>10.75</v>
      </c>
      <c r="S49" s="124" t="s">
        <v>135</v>
      </c>
      <c r="T49" s="124" t="s">
        <v>390</v>
      </c>
      <c r="U49" s="124" t="s">
        <v>2649</v>
      </c>
      <c r="V49" s="124" t="s">
        <v>2253</v>
      </c>
      <c r="W49" s="102" t="s">
        <v>2650</v>
      </c>
      <c r="X49" s="126"/>
    </row>
    <row r="50" spans="1:260" x14ac:dyDescent="0.2">
      <c r="A50" s="123">
        <v>43454</v>
      </c>
      <c r="B50" s="103" t="s">
        <v>2088</v>
      </c>
      <c r="C50" s="103" t="s">
        <v>220</v>
      </c>
      <c r="D50" s="103" t="s">
        <v>1945</v>
      </c>
      <c r="E50" s="145" t="s">
        <v>144</v>
      </c>
      <c r="F50" s="85">
        <v>43432</v>
      </c>
      <c r="G50" s="151">
        <v>2018</v>
      </c>
      <c r="H50" s="124" t="s">
        <v>6</v>
      </c>
      <c r="I50" s="124" t="str">
        <f>LEFT($H50,2)</f>
        <v>TX</v>
      </c>
      <c r="J50" s="124" t="str">
        <f>RIGHT($H50,2)</f>
        <v>TX</v>
      </c>
      <c r="K50" s="211" t="str">
        <f>IF($L50=$M50,L50,CONCATENATE($L50,", ",IF(ISBLANK(N50),"",CONCATENATE(N50,", ")),$M50))</f>
        <v>South Central</v>
      </c>
      <c r="L50" s="124" t="str">
        <f>INDEX('State '!$A$1:$C$62,MATCH($I50,'State '!$B:$B,0),3)</f>
        <v>South Central</v>
      </c>
      <c r="M50" s="124" t="str">
        <f>INDEX('State '!$A$1:$C$62,MATCH($J50,'State '!$B:$B,0),3)</f>
        <v>South Central</v>
      </c>
      <c r="N50" s="124"/>
      <c r="O50" s="147">
        <v>137.30000000000001</v>
      </c>
      <c r="P50" s="147"/>
      <c r="Q50" s="147">
        <v>396</v>
      </c>
      <c r="R50" s="86"/>
      <c r="S50" s="148" t="s">
        <v>135</v>
      </c>
      <c r="T50" s="149" t="s">
        <v>390</v>
      </c>
      <c r="U50" s="150" t="s">
        <v>2089</v>
      </c>
      <c r="V50" s="124" t="s">
        <v>2250</v>
      </c>
      <c r="W50" s="102" t="s">
        <v>2840</v>
      </c>
      <c r="X50" s="216" t="s">
        <v>2623</v>
      </c>
    </row>
    <row r="51" spans="1:260" s="20" customFormat="1" ht="25.5" x14ac:dyDescent="0.2">
      <c r="A51" s="123">
        <v>43194</v>
      </c>
      <c r="B51" s="102" t="s">
        <v>2162</v>
      </c>
      <c r="C51" s="103" t="s">
        <v>207</v>
      </c>
      <c r="D51" s="102" t="s">
        <v>1945</v>
      </c>
      <c r="E51" s="102" t="s">
        <v>144</v>
      </c>
      <c r="F51" s="83">
        <v>43168</v>
      </c>
      <c r="G51" s="125">
        <v>2018</v>
      </c>
      <c r="H51" s="124" t="s">
        <v>2531</v>
      </c>
      <c r="I51" s="124" t="str">
        <f>LEFT($H51,2)</f>
        <v>KY</v>
      </c>
      <c r="J51" s="124" t="str">
        <f>RIGHT($H51,2)</f>
        <v>LA</v>
      </c>
      <c r="K51" s="211" t="str">
        <f>IF($L51=$M51,L51,CONCATENATE($L51,", ",IF(ISBLANK(N51),"",CONCATENATE(N51,", ")),$M51))</f>
        <v>Midwest, South Central</v>
      </c>
      <c r="L51" s="124" t="str">
        <f>INDEX('State '!$A$1:$C$62,MATCH($I51,'State '!$B:$B,0),3)</f>
        <v>Midwest</v>
      </c>
      <c r="M51" s="124" t="str">
        <f>INDEX('State '!$A$1:$C$62,MATCH($J51,'State '!$B:$B,0),3)</f>
        <v>South Central</v>
      </c>
      <c r="N51" s="124"/>
      <c r="O51" s="86">
        <v>170</v>
      </c>
      <c r="P51" s="86">
        <v>2.4</v>
      </c>
      <c r="Q51" s="86">
        <v>900</v>
      </c>
      <c r="R51" s="125"/>
      <c r="S51" s="124" t="s">
        <v>135</v>
      </c>
      <c r="T51" s="124" t="s">
        <v>390</v>
      </c>
      <c r="U51" s="124" t="s">
        <v>2163</v>
      </c>
      <c r="V51" s="124" t="s">
        <v>2253</v>
      </c>
      <c r="W51" s="102" t="s">
        <v>2556</v>
      </c>
      <c r="X51" s="216" t="s">
        <v>2625</v>
      </c>
      <c r="Y51" s="127"/>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c r="IB51" s="114"/>
      <c r="IC51" s="114"/>
      <c r="ID51" s="114"/>
      <c r="IE51" s="114"/>
      <c r="IF51" s="114"/>
      <c r="IG51" s="114"/>
      <c r="IH51" s="114"/>
      <c r="II51" s="114"/>
      <c r="IJ51" s="114"/>
      <c r="IK51" s="114"/>
      <c r="IL51" s="114"/>
      <c r="IM51" s="114"/>
      <c r="IN51" s="114"/>
      <c r="IO51" s="114"/>
      <c r="IP51" s="114"/>
      <c r="IQ51" s="114"/>
      <c r="IR51" s="114"/>
      <c r="IS51" s="114"/>
      <c r="IT51" s="114"/>
      <c r="IU51" s="114"/>
      <c r="IV51" s="114"/>
      <c r="IW51" s="114"/>
      <c r="IX51" s="114"/>
      <c r="IY51" s="114"/>
      <c r="IZ51" s="114"/>
    </row>
    <row r="52" spans="1:260" s="20" customFormat="1" x14ac:dyDescent="0.2">
      <c r="A52" s="123">
        <v>43417</v>
      </c>
      <c r="B52" s="102" t="s">
        <v>2442</v>
      </c>
      <c r="C52" s="103" t="s">
        <v>241</v>
      </c>
      <c r="D52" s="102" t="s">
        <v>141</v>
      </c>
      <c r="E52" s="145" t="s">
        <v>144</v>
      </c>
      <c r="F52" s="83">
        <v>43404</v>
      </c>
      <c r="G52" s="84">
        <v>2018</v>
      </c>
      <c r="H52" s="124" t="s">
        <v>0</v>
      </c>
      <c r="I52" s="124" t="str">
        <f>LEFT($H52,2)</f>
        <v>LA</v>
      </c>
      <c r="J52" s="124" t="str">
        <f>RIGHT($H52,2)</f>
        <v>LA</v>
      </c>
      <c r="K52" s="211" t="str">
        <f>IF($L52=$M52,L52,CONCATENATE($L52,", ",IF(ISBLANK(N52),"",CONCATENATE(N52,", ")),$M52))</f>
        <v>South Central</v>
      </c>
      <c r="L52" s="124" t="str">
        <f>INDEX('State '!$A$1:$C$62,MATCH($I52,'State '!$B:$B,0),3)</f>
        <v>South Central</v>
      </c>
      <c r="M52" s="124" t="str">
        <f>INDEX('State '!$A$1:$C$62,MATCH($J52,'State '!$B:$B,0),3)</f>
        <v>South Central</v>
      </c>
      <c r="N52" s="124"/>
      <c r="O52" s="86">
        <v>29.7</v>
      </c>
      <c r="P52" s="86">
        <v>1</v>
      </c>
      <c r="Q52" s="86">
        <v>133.33000000000001</v>
      </c>
      <c r="R52" s="125">
        <v>24</v>
      </c>
      <c r="S52" s="124" t="s">
        <v>139</v>
      </c>
      <c r="T52" s="124" t="s">
        <v>390</v>
      </c>
      <c r="U52" s="124" t="s">
        <v>2443</v>
      </c>
      <c r="V52" s="124" t="s">
        <v>2250</v>
      </c>
      <c r="W52" s="102" t="s">
        <v>2555</v>
      </c>
      <c r="X52" s="216" t="s">
        <v>2626</v>
      </c>
      <c r="Y52" s="127"/>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c r="IB52" s="114"/>
      <c r="IC52" s="114"/>
      <c r="ID52" s="114"/>
      <c r="IE52" s="114"/>
      <c r="IF52" s="114"/>
      <c r="IG52" s="114"/>
      <c r="IH52" s="114"/>
      <c r="II52" s="114"/>
      <c r="IJ52" s="114"/>
      <c r="IK52" s="114"/>
      <c r="IL52" s="114"/>
      <c r="IM52" s="114"/>
      <c r="IN52" s="114"/>
      <c r="IO52" s="114"/>
      <c r="IP52" s="114"/>
      <c r="IQ52" s="114"/>
      <c r="IR52" s="114"/>
      <c r="IS52" s="114"/>
      <c r="IT52" s="114"/>
      <c r="IU52" s="114"/>
      <c r="IV52" s="114"/>
      <c r="IW52" s="114"/>
      <c r="IX52" s="114"/>
      <c r="IY52" s="114"/>
      <c r="IZ52" s="114"/>
    </row>
    <row r="53" spans="1:260" s="20" customFormat="1" ht="25.5" x14ac:dyDescent="0.2">
      <c r="A53" s="123">
        <v>43291</v>
      </c>
      <c r="B53" s="102" t="s">
        <v>2462</v>
      </c>
      <c r="C53" s="103" t="s">
        <v>207</v>
      </c>
      <c r="D53" s="102" t="s">
        <v>141</v>
      </c>
      <c r="E53" s="102" t="s">
        <v>144</v>
      </c>
      <c r="F53" s="83">
        <v>43286</v>
      </c>
      <c r="G53" s="125">
        <v>2018</v>
      </c>
      <c r="H53" s="124" t="s">
        <v>2412</v>
      </c>
      <c r="I53" s="124" t="str">
        <f>LEFT($H53,2)</f>
        <v>TX</v>
      </c>
      <c r="J53" s="124" t="str">
        <f>RIGHT($H53,2)</f>
        <v>MX</v>
      </c>
      <c r="K53" s="211" t="str">
        <f>IF($L53=$M53,L53,CONCATENATE($L53,", ",IF(ISBLANK(N53),"",CONCATENATE(N53,", ")),$M53))</f>
        <v>South Central, Mexico</v>
      </c>
      <c r="L53" s="124" t="str">
        <f>INDEX('State '!$A$1:$C$62,MATCH($I53,'State '!$B:$B,0),3)</f>
        <v>South Central</v>
      </c>
      <c r="M53" s="124" t="str">
        <f>INDEX('State '!$A$1:$C$62,MATCH($J53,'State '!$B:$B,0),3)</f>
        <v>Mexico</v>
      </c>
      <c r="N53" s="124"/>
      <c r="O53" s="86"/>
      <c r="P53" s="86">
        <f>486/5280</f>
        <v>9.2045454545454541E-2</v>
      </c>
      <c r="Q53" s="86">
        <v>383</v>
      </c>
      <c r="R53" s="125">
        <v>24</v>
      </c>
      <c r="S53" s="124" t="s">
        <v>135</v>
      </c>
      <c r="T53" s="149" t="s">
        <v>390</v>
      </c>
      <c r="U53" s="124" t="s">
        <v>2568</v>
      </c>
      <c r="V53" s="124" t="s">
        <v>2253</v>
      </c>
      <c r="W53" s="102" t="s">
        <v>2689</v>
      </c>
      <c r="X53" s="126"/>
      <c r="Y53" s="127"/>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114"/>
      <c r="IE53" s="114"/>
      <c r="IF53" s="114"/>
      <c r="IG53" s="114"/>
      <c r="IH53" s="114"/>
      <c r="II53" s="114"/>
      <c r="IJ53" s="114"/>
      <c r="IK53" s="114"/>
      <c r="IL53" s="114"/>
      <c r="IM53" s="114"/>
      <c r="IN53" s="114"/>
      <c r="IO53" s="114"/>
      <c r="IP53" s="114"/>
      <c r="IQ53" s="114"/>
      <c r="IR53" s="114"/>
      <c r="IS53" s="114"/>
      <c r="IT53" s="114"/>
      <c r="IU53" s="114"/>
      <c r="IV53" s="114"/>
      <c r="IW53" s="114"/>
      <c r="IX53" s="114"/>
      <c r="IY53" s="114"/>
      <c r="IZ53" s="114"/>
    </row>
    <row r="54" spans="1:260" ht="25.5" x14ac:dyDescent="0.2">
      <c r="A54" s="123">
        <v>43192</v>
      </c>
      <c r="B54" s="102" t="s">
        <v>2181</v>
      </c>
      <c r="C54" s="103" t="s">
        <v>2122</v>
      </c>
      <c r="D54" s="102" t="s">
        <v>141</v>
      </c>
      <c r="E54" s="102" t="s">
        <v>144</v>
      </c>
      <c r="F54" s="83">
        <v>43158</v>
      </c>
      <c r="G54" s="125">
        <v>2018</v>
      </c>
      <c r="H54" s="124" t="s">
        <v>53</v>
      </c>
      <c r="I54" s="124" t="str">
        <f>LEFT($H54,2)</f>
        <v>SC</v>
      </c>
      <c r="J54" s="124" t="str">
        <f>RIGHT($H54,2)</f>
        <v>SC</v>
      </c>
      <c r="K54" s="211" t="str">
        <f>IF($L54=$M54,L54,CONCATENATE($L54,", ",IF(ISBLANK(N54),"",CONCATENATE(N54,", ")),$M54))</f>
        <v>Southeast</v>
      </c>
      <c r="L54" s="124" t="str">
        <f>INDEX('State '!$A$1:$C$62,MATCH($I54,'State '!$B:$B,0),3)</f>
        <v>Southeast</v>
      </c>
      <c r="M54" s="124" t="str">
        <f>INDEX('State '!$A$1:$C$62,MATCH($J54,'State '!$B:$B,0),3)</f>
        <v>Southeast</v>
      </c>
      <c r="N54" s="124"/>
      <c r="O54" s="86">
        <v>119</v>
      </c>
      <c r="P54" s="86">
        <v>55</v>
      </c>
      <c r="Q54" s="86">
        <v>80</v>
      </c>
      <c r="R54" s="125">
        <v>12</v>
      </c>
      <c r="S54" s="124" t="s">
        <v>135</v>
      </c>
      <c r="T54" s="124" t="s">
        <v>390</v>
      </c>
      <c r="U54" s="124" t="s">
        <v>2265</v>
      </c>
      <c r="V54" s="124" t="s">
        <v>2250</v>
      </c>
      <c r="W54" s="102"/>
      <c r="X54" s="126"/>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row>
    <row r="55" spans="1:260" ht="25.5" x14ac:dyDescent="0.2">
      <c r="A55" s="158">
        <v>43417</v>
      </c>
      <c r="B55" s="104" t="s">
        <v>2382</v>
      </c>
      <c r="C55" s="104" t="s">
        <v>2097</v>
      </c>
      <c r="D55" s="104" t="s">
        <v>141</v>
      </c>
      <c r="E55" s="104" t="s">
        <v>144</v>
      </c>
      <c r="F55" s="153">
        <v>43404</v>
      </c>
      <c r="G55" s="157">
        <v>2018</v>
      </c>
      <c r="H55" s="155" t="s">
        <v>700</v>
      </c>
      <c r="I55" s="124" t="str">
        <f>LEFT($H55,2)</f>
        <v>MN</v>
      </c>
      <c r="J55" s="124" t="str">
        <f>RIGHT($H55,2)</f>
        <v>ND</v>
      </c>
      <c r="K55" s="211" t="str">
        <f>IF($L55=$M55,L55,CONCATENATE($L55,", ",IF(ISBLANK(N55),"",CONCATENATE(N55,", ")),$M55))</f>
        <v>Midwest, Mountain</v>
      </c>
      <c r="L55" s="124" t="str">
        <f>INDEX('State '!$A$1:$C$62,MATCH($I55,'State '!$B:$B,0),3)</f>
        <v>Midwest</v>
      </c>
      <c r="M55" s="124" t="str">
        <f>INDEX('State '!$A$1:$C$62,MATCH($J55,'State '!$B:$B,0),3)</f>
        <v>Mountain</v>
      </c>
      <c r="N55" s="124"/>
      <c r="O55" s="156">
        <v>57.3</v>
      </c>
      <c r="P55" s="156">
        <v>37.299999999999997</v>
      </c>
      <c r="Q55" s="156">
        <v>33</v>
      </c>
      <c r="R55" s="157">
        <v>16</v>
      </c>
      <c r="S55" s="155" t="s">
        <v>135</v>
      </c>
      <c r="T55" s="155" t="s">
        <v>390</v>
      </c>
      <c r="U55" s="155" t="s">
        <v>2383</v>
      </c>
      <c r="V55" s="124" t="s">
        <v>2253</v>
      </c>
      <c r="W55" s="102"/>
      <c r="X55" s="126"/>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row>
    <row r="56" spans="1:260" s="20" customFormat="1" x14ac:dyDescent="0.2">
      <c r="A56" s="123">
        <v>43417</v>
      </c>
      <c r="B56" s="102" t="s">
        <v>2430</v>
      </c>
      <c r="C56" s="102" t="s">
        <v>263</v>
      </c>
      <c r="D56" s="102" t="s">
        <v>141</v>
      </c>
      <c r="E56" s="102" t="s">
        <v>144</v>
      </c>
      <c r="F56" s="83">
        <v>43419</v>
      </c>
      <c r="G56" s="125">
        <v>2018</v>
      </c>
      <c r="H56" s="124" t="s">
        <v>2431</v>
      </c>
      <c r="I56" s="124" t="str">
        <f>LEFT($H56,2)</f>
        <v>WV</v>
      </c>
      <c r="J56" s="124" t="str">
        <f>RIGHT($H56,2)</f>
        <v>MD</v>
      </c>
      <c r="K56" s="211" t="str">
        <f>IF($L56=$M56,L56,CONCATENATE($L56,", ",IF(ISBLANK(N56),"",CONCATENATE(N56,", ")),$M56))</f>
        <v>Northeast</v>
      </c>
      <c r="L56" s="124" t="str">
        <f>INDEX('State '!$A$1:$C$62,MATCH($I56,'State '!$B:$B,0),3)</f>
        <v>Northeast</v>
      </c>
      <c r="M56" s="124" t="str">
        <f>INDEX('State '!$A$1:$C$62,MATCH($J56,'State '!$B:$B,0),3)</f>
        <v>Northeast</v>
      </c>
      <c r="N56" s="124"/>
      <c r="O56" s="86">
        <v>780</v>
      </c>
      <c r="P56" s="86">
        <v>29</v>
      </c>
      <c r="Q56" s="86">
        <v>500</v>
      </c>
      <c r="R56" s="125"/>
      <c r="S56" s="124" t="s">
        <v>135</v>
      </c>
      <c r="T56" s="124" t="s">
        <v>390</v>
      </c>
      <c r="U56" s="124" t="s">
        <v>2167</v>
      </c>
      <c r="V56" s="124" t="s">
        <v>2253</v>
      </c>
      <c r="W56" s="102"/>
      <c r="X56" s="126"/>
    </row>
    <row r="57" spans="1:260" ht="25.5" x14ac:dyDescent="0.2">
      <c r="A57" s="123">
        <v>43377</v>
      </c>
      <c r="B57" s="102" t="s">
        <v>2450</v>
      </c>
      <c r="C57" s="102" t="s">
        <v>263</v>
      </c>
      <c r="D57" s="102" t="s">
        <v>141</v>
      </c>
      <c r="E57" s="102" t="s">
        <v>144</v>
      </c>
      <c r="F57" s="83">
        <v>43377</v>
      </c>
      <c r="G57" s="125">
        <v>2018</v>
      </c>
      <c r="H57" s="124" t="s">
        <v>33</v>
      </c>
      <c r="I57" s="124" t="str">
        <f>LEFT($H57,2)</f>
        <v>WV</v>
      </c>
      <c r="J57" s="124" t="str">
        <f>RIGHT($H57,2)</f>
        <v>WV</v>
      </c>
      <c r="K57" s="211" t="str">
        <f>IF($L57=$M57,L57,CONCATENATE($L57,", ",IF(ISBLANK(N57),"",CONCATENATE(N57,", ")),$M57))</f>
        <v>Northeast</v>
      </c>
      <c r="L57" s="124" t="str">
        <f>INDEX('State '!$A$1:$C$62,MATCH($I57,'State '!$B:$B,0),3)</f>
        <v>Northeast</v>
      </c>
      <c r="M57" s="124" t="str">
        <f>INDEX('State '!$A$1:$C$62,MATCH($J57,'State '!$B:$B,0),3)</f>
        <v>Northeast</v>
      </c>
      <c r="N57" s="124"/>
      <c r="O57" s="86">
        <v>780</v>
      </c>
      <c r="P57" s="86">
        <v>29</v>
      </c>
      <c r="Q57" s="86">
        <v>800</v>
      </c>
      <c r="R57" s="125"/>
      <c r="S57" s="124" t="s">
        <v>135</v>
      </c>
      <c r="T57" s="124" t="s">
        <v>390</v>
      </c>
      <c r="U57" s="124" t="s">
        <v>2167</v>
      </c>
      <c r="V57" s="124" t="s">
        <v>2250</v>
      </c>
      <c r="W57" s="102"/>
      <c r="X57" s="126"/>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row>
    <row r="58" spans="1:260" s="20" customFormat="1" x14ac:dyDescent="0.2">
      <c r="A58" s="158">
        <v>43417</v>
      </c>
      <c r="B58" s="104" t="s">
        <v>2373</v>
      </c>
      <c r="C58" s="104" t="s">
        <v>1792</v>
      </c>
      <c r="D58" s="104" t="s">
        <v>141</v>
      </c>
      <c r="E58" s="104" t="s">
        <v>144</v>
      </c>
      <c r="F58" s="153">
        <v>43415</v>
      </c>
      <c r="G58" s="157">
        <v>2018</v>
      </c>
      <c r="H58" s="155" t="s">
        <v>1348</v>
      </c>
      <c r="I58" s="155" t="str">
        <f>LEFT($H58,2)</f>
        <v>IL</v>
      </c>
      <c r="J58" s="155" t="str">
        <f>RIGHT($H58,2)</f>
        <v>WI</v>
      </c>
      <c r="K58" s="211" t="str">
        <f>IF($L58=$M58,L58,CONCATENATE($L58,", ",IF(ISBLANK(N58),"",CONCATENATE(N58,", ")),$M58))</f>
        <v>Midwest</v>
      </c>
      <c r="L58" s="124" t="str">
        <f>INDEX('State '!$A$1:$C$62,MATCH($I58,'State '!$B:$B,0),3)</f>
        <v>Midwest</v>
      </c>
      <c r="M58" s="124" t="str">
        <f>INDEX('State '!$A$1:$C$62,MATCH($J58,'State '!$B:$B,0),3)</f>
        <v>Midwest</v>
      </c>
      <c r="N58" s="124"/>
      <c r="O58" s="156">
        <v>57.7</v>
      </c>
      <c r="P58" s="156">
        <v>0.5</v>
      </c>
      <c r="Q58" s="156">
        <v>231</v>
      </c>
      <c r="R58" s="157">
        <v>24</v>
      </c>
      <c r="S58" s="148" t="s">
        <v>135</v>
      </c>
      <c r="T58" s="149" t="s">
        <v>390</v>
      </c>
      <c r="U58" s="155" t="s">
        <v>2374</v>
      </c>
      <c r="V58" s="124" t="s">
        <v>2370</v>
      </c>
      <c r="W58" s="102"/>
      <c r="X58" s="126"/>
    </row>
    <row r="59" spans="1:260" s="20" customFormat="1" ht="25.5" x14ac:dyDescent="0.2">
      <c r="A59" s="123">
        <v>43182</v>
      </c>
      <c r="B59" s="102" t="s">
        <v>2490</v>
      </c>
      <c r="C59" s="102" t="s">
        <v>2491</v>
      </c>
      <c r="D59" s="102" t="s">
        <v>142</v>
      </c>
      <c r="E59" s="102" t="s">
        <v>138</v>
      </c>
      <c r="F59" s="83"/>
      <c r="G59" s="84">
        <v>2019</v>
      </c>
      <c r="H59" s="124" t="s">
        <v>7</v>
      </c>
      <c r="I59" s="124" t="str">
        <f>LEFT($H59,2)</f>
        <v>PA</v>
      </c>
      <c r="J59" s="124" t="str">
        <f>RIGHT($H59,2)</f>
        <v>PA</v>
      </c>
      <c r="K59" s="211" t="str">
        <f>IF($L59=$M59,L59,CONCATENATE($L59,", ",IF(ISBLANK(N59),"",CONCATENATE(N59,", ")),$M59))</f>
        <v>Northeast</v>
      </c>
      <c r="L59" s="124" t="str">
        <f>INDEX('State '!$A$1:$C$62,MATCH($I59,'State '!$B:$B,0),3)</f>
        <v>Northeast</v>
      </c>
      <c r="M59" s="124" t="str">
        <f>INDEX('State '!$A$1:$C$62,MATCH($J59,'State '!$B:$B,0),3)</f>
        <v>Northeast</v>
      </c>
      <c r="N59" s="124"/>
      <c r="O59" s="86">
        <v>143</v>
      </c>
      <c r="P59" s="86">
        <v>4.75</v>
      </c>
      <c r="Q59" s="86">
        <v>775</v>
      </c>
      <c r="R59" s="125" t="s">
        <v>2499</v>
      </c>
      <c r="S59" s="124" t="s">
        <v>139</v>
      </c>
      <c r="T59" s="124" t="s">
        <v>390</v>
      </c>
      <c r="U59" s="124" t="s">
        <v>2498</v>
      </c>
      <c r="V59" s="124" t="s">
        <v>2250</v>
      </c>
      <c r="W59" s="102"/>
      <c r="X59" s="126"/>
    </row>
    <row r="60" spans="1:260" ht="38.25" x14ac:dyDescent="0.2">
      <c r="A60" s="123">
        <v>43468</v>
      </c>
      <c r="B60" s="102" t="s">
        <v>2769</v>
      </c>
      <c r="C60" s="102" t="s">
        <v>200</v>
      </c>
      <c r="D60" s="102" t="s">
        <v>134</v>
      </c>
      <c r="E60" s="145" t="s">
        <v>432</v>
      </c>
      <c r="F60" s="83"/>
      <c r="G60" s="84">
        <v>2019</v>
      </c>
      <c r="H60" s="124" t="s">
        <v>8</v>
      </c>
      <c r="I60" s="124" t="str">
        <f>LEFT($H60,2)</f>
        <v>OH</v>
      </c>
      <c r="J60" s="124" t="str">
        <f>RIGHT($H60,2)</f>
        <v>OH</v>
      </c>
      <c r="K60" s="211" t="str">
        <f>IF($L60=$M60,L60,CONCATENATE($L60,", ",IF(ISBLANK(N60),"",CONCATENATE(N60,", ")),$M60))</f>
        <v>Northeast</v>
      </c>
      <c r="L60" s="124" t="str">
        <f>INDEX('State '!$A$1:$C$62,MATCH($I60,'State '!$B:$B,0),3)</f>
        <v>Northeast</v>
      </c>
      <c r="M60" s="124" t="str">
        <f>INDEX('State '!$A$1:$C$62,MATCH($J60,'State '!$B:$B,0),3)</f>
        <v>Northeast</v>
      </c>
      <c r="N60" s="124"/>
      <c r="O60" s="86"/>
      <c r="P60" s="86"/>
      <c r="Q60" s="86">
        <f>950.155-637.559</f>
        <v>312.596</v>
      </c>
      <c r="R60" s="125"/>
      <c r="S60" s="124" t="s">
        <v>135</v>
      </c>
      <c r="T60" s="124" t="s">
        <v>390</v>
      </c>
      <c r="U60" s="124" t="s">
        <v>2237</v>
      </c>
      <c r="V60" s="124" t="s">
        <v>2250</v>
      </c>
      <c r="W60" s="102" t="s">
        <v>2544</v>
      </c>
      <c r="X60" s="216" t="s">
        <v>2543</v>
      </c>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row>
    <row r="61" spans="1:260" x14ac:dyDescent="0.2">
      <c r="A61" s="123">
        <v>43454</v>
      </c>
      <c r="B61" s="102" t="s">
        <v>2448</v>
      </c>
      <c r="C61" s="102" t="s">
        <v>2449</v>
      </c>
      <c r="D61" s="102" t="s">
        <v>137</v>
      </c>
      <c r="E61" s="102" t="s">
        <v>144</v>
      </c>
      <c r="F61" s="83">
        <v>43444</v>
      </c>
      <c r="G61" s="125">
        <v>2019</v>
      </c>
      <c r="H61" s="124" t="s">
        <v>7</v>
      </c>
      <c r="I61" s="124" t="str">
        <f>LEFT($H61,2)</f>
        <v>PA</v>
      </c>
      <c r="J61" s="124" t="str">
        <f>RIGHT($H61,2)</f>
        <v>PA</v>
      </c>
      <c r="K61" s="211" t="str">
        <f>IF($L61=$M61,L61,CONCATENATE($L61,", ",IF(ISBLANK(N61),"",CONCATENATE(N61,", ")),$M61))</f>
        <v>Northeast</v>
      </c>
      <c r="L61" s="124" t="str">
        <f>INDEX('State '!$A$1:$C$62,MATCH($I61,'State '!$B:$B,0),3)</f>
        <v>Northeast</v>
      </c>
      <c r="M61" s="124" t="str">
        <f>INDEX('State '!$A$1:$C$62,MATCH($J61,'State '!$B:$B,0),3)</f>
        <v>Northeast</v>
      </c>
      <c r="N61" s="124"/>
      <c r="O61" s="86">
        <v>47.2</v>
      </c>
      <c r="P61" s="86">
        <v>13.19</v>
      </c>
      <c r="Q61" s="86">
        <v>79</v>
      </c>
      <c r="R61" s="125">
        <v>12</v>
      </c>
      <c r="S61" s="124" t="s">
        <v>139</v>
      </c>
      <c r="T61" s="124" t="s">
        <v>390</v>
      </c>
      <c r="U61" s="124" t="s">
        <v>2540</v>
      </c>
      <c r="V61" s="124" t="s">
        <v>2250</v>
      </c>
      <c r="W61" s="102" t="s">
        <v>2541</v>
      </c>
      <c r="X61" s="216" t="s">
        <v>2603</v>
      </c>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row>
    <row r="62" spans="1:260" x14ac:dyDescent="0.2">
      <c r="A62" s="123">
        <v>43262</v>
      </c>
      <c r="B62" s="102" t="s">
        <v>2671</v>
      </c>
      <c r="C62" s="103" t="s">
        <v>2672</v>
      </c>
      <c r="D62" s="102" t="s">
        <v>141</v>
      </c>
      <c r="E62" s="102" t="s">
        <v>138</v>
      </c>
      <c r="F62" s="83"/>
      <c r="G62" s="84">
        <v>2019</v>
      </c>
      <c r="H62" s="124" t="s">
        <v>53</v>
      </c>
      <c r="I62" s="124" t="str">
        <f>LEFT($H62,2)</f>
        <v>SC</v>
      </c>
      <c r="J62" s="124" t="str">
        <f>RIGHT($H62,2)</f>
        <v>SC</v>
      </c>
      <c r="K62" s="211" t="str">
        <f>IF($L62=$M62,L62,CONCATENATE($L62,", ",IF(ISBLANK(N62),"",CONCATENATE(N62,", ")),$M62))</f>
        <v>Southeast</v>
      </c>
      <c r="L62" s="124" t="str">
        <f>INDEX('State '!$A$1:$C$62,MATCH($I62,'State '!$B:$B,0),3)</f>
        <v>Southeast</v>
      </c>
      <c r="M62" s="124" t="str">
        <f>INDEX('State '!$A$1:$C$62,MATCH($J62,'State '!$B:$B,0),3)</f>
        <v>Southeast</v>
      </c>
      <c r="N62" s="124"/>
      <c r="O62" s="86">
        <v>1.6</v>
      </c>
      <c r="P62" s="86">
        <v>0.46</v>
      </c>
      <c r="Q62" s="86">
        <v>20</v>
      </c>
      <c r="R62" s="125">
        <v>8</v>
      </c>
      <c r="S62" s="124" t="s">
        <v>135</v>
      </c>
      <c r="T62" s="124" t="s">
        <v>390</v>
      </c>
      <c r="U62" s="124" t="s">
        <v>2673</v>
      </c>
      <c r="V62" s="124" t="s">
        <v>2250</v>
      </c>
      <c r="W62" s="102" t="s">
        <v>2674</v>
      </c>
      <c r="X62" s="216"/>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row>
    <row r="63" spans="1:260" x14ac:dyDescent="0.2">
      <c r="A63" s="123">
        <v>43454</v>
      </c>
      <c r="B63" s="102" t="s">
        <v>2415</v>
      </c>
      <c r="C63" s="102" t="s">
        <v>2416</v>
      </c>
      <c r="D63" s="102" t="s">
        <v>137</v>
      </c>
      <c r="E63" s="102" t="s">
        <v>398</v>
      </c>
      <c r="F63" s="83"/>
      <c r="G63" s="125">
        <v>2019</v>
      </c>
      <c r="H63" s="124" t="s">
        <v>1124</v>
      </c>
      <c r="I63" s="124" t="str">
        <f>LEFT($H63,2)</f>
        <v>OK</v>
      </c>
      <c r="J63" s="124" t="str">
        <f>RIGHT($H63,2)</f>
        <v>TX</v>
      </c>
      <c r="K63" s="211" t="str">
        <f>IF($L63=$M63,L63,CONCATENATE($L63,", ",IF(ISBLANK(N63),"",CONCATENATE(N63,", ")),$M63))</f>
        <v>South Central</v>
      </c>
      <c r="L63" s="124" t="str">
        <f>INDEX('State '!$A$1:$C$62,MATCH($I63,'State '!$B:$B,0),3)</f>
        <v>South Central</v>
      </c>
      <c r="M63" s="124" t="str">
        <f>INDEX('State '!$A$1:$C$62,MATCH($J63,'State '!$B:$B,0),3)</f>
        <v>South Central</v>
      </c>
      <c r="N63" s="124"/>
      <c r="O63" s="86">
        <v>1025</v>
      </c>
      <c r="P63" s="86">
        <v>233</v>
      </c>
      <c r="Q63" s="86">
        <v>1440</v>
      </c>
      <c r="R63" s="125" t="s">
        <v>1646</v>
      </c>
      <c r="S63" s="124" t="s">
        <v>135</v>
      </c>
      <c r="T63" s="124" t="s">
        <v>390</v>
      </c>
      <c r="U63" s="124" t="s">
        <v>2417</v>
      </c>
      <c r="V63" s="124" t="s">
        <v>2253</v>
      </c>
      <c r="W63" s="102"/>
      <c r="X63" s="126"/>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row>
    <row r="64" spans="1:260" ht="25.5" x14ac:dyDescent="0.2">
      <c r="A64" s="123">
        <v>43182</v>
      </c>
      <c r="B64" s="102" t="s">
        <v>2515</v>
      </c>
      <c r="C64" s="102" t="s">
        <v>2516</v>
      </c>
      <c r="D64" s="102" t="s">
        <v>141</v>
      </c>
      <c r="E64" s="102" t="s">
        <v>138</v>
      </c>
      <c r="F64" s="83"/>
      <c r="G64" s="125">
        <v>2019</v>
      </c>
      <c r="H64" s="124" t="s">
        <v>25</v>
      </c>
      <c r="I64" s="124" t="str">
        <f>LEFT($H64,2)</f>
        <v>CO</v>
      </c>
      <c r="J64" s="124" t="str">
        <f>RIGHT($H64,2)</f>
        <v>CO</v>
      </c>
      <c r="K64" s="211" t="str">
        <f>IF($L64=$M64,L64,CONCATENATE($L64,", ",IF(ISBLANK(N64),"",CONCATENATE(N64,", ")),$M64))</f>
        <v>Mountain</v>
      </c>
      <c r="L64" s="124" t="str">
        <f>INDEX('State '!$A$1:$C$62,MATCH($I64,'State '!$B:$B,0),3)</f>
        <v>Mountain</v>
      </c>
      <c r="M64" s="124" t="str">
        <f>INDEX('State '!$A$1:$C$62,MATCH($J64,'State '!$B:$B,0),3)</f>
        <v>Mountain</v>
      </c>
      <c r="N64" s="124"/>
      <c r="O64" s="86">
        <v>213</v>
      </c>
      <c r="P64" s="86">
        <v>70</v>
      </c>
      <c r="Q64" s="86">
        <v>600</v>
      </c>
      <c r="R64" s="125">
        <v>36</v>
      </c>
      <c r="S64" s="124" t="s">
        <v>135</v>
      </c>
      <c r="T64" s="124" t="s">
        <v>390</v>
      </c>
      <c r="U64" s="124" t="s">
        <v>2521</v>
      </c>
      <c r="V64" s="124" t="s">
        <v>2250</v>
      </c>
      <c r="W64" s="102"/>
      <c r="X64" s="126"/>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row>
    <row r="65" spans="1:260" ht="25.5" x14ac:dyDescent="0.2">
      <c r="A65" s="123">
        <v>43182</v>
      </c>
      <c r="B65" s="102" t="s">
        <v>2517</v>
      </c>
      <c r="C65" s="102" t="s">
        <v>2518</v>
      </c>
      <c r="D65" s="102" t="s">
        <v>141</v>
      </c>
      <c r="E65" s="102" t="s">
        <v>138</v>
      </c>
      <c r="F65" s="83"/>
      <c r="G65" s="125">
        <v>2019</v>
      </c>
      <c r="H65" s="124" t="s">
        <v>2520</v>
      </c>
      <c r="I65" s="124" t="str">
        <f>LEFT($H65,2)</f>
        <v>CO</v>
      </c>
      <c r="J65" s="124" t="str">
        <f>RIGHT($H65,2)</f>
        <v>IL</v>
      </c>
      <c r="K65" s="211" t="str">
        <f>IF($L65=$M65,L65,CONCATENATE($L65,", ",IF(ISBLANK(N65),"",CONCATENATE(N65,", ")),$M65))</f>
        <v>Mountain, South Central, Midwest</v>
      </c>
      <c r="L65" s="124" t="str">
        <f>INDEX('State '!$A$1:$C$62,MATCH($I65,'State '!$B:$B,0),3)</f>
        <v>Mountain</v>
      </c>
      <c r="M65" s="124" t="str">
        <f>INDEX('State '!$A$1:$C$62,MATCH($J65,'State '!$B:$B,0),3)</f>
        <v>Midwest</v>
      </c>
      <c r="N65" s="124" t="s">
        <v>2576</v>
      </c>
      <c r="O65" s="86">
        <v>132.80000000000001</v>
      </c>
      <c r="P65" s="86"/>
      <c r="Q65" s="86">
        <v>1000</v>
      </c>
      <c r="R65" s="125"/>
      <c r="S65" s="124" t="s">
        <v>135</v>
      </c>
      <c r="T65" s="124" t="s">
        <v>390</v>
      </c>
      <c r="U65" s="124" t="s">
        <v>2519</v>
      </c>
      <c r="V65" s="124" t="s">
        <v>2253</v>
      </c>
      <c r="W65" s="102"/>
      <c r="X65" s="126"/>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row>
    <row r="66" spans="1:260" x14ac:dyDescent="0.2">
      <c r="A66" s="123">
        <v>43291</v>
      </c>
      <c r="B66" s="102" t="s">
        <v>2425</v>
      </c>
      <c r="C66" s="102" t="s">
        <v>1903</v>
      </c>
      <c r="D66" s="102" t="s">
        <v>141</v>
      </c>
      <c r="E66" s="102" t="s">
        <v>2474</v>
      </c>
      <c r="F66" s="83"/>
      <c r="G66" s="125">
        <v>2019</v>
      </c>
      <c r="H66" s="124" t="s">
        <v>2426</v>
      </c>
      <c r="I66" s="124" t="str">
        <f>LEFT($H66,2)</f>
        <v>OK</v>
      </c>
      <c r="J66" s="124" t="str">
        <f>RIGHT($H66,2)</f>
        <v>KS</v>
      </c>
      <c r="K66" s="211" t="str">
        <f>IF($L66=$M66,L66,CONCATENATE($L66,", ",IF(ISBLANK(N66),"",CONCATENATE(N66,", ")),$M66))</f>
        <v>South Central</v>
      </c>
      <c r="L66" s="124" t="str">
        <f>INDEX('State '!$A$1:$C$62,MATCH($I66,'State '!$B:$B,0),3)</f>
        <v>South Central</v>
      </c>
      <c r="M66" s="124" t="str">
        <f>INDEX('State '!$A$1:$C$62,MATCH($J66,'State '!$B:$B,0),3)</f>
        <v>South Central</v>
      </c>
      <c r="N66" s="124"/>
      <c r="O66" s="86"/>
      <c r="P66" s="86">
        <v>48</v>
      </c>
      <c r="Q66" s="86">
        <v>631</v>
      </c>
      <c r="R66" s="125"/>
      <c r="S66" s="124" t="s">
        <v>135</v>
      </c>
      <c r="T66" s="124" t="s">
        <v>390</v>
      </c>
      <c r="U66" s="124" t="s">
        <v>2427</v>
      </c>
      <c r="V66" s="124" t="s">
        <v>2253</v>
      </c>
      <c r="W66" s="102" t="s">
        <v>2696</v>
      </c>
      <c r="X66" s="126"/>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row>
    <row r="67" spans="1:260" x14ac:dyDescent="0.2">
      <c r="A67" s="123">
        <v>43124</v>
      </c>
      <c r="B67" s="102" t="s">
        <v>2190</v>
      </c>
      <c r="C67" s="102" t="s">
        <v>1891</v>
      </c>
      <c r="D67" s="102" t="s">
        <v>1945</v>
      </c>
      <c r="E67" s="102" t="s">
        <v>398</v>
      </c>
      <c r="F67" s="83"/>
      <c r="G67" s="84">
        <v>2019</v>
      </c>
      <c r="H67" s="124" t="s">
        <v>0</v>
      </c>
      <c r="I67" s="124" t="str">
        <f>LEFT($H67,2)</f>
        <v>LA</v>
      </c>
      <c r="J67" s="124" t="str">
        <f>RIGHT($H67,2)</f>
        <v>LA</v>
      </c>
      <c r="K67" s="211" t="str">
        <f>IF($L67=$M67,L67,CONCATENATE($L67,", ",IF(ISBLANK(N67),"",CONCATENATE(N67,", ")),$M67))</f>
        <v>South Central</v>
      </c>
      <c r="L67" s="124" t="str">
        <f>INDEX('State '!$A$1:$C$62,MATCH($I67,'State '!$B:$B,0),3)</f>
        <v>South Central</v>
      </c>
      <c r="M67" s="124" t="str">
        <f>INDEX('State '!$A$1:$C$62,MATCH($J67,'State '!$B:$B,0),3)</f>
        <v>South Central</v>
      </c>
      <c r="N67" s="124"/>
      <c r="O67" s="86">
        <v>610</v>
      </c>
      <c r="P67" s="86">
        <v>104.3</v>
      </c>
      <c r="Q67" s="86">
        <v>1500</v>
      </c>
      <c r="R67" s="125">
        <v>42</v>
      </c>
      <c r="S67" s="124" t="s">
        <v>135</v>
      </c>
      <c r="T67" s="124" t="s">
        <v>390</v>
      </c>
      <c r="U67" s="124" t="s">
        <v>2243</v>
      </c>
      <c r="V67" s="124" t="s">
        <v>2250</v>
      </c>
      <c r="W67" s="102"/>
      <c r="X67" s="126"/>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row>
    <row r="68" spans="1:260" ht="25.5" x14ac:dyDescent="0.2">
      <c r="A68" s="158">
        <v>43291</v>
      </c>
      <c r="B68" s="104" t="s">
        <v>2705</v>
      </c>
      <c r="C68" s="104" t="s">
        <v>2706</v>
      </c>
      <c r="D68" s="104" t="s">
        <v>137</v>
      </c>
      <c r="E68" s="104" t="s">
        <v>138</v>
      </c>
      <c r="F68" s="153"/>
      <c r="G68" s="157">
        <v>2019</v>
      </c>
      <c r="H68" s="155" t="s">
        <v>700</v>
      </c>
      <c r="I68" s="155" t="str">
        <f>LEFT($H68,2)</f>
        <v>MN</v>
      </c>
      <c r="J68" s="155" t="str">
        <f>RIGHT($H68,2)</f>
        <v>ND</v>
      </c>
      <c r="K68" s="211" t="str">
        <f>IF($L68=$M68,L68,CONCATENATE($L68,", ",IF(ISBLANK(N68),"",CONCATENATE(N68,", ")),$M68))</f>
        <v>Midwest, Mountain</v>
      </c>
      <c r="L68" s="124" t="str">
        <f>INDEX('State '!$A$1:$C$62,MATCH($I68,'State '!$B:$B,0),3)</f>
        <v>Midwest</v>
      </c>
      <c r="M68" s="124" t="str">
        <f>INDEX('State '!$A$1:$C$62,MATCH($J68,'State '!$B:$B,0),3)</f>
        <v>Mountain</v>
      </c>
      <c r="N68" s="124"/>
      <c r="O68" s="156"/>
      <c r="P68" s="156">
        <v>17.3</v>
      </c>
      <c r="Q68" s="156"/>
      <c r="R68" s="157" t="s">
        <v>2709</v>
      </c>
      <c r="S68" s="155" t="s">
        <v>135</v>
      </c>
      <c r="T68" s="155" t="s">
        <v>390</v>
      </c>
      <c r="U68" s="155" t="s">
        <v>2707</v>
      </c>
      <c r="V68" s="124" t="s">
        <v>2253</v>
      </c>
      <c r="W68" s="102" t="s">
        <v>2708</v>
      </c>
      <c r="X68" s="126"/>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row>
    <row r="69" spans="1:260" s="20" customFormat="1" x14ac:dyDescent="0.2">
      <c r="A69" s="123">
        <v>43468</v>
      </c>
      <c r="B69" s="102" t="s">
        <v>2851</v>
      </c>
      <c r="C69" s="102" t="s">
        <v>2097</v>
      </c>
      <c r="D69" s="102" t="s">
        <v>134</v>
      </c>
      <c r="E69" s="102" t="s">
        <v>138</v>
      </c>
      <c r="F69" s="83"/>
      <c r="G69" s="84">
        <v>2019</v>
      </c>
      <c r="H69" s="124" t="s">
        <v>11</v>
      </c>
      <c r="I69" s="124" t="str">
        <f>LEFT($H69,2)</f>
        <v>ND</v>
      </c>
      <c r="J69" s="124" t="str">
        <f>RIGHT($H69,2)</f>
        <v>ND</v>
      </c>
      <c r="K69" s="211" t="str">
        <f>IF($L69=$M69,L69,CONCATENATE($L69,", ",IF(ISBLANK(N69),"",CONCATENATE(N69,", ")),$M69))</f>
        <v>Mountain</v>
      </c>
      <c r="L69" s="124" t="str">
        <f>INDEX('State '!$A$1:$C$62,MATCH($I69,'State '!$B:$B,0),3)</f>
        <v>Mountain</v>
      </c>
      <c r="M69" s="124" t="str">
        <f>INDEX('State '!$A$1:$C$62,MATCH($J69,'State '!$B:$B,0),3)</f>
        <v>Mountain</v>
      </c>
      <c r="N69" s="124"/>
      <c r="O69" s="86">
        <v>29.5</v>
      </c>
      <c r="P69" s="86">
        <v>12.2</v>
      </c>
      <c r="Q69" s="86">
        <v>175</v>
      </c>
      <c r="R69" s="125">
        <v>20</v>
      </c>
      <c r="S69" s="124" t="s">
        <v>135</v>
      </c>
      <c r="T69" s="124" t="s">
        <v>390</v>
      </c>
      <c r="U69" s="124" t="s">
        <v>2852</v>
      </c>
      <c r="V69" s="124" t="s">
        <v>2250</v>
      </c>
      <c r="W69" s="102" t="s">
        <v>2853</v>
      </c>
      <c r="X69" s="126"/>
      <c r="Y69" s="127"/>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row>
    <row r="70" spans="1:260" s="20" customFormat="1" x14ac:dyDescent="0.2">
      <c r="A70" s="123">
        <v>43417</v>
      </c>
      <c r="B70" s="104" t="s">
        <v>2793</v>
      </c>
      <c r="C70" s="104" t="s">
        <v>237</v>
      </c>
      <c r="D70" s="104" t="s">
        <v>141</v>
      </c>
      <c r="E70" s="104" t="s">
        <v>140</v>
      </c>
      <c r="F70" s="153"/>
      <c r="G70" s="154">
        <v>2019</v>
      </c>
      <c r="H70" s="155" t="s">
        <v>2795</v>
      </c>
      <c r="I70" s="155" t="str">
        <f>LEFT($H70,2)</f>
        <v>AL</v>
      </c>
      <c r="J70" s="155" t="str">
        <f>RIGHT($H70,2)</f>
        <v>LA</v>
      </c>
      <c r="K70" s="211" t="str">
        <f>IF($L70=$M70,L70,CONCATENATE($L70,", ",IF(ISBLANK(N70),"",CONCATENATE(N70,", ")),$M70))</f>
        <v>South Central</v>
      </c>
      <c r="L70" s="124" t="str">
        <f>INDEX('State '!$A$1:$C$62,MATCH($I70,'State '!$B:$B,0),3)</f>
        <v>South Central</v>
      </c>
      <c r="M70" s="124" t="str">
        <f>INDEX('State '!$A$1:$C$62,MATCH($J70,'State '!$B:$B,0),3)</f>
        <v>South Central</v>
      </c>
      <c r="N70" s="124"/>
      <c r="O70" s="156">
        <v>5</v>
      </c>
      <c r="P70" s="156"/>
      <c r="Q70" s="156">
        <v>75</v>
      </c>
      <c r="R70" s="157">
        <v>24</v>
      </c>
      <c r="S70" s="155" t="s">
        <v>135</v>
      </c>
      <c r="T70" s="155" t="s">
        <v>390</v>
      </c>
      <c r="U70" s="155" t="s">
        <v>2794</v>
      </c>
      <c r="V70" s="124" t="s">
        <v>2253</v>
      </c>
      <c r="W70" s="102" t="s">
        <v>2796</v>
      </c>
      <c r="X70" s="126"/>
      <c r="Y70" s="127"/>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row>
    <row r="71" spans="1:260" s="20" customFormat="1" x14ac:dyDescent="0.2">
      <c r="A71" s="123">
        <v>43423</v>
      </c>
      <c r="B71" s="104" t="s">
        <v>2371</v>
      </c>
      <c r="C71" s="104" t="s">
        <v>286</v>
      </c>
      <c r="D71" s="104" t="s">
        <v>141</v>
      </c>
      <c r="E71" s="104" t="s">
        <v>432</v>
      </c>
      <c r="F71" s="153"/>
      <c r="G71" s="154">
        <v>2019</v>
      </c>
      <c r="H71" s="155" t="s">
        <v>2377</v>
      </c>
      <c r="I71" s="155" t="str">
        <f>LEFT($H71,2)</f>
        <v>MD</v>
      </c>
      <c r="J71" s="155" t="str">
        <f>RIGHT($H71,2)</f>
        <v>VA</v>
      </c>
      <c r="K71" s="211" t="str">
        <f>IF($L71=$M71,L71,CONCATENATE($L71,", ",IF(ISBLANK(N71),"",CONCATENATE(N71,", ")),$M71))</f>
        <v>Northeast</v>
      </c>
      <c r="L71" s="124" t="str">
        <f>INDEX('State '!$A$1:$C$62,MATCH($I71,'State '!$B:$B,0),3)</f>
        <v>Northeast</v>
      </c>
      <c r="M71" s="124" t="str">
        <f>INDEX('State '!$A$1:$C$62,MATCH($J71,'State '!$B:$B,0),3)</f>
        <v>Northeast</v>
      </c>
      <c r="N71" s="124"/>
      <c r="O71" s="156">
        <v>147.30000000000001</v>
      </c>
      <c r="P71" s="156"/>
      <c r="Q71" s="156">
        <v>294</v>
      </c>
      <c r="R71" s="157"/>
      <c r="S71" s="124" t="s">
        <v>135</v>
      </c>
      <c r="T71" s="124" t="s">
        <v>390</v>
      </c>
      <c r="U71" s="155" t="s">
        <v>2372</v>
      </c>
      <c r="V71" s="124" t="s">
        <v>2253</v>
      </c>
      <c r="W71" s="102"/>
      <c r="X71" s="126" t="s">
        <v>2824</v>
      </c>
      <c r="Y71" s="127"/>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row>
    <row r="72" spans="1:260" s="20" customFormat="1" x14ac:dyDescent="0.2">
      <c r="A72" s="123">
        <v>43454</v>
      </c>
      <c r="B72" s="104" t="s">
        <v>2664</v>
      </c>
      <c r="C72" s="104" t="s">
        <v>263</v>
      </c>
      <c r="D72" s="104" t="s">
        <v>134</v>
      </c>
      <c r="E72" s="104" t="s">
        <v>432</v>
      </c>
      <c r="F72" s="153"/>
      <c r="G72" s="154">
        <v>2019</v>
      </c>
      <c r="H72" s="155" t="s">
        <v>487</v>
      </c>
      <c r="I72" s="155" t="str">
        <f>LEFT($H72,2)</f>
        <v>PA</v>
      </c>
      <c r="J72" s="155" t="str">
        <f>RIGHT($H72,2)</f>
        <v>WV</v>
      </c>
      <c r="K72" s="211" t="str">
        <f>IF($L72=$M72,L72,CONCATENATE($L72,", ",IF(ISBLANK(N72),"",CONCATENATE(N72,", ")),$M72))</f>
        <v>Northeast</v>
      </c>
      <c r="L72" s="124" t="str">
        <f>INDEX('State '!$A$1:$C$62,MATCH($I72,'State '!$B:$B,0),3)</f>
        <v>Northeast</v>
      </c>
      <c r="M72" s="124" t="str">
        <f>INDEX('State '!$A$1:$C$62,MATCH($J72,'State '!$B:$B,0),3)</f>
        <v>Northeast</v>
      </c>
      <c r="N72" s="124"/>
      <c r="O72" s="156">
        <v>24.97</v>
      </c>
      <c r="P72" s="156">
        <v>3.37</v>
      </c>
      <c r="Q72" s="156">
        <v>47.5</v>
      </c>
      <c r="R72" s="157">
        <v>8</v>
      </c>
      <c r="S72" s="124" t="s">
        <v>135</v>
      </c>
      <c r="T72" s="124" t="s">
        <v>390</v>
      </c>
      <c r="U72" s="155" t="s">
        <v>2665</v>
      </c>
      <c r="V72" s="124" t="s">
        <v>2253</v>
      </c>
      <c r="W72" s="102"/>
      <c r="X72" s="126"/>
      <c r="Y72" s="127"/>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row>
    <row r="73" spans="1:260" s="20" customFormat="1" x14ac:dyDescent="0.2">
      <c r="A73" s="123">
        <v>43417</v>
      </c>
      <c r="B73" s="102" t="s">
        <v>2222</v>
      </c>
      <c r="C73" s="103" t="s">
        <v>219</v>
      </c>
      <c r="D73" s="103" t="s">
        <v>141</v>
      </c>
      <c r="E73" s="102" t="s">
        <v>2770</v>
      </c>
      <c r="F73" s="83">
        <v>43404</v>
      </c>
      <c r="G73" s="84">
        <v>2019</v>
      </c>
      <c r="H73" s="124" t="s">
        <v>832</v>
      </c>
      <c r="I73" s="124" t="str">
        <f>LEFT($H73,2)</f>
        <v>PA</v>
      </c>
      <c r="J73" s="124" t="str">
        <f>RIGHT($H73,2)</f>
        <v>DE</v>
      </c>
      <c r="K73" s="211" t="str">
        <f>IF($L73=$M73,L73,CONCATENATE($L73,", ",IF(ISBLANK(N73),"",CONCATENATE(N73,", ")),$M73))</f>
        <v>Northeast</v>
      </c>
      <c r="L73" s="124" t="str">
        <f>INDEX('State '!$A$1:$C$62,MATCH($I73,'State '!$B:$B,0),3)</f>
        <v>Northeast</v>
      </c>
      <c r="M73" s="124" t="str">
        <f>INDEX('State '!$A$1:$C$62,MATCH($J73,'State '!$B:$B,0),3)</f>
        <v>Northeast</v>
      </c>
      <c r="N73" s="124"/>
      <c r="O73" s="86">
        <v>98.6</v>
      </c>
      <c r="P73" s="86">
        <v>40</v>
      </c>
      <c r="Q73" s="86">
        <v>61</v>
      </c>
      <c r="R73" s="125" t="s">
        <v>2221</v>
      </c>
      <c r="S73" s="124" t="s">
        <v>135</v>
      </c>
      <c r="T73" s="124" t="s">
        <v>390</v>
      </c>
      <c r="U73" s="124" t="s">
        <v>2399</v>
      </c>
      <c r="V73" s="124" t="s">
        <v>2253</v>
      </c>
      <c r="W73" s="102" t="s">
        <v>2808</v>
      </c>
      <c r="X73" s="126"/>
      <c r="Y73" s="127"/>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row>
    <row r="74" spans="1:260" x14ac:dyDescent="0.2">
      <c r="A74" s="123">
        <v>43423</v>
      </c>
      <c r="B74" s="102" t="s">
        <v>2166</v>
      </c>
      <c r="C74" s="102" t="s">
        <v>1791</v>
      </c>
      <c r="D74" s="102" t="s">
        <v>141</v>
      </c>
      <c r="E74" s="102" t="s">
        <v>432</v>
      </c>
      <c r="F74" s="83"/>
      <c r="G74" s="84">
        <v>2019</v>
      </c>
      <c r="H74" s="124" t="s">
        <v>10</v>
      </c>
      <c r="I74" s="124" t="str">
        <f>LEFT($H74,2)</f>
        <v>NY</v>
      </c>
      <c r="J74" s="124" t="str">
        <f>RIGHT($H74,2)</f>
        <v>NY</v>
      </c>
      <c r="K74" s="211" t="str">
        <f>IF($L74=$M74,L74,CONCATENATE($L74,", ",IF(ISBLANK(N74),"",CONCATENATE(N74,", ")),$M74))</f>
        <v>Northeast</v>
      </c>
      <c r="L74" s="124" t="str">
        <f>INDEX('State '!$A$1:$C$62,MATCH($I74,'State '!$B:$B,0),3)</f>
        <v>Northeast</v>
      </c>
      <c r="M74" s="124" t="str">
        <f>INDEX('State '!$A$1:$C$62,MATCH($J74,'State '!$B:$B,0),3)</f>
        <v>Northeast</v>
      </c>
      <c r="N74" s="124"/>
      <c r="O74" s="86">
        <v>275</v>
      </c>
      <c r="P74" s="86">
        <v>8</v>
      </c>
      <c r="Q74" s="86">
        <v>223</v>
      </c>
      <c r="R74" s="125" t="s">
        <v>555</v>
      </c>
      <c r="S74" s="124" t="s">
        <v>1880</v>
      </c>
      <c r="T74" s="124" t="s">
        <v>390</v>
      </c>
      <c r="U74" s="124" t="s">
        <v>2401</v>
      </c>
      <c r="V74" s="124" t="s">
        <v>2250</v>
      </c>
      <c r="W74" s="102"/>
      <c r="X74" s="216" t="s">
        <v>2609</v>
      </c>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c r="IZ74" s="20"/>
    </row>
    <row r="75" spans="1:260" ht="51" x14ac:dyDescent="0.2">
      <c r="A75" s="158">
        <v>43468</v>
      </c>
      <c r="B75" s="104" t="s">
        <v>2375</v>
      </c>
      <c r="C75" s="104" t="s">
        <v>237</v>
      </c>
      <c r="D75" s="104" t="s">
        <v>134</v>
      </c>
      <c r="E75" s="104" t="s">
        <v>432</v>
      </c>
      <c r="F75" s="153"/>
      <c r="G75" s="154">
        <v>2019</v>
      </c>
      <c r="H75" s="155" t="s">
        <v>2286</v>
      </c>
      <c r="I75" s="155" t="str">
        <f>LEFT($H75,2)</f>
        <v>LA</v>
      </c>
      <c r="J75" s="155" t="str">
        <f>RIGHT($H75,2)</f>
        <v>TX</v>
      </c>
      <c r="K75" s="211" t="str">
        <f>IF($L75=$M75,L75,CONCATENATE($L75,", ",IF(ISBLANK(N75),"",CONCATENATE(N75,", ")),$M75))</f>
        <v>South Central</v>
      </c>
      <c r="L75" s="124" t="str">
        <f>INDEX('State '!$A$1:$C$62,MATCH($I75,'State '!$B:$B,0),3)</f>
        <v>South Central</v>
      </c>
      <c r="M75" s="124" t="str">
        <f>INDEX('State '!$A$1:$C$62,MATCH($J75,'State '!$B:$B,0),3)</f>
        <v>South Central</v>
      </c>
      <c r="N75" s="124"/>
      <c r="O75" s="156">
        <v>68.900000000000006</v>
      </c>
      <c r="P75" s="156">
        <v>24.7</v>
      </c>
      <c r="Q75" s="156">
        <v>275</v>
      </c>
      <c r="R75" s="157"/>
      <c r="S75" s="155" t="s">
        <v>135</v>
      </c>
      <c r="T75" s="155" t="s">
        <v>390</v>
      </c>
      <c r="U75" s="155" t="s">
        <v>2376</v>
      </c>
      <c r="V75" s="124" t="s">
        <v>2253</v>
      </c>
      <c r="W75" s="102" t="s">
        <v>2862</v>
      </c>
      <c r="X75" s="126"/>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row>
    <row r="76" spans="1:260" s="20" customFormat="1" x14ac:dyDescent="0.2">
      <c r="A76" s="158">
        <v>43229</v>
      </c>
      <c r="B76" s="104" t="s">
        <v>2402</v>
      </c>
      <c r="C76" s="104" t="s">
        <v>232</v>
      </c>
      <c r="D76" s="104" t="s">
        <v>141</v>
      </c>
      <c r="E76" s="104" t="s">
        <v>138</v>
      </c>
      <c r="F76" s="153"/>
      <c r="G76" s="157">
        <v>2019</v>
      </c>
      <c r="H76" s="155" t="s">
        <v>2403</v>
      </c>
      <c r="I76" s="155" t="str">
        <f>LEFT($H76,2)</f>
        <v>PA</v>
      </c>
      <c r="J76" s="155" t="str">
        <f>RIGHT($H76,2)</f>
        <v>ON</v>
      </c>
      <c r="K76" s="211" t="str">
        <f>IF($L76=$M76,L76,CONCATENATE($L76,", ",IF(ISBLANK(N76),"",CONCATENATE(N76,", ")),$M76))</f>
        <v>Northeast, Canada</v>
      </c>
      <c r="L76" s="124" t="str">
        <f>INDEX('State '!$A$1:$C$62,MATCH($I76,'State '!$B:$B,0),3)</f>
        <v>Northeast</v>
      </c>
      <c r="M76" s="124" t="str">
        <f>INDEX('State '!$A$1:$C$62,MATCH($J76,'State '!$B:$B,0),3)</f>
        <v>Canada</v>
      </c>
      <c r="N76" s="124"/>
      <c r="O76" s="156">
        <v>141</v>
      </c>
      <c r="P76" s="156">
        <v>25</v>
      </c>
      <c r="Q76" s="156">
        <v>300</v>
      </c>
      <c r="R76" s="157">
        <v>26</v>
      </c>
      <c r="S76" s="155" t="s">
        <v>135</v>
      </c>
      <c r="T76" s="155" t="s">
        <v>390</v>
      </c>
      <c r="U76" s="155" t="s">
        <v>2593</v>
      </c>
      <c r="V76" s="124" t="s">
        <v>2253</v>
      </c>
      <c r="W76" s="102"/>
      <c r="X76" s="216" t="s">
        <v>2610</v>
      </c>
      <c r="Y76" s="127"/>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row>
    <row r="77" spans="1:260" ht="25.5" x14ac:dyDescent="0.2">
      <c r="A77" s="158">
        <v>43423</v>
      </c>
      <c r="B77" s="104" t="s">
        <v>2495</v>
      </c>
      <c r="C77" s="104" t="s">
        <v>2493</v>
      </c>
      <c r="D77" s="104" t="s">
        <v>141</v>
      </c>
      <c r="E77" s="104" t="s">
        <v>432</v>
      </c>
      <c r="F77" s="153"/>
      <c r="G77" s="157">
        <v>2019</v>
      </c>
      <c r="H77" s="155" t="s">
        <v>487</v>
      </c>
      <c r="I77" s="155" t="str">
        <f>LEFT($H77,2)</f>
        <v>PA</v>
      </c>
      <c r="J77" s="155" t="str">
        <f>RIGHT($H77,2)</f>
        <v>WV</v>
      </c>
      <c r="K77" s="211" t="str">
        <f>IF($L77=$M77,L77,CONCATENATE($L77,", ",IF(ISBLANK(N77),"",CONCATENATE(N77,", ")),$M77))</f>
        <v>Northeast</v>
      </c>
      <c r="L77" s="124" t="str">
        <f>INDEX('State '!$A$1:$C$62,MATCH($I77,'State '!$B:$B,0),3)</f>
        <v>Northeast</v>
      </c>
      <c r="M77" s="124" t="str">
        <f>INDEX('State '!$A$1:$C$62,MATCH($J77,'State '!$B:$B,0),3)</f>
        <v>Northeast</v>
      </c>
      <c r="N77" s="124"/>
      <c r="O77" s="156"/>
      <c r="P77" s="156">
        <v>7.87</v>
      </c>
      <c r="Q77" s="156">
        <v>600</v>
      </c>
      <c r="R77" s="157" t="s">
        <v>2497</v>
      </c>
      <c r="S77" s="155" t="s">
        <v>135</v>
      </c>
      <c r="T77" s="155" t="s">
        <v>390</v>
      </c>
      <c r="U77" s="155" t="s">
        <v>2494</v>
      </c>
      <c r="V77" s="124" t="s">
        <v>2253</v>
      </c>
      <c r="W77" s="102" t="s">
        <v>2528</v>
      </c>
      <c r="X77" s="216" t="s">
        <v>2611</v>
      </c>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row>
    <row r="78" spans="1:260" ht="25.5" x14ac:dyDescent="0.2">
      <c r="A78" s="123">
        <v>43468</v>
      </c>
      <c r="B78" s="102" t="s">
        <v>2839</v>
      </c>
      <c r="C78" s="103" t="s">
        <v>1942</v>
      </c>
      <c r="D78" s="103" t="s">
        <v>1945</v>
      </c>
      <c r="E78" s="102" t="s">
        <v>144</v>
      </c>
      <c r="F78" s="83">
        <v>43466</v>
      </c>
      <c r="G78" s="84">
        <v>2019</v>
      </c>
      <c r="H78" s="124" t="s">
        <v>2230</v>
      </c>
      <c r="I78" s="124" t="str">
        <f>LEFT($H78,2)</f>
        <v>MS</v>
      </c>
      <c r="J78" s="124" t="str">
        <f>RIGHT($H78,2)</f>
        <v>TX</v>
      </c>
      <c r="K78" s="211" t="str">
        <f>IF($L78=$M78,L78,CONCATENATE($L78,", ",IF(ISBLANK(N78),"",CONCATENATE(N78,", ")),$M78))</f>
        <v>South Central</v>
      </c>
      <c r="L78" s="124" t="str">
        <f>INDEX('State '!$A$1:$C$62,MATCH($I78,'State '!$B:$B,0),3)</f>
        <v>South Central</v>
      </c>
      <c r="M78" s="124" t="str">
        <f>INDEX('State '!$A$1:$C$62,MATCH($J78,'State '!$B:$B,0),3)</f>
        <v>South Central</v>
      </c>
      <c r="N78" s="124"/>
      <c r="O78" s="86">
        <v>197</v>
      </c>
      <c r="P78" s="86"/>
      <c r="Q78" s="86">
        <v>475</v>
      </c>
      <c r="R78" s="125"/>
      <c r="S78" s="124" t="s">
        <v>135</v>
      </c>
      <c r="T78" s="124" t="s">
        <v>390</v>
      </c>
      <c r="U78" s="124" t="s">
        <v>2231</v>
      </c>
      <c r="V78" s="124" t="s">
        <v>2253</v>
      </c>
      <c r="W78" s="102" t="s">
        <v>2720</v>
      </c>
      <c r="X78" s="126"/>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row>
    <row r="79" spans="1:260" ht="25.5" x14ac:dyDescent="0.2">
      <c r="A79" s="123">
        <v>43270</v>
      </c>
      <c r="B79" s="102" t="s">
        <v>2440</v>
      </c>
      <c r="C79" s="102" t="s">
        <v>2441</v>
      </c>
      <c r="D79" s="102" t="s">
        <v>137</v>
      </c>
      <c r="E79" s="145" t="s">
        <v>432</v>
      </c>
      <c r="F79" s="83"/>
      <c r="G79" s="84">
        <v>2019</v>
      </c>
      <c r="H79" s="124" t="s">
        <v>6</v>
      </c>
      <c r="I79" s="124" t="str">
        <f>LEFT($H79,2)</f>
        <v>TX</v>
      </c>
      <c r="J79" s="124" t="str">
        <f>RIGHT($H79,2)</f>
        <v>TX</v>
      </c>
      <c r="K79" s="211" t="str">
        <f>IF($L79=$M79,L79,CONCATENATE($L79,", ",IF(ISBLANK(N79),"",CONCATENATE(N79,", ")),$M79))</f>
        <v>South Central</v>
      </c>
      <c r="L79" s="124" t="str">
        <f>INDEX('State '!$A$1:$C$62,MATCH($I79,'State '!$B:$B,0),3)</f>
        <v>South Central</v>
      </c>
      <c r="M79" s="124" t="str">
        <f>INDEX('State '!$A$1:$C$62,MATCH($J79,'State '!$B:$B,0),3)</f>
        <v>South Central</v>
      </c>
      <c r="N79" s="124"/>
      <c r="O79" s="86">
        <v>1750</v>
      </c>
      <c r="P79" s="86">
        <v>497.5</v>
      </c>
      <c r="Q79" s="86">
        <v>1980</v>
      </c>
      <c r="R79" s="125" t="s">
        <v>570</v>
      </c>
      <c r="S79" s="124" t="s">
        <v>139</v>
      </c>
      <c r="T79" s="124"/>
      <c r="U79" s="124"/>
      <c r="V79" s="124" t="s">
        <v>2250</v>
      </c>
      <c r="W79" s="102" t="s">
        <v>2686</v>
      </c>
      <c r="X79" s="216" t="s">
        <v>2685</v>
      </c>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row>
    <row r="80" spans="1:260" s="20" customFormat="1" ht="25.5" x14ac:dyDescent="0.2">
      <c r="A80" s="123">
        <v>43468</v>
      </c>
      <c r="B80" s="102" t="s">
        <v>2423</v>
      </c>
      <c r="C80" s="102" t="s">
        <v>2024</v>
      </c>
      <c r="D80" s="102" t="s">
        <v>1945</v>
      </c>
      <c r="E80" s="102" t="s">
        <v>432</v>
      </c>
      <c r="F80" s="83"/>
      <c r="G80" s="125">
        <v>2019</v>
      </c>
      <c r="H80" s="124" t="s">
        <v>2064</v>
      </c>
      <c r="I80" s="124" t="str">
        <f>LEFT($H80,2)</f>
        <v>KY</v>
      </c>
      <c r="J80" s="124" t="str">
        <f>RIGHT($H80,2)</f>
        <v>LA</v>
      </c>
      <c r="K80" s="211" t="str">
        <f>IF($L80=$M80,L80,CONCATENATE($L80,", ",IF(ISBLANK(N80),"",CONCATENATE(N80,", ")),$M80))</f>
        <v>Midwest, South Central</v>
      </c>
      <c r="L80" s="124" t="str">
        <f>INDEX('State '!$A$1:$C$62,MATCH($I80,'State '!$B:$B,0),3)</f>
        <v>Midwest</v>
      </c>
      <c r="M80" s="124" t="str">
        <f>INDEX('State '!$A$1:$C$62,MATCH($J80,'State '!$B:$B,0),3)</f>
        <v>South Central</v>
      </c>
      <c r="N80" s="124"/>
      <c r="O80" s="86"/>
      <c r="P80" s="86"/>
      <c r="Q80" s="86">
        <v>875</v>
      </c>
      <c r="R80" s="125"/>
      <c r="S80" s="124" t="s">
        <v>135</v>
      </c>
      <c r="T80" s="124" t="s">
        <v>390</v>
      </c>
      <c r="U80" s="124" t="s">
        <v>2424</v>
      </c>
      <c r="V80" s="124" t="s">
        <v>2253</v>
      </c>
      <c r="W80" s="102"/>
      <c r="X80" s="216" t="s">
        <v>2612</v>
      </c>
    </row>
    <row r="81" spans="1:260" s="20" customFormat="1" ht="25.5" x14ac:dyDescent="0.2">
      <c r="A81" s="123">
        <v>42619</v>
      </c>
      <c r="B81" s="102" t="s">
        <v>2307</v>
      </c>
      <c r="C81" s="102" t="s">
        <v>258</v>
      </c>
      <c r="D81" s="102" t="s">
        <v>134</v>
      </c>
      <c r="E81" s="102" t="s">
        <v>398</v>
      </c>
      <c r="F81" s="83"/>
      <c r="G81" s="84">
        <v>2019</v>
      </c>
      <c r="H81" s="124" t="s">
        <v>50</v>
      </c>
      <c r="I81" s="124" t="str">
        <f>LEFT($H81,2)</f>
        <v>WA</v>
      </c>
      <c r="J81" s="124" t="str">
        <f>RIGHT($H81,2)</f>
        <v>WA</v>
      </c>
      <c r="K81" s="211" t="str">
        <f>IF($L81=$M81,L81,CONCATENATE($L81,", ",IF(ISBLANK(N81),"",CONCATENATE(N81,", ")),$M81))</f>
        <v>Pacific</v>
      </c>
      <c r="L81" s="124" t="str">
        <f>INDEX('State '!$A$1:$C$62,MATCH($I81,'State '!$B:$B,0),3)</f>
        <v>Pacific</v>
      </c>
      <c r="M81" s="124" t="str">
        <f>INDEX('State '!$A$1:$C$62,MATCH($J81,'State '!$B:$B,0),3)</f>
        <v>Pacific</v>
      </c>
      <c r="N81" s="124"/>
      <c r="O81" s="86">
        <v>22.8</v>
      </c>
      <c r="P81" s="86">
        <v>3</v>
      </c>
      <c r="Q81" s="86"/>
      <c r="R81" s="125">
        <v>24</v>
      </c>
      <c r="S81" s="130" t="s">
        <v>135</v>
      </c>
      <c r="T81" s="124" t="s">
        <v>390</v>
      </c>
      <c r="U81" s="124" t="s">
        <v>2308</v>
      </c>
      <c r="V81" s="124" t="s">
        <v>2250</v>
      </c>
      <c r="W81" s="102"/>
      <c r="X81" s="126"/>
    </row>
    <row r="82" spans="1:260" x14ac:dyDescent="0.2">
      <c r="A82" s="123">
        <v>43314</v>
      </c>
      <c r="B82" s="103" t="s">
        <v>2718</v>
      </c>
      <c r="C82" s="103" t="s">
        <v>2451</v>
      </c>
      <c r="D82" s="103" t="s">
        <v>134</v>
      </c>
      <c r="E82" s="145" t="s">
        <v>140</v>
      </c>
      <c r="F82" s="85"/>
      <c r="G82" s="146">
        <v>2019</v>
      </c>
      <c r="H82" s="124" t="s">
        <v>6</v>
      </c>
      <c r="I82" s="124" t="str">
        <f>LEFT($H82,2)</f>
        <v>TX</v>
      </c>
      <c r="J82" s="124" t="str">
        <f>RIGHT($H82,2)</f>
        <v>TX</v>
      </c>
      <c r="K82" s="211" t="str">
        <f>IF($L82=$M82,L82,CONCATENATE($L82,", ",IF(ISBLANK(N82),"",CONCATENATE(N82,", ")),$M82))</f>
        <v>South Central</v>
      </c>
      <c r="L82" s="124" t="str">
        <f>INDEX('State '!$A$1:$C$62,MATCH($I82,'State '!$B:$B,0),3)</f>
        <v>South Central</v>
      </c>
      <c r="M82" s="124" t="str">
        <f>INDEX('State '!$A$1:$C$62,MATCH($J82,'State '!$B:$B,0),3)</f>
        <v>South Central</v>
      </c>
      <c r="N82" s="124"/>
      <c r="O82" s="147"/>
      <c r="P82" s="147">
        <v>40</v>
      </c>
      <c r="Q82" s="147">
        <v>320</v>
      </c>
      <c r="R82" s="86">
        <v>30</v>
      </c>
      <c r="S82" s="148" t="s">
        <v>139</v>
      </c>
      <c r="T82" s="149"/>
      <c r="U82" s="150"/>
      <c r="V82" s="149" t="s">
        <v>2514</v>
      </c>
      <c r="W82" s="103" t="s">
        <v>2719</v>
      </c>
      <c r="X82" s="217"/>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row>
    <row r="83" spans="1:260" ht="25.5" x14ac:dyDescent="0.2">
      <c r="A83" s="123">
        <v>43424</v>
      </c>
      <c r="B83" s="102" t="s">
        <v>2486</v>
      </c>
      <c r="C83" s="102" t="s">
        <v>200</v>
      </c>
      <c r="D83" s="102" t="s">
        <v>141</v>
      </c>
      <c r="E83" s="102" t="s">
        <v>398</v>
      </c>
      <c r="F83" s="83"/>
      <c r="G83" s="176">
        <v>2019</v>
      </c>
      <c r="H83" s="124" t="s">
        <v>20</v>
      </c>
      <c r="I83" s="124" t="str">
        <f>LEFT($H83,2)</f>
        <v>NJ</v>
      </c>
      <c r="J83" s="124" t="str">
        <f>RIGHT($H83,2)</f>
        <v>NJ</v>
      </c>
      <c r="K83" s="211" t="str">
        <f>IF($L83=$M83,L83,CONCATENATE($L83,", ",IF(ISBLANK(N83),"",CONCATENATE(N83,", ")),$M83))</f>
        <v>Northeast</v>
      </c>
      <c r="L83" s="124" t="str">
        <f>INDEX('State '!$A$1:$C$62,MATCH($I83,'State '!$B:$B,0),3)</f>
        <v>Northeast</v>
      </c>
      <c r="M83" s="124" t="str">
        <f>INDEX('State '!$A$1:$C$62,MATCH($J83,'State '!$B:$B,0),3)</f>
        <v>Northeast</v>
      </c>
      <c r="N83" s="124"/>
      <c r="O83" s="86"/>
      <c r="P83" s="86"/>
      <c r="Q83" s="86">
        <v>60</v>
      </c>
      <c r="R83" s="125"/>
      <c r="S83" s="124" t="s">
        <v>135</v>
      </c>
      <c r="T83" s="124" t="s">
        <v>390</v>
      </c>
      <c r="U83" s="124" t="s">
        <v>2500</v>
      </c>
      <c r="V83" s="124" t="s">
        <v>2250</v>
      </c>
      <c r="W83" s="102"/>
      <c r="X83" s="126"/>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row>
    <row r="84" spans="1:260" s="20" customFormat="1" x14ac:dyDescent="0.2">
      <c r="A84" s="123">
        <v>43328</v>
      </c>
      <c r="B84" s="102" t="s">
        <v>2744</v>
      </c>
      <c r="C84" s="102" t="s">
        <v>202</v>
      </c>
      <c r="D84" s="102" t="s">
        <v>141</v>
      </c>
      <c r="E84" s="145" t="s">
        <v>138</v>
      </c>
      <c r="F84" s="83"/>
      <c r="G84" s="84">
        <v>2019</v>
      </c>
      <c r="H84" s="124" t="s">
        <v>1382</v>
      </c>
      <c r="I84" s="124" t="str">
        <f>LEFT($H84,2)</f>
        <v>NY</v>
      </c>
      <c r="J84" s="124" t="str">
        <f>RIGHT($H84,2)</f>
        <v>PA</v>
      </c>
      <c r="K84" s="211" t="str">
        <f>IF($L84=$M84,L84,CONCATENATE($L84,", ",IF(ISBLANK(N84),"",CONCATENATE(N84,", ")),$M84))</f>
        <v>Northeast</v>
      </c>
      <c r="L84" s="124" t="str">
        <f>INDEX('State '!$A$1:$C$62,MATCH($I84,'State '!$B:$B,0),3)</f>
        <v>Northeast</v>
      </c>
      <c r="M84" s="124" t="str">
        <f>INDEX('State '!$A$1:$C$62,MATCH($J84,'State '!$B:$B,0),3)</f>
        <v>Northeast</v>
      </c>
      <c r="N84" s="124"/>
      <c r="O84" s="86">
        <v>3.06</v>
      </c>
      <c r="P84" s="86"/>
      <c r="Q84" s="86">
        <v>15</v>
      </c>
      <c r="R84" s="125"/>
      <c r="S84" s="124" t="s">
        <v>135</v>
      </c>
      <c r="T84" s="124" t="s">
        <v>390</v>
      </c>
      <c r="U84" s="124" t="s">
        <v>2752</v>
      </c>
      <c r="V84" s="124" t="s">
        <v>2253</v>
      </c>
      <c r="W84" s="102" t="s">
        <v>2745</v>
      </c>
      <c r="X84" s="126"/>
    </row>
    <row r="85" spans="1:260" s="20" customFormat="1" ht="25.5" x14ac:dyDescent="0.2">
      <c r="A85" s="123">
        <v>43325</v>
      </c>
      <c r="B85" s="102" t="s">
        <v>2742</v>
      </c>
      <c r="C85" s="102" t="s">
        <v>202</v>
      </c>
      <c r="D85" s="102" t="s">
        <v>134</v>
      </c>
      <c r="E85" s="145" t="s">
        <v>398</v>
      </c>
      <c r="F85" s="83"/>
      <c r="G85" s="84">
        <v>2019</v>
      </c>
      <c r="H85" s="124" t="s">
        <v>7</v>
      </c>
      <c r="I85" s="124" t="str">
        <f>LEFT($H85,2)</f>
        <v>PA</v>
      </c>
      <c r="J85" s="124" t="str">
        <f>RIGHT($H85,2)</f>
        <v>PA</v>
      </c>
      <c r="K85" s="211" t="str">
        <f>IF($L85=$M85,L85,CONCATENATE($L85,", ",IF(ISBLANK(N85),"",CONCATENATE(N85,", ")),$M85))</f>
        <v>Northeast</v>
      </c>
      <c r="L85" s="124" t="str">
        <f>INDEX('State '!$A$1:$C$62,MATCH($I85,'State '!$B:$B,0),3)</f>
        <v>Northeast</v>
      </c>
      <c r="M85" s="124" t="str">
        <f>INDEX('State '!$A$1:$C$62,MATCH($J85,'State '!$B:$B,0),3)</f>
        <v>Northeast</v>
      </c>
      <c r="N85" s="124"/>
      <c r="O85" s="86">
        <v>20.2</v>
      </c>
      <c r="P85" s="86">
        <v>4.5</v>
      </c>
      <c r="Q85" s="86">
        <v>133</v>
      </c>
      <c r="R85" s="125">
        <v>12</v>
      </c>
      <c r="S85" s="124" t="s">
        <v>139</v>
      </c>
      <c r="T85" s="124" t="s">
        <v>390</v>
      </c>
      <c r="U85" s="124" t="s">
        <v>2751</v>
      </c>
      <c r="V85" s="124" t="s">
        <v>2250</v>
      </c>
      <c r="W85" s="102" t="s">
        <v>2743</v>
      </c>
      <c r="X85" s="126"/>
    </row>
    <row r="86" spans="1:260" s="20" customFormat="1" x14ac:dyDescent="0.2">
      <c r="A86" s="123">
        <v>43322</v>
      </c>
      <c r="B86" s="102" t="s">
        <v>2738</v>
      </c>
      <c r="C86" s="102" t="s">
        <v>2139</v>
      </c>
      <c r="D86" s="102" t="s">
        <v>141</v>
      </c>
      <c r="E86" s="145" t="s">
        <v>140</v>
      </c>
      <c r="F86" s="83"/>
      <c r="G86" s="84">
        <v>2019</v>
      </c>
      <c r="H86" s="124" t="s">
        <v>6</v>
      </c>
      <c r="I86" s="124" t="str">
        <f>LEFT($H86,2)</f>
        <v>TX</v>
      </c>
      <c r="J86" s="124" t="str">
        <f>RIGHT($H86,2)</f>
        <v>TX</v>
      </c>
      <c r="K86" s="211" t="str">
        <f>IF($L86=$M86,L86,CONCATENATE($L86,", ",IF(ISBLANK(N86),"",CONCATENATE(N86,", ")),$M86))</f>
        <v>South Central</v>
      </c>
      <c r="L86" s="124" t="str">
        <f>INDEX('State '!$A$1:$C$62,MATCH($I86,'State '!$B:$B,0),3)</f>
        <v>South Central</v>
      </c>
      <c r="M86" s="124" t="str">
        <f>INDEX('State '!$A$1:$C$62,MATCH($J86,'State '!$B:$B,0),3)</f>
        <v>South Central</v>
      </c>
      <c r="N86" s="124"/>
      <c r="O86" s="86"/>
      <c r="P86" s="86"/>
      <c r="Q86" s="86">
        <v>500</v>
      </c>
      <c r="R86" s="125"/>
      <c r="S86" s="124" t="s">
        <v>139</v>
      </c>
      <c r="T86" s="124"/>
      <c r="U86" s="124"/>
      <c r="V86" s="124" t="s">
        <v>2250</v>
      </c>
      <c r="W86" s="102" t="s">
        <v>2739</v>
      </c>
      <c r="X86" s="126"/>
    </row>
    <row r="87" spans="1:260" s="20" customFormat="1" ht="25.5" x14ac:dyDescent="0.2">
      <c r="A87" s="123">
        <v>43454</v>
      </c>
      <c r="B87" s="102" t="s">
        <v>2269</v>
      </c>
      <c r="C87" s="103" t="s">
        <v>207</v>
      </c>
      <c r="D87" s="102" t="s">
        <v>141</v>
      </c>
      <c r="E87" s="102" t="s">
        <v>144</v>
      </c>
      <c r="F87" s="83">
        <v>43432</v>
      </c>
      <c r="G87" s="84">
        <v>2019</v>
      </c>
      <c r="H87" s="124" t="s">
        <v>2230</v>
      </c>
      <c r="I87" s="124" t="str">
        <f>LEFT($H87,2)</f>
        <v>MS</v>
      </c>
      <c r="J87" s="124" t="str">
        <f>RIGHT($H87,2)</f>
        <v>TX</v>
      </c>
      <c r="K87" s="211" t="str">
        <f>IF($L87=$M87,L87,CONCATENATE($L87,", ",IF(ISBLANK(N87),"",CONCATENATE(N87,", ")),$M87))</f>
        <v>South Central</v>
      </c>
      <c r="L87" s="124" t="str">
        <f>INDEX('State '!$A$1:$C$62,MATCH($I87,'State '!$B:$B,0),3)</f>
        <v>South Central</v>
      </c>
      <c r="M87" s="124" t="str">
        <f>INDEX('State '!$A$1:$C$62,MATCH($J87,'State '!$B:$B,0),3)</f>
        <v>South Central</v>
      </c>
      <c r="N87" s="124"/>
      <c r="O87" s="86">
        <v>132</v>
      </c>
      <c r="P87" s="86"/>
      <c r="Q87" s="86">
        <v>300</v>
      </c>
      <c r="R87" s="125"/>
      <c r="S87" s="124" t="s">
        <v>135</v>
      </c>
      <c r="T87" s="124" t="s">
        <v>390</v>
      </c>
      <c r="U87" s="124" t="s">
        <v>2268</v>
      </c>
      <c r="V87" s="124" t="s">
        <v>2250</v>
      </c>
      <c r="W87" s="102" t="s">
        <v>2717</v>
      </c>
      <c r="X87" s="126"/>
    </row>
    <row r="88" spans="1:260" ht="25.5" x14ac:dyDescent="0.2">
      <c r="A88" s="123">
        <v>42391</v>
      </c>
      <c r="B88" s="102" t="s">
        <v>2158</v>
      </c>
      <c r="C88" s="102" t="s">
        <v>2159</v>
      </c>
      <c r="D88" s="102" t="s">
        <v>141</v>
      </c>
      <c r="E88" s="102" t="s">
        <v>140</v>
      </c>
      <c r="F88" s="83"/>
      <c r="G88" s="84">
        <v>2019</v>
      </c>
      <c r="H88" s="124" t="s">
        <v>501</v>
      </c>
      <c r="I88" s="124" t="str">
        <f>LEFT($H88,2)</f>
        <v>MS</v>
      </c>
      <c r="J88" s="124" t="str">
        <f>RIGHT($H88,2)</f>
        <v>AL</v>
      </c>
      <c r="K88" s="211" t="str">
        <f>IF($L88=$M88,L88,CONCATENATE($L88,", ",IF(ISBLANK(N88),"",CONCATENATE(N88,", ")),$M88))</f>
        <v>South Central</v>
      </c>
      <c r="L88" s="124" t="str">
        <f>INDEX('State '!$A$1:$C$62,MATCH($I88,'State '!$B:$B,0),3)</f>
        <v>South Central</v>
      </c>
      <c r="M88" s="124" t="str">
        <f>INDEX('State '!$A$1:$C$62,MATCH($J88,'State '!$B:$B,0),3)</f>
        <v>South Central</v>
      </c>
      <c r="N88" s="124"/>
      <c r="O88" s="86">
        <v>45</v>
      </c>
      <c r="P88" s="86"/>
      <c r="Q88" s="86">
        <v>500</v>
      </c>
      <c r="R88" s="125"/>
      <c r="S88" s="124" t="s">
        <v>139</v>
      </c>
      <c r="T88" s="124" t="s">
        <v>2160</v>
      </c>
      <c r="U88" s="124" t="s">
        <v>391</v>
      </c>
      <c r="V88" s="124" t="s">
        <v>2253</v>
      </c>
      <c r="W88" s="102"/>
      <c r="X88" s="126"/>
    </row>
    <row r="89" spans="1:260" ht="25.5" x14ac:dyDescent="0.2">
      <c r="A89" s="123">
        <v>43325</v>
      </c>
      <c r="B89" s="103" t="s">
        <v>2748</v>
      </c>
      <c r="C89" s="103" t="s">
        <v>1970</v>
      </c>
      <c r="D89" s="103" t="s">
        <v>141</v>
      </c>
      <c r="E89" s="145" t="s">
        <v>398</v>
      </c>
      <c r="F89" s="85"/>
      <c r="G89" s="169">
        <v>2019</v>
      </c>
      <c r="H89" s="124" t="s">
        <v>41</v>
      </c>
      <c r="I89" s="124" t="str">
        <f>LEFT($H89,2)</f>
        <v>MI</v>
      </c>
      <c r="J89" s="124" t="str">
        <f>RIGHT($H89,2)</f>
        <v>MI</v>
      </c>
      <c r="K89" s="211" t="str">
        <f>IF($L89=$M89,L89,CONCATENATE($L89,", ",IF(ISBLANK(N89),"",CONCATENATE(N89,", ")),$M89))</f>
        <v>Midwest</v>
      </c>
      <c r="L89" s="124" t="str">
        <f>INDEX('State '!$A$1:$C$62,MATCH($I89,'State '!$B:$B,0),3)</f>
        <v>Midwest</v>
      </c>
      <c r="M89" s="124" t="str">
        <f>INDEX('State '!$A$1:$C$62,MATCH($J89,'State '!$B:$B,0),3)</f>
        <v>Midwest</v>
      </c>
      <c r="N89" s="124"/>
      <c r="O89" s="147">
        <v>22.1</v>
      </c>
      <c r="P89" s="147"/>
      <c r="Q89" s="147">
        <v>24.6</v>
      </c>
      <c r="R89" s="86"/>
      <c r="S89" s="148" t="s">
        <v>1880</v>
      </c>
      <c r="T89" s="149" t="s">
        <v>390</v>
      </c>
      <c r="U89" s="150" t="s">
        <v>2750</v>
      </c>
      <c r="V89" s="124" t="s">
        <v>2250</v>
      </c>
      <c r="W89" s="102" t="s">
        <v>2749</v>
      </c>
      <c r="X89" s="126"/>
    </row>
    <row r="90" spans="1:260" ht="25.5" x14ac:dyDescent="0.2">
      <c r="A90" s="123">
        <v>43320</v>
      </c>
      <c r="B90" s="102" t="s">
        <v>2043</v>
      </c>
      <c r="C90" s="102" t="s">
        <v>2563</v>
      </c>
      <c r="D90" s="102" t="s">
        <v>137</v>
      </c>
      <c r="E90" s="145" t="s">
        <v>432</v>
      </c>
      <c r="F90" s="83"/>
      <c r="G90" s="84">
        <v>2019</v>
      </c>
      <c r="H90" s="124" t="s">
        <v>2496</v>
      </c>
      <c r="I90" s="124" t="str">
        <f>LEFT($H90,2)</f>
        <v>WV</v>
      </c>
      <c r="J90" s="124" t="str">
        <f>RIGHT($H90,2)</f>
        <v>VA</v>
      </c>
      <c r="K90" s="211" t="str">
        <f>IF($L90=$M90,L90,CONCATENATE($L90,", ",IF(ISBLANK(N90),"",CONCATENATE(N90,", ")),$M90))</f>
        <v>Northeast</v>
      </c>
      <c r="L90" s="124" t="str">
        <f>INDEX('State '!$A$1:$C$62,MATCH($I90,'State '!$B:$B,0),3)</f>
        <v>Northeast</v>
      </c>
      <c r="M90" s="124" t="str">
        <f>INDEX('State '!$A$1:$C$62,MATCH($J90,'State '!$B:$B,0),3)</f>
        <v>Northeast</v>
      </c>
      <c r="N90" s="124"/>
      <c r="O90" s="86">
        <v>4600</v>
      </c>
      <c r="P90" s="86">
        <v>303.5</v>
      </c>
      <c r="Q90" s="86">
        <v>2000</v>
      </c>
      <c r="R90" s="125">
        <v>42</v>
      </c>
      <c r="S90" s="124" t="s">
        <v>135</v>
      </c>
      <c r="T90" s="124" t="s">
        <v>390</v>
      </c>
      <c r="U90" s="124" t="s">
        <v>2169</v>
      </c>
      <c r="V90" s="124" t="s">
        <v>2253</v>
      </c>
      <c r="W90" s="102" t="s">
        <v>2527</v>
      </c>
      <c r="X90" s="216" t="s">
        <v>2614</v>
      </c>
      <c r="Y90" s="114"/>
    </row>
    <row r="91" spans="1:260" s="20" customFormat="1" ht="25.5" x14ac:dyDescent="0.2">
      <c r="A91" s="123">
        <v>43454</v>
      </c>
      <c r="B91" s="103" t="s">
        <v>2841</v>
      </c>
      <c r="C91" s="103" t="s">
        <v>263</v>
      </c>
      <c r="D91" s="103" t="s">
        <v>141</v>
      </c>
      <c r="E91" s="145" t="s">
        <v>2830</v>
      </c>
      <c r="F91" s="85"/>
      <c r="G91" s="146">
        <v>2019</v>
      </c>
      <c r="H91" s="124" t="s">
        <v>2260</v>
      </c>
      <c r="I91" s="124" t="str">
        <f>LEFT($H91,2)</f>
        <v>WV</v>
      </c>
      <c r="J91" s="124" t="str">
        <f>RIGHT($H91,2)</f>
        <v>KY</v>
      </c>
      <c r="K91" s="211" t="str">
        <f>IF($L91=$M91,L91,CONCATENATE($L91,", ",IF(ISBLANK(N91),"",CONCATENATE(N91,", ")),$M91))</f>
        <v>Northeast, Midwest</v>
      </c>
      <c r="L91" s="124" t="str">
        <f>INDEX('State '!$A$1:$C$62,MATCH($I91,'State '!$B:$B,0),3)</f>
        <v>Northeast</v>
      </c>
      <c r="M91" s="124" t="str">
        <f>INDEX('State '!$A$1:$C$62,MATCH($J91,'State '!$B:$B,0),3)</f>
        <v>Midwest</v>
      </c>
      <c r="N91" s="124"/>
      <c r="O91" s="147">
        <v>3000</v>
      </c>
      <c r="P91" s="147">
        <v>171</v>
      </c>
      <c r="Q91" s="147">
        <v>500</v>
      </c>
      <c r="R91" s="86"/>
      <c r="S91" s="148" t="s">
        <v>135</v>
      </c>
      <c r="T91" s="149" t="s">
        <v>390</v>
      </c>
      <c r="U91" s="150" t="s">
        <v>2291</v>
      </c>
      <c r="V91" s="124" t="s">
        <v>2253</v>
      </c>
      <c r="W91" s="102" t="s">
        <v>2526</v>
      </c>
      <c r="X91" s="216" t="s">
        <v>2615</v>
      </c>
    </row>
    <row r="92" spans="1:260" s="20" customFormat="1" ht="25.5" x14ac:dyDescent="0.2">
      <c r="A92" s="123">
        <v>43454</v>
      </c>
      <c r="B92" s="103" t="s">
        <v>2842</v>
      </c>
      <c r="C92" s="103" t="s">
        <v>263</v>
      </c>
      <c r="D92" s="103" t="s">
        <v>141</v>
      </c>
      <c r="E92" s="145" t="s">
        <v>432</v>
      </c>
      <c r="F92" s="85"/>
      <c r="G92" s="146">
        <v>2019</v>
      </c>
      <c r="H92" s="124" t="s">
        <v>2260</v>
      </c>
      <c r="I92" s="124" t="str">
        <f>LEFT($H92,2)</f>
        <v>WV</v>
      </c>
      <c r="J92" s="124" t="str">
        <f>RIGHT($H92,2)</f>
        <v>KY</v>
      </c>
      <c r="K92" s="211" t="str">
        <f>IF($L92=$M92,L92,CONCATENATE($L92,", ",IF(ISBLANK(N92),"",CONCATENATE(N92,", ")),$M92))</f>
        <v>Northeast, Midwest</v>
      </c>
      <c r="L92" s="124" t="str">
        <f>INDEX('State '!$A$1:$C$62,MATCH($I92,'State '!$B:$B,0),3)</f>
        <v>Northeast</v>
      </c>
      <c r="M92" s="124" t="str">
        <f>INDEX('State '!$A$1:$C$62,MATCH($J92,'State '!$B:$B,0),3)</f>
        <v>Midwest</v>
      </c>
      <c r="N92" s="124"/>
      <c r="O92" s="147"/>
      <c r="P92" s="147">
        <v>171</v>
      </c>
      <c r="Q92" s="147">
        <v>2200</v>
      </c>
      <c r="R92" s="86"/>
      <c r="S92" s="148" t="s">
        <v>135</v>
      </c>
      <c r="T92" s="149" t="s">
        <v>390</v>
      </c>
      <c r="U92" s="150" t="s">
        <v>2291</v>
      </c>
      <c r="V92" s="124" t="s">
        <v>2253</v>
      </c>
      <c r="W92" s="102" t="s">
        <v>2526</v>
      </c>
      <c r="X92" s="216" t="s">
        <v>2615</v>
      </c>
      <c r="Y92" s="127"/>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c r="II92" s="114"/>
      <c r="IJ92" s="114"/>
      <c r="IK92" s="114"/>
      <c r="IL92" s="114"/>
      <c r="IM92" s="114"/>
      <c r="IN92" s="114"/>
      <c r="IO92" s="114"/>
      <c r="IP92" s="114"/>
      <c r="IQ92" s="114"/>
      <c r="IR92" s="114"/>
      <c r="IS92" s="114"/>
      <c r="IT92" s="114"/>
      <c r="IU92" s="114"/>
      <c r="IV92" s="114"/>
      <c r="IW92" s="114"/>
      <c r="IX92" s="114"/>
      <c r="IY92" s="114"/>
      <c r="IZ92" s="114"/>
    </row>
    <row r="93" spans="1:260" x14ac:dyDescent="0.2">
      <c r="A93" s="123">
        <v>43291</v>
      </c>
      <c r="B93" s="103" t="s">
        <v>2701</v>
      </c>
      <c r="C93" s="103" t="s">
        <v>2702</v>
      </c>
      <c r="D93" s="103" t="s">
        <v>137</v>
      </c>
      <c r="E93" s="145" t="s">
        <v>138</v>
      </c>
      <c r="F93" s="85"/>
      <c r="G93" s="146">
        <v>2019</v>
      </c>
      <c r="H93" s="124" t="s">
        <v>29</v>
      </c>
      <c r="I93" s="124" t="str">
        <f>LEFT($H93,2)</f>
        <v>WY</v>
      </c>
      <c r="J93" s="124" t="str">
        <f>RIGHT($H93,2)</f>
        <v>WY</v>
      </c>
      <c r="K93" s="211" t="str">
        <f>IF($L93=$M93,L93,CONCATENATE($L93,", ",IF(ISBLANK(N93),"",CONCATENATE(N93,", ")),$M93))</f>
        <v>Mountain</v>
      </c>
      <c r="L93" s="124" t="str">
        <f>INDEX('State '!$A$1:$C$62,MATCH($I93,'State '!$B:$B,0),3)</f>
        <v>Mountain</v>
      </c>
      <c r="M93" s="124" t="str">
        <f>INDEX('State '!$A$1:$C$62,MATCH($J93,'State '!$B:$B,0),3)</f>
        <v>Mountain</v>
      </c>
      <c r="N93" s="124"/>
      <c r="O93" s="152">
        <v>54</v>
      </c>
      <c r="P93" s="147">
        <v>35</v>
      </c>
      <c r="Q93" s="147"/>
      <c r="R93" s="86">
        <v>12</v>
      </c>
      <c r="S93" s="148" t="s">
        <v>139</v>
      </c>
      <c r="T93" s="149" t="s">
        <v>2160</v>
      </c>
      <c r="U93" s="150"/>
      <c r="V93" s="124" t="s">
        <v>2250</v>
      </c>
      <c r="W93" s="102" t="s">
        <v>2703</v>
      </c>
      <c r="X93" s="216" t="s">
        <v>2704</v>
      </c>
      <c r="Y93" s="114"/>
    </row>
    <row r="94" spans="1:260" s="20" customFormat="1" ht="25.5" x14ac:dyDescent="0.2">
      <c r="A94" s="123">
        <v>43006</v>
      </c>
      <c r="B94" s="102" t="s">
        <v>2435</v>
      </c>
      <c r="C94" s="102" t="s">
        <v>2139</v>
      </c>
      <c r="D94" s="102" t="s">
        <v>1945</v>
      </c>
      <c r="E94" s="102" t="s">
        <v>140</v>
      </c>
      <c r="F94" s="83"/>
      <c r="G94" s="84">
        <v>2019</v>
      </c>
      <c r="H94" s="124" t="s">
        <v>2437</v>
      </c>
      <c r="I94" s="124" t="str">
        <f>LEFT($H94,2)</f>
        <v>IA</v>
      </c>
      <c r="J94" s="124" t="str">
        <f>RIGHT($H94,2)</f>
        <v>TX</v>
      </c>
      <c r="K94" s="211" t="str">
        <f>IF($L94=$M94,L94,CONCATENATE($L94,", ",IF(ISBLANK(N94),"",CONCATENATE(N94,", ")),$M94))</f>
        <v>Midwest, South Central</v>
      </c>
      <c r="L94" s="124" t="str">
        <f>INDEX('State '!$A$1:$C$62,MATCH($I94,'State '!$B:$B,0),3)</f>
        <v>Midwest</v>
      </c>
      <c r="M94" s="124" t="str">
        <f>INDEX('State '!$A$1:$C$62,MATCH($J94,'State '!$B:$B,0),3)</f>
        <v>South Central</v>
      </c>
      <c r="N94" s="124"/>
      <c r="O94" s="86">
        <v>149</v>
      </c>
      <c r="P94" s="86"/>
      <c r="Q94" s="86">
        <v>250</v>
      </c>
      <c r="R94" s="125"/>
      <c r="S94" s="124" t="s">
        <v>135</v>
      </c>
      <c r="T94" s="124" t="s">
        <v>390</v>
      </c>
      <c r="U94" s="124"/>
      <c r="V94" s="124" t="s">
        <v>2253</v>
      </c>
      <c r="W94" s="102"/>
      <c r="X94" s="126"/>
      <c r="Y94" s="127"/>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114"/>
      <c r="IE94" s="114"/>
      <c r="IF94" s="114"/>
      <c r="IG94" s="114"/>
      <c r="IH94" s="114"/>
      <c r="II94" s="114"/>
      <c r="IJ94" s="114"/>
      <c r="IK94" s="114"/>
      <c r="IL94" s="114"/>
      <c r="IM94" s="114"/>
      <c r="IN94" s="114"/>
      <c r="IO94" s="114"/>
      <c r="IP94" s="114"/>
      <c r="IQ94" s="114"/>
      <c r="IR94" s="114"/>
      <c r="IS94" s="114"/>
      <c r="IT94" s="114"/>
      <c r="IU94" s="114"/>
      <c r="IV94" s="114"/>
      <c r="IW94" s="114"/>
      <c r="IX94" s="114"/>
      <c r="IY94" s="114"/>
      <c r="IZ94" s="114"/>
    </row>
    <row r="95" spans="1:260" s="20" customFormat="1" ht="25.5" x14ac:dyDescent="0.2">
      <c r="A95" s="123">
        <v>43006</v>
      </c>
      <c r="B95" s="102" t="s">
        <v>2432</v>
      </c>
      <c r="C95" s="102" t="s">
        <v>2139</v>
      </c>
      <c r="D95" s="102" t="s">
        <v>1945</v>
      </c>
      <c r="E95" s="102" t="s">
        <v>140</v>
      </c>
      <c r="F95" s="83"/>
      <c r="G95" s="84">
        <v>2019</v>
      </c>
      <c r="H95" s="124" t="s">
        <v>2433</v>
      </c>
      <c r="I95" s="124" t="str">
        <f>LEFT($H95,2)</f>
        <v>IL</v>
      </c>
      <c r="J95" s="124" t="str">
        <f>RIGHT($H95,2)</f>
        <v>TX</v>
      </c>
      <c r="K95" s="211" t="str">
        <f>IF($L95=$M95,L95,CONCATENATE($L95,", ",IF(ISBLANK(N95),"",CONCATENATE(N95,", ")),$M95))</f>
        <v>Midwest, South Central</v>
      </c>
      <c r="L95" s="124" t="str">
        <f>INDEX('State '!$A$1:$C$62,MATCH($I95,'State '!$B:$B,0),3)</f>
        <v>Midwest</v>
      </c>
      <c r="M95" s="124" t="str">
        <f>INDEX('State '!$A$1:$C$62,MATCH($J95,'State '!$B:$B,0),3)</f>
        <v>South Central</v>
      </c>
      <c r="N95" s="124"/>
      <c r="O95" s="86"/>
      <c r="P95" s="86"/>
      <c r="Q95" s="86">
        <v>465</v>
      </c>
      <c r="R95" s="125"/>
      <c r="S95" s="124"/>
      <c r="T95" s="124"/>
      <c r="U95" s="124"/>
      <c r="V95" s="124" t="s">
        <v>2253</v>
      </c>
      <c r="W95" s="102"/>
      <c r="X95" s="126"/>
      <c r="Y95" s="127"/>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c r="IW95" s="114"/>
      <c r="IX95" s="114"/>
      <c r="IY95" s="114"/>
      <c r="IZ95" s="114"/>
    </row>
    <row r="96" spans="1:260" x14ac:dyDescent="0.2">
      <c r="A96" s="123">
        <v>42921</v>
      </c>
      <c r="B96" s="102" t="s">
        <v>2418</v>
      </c>
      <c r="C96" s="102" t="s">
        <v>338</v>
      </c>
      <c r="D96" s="102" t="s">
        <v>137</v>
      </c>
      <c r="E96" s="102" t="s">
        <v>398</v>
      </c>
      <c r="F96" s="83"/>
      <c r="G96" s="125">
        <v>2019</v>
      </c>
      <c r="H96" s="124" t="s">
        <v>2</v>
      </c>
      <c r="I96" s="124" t="str">
        <f>LEFT($H96,2)</f>
        <v>OR</v>
      </c>
      <c r="J96" s="124" t="str">
        <f>RIGHT($H96,2)</f>
        <v>OR</v>
      </c>
      <c r="K96" s="211" t="str">
        <f>IF($L96=$M96,L96,CONCATENATE($L96,", ",IF(ISBLANK(N96),"",CONCATENATE(N96,", ")),$M96))</f>
        <v>Pacific</v>
      </c>
      <c r="L96" s="124" t="str">
        <f>INDEX('State '!$A$1:$C$62,MATCH($I96,'State '!$B:$B,0),3)</f>
        <v>Pacific</v>
      </c>
      <c r="M96" s="124" t="str">
        <f>INDEX('State '!$A$1:$C$62,MATCH($J96,'State '!$B:$B,0),3)</f>
        <v>Pacific</v>
      </c>
      <c r="N96" s="124"/>
      <c r="O96" s="86">
        <v>128</v>
      </c>
      <c r="P96" s="86">
        <v>13</v>
      </c>
      <c r="Q96" s="86">
        <v>120</v>
      </c>
      <c r="R96" s="125">
        <v>24</v>
      </c>
      <c r="S96" s="124" t="s">
        <v>139</v>
      </c>
      <c r="T96" s="124"/>
      <c r="U96" s="124"/>
      <c r="V96" s="124" t="s">
        <v>2253</v>
      </c>
      <c r="W96" s="102"/>
      <c r="X96" s="126"/>
    </row>
    <row r="97" spans="1:260" s="20" customFormat="1" x14ac:dyDescent="0.2">
      <c r="A97" s="123">
        <v>43454</v>
      </c>
      <c r="B97" s="105" t="s">
        <v>2444</v>
      </c>
      <c r="C97" s="103" t="s">
        <v>258</v>
      </c>
      <c r="D97" s="105" t="s">
        <v>141</v>
      </c>
      <c r="E97" s="145" t="s">
        <v>2474</v>
      </c>
      <c r="F97" s="83"/>
      <c r="G97" s="125">
        <v>2019</v>
      </c>
      <c r="H97" s="124" t="s">
        <v>50</v>
      </c>
      <c r="I97" s="124" t="str">
        <f>LEFT($H97,2)</f>
        <v>WA</v>
      </c>
      <c r="J97" s="124" t="str">
        <f>RIGHT($H97,2)</f>
        <v>WA</v>
      </c>
      <c r="K97" s="211" t="str">
        <f>IF($L97=$M97,L97,CONCATENATE($L97,", ",IF(ISBLANK(N97),"",CONCATENATE(N97,", ")),$M97))</f>
        <v>Pacific</v>
      </c>
      <c r="L97" s="124" t="str">
        <f>INDEX('State '!$A$1:$C$62,MATCH($I97,'State '!$B:$B,0),3)</f>
        <v>Pacific</v>
      </c>
      <c r="M97" s="124" t="str">
        <f>INDEX('State '!$A$1:$C$62,MATCH($J97,'State '!$B:$B,0),3)</f>
        <v>Pacific</v>
      </c>
      <c r="N97" s="124"/>
      <c r="O97" s="86"/>
      <c r="P97" s="86">
        <v>7</v>
      </c>
      <c r="Q97" s="125"/>
      <c r="R97" s="129">
        <v>20</v>
      </c>
      <c r="S97" s="148" t="s">
        <v>139</v>
      </c>
      <c r="T97" s="149" t="s">
        <v>390</v>
      </c>
      <c r="U97" s="124" t="s">
        <v>2551</v>
      </c>
      <c r="V97" s="124" t="s">
        <v>2250</v>
      </c>
      <c r="W97" s="102" t="s">
        <v>2550</v>
      </c>
      <c r="X97" s="216" t="s">
        <v>2619</v>
      </c>
    </row>
    <row r="98" spans="1:260" s="20" customFormat="1" ht="25.5" x14ac:dyDescent="0.2">
      <c r="A98" s="123">
        <v>42886</v>
      </c>
      <c r="B98" s="104" t="s">
        <v>2357</v>
      </c>
      <c r="C98" s="104" t="s">
        <v>1942</v>
      </c>
      <c r="D98" s="104" t="s">
        <v>137</v>
      </c>
      <c r="E98" s="104" t="s">
        <v>138</v>
      </c>
      <c r="F98" s="153"/>
      <c r="G98" s="157">
        <v>2019</v>
      </c>
      <c r="H98" s="155" t="s">
        <v>412</v>
      </c>
      <c r="I98" s="155" t="str">
        <f>LEFT($H98,2)</f>
        <v>PA</v>
      </c>
      <c r="J98" s="155" t="str">
        <f>RIGHT($H98,2)</f>
        <v>NY</v>
      </c>
      <c r="K98" s="211" t="str">
        <f>IF($L98=$M98,L98,CONCATENATE($L98,", ",IF(ISBLANK(N98),"",CONCATENATE(N98,", ")),$M98))</f>
        <v>Northeast</v>
      </c>
      <c r="L98" s="124" t="str">
        <f>INDEX('State '!$A$1:$C$62,MATCH($I98,'State '!$B:$B,0),3)</f>
        <v>Northeast</v>
      </c>
      <c r="M98" s="124" t="str">
        <f>INDEX('State '!$A$1:$C$62,MATCH($J98,'State '!$B:$B,0),3)</f>
        <v>Northeast</v>
      </c>
      <c r="N98" s="124"/>
      <c r="O98" s="156">
        <v>926.5</v>
      </c>
      <c r="P98" s="156">
        <v>37.1</v>
      </c>
      <c r="Q98" s="156">
        <v>400</v>
      </c>
      <c r="R98" s="157">
        <v>42</v>
      </c>
      <c r="S98" s="155" t="s">
        <v>135</v>
      </c>
      <c r="T98" s="155" t="s">
        <v>390</v>
      </c>
      <c r="U98" s="155" t="s">
        <v>2358</v>
      </c>
      <c r="V98" s="124" t="s">
        <v>2253</v>
      </c>
      <c r="W98" s="102"/>
      <c r="X98" s="126"/>
      <c r="Y98" s="127"/>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c r="IC98" s="114"/>
      <c r="ID98" s="114"/>
      <c r="IE98" s="114"/>
      <c r="IF98" s="114"/>
      <c r="IG98" s="114"/>
      <c r="IH98" s="114"/>
      <c r="II98" s="114"/>
      <c r="IJ98" s="114"/>
      <c r="IK98" s="114"/>
      <c r="IL98" s="114"/>
      <c r="IM98" s="114"/>
      <c r="IN98" s="114"/>
      <c r="IO98" s="114"/>
      <c r="IP98" s="114"/>
      <c r="IQ98" s="114"/>
      <c r="IR98" s="114"/>
      <c r="IS98" s="114"/>
      <c r="IT98" s="114"/>
      <c r="IU98" s="114"/>
      <c r="IV98" s="114"/>
      <c r="IW98" s="114"/>
      <c r="IX98" s="114"/>
      <c r="IY98" s="114"/>
      <c r="IZ98" s="114"/>
    </row>
    <row r="99" spans="1:260" x14ac:dyDescent="0.2">
      <c r="A99" s="123">
        <v>43423</v>
      </c>
      <c r="B99" s="102" t="s">
        <v>2815</v>
      </c>
      <c r="C99" s="102" t="s">
        <v>1970</v>
      </c>
      <c r="D99" s="102" t="s">
        <v>137</v>
      </c>
      <c r="E99" s="102" t="s">
        <v>138</v>
      </c>
      <c r="F99" s="83"/>
      <c r="G99" s="125">
        <v>2019</v>
      </c>
      <c r="H99" s="124" t="s">
        <v>30</v>
      </c>
      <c r="I99" s="124" t="str">
        <f>LEFT($H99,2)</f>
        <v>MN</v>
      </c>
      <c r="J99" s="124" t="str">
        <f>RIGHT($H99,2)</f>
        <v>MN</v>
      </c>
      <c r="K99" s="211" t="str">
        <f>IF($L99=$M99,L99,CONCATENATE($L99,", ",IF(ISBLANK(N99),"",CONCATENATE(N99,", ")),$M99))</f>
        <v>Midwest</v>
      </c>
      <c r="L99" s="124" t="str">
        <f>INDEX('State '!$A$1:$C$62,MATCH($I99,'State '!$B:$B,0),3)</f>
        <v>Midwest</v>
      </c>
      <c r="M99" s="124" t="str">
        <f>INDEX('State '!$A$1:$C$62,MATCH($J99,'State '!$B:$B,0),3)</f>
        <v>Midwest</v>
      </c>
      <c r="N99" s="124"/>
      <c r="O99" s="86">
        <v>158.07</v>
      </c>
      <c r="P99" s="86">
        <f>9.9+8.9</f>
        <v>18.8</v>
      </c>
      <c r="Q99" s="86">
        <v>101.411</v>
      </c>
      <c r="R99" s="125" t="s">
        <v>393</v>
      </c>
      <c r="S99" s="124"/>
      <c r="T99" s="124" t="s">
        <v>390</v>
      </c>
      <c r="U99" s="124" t="s">
        <v>2823</v>
      </c>
      <c r="V99" s="124" t="s">
        <v>2250</v>
      </c>
      <c r="W99" s="102"/>
      <c r="X99" s="126" t="s">
        <v>2822</v>
      </c>
    </row>
    <row r="100" spans="1:260" ht="25.5" x14ac:dyDescent="0.2">
      <c r="A100" s="158">
        <v>43262</v>
      </c>
      <c r="B100" s="104" t="s">
        <v>2387</v>
      </c>
      <c r="C100" s="104" t="s">
        <v>2388</v>
      </c>
      <c r="D100" s="104" t="s">
        <v>134</v>
      </c>
      <c r="E100" s="104" t="s">
        <v>398</v>
      </c>
      <c r="F100" s="153"/>
      <c r="G100" s="157">
        <v>2019</v>
      </c>
      <c r="H100" s="155" t="s">
        <v>18</v>
      </c>
      <c r="I100" s="124" t="str">
        <f>LEFT($H100,2)</f>
        <v>FL</v>
      </c>
      <c r="J100" s="124" t="str">
        <f>RIGHT($H100,2)</f>
        <v>FL</v>
      </c>
      <c r="K100" s="211" t="str">
        <f>IF($L100=$M100,L100,CONCATENATE($L100,", ",IF(ISBLANK(N100),"",CONCATENATE(N100,", ")),$M100))</f>
        <v>Southeast</v>
      </c>
      <c r="L100" s="124" t="str">
        <f>INDEX('State '!$A$1:$C$62,MATCH($I100,'State '!$B:$B,0),3)</f>
        <v>Southeast</v>
      </c>
      <c r="M100" s="124" t="str">
        <f>INDEX('State '!$A$1:$C$62,MATCH($J100,'State '!$B:$B,0),3)</f>
        <v>Southeast</v>
      </c>
      <c r="N100" s="124"/>
      <c r="O100" s="156">
        <v>30.1</v>
      </c>
      <c r="P100" s="156">
        <v>5.2</v>
      </c>
      <c r="Q100" s="156">
        <v>400</v>
      </c>
      <c r="R100" s="157">
        <v>20</v>
      </c>
      <c r="S100" s="155" t="s">
        <v>139</v>
      </c>
      <c r="T100" s="155" t="s">
        <v>390</v>
      </c>
      <c r="U100" s="155" t="s">
        <v>2389</v>
      </c>
      <c r="V100" s="124" t="s">
        <v>2250</v>
      </c>
      <c r="W100" s="102"/>
      <c r="X100" s="126"/>
    </row>
    <row r="101" spans="1:260" ht="25.5" x14ac:dyDescent="0.2">
      <c r="A101" s="158">
        <v>43320</v>
      </c>
      <c r="B101" s="104" t="s">
        <v>2731</v>
      </c>
      <c r="C101" s="104" t="s">
        <v>2727</v>
      </c>
      <c r="D101" s="104" t="s">
        <v>141</v>
      </c>
      <c r="E101" s="104" t="s">
        <v>140</v>
      </c>
      <c r="F101" s="153"/>
      <c r="G101" s="157">
        <v>2019</v>
      </c>
      <c r="H101" s="155" t="s">
        <v>37</v>
      </c>
      <c r="I101" s="124" t="str">
        <f>LEFT($H101,2)</f>
        <v>OK</v>
      </c>
      <c r="J101" s="124" t="str">
        <f>RIGHT($H101,2)</f>
        <v>OK</v>
      </c>
      <c r="K101" s="211" t="str">
        <f>IF($L101=$M101,L101,CONCATENATE($L101,", ",IF(ISBLANK(N101),"",CONCATENATE(N101,", ")),$M101))</f>
        <v>South Central</v>
      </c>
      <c r="L101" s="124" t="str">
        <f>INDEX('State '!$A$1:$C$62,MATCH($I101,'State '!$B:$B,0),3)</f>
        <v>South Central</v>
      </c>
      <c r="M101" s="124" t="str">
        <f>INDEX('State '!$A$1:$C$62,MATCH($J101,'State '!$B:$B,0),3)</f>
        <v>South Central</v>
      </c>
      <c r="N101" s="124"/>
      <c r="O101" s="156"/>
      <c r="P101" s="156"/>
      <c r="Q101" s="156">
        <v>150</v>
      </c>
      <c r="R101" s="157"/>
      <c r="S101" s="155" t="s">
        <v>139</v>
      </c>
      <c r="T101" s="155"/>
      <c r="U101" s="155"/>
      <c r="V101" s="124" t="s">
        <v>2250</v>
      </c>
      <c r="W101" s="102" t="s">
        <v>2732</v>
      </c>
      <c r="X101" s="216" t="s">
        <v>2729</v>
      </c>
    </row>
    <row r="102" spans="1:260" ht="25.5" x14ac:dyDescent="0.2">
      <c r="A102" s="158">
        <v>43326</v>
      </c>
      <c r="B102" s="104" t="s">
        <v>2726</v>
      </c>
      <c r="C102" s="104" t="s">
        <v>2727</v>
      </c>
      <c r="D102" s="104" t="s">
        <v>141</v>
      </c>
      <c r="E102" s="104" t="s">
        <v>432</v>
      </c>
      <c r="F102" s="153"/>
      <c r="G102" s="157">
        <v>2019</v>
      </c>
      <c r="H102" s="155" t="s">
        <v>6</v>
      </c>
      <c r="I102" s="124" t="str">
        <f>LEFT($H102,2)</f>
        <v>TX</v>
      </c>
      <c r="J102" s="124" t="str">
        <f>RIGHT($H102,2)</f>
        <v>TX</v>
      </c>
      <c r="K102" s="211" t="str">
        <f>IF($L102=$M102,L102,CONCATENATE($L102,", ",IF(ISBLANK(N102),"",CONCATENATE(N102,", ")),$M102))</f>
        <v>South Central</v>
      </c>
      <c r="L102" s="124" t="str">
        <f>INDEX('State '!$A$1:$C$62,MATCH($I102,'State '!$B:$B,0),3)</f>
        <v>South Central</v>
      </c>
      <c r="M102" s="124" t="str">
        <f>INDEX('State '!$A$1:$C$62,MATCH($J102,'State '!$B:$B,0),3)</f>
        <v>South Central</v>
      </c>
      <c r="N102" s="124"/>
      <c r="O102" s="156"/>
      <c r="P102" s="156">
        <v>3.4470000000000001</v>
      </c>
      <c r="Q102" s="156">
        <v>150</v>
      </c>
      <c r="R102" s="157">
        <v>20</v>
      </c>
      <c r="S102" s="155" t="s">
        <v>139</v>
      </c>
      <c r="T102" s="155" t="s">
        <v>2728</v>
      </c>
      <c r="U102" s="155"/>
      <c r="V102" s="124" t="s">
        <v>2250</v>
      </c>
      <c r="W102" s="102" t="s">
        <v>2762</v>
      </c>
      <c r="X102" s="216" t="s">
        <v>2729</v>
      </c>
    </row>
    <row r="103" spans="1:260" ht="38.25" x14ac:dyDescent="0.2">
      <c r="A103" s="123">
        <v>42746</v>
      </c>
      <c r="B103" s="103" t="s">
        <v>2463</v>
      </c>
      <c r="C103" s="103" t="s">
        <v>2464</v>
      </c>
      <c r="D103" s="103" t="s">
        <v>137</v>
      </c>
      <c r="E103" s="145" t="s">
        <v>140</v>
      </c>
      <c r="F103" s="85"/>
      <c r="G103" s="151">
        <v>2019</v>
      </c>
      <c r="H103" s="124" t="s">
        <v>6</v>
      </c>
      <c r="I103" s="124" t="str">
        <f>LEFT($H103,2)</f>
        <v>TX</v>
      </c>
      <c r="J103" s="124" t="str">
        <f>RIGHT($H103,2)</f>
        <v>TX</v>
      </c>
      <c r="K103" s="211" t="str">
        <f>IF($L103=$M103,L103,CONCATENATE($L103,", ",IF(ISBLANK(N103),"",CONCATENATE(N103,", ")),$M103))</f>
        <v>South Central</v>
      </c>
      <c r="L103" s="124" t="str">
        <f>INDEX('State '!$A$1:$C$62,MATCH($I103,'State '!$B:$B,0),3)</f>
        <v>South Central</v>
      </c>
      <c r="M103" s="124" t="str">
        <f>INDEX('State '!$A$1:$C$62,MATCH($J103,'State '!$B:$B,0),3)</f>
        <v>South Central</v>
      </c>
      <c r="N103" s="124"/>
      <c r="O103" s="147"/>
      <c r="P103" s="147"/>
      <c r="Q103" s="147">
        <v>1850</v>
      </c>
      <c r="R103" s="86"/>
      <c r="S103" s="148" t="s">
        <v>139</v>
      </c>
      <c r="T103" s="149"/>
      <c r="U103" s="150"/>
      <c r="V103" s="124" t="s">
        <v>2250</v>
      </c>
      <c r="W103" s="102" t="s">
        <v>2684</v>
      </c>
      <c r="X103" s="216" t="s">
        <v>2683</v>
      </c>
    </row>
    <row r="104" spans="1:260" x14ac:dyDescent="0.2">
      <c r="A104" s="123">
        <v>43199</v>
      </c>
      <c r="B104" s="102" t="s">
        <v>2016</v>
      </c>
      <c r="C104" s="102" t="s">
        <v>2016</v>
      </c>
      <c r="D104" s="102" t="s">
        <v>137</v>
      </c>
      <c r="E104" s="145" t="s">
        <v>398</v>
      </c>
      <c r="F104" s="83"/>
      <c r="G104" s="125">
        <v>2019</v>
      </c>
      <c r="H104" s="124" t="s">
        <v>409</v>
      </c>
      <c r="I104" s="124" t="str">
        <f>LEFT($H104,2)</f>
        <v>PA</v>
      </c>
      <c r="J104" s="124" t="str">
        <f>RIGHT($H104,2)</f>
        <v>NJ</v>
      </c>
      <c r="K104" s="211" t="str">
        <f>IF($L104=$M104,L104,CONCATENATE($L104,", ",IF(ISBLANK(N104),"",CONCATENATE(N104,", ")),$M104))</f>
        <v>Northeast</v>
      </c>
      <c r="L104" s="124" t="str">
        <f>INDEX('State '!$A$1:$C$62,MATCH($I104,'State '!$B:$B,0),3)</f>
        <v>Northeast</v>
      </c>
      <c r="M104" s="124" t="str">
        <f>INDEX('State '!$A$1:$C$62,MATCH($J104,'State '!$B:$B,0),3)</f>
        <v>Northeast</v>
      </c>
      <c r="N104" s="124"/>
      <c r="O104" s="86">
        <v>1000</v>
      </c>
      <c r="P104" s="86">
        <v>118</v>
      </c>
      <c r="Q104" s="86">
        <v>1107</v>
      </c>
      <c r="R104" s="125" t="s">
        <v>413</v>
      </c>
      <c r="S104" s="124" t="s">
        <v>135</v>
      </c>
      <c r="T104" s="124" t="s">
        <v>390</v>
      </c>
      <c r="U104" s="124" t="s">
        <v>2130</v>
      </c>
      <c r="V104" s="124" t="s">
        <v>2253</v>
      </c>
      <c r="W104" s="102"/>
      <c r="X104" s="126"/>
    </row>
    <row r="105" spans="1:260" s="20" customFormat="1" ht="38.25" x14ac:dyDescent="0.2">
      <c r="A105" s="123">
        <v>43103</v>
      </c>
      <c r="B105" s="102" t="s">
        <v>2585</v>
      </c>
      <c r="C105" s="102" t="s">
        <v>1895</v>
      </c>
      <c r="D105" s="102" t="s">
        <v>141</v>
      </c>
      <c r="E105" s="102" t="s">
        <v>398</v>
      </c>
      <c r="F105" s="83"/>
      <c r="G105" s="125">
        <v>2019</v>
      </c>
      <c r="H105" s="124" t="s">
        <v>1586</v>
      </c>
      <c r="I105" s="124" t="str">
        <f>LEFT($H105,2)</f>
        <v>ME</v>
      </c>
      <c r="J105" s="124" t="str">
        <f>RIGHT($H105,2)</f>
        <v>MA</v>
      </c>
      <c r="K105" s="211" t="str">
        <f>IF($L105=$M105,L105,CONCATENATE($L105,", ",IF(ISBLANK(N105),"",CONCATENATE(N105,", ")),$M105))</f>
        <v>Northeast</v>
      </c>
      <c r="L105" s="124" t="str">
        <f>INDEX('State '!$A$1:$C$62,MATCH($I105,'State '!$B:$B,0),3)</f>
        <v>Northeast</v>
      </c>
      <c r="M105" s="124" t="str">
        <f>INDEX('State '!$A$1:$C$62,MATCH($J105,'State '!$B:$B,0),3)</f>
        <v>Northeast</v>
      </c>
      <c r="N105" s="124"/>
      <c r="O105" s="86"/>
      <c r="P105" s="86"/>
      <c r="Q105" s="86">
        <v>11.321</v>
      </c>
      <c r="R105" s="125"/>
      <c r="S105" s="124" t="s">
        <v>135</v>
      </c>
      <c r="T105" s="124" t="s">
        <v>390</v>
      </c>
      <c r="U105" s="124" t="s">
        <v>2587</v>
      </c>
      <c r="V105" s="124" t="s">
        <v>2253</v>
      </c>
      <c r="W105" s="102" t="s">
        <v>2679</v>
      </c>
      <c r="X105" s="216" t="s">
        <v>2622</v>
      </c>
      <c r="Y105" s="127"/>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c r="IC105" s="114"/>
      <c r="ID105" s="114"/>
      <c r="IE105" s="114"/>
      <c r="IF105" s="114"/>
      <c r="IG105" s="114"/>
      <c r="IH105" s="114"/>
      <c r="II105" s="114"/>
      <c r="IJ105" s="114"/>
      <c r="IK105" s="114"/>
      <c r="IL105" s="114"/>
      <c r="IM105" s="114"/>
      <c r="IN105" s="114"/>
      <c r="IO105" s="114"/>
      <c r="IP105" s="114"/>
      <c r="IQ105" s="114"/>
      <c r="IR105" s="114"/>
      <c r="IS105" s="114"/>
      <c r="IT105" s="114"/>
      <c r="IU105" s="114"/>
      <c r="IV105" s="114"/>
      <c r="IW105" s="114"/>
      <c r="IX105" s="114"/>
      <c r="IY105" s="114"/>
      <c r="IZ105" s="114"/>
    </row>
    <row r="106" spans="1:260" ht="51" x14ac:dyDescent="0.2">
      <c r="A106" s="123">
        <v>43326</v>
      </c>
      <c r="B106" s="102" t="s">
        <v>2766</v>
      </c>
      <c r="C106" s="102" t="s">
        <v>2537</v>
      </c>
      <c r="D106" s="102" t="s">
        <v>141</v>
      </c>
      <c r="E106" s="102" t="s">
        <v>432</v>
      </c>
      <c r="F106" s="83"/>
      <c r="G106" s="125">
        <v>2019</v>
      </c>
      <c r="H106" s="124" t="s">
        <v>6</v>
      </c>
      <c r="I106" s="124" t="str">
        <f>LEFT($H106,2)</f>
        <v>TX</v>
      </c>
      <c r="J106" s="124" t="str">
        <f>RIGHT($H106,2)</f>
        <v>TX</v>
      </c>
      <c r="K106" s="211" t="str">
        <f>IF($L106=$M106,L106,CONCATENATE($L106,", ",IF(ISBLANK(N106),"",CONCATENATE(N106,", ")),$M106))</f>
        <v>South Central</v>
      </c>
      <c r="L106" s="124" t="str">
        <f>INDEX('State '!$A$1:$C$62,MATCH($I106,'State '!$B:$B,0),3)</f>
        <v>South Central</v>
      </c>
      <c r="M106" s="124" t="str">
        <f>INDEX('State '!$A$1:$C$62,MATCH($J106,'State '!$B:$B,0),3)</f>
        <v>South Central</v>
      </c>
      <c r="N106" s="124"/>
      <c r="O106" s="86"/>
      <c r="P106" s="86">
        <v>25</v>
      </c>
      <c r="Q106" s="86"/>
      <c r="R106" s="125">
        <v>30</v>
      </c>
      <c r="S106" s="124" t="s">
        <v>139</v>
      </c>
      <c r="T106" s="124" t="s">
        <v>2724</v>
      </c>
      <c r="U106" s="124"/>
      <c r="V106" s="124" t="s">
        <v>2250</v>
      </c>
      <c r="W106" s="102" t="s">
        <v>2763</v>
      </c>
      <c r="X106" s="228" t="s">
        <v>2764</v>
      </c>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row>
    <row r="107" spans="1:260" s="20" customFormat="1" ht="25.5" x14ac:dyDescent="0.2">
      <c r="A107" s="123">
        <v>43423</v>
      </c>
      <c r="B107" s="102" t="s">
        <v>2654</v>
      </c>
      <c r="C107" s="102" t="s">
        <v>2655</v>
      </c>
      <c r="D107" s="102" t="s">
        <v>137</v>
      </c>
      <c r="E107" s="102" t="s">
        <v>138</v>
      </c>
      <c r="F107" s="83"/>
      <c r="G107" s="125">
        <v>2019</v>
      </c>
      <c r="H107" s="124" t="s">
        <v>1998</v>
      </c>
      <c r="I107" s="124" t="str">
        <f>LEFT($H107,2)</f>
        <v>PA</v>
      </c>
      <c r="J107" s="124" t="str">
        <f>RIGHT($H107,2)</f>
        <v>OH</v>
      </c>
      <c r="K107" s="211" t="str">
        <f>IF($L107=$M107,L107,CONCATENATE($L107,", ",IF(ISBLANK(N107),"",CONCATENATE(N107,", ")),$M107))</f>
        <v>Northeast</v>
      </c>
      <c r="L107" s="124" t="str">
        <f>INDEX('State '!$A$1:$C$62,MATCH($I107,'State '!$B:$B,0),3)</f>
        <v>Northeast</v>
      </c>
      <c r="M107" s="124" t="str">
        <f>INDEX('State '!$A$1:$C$62,MATCH($J107,'State '!$B:$B,0),3)</f>
        <v>Northeast</v>
      </c>
      <c r="N107" s="124"/>
      <c r="O107" s="86">
        <v>70</v>
      </c>
      <c r="P107" s="86">
        <v>28</v>
      </c>
      <c r="Q107" s="86">
        <v>55</v>
      </c>
      <c r="R107" s="125">
        <v>12</v>
      </c>
      <c r="S107" s="124" t="s">
        <v>139</v>
      </c>
      <c r="T107" s="124" t="s">
        <v>390</v>
      </c>
      <c r="U107" s="124" t="s">
        <v>2657</v>
      </c>
      <c r="V107" s="124" t="s">
        <v>2253</v>
      </c>
      <c r="W107" s="102" t="s">
        <v>2656</v>
      </c>
      <c r="X107" s="216"/>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c r="IC107" s="114"/>
      <c r="ID107" s="114"/>
      <c r="IE107" s="114"/>
      <c r="IF107" s="114"/>
      <c r="IG107" s="114"/>
      <c r="IH107" s="114"/>
      <c r="II107" s="114"/>
      <c r="IJ107" s="114"/>
      <c r="IK107" s="114"/>
      <c r="IL107" s="114"/>
      <c r="IM107" s="114"/>
      <c r="IN107" s="114"/>
      <c r="IO107" s="114"/>
      <c r="IP107" s="114"/>
      <c r="IQ107" s="114"/>
      <c r="IR107" s="114"/>
      <c r="IS107" s="114"/>
      <c r="IT107" s="114"/>
      <c r="IU107" s="114"/>
      <c r="IV107" s="114"/>
      <c r="IW107" s="114"/>
      <c r="IX107" s="114"/>
      <c r="IY107" s="114"/>
      <c r="IZ107" s="114"/>
    </row>
    <row r="108" spans="1:260" x14ac:dyDescent="0.2">
      <c r="A108" s="123">
        <v>43417</v>
      </c>
      <c r="B108" s="102" t="s">
        <v>2661</v>
      </c>
      <c r="C108" s="102" t="s">
        <v>1942</v>
      </c>
      <c r="D108" s="102" t="s">
        <v>141</v>
      </c>
      <c r="E108" s="102" t="s">
        <v>432</v>
      </c>
      <c r="F108" s="83"/>
      <c r="G108" s="125">
        <v>2019</v>
      </c>
      <c r="H108" s="124" t="s">
        <v>20</v>
      </c>
      <c r="I108" s="124" t="str">
        <f>LEFT($H108,2)</f>
        <v>NJ</v>
      </c>
      <c r="J108" s="124" t="str">
        <f>RIGHT($H108,2)</f>
        <v>NJ</v>
      </c>
      <c r="K108" s="211" t="str">
        <f>IF($L108=$M108,L108,CONCATENATE($L108,", ",IF(ISBLANK(N108),"",CONCATENATE(N108,", ")),$M108))</f>
        <v>Northeast</v>
      </c>
      <c r="L108" s="124" t="str">
        <f>INDEX('State '!$A$1:$C$62,MATCH($I108,'State '!$B:$B,0),3)</f>
        <v>Northeast</v>
      </c>
      <c r="M108" s="124" t="str">
        <f>INDEX('State '!$A$1:$C$62,MATCH($J108,'State '!$B:$B,0),3)</f>
        <v>Northeast</v>
      </c>
      <c r="N108" s="124"/>
      <c r="O108" s="86">
        <v>127.6</v>
      </c>
      <c r="P108" s="86">
        <v>0.61</v>
      </c>
      <c r="Q108" s="86">
        <v>190</v>
      </c>
      <c r="R108" s="125">
        <v>42</v>
      </c>
      <c r="S108" s="124" t="s">
        <v>135</v>
      </c>
      <c r="T108" s="124" t="s">
        <v>390</v>
      </c>
      <c r="U108" s="124" t="s">
        <v>2663</v>
      </c>
      <c r="V108" s="124" t="s">
        <v>2250</v>
      </c>
      <c r="W108" s="102" t="s">
        <v>2662</v>
      </c>
      <c r="X108" s="216"/>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row>
    <row r="109" spans="1:260" s="20" customFormat="1" x14ac:dyDescent="0.2">
      <c r="A109" s="123">
        <v>43320</v>
      </c>
      <c r="B109" s="102" t="s">
        <v>2734</v>
      </c>
      <c r="C109" s="102" t="s">
        <v>2727</v>
      </c>
      <c r="D109" s="102" t="s">
        <v>1945</v>
      </c>
      <c r="E109" s="102" t="s">
        <v>140</v>
      </c>
      <c r="F109" s="83"/>
      <c r="G109" s="125">
        <v>2019</v>
      </c>
      <c r="H109" s="124" t="s">
        <v>6</v>
      </c>
      <c r="I109" s="124" t="str">
        <f>LEFT($H109,2)</f>
        <v>TX</v>
      </c>
      <c r="J109" s="124" t="str">
        <f>RIGHT($H109,2)</f>
        <v>TX</v>
      </c>
      <c r="K109" s="211" t="str">
        <f>IF($L109=$M109,L109,CONCATENATE($L109,", ",IF(ISBLANK(N109),"",CONCATENATE(N109,", ")),$M109))</f>
        <v>South Central</v>
      </c>
      <c r="L109" s="124" t="str">
        <f>INDEX('State '!$A$1:$C$62,MATCH($I109,'State '!$B:$B,0),3)</f>
        <v>South Central</v>
      </c>
      <c r="M109" s="124" t="str">
        <f>INDEX('State '!$A$1:$C$62,MATCH($J109,'State '!$B:$B,0),3)</f>
        <v>South Central</v>
      </c>
      <c r="N109" s="124"/>
      <c r="O109" s="86"/>
      <c r="P109" s="86"/>
      <c r="Q109" s="86">
        <v>750</v>
      </c>
      <c r="R109" s="125"/>
      <c r="S109" s="124" t="s">
        <v>139</v>
      </c>
      <c r="T109" s="124" t="s">
        <v>2728</v>
      </c>
      <c r="U109" s="124"/>
      <c r="V109" s="124" t="s">
        <v>2250</v>
      </c>
      <c r="W109" s="102" t="s">
        <v>2735</v>
      </c>
      <c r="X109" s="216" t="s">
        <v>2729</v>
      </c>
      <c r="Y109" s="127"/>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114"/>
      <c r="IE109" s="114"/>
      <c r="IF109" s="114"/>
      <c r="IG109" s="114"/>
      <c r="IH109" s="114"/>
      <c r="II109" s="114"/>
      <c r="IJ109" s="114"/>
      <c r="IK109" s="114"/>
      <c r="IL109" s="114"/>
      <c r="IM109" s="114"/>
      <c r="IN109" s="114"/>
      <c r="IO109" s="114"/>
      <c r="IP109" s="114"/>
      <c r="IQ109" s="114"/>
      <c r="IR109" s="114"/>
      <c r="IS109" s="114"/>
      <c r="IT109" s="114"/>
      <c r="IU109" s="114"/>
      <c r="IV109" s="114"/>
      <c r="IW109" s="114"/>
      <c r="IX109" s="114"/>
      <c r="IY109" s="114"/>
      <c r="IZ109" s="114"/>
    </row>
    <row r="110" spans="1:260" s="20" customFormat="1" x14ac:dyDescent="0.2">
      <c r="A110" s="123">
        <v>43192</v>
      </c>
      <c r="B110" s="102" t="s">
        <v>2471</v>
      </c>
      <c r="C110" s="102" t="s">
        <v>2266</v>
      </c>
      <c r="D110" s="102" t="s">
        <v>141</v>
      </c>
      <c r="E110" s="102" t="s">
        <v>140</v>
      </c>
      <c r="F110" s="83"/>
      <c r="G110" s="125">
        <v>2019</v>
      </c>
      <c r="H110" s="124" t="s">
        <v>419</v>
      </c>
      <c r="I110" s="124" t="str">
        <f>LEFT($H110,2)</f>
        <v>TX</v>
      </c>
      <c r="J110" s="124" t="str">
        <f>RIGHT($H110,2)</f>
        <v>MX</v>
      </c>
      <c r="K110" s="211" t="str">
        <f>IF($L110=$M110,L110,CONCATENATE($L110,", ",IF(ISBLANK(N110),"",CONCATENATE(N110,", ")),$M110))</f>
        <v>South Central, Mexico</v>
      </c>
      <c r="L110" s="124" t="str">
        <f>INDEX('State '!$A$1:$C$62,MATCH($I110,'State '!$B:$B,0),3)</f>
        <v>South Central</v>
      </c>
      <c r="M110" s="124" t="str">
        <f>INDEX('State '!$A$1:$C$62,MATCH($J110,'State '!$B:$B,0),3)</f>
        <v>Mexico</v>
      </c>
      <c r="N110" s="124"/>
      <c r="O110" s="86">
        <v>55</v>
      </c>
      <c r="P110" s="86"/>
      <c r="Q110" s="86">
        <v>70</v>
      </c>
      <c r="R110" s="125">
        <v>30</v>
      </c>
      <c r="S110" s="124" t="s">
        <v>135</v>
      </c>
      <c r="T110" s="124" t="s">
        <v>390</v>
      </c>
      <c r="U110" s="124" t="s">
        <v>391</v>
      </c>
      <c r="V110" s="124" t="s">
        <v>2253</v>
      </c>
      <c r="W110" s="102"/>
      <c r="X110" s="126"/>
      <c r="Y110" s="127"/>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c r="IW110" s="114"/>
      <c r="IX110" s="114"/>
      <c r="IY110" s="114"/>
      <c r="IZ110" s="114"/>
    </row>
    <row r="111" spans="1:260" s="20" customFormat="1" x14ac:dyDescent="0.2">
      <c r="A111" s="123">
        <v>43423</v>
      </c>
      <c r="B111" s="102" t="s">
        <v>2814</v>
      </c>
      <c r="C111" s="102" t="s">
        <v>1970</v>
      </c>
      <c r="D111" s="102" t="s">
        <v>134</v>
      </c>
      <c r="E111" s="102" t="s">
        <v>138</v>
      </c>
      <c r="F111" s="83"/>
      <c r="G111" s="125">
        <v>2019</v>
      </c>
      <c r="H111" s="124" t="s">
        <v>30</v>
      </c>
      <c r="I111" s="124" t="str">
        <f>LEFT($H111,2)</f>
        <v>MN</v>
      </c>
      <c r="J111" s="124" t="str">
        <f>RIGHT($H111,2)</f>
        <v>MN</v>
      </c>
      <c r="K111" s="211" t="str">
        <f>IF($L111=$M111,L111,CONCATENATE($L111,", ",IF(ISBLANK(N111),"",CONCATENATE(N111,", ")),$M111))</f>
        <v>Midwest</v>
      </c>
      <c r="L111" s="124" t="str">
        <f>INDEX('State '!$A$1:$C$62,MATCH($I111,'State '!$B:$B,0),3)</f>
        <v>Midwest</v>
      </c>
      <c r="M111" s="124" t="str">
        <f>INDEX('State '!$A$1:$C$62,MATCH($J111,'State '!$B:$B,0),3)</f>
        <v>Midwest</v>
      </c>
      <c r="N111" s="124"/>
      <c r="O111" s="86">
        <v>31.416</v>
      </c>
      <c r="P111" s="86">
        <v>12.3</v>
      </c>
      <c r="Q111" s="86">
        <v>37.093000000000004</v>
      </c>
      <c r="R111" s="125">
        <v>16</v>
      </c>
      <c r="S111" s="124"/>
      <c r="T111" s="124" t="s">
        <v>390</v>
      </c>
      <c r="U111" s="124" t="s">
        <v>2823</v>
      </c>
      <c r="V111" s="124" t="s">
        <v>2250</v>
      </c>
      <c r="W111" s="102"/>
      <c r="X111" s="126" t="s">
        <v>2822</v>
      </c>
      <c r="Y111" s="127"/>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c r="IW111" s="114"/>
      <c r="IX111" s="114"/>
      <c r="IY111" s="114"/>
      <c r="IZ111" s="114"/>
    </row>
    <row r="112" spans="1:260" s="20" customFormat="1" x14ac:dyDescent="0.2">
      <c r="A112" s="123">
        <v>43349</v>
      </c>
      <c r="B112" s="102" t="s">
        <v>2782</v>
      </c>
      <c r="C112" s="102" t="s">
        <v>2785</v>
      </c>
      <c r="D112" s="102" t="s">
        <v>137</v>
      </c>
      <c r="E112" s="102" t="s">
        <v>138</v>
      </c>
      <c r="F112" s="83"/>
      <c r="G112" s="125">
        <v>2019</v>
      </c>
      <c r="H112" s="124" t="s">
        <v>1192</v>
      </c>
      <c r="I112" s="124" t="str">
        <f>LEFT($H112,2)</f>
        <v>NM</v>
      </c>
      <c r="J112" s="124" t="str">
        <f>RIGHT($H112,2)</f>
        <v>TX</v>
      </c>
      <c r="K112" s="211" t="str">
        <f>IF($L112=$M112,L112,CONCATENATE($L112,", ",IF(ISBLANK(N112),"",CONCATENATE(N112,", ")),$M112))</f>
        <v>Mountain, South Central</v>
      </c>
      <c r="L112" s="124" t="str">
        <f>INDEX('State '!$A$1:$C$62,MATCH($I112,'State '!$B:$B,0),3)</f>
        <v>Mountain</v>
      </c>
      <c r="M112" s="124" t="str">
        <f>INDEX('State '!$A$1:$C$62,MATCH($J112,'State '!$B:$B,0),3)</f>
        <v>South Central</v>
      </c>
      <c r="N112" s="124"/>
      <c r="O112" s="86">
        <v>45</v>
      </c>
      <c r="P112" s="86">
        <v>23</v>
      </c>
      <c r="Q112" s="86">
        <v>400</v>
      </c>
      <c r="R112" s="125">
        <v>24</v>
      </c>
      <c r="S112" s="130" t="s">
        <v>135</v>
      </c>
      <c r="T112" s="124" t="s">
        <v>390</v>
      </c>
      <c r="U112" s="124" t="s">
        <v>2783</v>
      </c>
      <c r="V112" s="124" t="s">
        <v>2253</v>
      </c>
      <c r="W112" s="102" t="s">
        <v>2784</v>
      </c>
      <c r="X112" s="126"/>
      <c r="Y112" s="127"/>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c r="IC112" s="114"/>
      <c r="ID112" s="114"/>
      <c r="IE112" s="114"/>
      <c r="IF112" s="114"/>
      <c r="IG112" s="114"/>
      <c r="IH112" s="114"/>
      <c r="II112" s="114"/>
      <c r="IJ112" s="114"/>
      <c r="IK112" s="114"/>
      <c r="IL112" s="114"/>
      <c r="IM112" s="114"/>
      <c r="IN112" s="114"/>
      <c r="IO112" s="114"/>
      <c r="IP112" s="114"/>
      <c r="IQ112" s="114"/>
      <c r="IR112" s="114"/>
      <c r="IS112" s="114"/>
      <c r="IT112" s="114"/>
      <c r="IU112" s="114"/>
      <c r="IV112" s="114"/>
      <c r="IW112" s="114"/>
      <c r="IX112" s="114"/>
      <c r="IY112" s="114"/>
      <c r="IZ112" s="114"/>
    </row>
    <row r="113" spans="1:260" s="20" customFormat="1" ht="25.5" x14ac:dyDescent="0.2">
      <c r="A113" s="158">
        <v>43468</v>
      </c>
      <c r="B113" s="104" t="s">
        <v>2836</v>
      </c>
      <c r="C113" s="104" t="s">
        <v>2838</v>
      </c>
      <c r="D113" s="104" t="s">
        <v>137</v>
      </c>
      <c r="E113" s="104" t="s">
        <v>432</v>
      </c>
      <c r="F113" s="153"/>
      <c r="G113" s="157">
        <v>2019</v>
      </c>
      <c r="H113" s="155" t="s">
        <v>19</v>
      </c>
      <c r="I113" s="124" t="str">
        <f>LEFT($H113,2)</f>
        <v>VA</v>
      </c>
      <c r="J113" s="124" t="str">
        <f>RIGHT($H113,2)</f>
        <v>VA</v>
      </c>
      <c r="K113" s="211" t="str">
        <f>IF($L113=$M113,L113,CONCATENATE($L113,", ",IF(ISBLANK(N113),"",CONCATENATE(N113,", ")),$M113))</f>
        <v>Northeast</v>
      </c>
      <c r="L113" s="124" t="str">
        <f>INDEX('State '!$A$1:$C$62,MATCH($I113,'State '!$B:$B,0),3)</f>
        <v>Northeast</v>
      </c>
      <c r="M113" s="124" t="str">
        <f>INDEX('State '!$A$1:$C$62,MATCH($J113,'State '!$B:$B,0),3)</f>
        <v>Northeast</v>
      </c>
      <c r="N113" s="124"/>
      <c r="O113" s="156"/>
      <c r="P113" s="156">
        <v>9</v>
      </c>
      <c r="Q113" s="156"/>
      <c r="R113" s="157">
        <v>24</v>
      </c>
      <c r="S113" s="155" t="s">
        <v>139</v>
      </c>
      <c r="T113" s="155"/>
      <c r="U113" s="155"/>
      <c r="V113" s="124" t="s">
        <v>2250</v>
      </c>
      <c r="W113" s="102" t="s">
        <v>2865</v>
      </c>
      <c r="X113" s="126" t="s">
        <v>2837</v>
      </c>
      <c r="Y113" s="127"/>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c r="IW113" s="114"/>
      <c r="IX113" s="114"/>
      <c r="IY113" s="114"/>
      <c r="IZ113" s="114"/>
    </row>
    <row r="114" spans="1:260" x14ac:dyDescent="0.2">
      <c r="A114" s="123">
        <v>43320</v>
      </c>
      <c r="B114" s="104" t="s">
        <v>2363</v>
      </c>
      <c r="C114" s="104" t="s">
        <v>2364</v>
      </c>
      <c r="D114" s="104" t="s">
        <v>134</v>
      </c>
      <c r="E114" s="104" t="s">
        <v>398</v>
      </c>
      <c r="F114" s="153"/>
      <c r="G114" s="157">
        <v>2019</v>
      </c>
      <c r="H114" s="155" t="s">
        <v>1299</v>
      </c>
      <c r="I114" s="155" t="str">
        <f>LEFT($H114,2)</f>
        <v>IL</v>
      </c>
      <c r="J114" s="155" t="str">
        <f>RIGHT($H114,2)</f>
        <v>MO</v>
      </c>
      <c r="K114" s="211" t="str">
        <f>IF($L114=$M114,L114,CONCATENATE($L114,", ",IF(ISBLANK(N114),"",CONCATENATE(N114,", ")),$M114))</f>
        <v>Midwest</v>
      </c>
      <c r="L114" s="124" t="str">
        <f>INDEX('State '!$A$1:$C$62,MATCH($I114,'State '!$B:$B,0),3)</f>
        <v>Midwest</v>
      </c>
      <c r="M114" s="124" t="str">
        <f>INDEX('State '!$A$1:$C$62,MATCH($J114,'State '!$B:$B,0),3)</f>
        <v>Midwest</v>
      </c>
      <c r="N114" s="124"/>
      <c r="O114" s="156">
        <v>220.3</v>
      </c>
      <c r="P114" s="156">
        <v>65</v>
      </c>
      <c r="Q114" s="156">
        <v>400</v>
      </c>
      <c r="R114" s="157">
        <v>24</v>
      </c>
      <c r="S114" s="155" t="s">
        <v>135</v>
      </c>
      <c r="T114" s="155" t="s">
        <v>390</v>
      </c>
      <c r="U114" s="155" t="s">
        <v>2365</v>
      </c>
      <c r="V114" s="124" t="s">
        <v>2253</v>
      </c>
      <c r="W114" s="102"/>
      <c r="X114" s="126"/>
    </row>
    <row r="115" spans="1:260" ht="51" x14ac:dyDescent="0.2">
      <c r="A115" s="123">
        <v>43262</v>
      </c>
      <c r="B115" s="102" t="s">
        <v>2488</v>
      </c>
      <c r="C115" s="103" t="s">
        <v>1942</v>
      </c>
      <c r="D115" s="102" t="s">
        <v>134</v>
      </c>
      <c r="E115" s="145" t="s">
        <v>432</v>
      </c>
      <c r="F115" s="83"/>
      <c r="G115" s="84">
        <v>2019</v>
      </c>
      <c r="H115" s="124" t="s">
        <v>0</v>
      </c>
      <c r="I115" s="124" t="str">
        <f>LEFT($H115,2)</f>
        <v>LA</v>
      </c>
      <c r="J115" s="124" t="str">
        <f>RIGHT($H115,2)</f>
        <v>LA</v>
      </c>
      <c r="K115" s="211" t="str">
        <f>IF($L115=$M115,L115,CONCATENATE($L115,", ",IF(ISBLANK(N115),"",CONCATENATE(N115,", ")),$M115))</f>
        <v>South Central</v>
      </c>
      <c r="L115" s="124" t="str">
        <f>INDEX('State '!$A$1:$C$62,MATCH($I115,'State '!$B:$B,0),3)</f>
        <v>South Central</v>
      </c>
      <c r="M115" s="124" t="str">
        <f>INDEX('State '!$A$1:$C$62,MATCH($J115,'State '!$B:$B,0),3)</f>
        <v>South Central</v>
      </c>
      <c r="N115" s="124"/>
      <c r="O115" s="86">
        <v>33.5</v>
      </c>
      <c r="P115" s="86">
        <v>0.72</v>
      </c>
      <c r="Q115" s="86">
        <v>162</v>
      </c>
      <c r="R115" s="125">
        <v>20</v>
      </c>
      <c r="S115" s="124" t="s">
        <v>135</v>
      </c>
      <c r="T115" s="124" t="s">
        <v>390</v>
      </c>
      <c r="U115" s="124" t="s">
        <v>2506</v>
      </c>
      <c r="V115" s="124" t="s">
        <v>2250</v>
      </c>
      <c r="W115" s="102"/>
      <c r="X115" s="126"/>
    </row>
    <row r="116" spans="1:260" ht="25.5" x14ac:dyDescent="0.2">
      <c r="A116" s="123">
        <v>43314</v>
      </c>
      <c r="B116" s="102" t="s">
        <v>2523</v>
      </c>
      <c r="C116" s="103" t="s">
        <v>200</v>
      </c>
      <c r="D116" s="102" t="s">
        <v>2524</v>
      </c>
      <c r="E116" s="145" t="s">
        <v>398</v>
      </c>
      <c r="F116" s="83"/>
      <c r="G116" s="84">
        <v>2019</v>
      </c>
      <c r="H116" s="124" t="s">
        <v>2286</v>
      </c>
      <c r="I116" s="124" t="str">
        <f>LEFT($H116,2)</f>
        <v>LA</v>
      </c>
      <c r="J116" s="124" t="str">
        <f>RIGHT($H116,2)</f>
        <v>TX</v>
      </c>
      <c r="K116" s="211" t="str">
        <f>IF($L116=$M116,L116,CONCATENATE($L116,", ",IF(ISBLANK(N116),"",CONCATENATE(N116,", ")),$M116))</f>
        <v>South Central</v>
      </c>
      <c r="L116" s="124" t="str">
        <f>INDEX('State '!$A$1:$C$62,MATCH($I116,'State '!$B:$B,0),3)</f>
        <v>South Central</v>
      </c>
      <c r="M116" s="124" t="str">
        <f>INDEX('State '!$A$1:$C$62,MATCH($J116,'State '!$B:$B,0),3)</f>
        <v>South Central</v>
      </c>
      <c r="N116" s="124"/>
      <c r="O116" s="86">
        <v>200</v>
      </c>
      <c r="P116" s="86"/>
      <c r="Q116" s="86">
        <v>500</v>
      </c>
      <c r="R116" s="125"/>
      <c r="S116" s="124"/>
      <c r="T116" s="124"/>
      <c r="U116" s="124"/>
      <c r="V116" s="124" t="s">
        <v>2253</v>
      </c>
      <c r="W116" s="102"/>
      <c r="X116" s="126"/>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row>
    <row r="117" spans="1:260" s="20" customFormat="1" ht="38.25" x14ac:dyDescent="0.2">
      <c r="A117" s="123">
        <v>43468</v>
      </c>
      <c r="B117" s="103" t="s">
        <v>1994</v>
      </c>
      <c r="C117" s="103" t="s">
        <v>225</v>
      </c>
      <c r="D117" s="103" t="s">
        <v>141</v>
      </c>
      <c r="E117" s="145" t="s">
        <v>432</v>
      </c>
      <c r="F117" s="85"/>
      <c r="G117" s="151">
        <v>2019</v>
      </c>
      <c r="H117" s="124" t="s">
        <v>487</v>
      </c>
      <c r="I117" s="124" t="str">
        <f>LEFT($H117,2)</f>
        <v>PA</v>
      </c>
      <c r="J117" s="124" t="str">
        <f>RIGHT($H117,2)</f>
        <v>WV</v>
      </c>
      <c r="K117" s="211" t="str">
        <f>IF($L117=$M117,L117,CONCATENATE($L117,", ",IF(ISBLANK(N117),"",CONCATENATE(N117,", ")),$M117))</f>
        <v>Northeast</v>
      </c>
      <c r="L117" s="124" t="str">
        <f>INDEX('State '!$A$1:$C$62,MATCH($I117,'State '!$B:$B,0),3)</f>
        <v>Northeast</v>
      </c>
      <c r="M117" s="124" t="str">
        <f>INDEX('State '!$A$1:$C$62,MATCH($J117,'State '!$B:$B,0),3)</f>
        <v>Northeast</v>
      </c>
      <c r="N117" s="124"/>
      <c r="O117" s="147">
        <v>500</v>
      </c>
      <c r="P117" s="147">
        <v>38</v>
      </c>
      <c r="Q117" s="147">
        <v>1500</v>
      </c>
      <c r="R117" s="86" t="s">
        <v>555</v>
      </c>
      <c r="S117" s="148" t="s">
        <v>135</v>
      </c>
      <c r="T117" s="149" t="s">
        <v>390</v>
      </c>
      <c r="U117" s="150" t="s">
        <v>2129</v>
      </c>
      <c r="V117" s="124" t="s">
        <v>2253</v>
      </c>
      <c r="W117" s="102" t="s">
        <v>2588</v>
      </c>
      <c r="X117" s="126"/>
    </row>
    <row r="118" spans="1:260" x14ac:dyDescent="0.2">
      <c r="A118" s="123">
        <v>43252</v>
      </c>
      <c r="B118" s="102" t="s">
        <v>2643</v>
      </c>
      <c r="C118" s="103" t="s">
        <v>2644</v>
      </c>
      <c r="D118" s="102" t="s">
        <v>141</v>
      </c>
      <c r="E118" s="145" t="s">
        <v>138</v>
      </c>
      <c r="F118" s="83"/>
      <c r="G118" s="125">
        <v>2019</v>
      </c>
      <c r="H118" s="124" t="s">
        <v>1998</v>
      </c>
      <c r="I118" s="124" t="str">
        <f>LEFT($H118,2)</f>
        <v>PA</v>
      </c>
      <c r="J118" s="124" t="str">
        <f>RIGHT($H118,2)</f>
        <v>OH</v>
      </c>
      <c r="K118" s="211" t="str">
        <f>IF($L118=$M118,L118,CONCATENATE($L118,", ",IF(ISBLANK(N118),"",CONCATENATE(N118,", ")),$M118))</f>
        <v>Northeast</v>
      </c>
      <c r="L118" s="124" t="str">
        <f>INDEX('State '!$A$1:$C$62,MATCH($I118,'State '!$B:$B,0),3)</f>
        <v>Northeast</v>
      </c>
      <c r="M118" s="124" t="str">
        <f>INDEX('State '!$A$1:$C$62,MATCH($J118,'State '!$B:$B,0),3)</f>
        <v>Northeast</v>
      </c>
      <c r="N118" s="124"/>
      <c r="O118" s="86">
        <v>49.877000000000002</v>
      </c>
      <c r="P118" s="86">
        <f>1.7+3.2</f>
        <v>4.9000000000000004</v>
      </c>
      <c r="Q118" s="86">
        <v>120</v>
      </c>
      <c r="R118" s="125" t="s">
        <v>1316</v>
      </c>
      <c r="S118" s="124" t="s">
        <v>135</v>
      </c>
      <c r="T118" s="124" t="s">
        <v>390</v>
      </c>
      <c r="U118" s="124" t="s">
        <v>2645</v>
      </c>
      <c r="V118" s="124" t="s">
        <v>2253</v>
      </c>
      <c r="W118" s="102" t="s">
        <v>2646</v>
      </c>
      <c r="X118" s="126"/>
    </row>
    <row r="119" spans="1:260" s="20" customFormat="1" x14ac:dyDescent="0.2">
      <c r="A119" s="123">
        <v>43322</v>
      </c>
      <c r="B119" s="105" t="s">
        <v>2651</v>
      </c>
      <c r="C119" s="103" t="s">
        <v>200</v>
      </c>
      <c r="D119" s="105" t="s">
        <v>141</v>
      </c>
      <c r="E119" s="145" t="s">
        <v>398</v>
      </c>
      <c r="F119" s="83"/>
      <c r="G119" s="125">
        <v>2019</v>
      </c>
      <c r="H119" s="124" t="s">
        <v>2286</v>
      </c>
      <c r="I119" s="124" t="str">
        <f>LEFT($H119,2)</f>
        <v>LA</v>
      </c>
      <c r="J119" s="124" t="str">
        <f>RIGHT($H119,2)</f>
        <v>TX</v>
      </c>
      <c r="K119" s="211" t="str">
        <f>IF($L119=$M119,L119,CONCATENATE($L119,", ",IF(ISBLANK(N119),"",CONCATENATE(N119,", ")),$M119))</f>
        <v>South Central</v>
      </c>
      <c r="L119" s="124" t="str">
        <f>INDEX('State '!$A$1:$C$62,MATCH($I119,'State '!$B:$B,0),3)</f>
        <v>South Central</v>
      </c>
      <c r="M119" s="124" t="str">
        <f>INDEX('State '!$A$1:$C$62,MATCH($J119,'State '!$B:$B,0),3)</f>
        <v>South Central</v>
      </c>
      <c r="N119" s="124"/>
      <c r="O119" s="86">
        <v>16.5</v>
      </c>
      <c r="P119" s="86"/>
      <c r="Q119" s="125">
        <v>157.5</v>
      </c>
      <c r="R119" s="129"/>
      <c r="S119" s="130" t="s">
        <v>135</v>
      </c>
      <c r="T119" s="124" t="s">
        <v>390</v>
      </c>
      <c r="U119" s="124" t="s">
        <v>2652</v>
      </c>
      <c r="V119" s="124" t="s">
        <v>2253</v>
      </c>
      <c r="W119" s="102" t="s">
        <v>2653</v>
      </c>
      <c r="X119" s="126"/>
    </row>
    <row r="120" spans="1:260" x14ac:dyDescent="0.2">
      <c r="A120" s="123">
        <v>43468</v>
      </c>
      <c r="B120" s="102" t="s">
        <v>2390</v>
      </c>
      <c r="C120" s="102" t="s">
        <v>220</v>
      </c>
      <c r="D120" s="102" t="s">
        <v>137</v>
      </c>
      <c r="E120" s="102" t="s">
        <v>432</v>
      </c>
      <c r="F120" s="83"/>
      <c r="G120" s="125">
        <v>2019</v>
      </c>
      <c r="H120" s="124" t="s">
        <v>419</v>
      </c>
      <c r="I120" s="124" t="str">
        <f>LEFT($H120,2)</f>
        <v>TX</v>
      </c>
      <c r="J120" s="124" t="str">
        <f>RIGHT($H120,2)</f>
        <v>MX</v>
      </c>
      <c r="K120" s="211" t="str">
        <f>IF($L120=$M120,L120,CONCATENATE($L120,", ",IF(ISBLANK(N120),"",CONCATENATE(N120,", ")),$M120))</f>
        <v>South Central, Mexico</v>
      </c>
      <c r="L120" s="124" t="str">
        <f>INDEX('State '!$A$1:$C$62,MATCH($I120,'State '!$B:$B,0),3)</f>
        <v>South Central</v>
      </c>
      <c r="M120" s="124" t="str">
        <f>INDEX('State '!$A$1:$C$62,MATCH($J120,'State '!$B:$B,0),3)</f>
        <v>Mexico</v>
      </c>
      <c r="N120" s="124"/>
      <c r="O120" s="86">
        <v>1550</v>
      </c>
      <c r="P120" s="86">
        <v>171</v>
      </c>
      <c r="Q120" s="86">
        <v>2600</v>
      </c>
      <c r="R120" s="125" t="s">
        <v>1274</v>
      </c>
      <c r="S120" s="124" t="s">
        <v>135</v>
      </c>
      <c r="T120" s="124" t="s">
        <v>390</v>
      </c>
      <c r="U120" s="124" t="s">
        <v>2369</v>
      </c>
      <c r="V120" s="124" t="s">
        <v>2253</v>
      </c>
      <c r="W120" s="102" t="s">
        <v>2534</v>
      </c>
      <c r="X120" s="126"/>
    </row>
    <row r="121" spans="1:260" s="20" customFormat="1" ht="25.5" x14ac:dyDescent="0.2">
      <c r="A121" s="123">
        <v>43103</v>
      </c>
      <c r="B121" s="102" t="s">
        <v>2854</v>
      </c>
      <c r="C121" s="102" t="s">
        <v>1895</v>
      </c>
      <c r="D121" s="102" t="s">
        <v>141</v>
      </c>
      <c r="E121" s="102" t="s">
        <v>138</v>
      </c>
      <c r="F121" s="83"/>
      <c r="G121" s="125">
        <v>2019</v>
      </c>
      <c r="H121" s="124" t="s">
        <v>2584</v>
      </c>
      <c r="I121" s="124" t="str">
        <f>LEFT($H121,2)</f>
        <v>QU</v>
      </c>
      <c r="J121" s="124" t="str">
        <f>RIGHT($H121,2)</f>
        <v>ME</v>
      </c>
      <c r="K121" s="211" t="str">
        <f>IF($L121=$M121,L121,CONCATENATE($L121,", ",IF(ISBLANK(N121),"",CONCATENATE(N121,", ")),$M121))</f>
        <v>Canada, Northeast</v>
      </c>
      <c r="L121" s="124" t="str">
        <f>INDEX('State '!$A$1:$C$62,MATCH($I121,'State '!$B:$B,0),3)</f>
        <v>Canada</v>
      </c>
      <c r="M121" s="124" t="str">
        <f>INDEX('State '!$A$1:$C$62,MATCH($J121,'State '!$B:$B,0),3)</f>
        <v>Northeast</v>
      </c>
      <c r="N121" s="124"/>
      <c r="O121" s="86">
        <v>0</v>
      </c>
      <c r="P121" s="86"/>
      <c r="Q121" s="86">
        <v>42.481999999999999</v>
      </c>
      <c r="R121" s="125"/>
      <c r="S121" s="124" t="s">
        <v>135</v>
      </c>
      <c r="T121" s="124" t="s">
        <v>390</v>
      </c>
      <c r="U121" s="124" t="s">
        <v>2855</v>
      </c>
      <c r="V121" s="124" t="s">
        <v>2253</v>
      </c>
      <c r="W121" s="102" t="s">
        <v>2856</v>
      </c>
      <c r="X121" s="126" t="s">
        <v>2857</v>
      </c>
    </row>
    <row r="122" spans="1:260" x14ac:dyDescent="0.2">
      <c r="A122" s="123">
        <v>43377</v>
      </c>
      <c r="B122" s="102" t="s">
        <v>2632</v>
      </c>
      <c r="C122" s="102" t="s">
        <v>241</v>
      </c>
      <c r="D122" s="102" t="s">
        <v>134</v>
      </c>
      <c r="E122" s="102" t="s">
        <v>432</v>
      </c>
      <c r="F122" s="83"/>
      <c r="G122" s="125">
        <v>2019</v>
      </c>
      <c r="H122" s="124" t="s">
        <v>0</v>
      </c>
      <c r="I122" s="124" t="str">
        <f>LEFT($H122,2)</f>
        <v>LA</v>
      </c>
      <c r="J122" s="124" t="str">
        <f>RIGHT($H122,2)</f>
        <v>LA</v>
      </c>
      <c r="K122" s="211" t="str">
        <f>IF($L122=$M122,L122,CONCATENATE($L122,", ",IF(ISBLANK(N122),"",CONCATENATE(N122,", ")),$M122))</f>
        <v>South Central</v>
      </c>
      <c r="L122" s="124" t="str">
        <f>INDEX('State '!$A$1:$C$62,MATCH($I122,'State '!$B:$B,0),3)</f>
        <v>South Central</v>
      </c>
      <c r="M122" s="124" t="str">
        <f>INDEX('State '!$A$1:$C$62,MATCH($J122,'State '!$B:$B,0),3)</f>
        <v>South Central</v>
      </c>
      <c r="N122" s="124"/>
      <c r="O122" s="86">
        <v>56</v>
      </c>
      <c r="P122" s="86">
        <v>0.3</v>
      </c>
      <c r="Q122" s="86">
        <v>200</v>
      </c>
      <c r="R122" s="125">
        <v>16</v>
      </c>
      <c r="S122" s="124" t="s">
        <v>135</v>
      </c>
      <c r="T122" s="124" t="s">
        <v>390</v>
      </c>
      <c r="U122" s="124" t="s">
        <v>2633</v>
      </c>
      <c r="V122" s="124" t="s">
        <v>2250</v>
      </c>
      <c r="W122" s="102" t="s">
        <v>2634</v>
      </c>
      <c r="X122" s="126"/>
    </row>
    <row r="123" spans="1:260" x14ac:dyDescent="0.2">
      <c r="A123" s="123">
        <v>43417</v>
      </c>
      <c r="B123" s="102" t="s">
        <v>2019</v>
      </c>
      <c r="C123" s="102" t="s">
        <v>2019</v>
      </c>
      <c r="D123" s="102" t="s">
        <v>137</v>
      </c>
      <c r="E123" s="145" t="s">
        <v>432</v>
      </c>
      <c r="F123" s="83"/>
      <c r="G123" s="84">
        <v>2020</v>
      </c>
      <c r="H123" s="124" t="s">
        <v>2020</v>
      </c>
      <c r="I123" s="124" t="str">
        <f>LEFT($H123,2)</f>
        <v>WV</v>
      </c>
      <c r="J123" s="124" t="str">
        <f>RIGHT($H123,2)</f>
        <v>NC</v>
      </c>
      <c r="K123" s="211" t="str">
        <f>IF($L123=$M123,L123,CONCATENATE($L123,", ",IF(ISBLANK(N123),"",CONCATENATE(N123,", ")),$M123))</f>
        <v>Northeast, Southeast</v>
      </c>
      <c r="L123" s="124" t="str">
        <f>INDEX('State '!$A$1:$C$62,MATCH($I123,'State '!$B:$B,0),3)</f>
        <v>Northeast</v>
      </c>
      <c r="M123" s="124" t="str">
        <f>INDEX('State '!$A$1:$C$62,MATCH($J123,'State '!$B:$B,0),3)</f>
        <v>Southeast</v>
      </c>
      <c r="N123" s="124"/>
      <c r="O123" s="86">
        <v>5100</v>
      </c>
      <c r="P123" s="86">
        <v>600</v>
      </c>
      <c r="Q123" s="86">
        <v>1500</v>
      </c>
      <c r="R123" s="125" t="s">
        <v>2021</v>
      </c>
      <c r="S123" s="124" t="s">
        <v>135</v>
      </c>
      <c r="T123" s="124" t="s">
        <v>390</v>
      </c>
      <c r="U123" s="124" t="s">
        <v>2161</v>
      </c>
      <c r="V123" s="124" t="s">
        <v>2253</v>
      </c>
      <c r="W123" s="102"/>
      <c r="X123" s="126"/>
    </row>
    <row r="124" spans="1:260" x14ac:dyDescent="0.2">
      <c r="A124" s="123">
        <v>43202</v>
      </c>
      <c r="B124" s="102" t="s">
        <v>2558</v>
      </c>
      <c r="C124" s="103" t="s">
        <v>263</v>
      </c>
      <c r="D124" s="102" t="s">
        <v>141</v>
      </c>
      <c r="E124" s="102" t="s">
        <v>138</v>
      </c>
      <c r="F124" s="83"/>
      <c r="G124" s="84">
        <v>2020</v>
      </c>
      <c r="H124" s="124" t="s">
        <v>2559</v>
      </c>
      <c r="I124" s="124" t="str">
        <f>LEFT($H124,2)</f>
        <v>OH</v>
      </c>
      <c r="J124" s="124" t="str">
        <f>RIGHT($H124,2)</f>
        <v>KY</v>
      </c>
      <c r="K124" s="211" t="str">
        <f>IF($L124=$M124,L124,CONCATENATE($L124,", ",IF(ISBLANK(N124),"",CONCATENATE(N124,", ")),$M124))</f>
        <v>Northeast, Midwest</v>
      </c>
      <c r="L124" s="124" t="str">
        <f>INDEX('State '!$A$1:$C$62,MATCH($I124,'State '!$B:$B,0),3)</f>
        <v>Northeast</v>
      </c>
      <c r="M124" s="124" t="str">
        <f>INDEX('State '!$A$1:$C$62,MATCH($J124,'State '!$B:$B,0),3)</f>
        <v>Midwest</v>
      </c>
      <c r="N124" s="124"/>
      <c r="O124" s="86">
        <v>709</v>
      </c>
      <c r="P124" s="86">
        <v>64</v>
      </c>
      <c r="Q124" s="86">
        <v>275</v>
      </c>
      <c r="R124" s="125" t="s">
        <v>2560</v>
      </c>
      <c r="S124" s="124" t="s">
        <v>135</v>
      </c>
      <c r="T124" s="124" t="s">
        <v>390</v>
      </c>
      <c r="U124" s="124" t="s">
        <v>2756</v>
      </c>
      <c r="V124" s="124" t="s">
        <v>2253</v>
      </c>
      <c r="W124" s="102" t="s">
        <v>2561</v>
      </c>
      <c r="X124" s="216" t="s">
        <v>2605</v>
      </c>
    </row>
    <row r="125" spans="1:260" s="20" customFormat="1" ht="25.5" x14ac:dyDescent="0.2">
      <c r="A125" s="123">
        <v>43417</v>
      </c>
      <c r="B125" s="102" t="s">
        <v>2805</v>
      </c>
      <c r="C125" s="103" t="s">
        <v>207</v>
      </c>
      <c r="D125" s="102" t="s">
        <v>141</v>
      </c>
      <c r="E125" s="145" t="s">
        <v>138</v>
      </c>
      <c r="F125" s="83"/>
      <c r="G125" s="84">
        <v>2020</v>
      </c>
      <c r="H125" s="124" t="s">
        <v>2807</v>
      </c>
      <c r="I125" s="124" t="str">
        <f>LEFT($H125,2)</f>
        <v>MA</v>
      </c>
      <c r="J125" s="124" t="str">
        <f>RIGHT($H125,2)</f>
        <v>CT</v>
      </c>
      <c r="K125" s="211" t="str">
        <f>IF($L125=$M125,L125,CONCATENATE($L125,", ",IF(ISBLANK(N125),"",CONCATENATE(N125,", ")),$M125))</f>
        <v>Northeast</v>
      </c>
      <c r="L125" s="124" t="str">
        <f>INDEX('State '!$A$1:$C$62,MATCH($I125,'State '!$B:$B,0),3)</f>
        <v>Northeast</v>
      </c>
      <c r="M125" s="124" t="str">
        <f>INDEX('State '!$A$1:$C$62,MATCH($J125,'State '!$B:$B,0),3)</f>
        <v>Northeast</v>
      </c>
      <c r="N125" s="124"/>
      <c r="O125" s="86">
        <v>52</v>
      </c>
      <c r="P125" s="86">
        <v>2.1</v>
      </c>
      <c r="Q125" s="86">
        <v>72.400000000000006</v>
      </c>
      <c r="R125" s="125">
        <v>12</v>
      </c>
      <c r="S125" s="124" t="s">
        <v>135</v>
      </c>
      <c r="T125" s="124" t="s">
        <v>390</v>
      </c>
      <c r="U125" s="124" t="s">
        <v>2806</v>
      </c>
      <c r="V125" s="124" t="s">
        <v>2253</v>
      </c>
      <c r="W125" s="102"/>
      <c r="X125" s="126"/>
      <c r="Y125" s="127"/>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c r="II125" s="114"/>
      <c r="IJ125" s="114"/>
      <c r="IK125" s="114"/>
      <c r="IL125" s="114"/>
      <c r="IM125" s="114"/>
      <c r="IN125" s="114"/>
      <c r="IO125" s="114"/>
      <c r="IP125" s="114"/>
      <c r="IQ125" s="114"/>
      <c r="IR125" s="114"/>
      <c r="IS125" s="114"/>
      <c r="IT125" s="114"/>
      <c r="IU125" s="114"/>
      <c r="IV125" s="114"/>
      <c r="IW125" s="114"/>
      <c r="IX125" s="114"/>
      <c r="IY125" s="114"/>
      <c r="IZ125" s="114"/>
    </row>
    <row r="126" spans="1:260" s="20" customFormat="1" x14ac:dyDescent="0.2">
      <c r="A126" s="123">
        <v>42613</v>
      </c>
      <c r="B126" s="102" t="s">
        <v>396</v>
      </c>
      <c r="C126" s="102" t="s">
        <v>1859</v>
      </c>
      <c r="D126" s="102" t="s">
        <v>137</v>
      </c>
      <c r="E126" s="102" t="s">
        <v>2277</v>
      </c>
      <c r="F126" s="83"/>
      <c r="G126" s="176">
        <v>2020</v>
      </c>
      <c r="H126" s="124" t="s">
        <v>397</v>
      </c>
      <c r="I126" s="124" t="str">
        <f>LEFT($H126,2)</f>
        <v>PA</v>
      </c>
      <c r="J126" s="124" t="str">
        <f>RIGHT($H126,2)</f>
        <v>NY</v>
      </c>
      <c r="K126" s="211" t="str">
        <f>IF($L126=$M126,L126,CONCATENATE($L126,", ",IF(ISBLANK(N126),"",CONCATENATE(N126,", ")),$M126))</f>
        <v>Northeast</v>
      </c>
      <c r="L126" s="124" t="str">
        <f>INDEX('State '!$A$1:$C$62,MATCH($I126,'State '!$B:$B,0),3)</f>
        <v>Northeast</v>
      </c>
      <c r="M126" s="124" t="str">
        <f>INDEX('State '!$A$1:$C$62,MATCH($J126,'State '!$B:$B,0),3)</f>
        <v>Northeast</v>
      </c>
      <c r="N126" s="124"/>
      <c r="O126" s="86">
        <v>683</v>
      </c>
      <c r="P126" s="86">
        <v>121</v>
      </c>
      <c r="Q126" s="86">
        <v>650</v>
      </c>
      <c r="R126" s="125">
        <v>30</v>
      </c>
      <c r="S126" s="124" t="s">
        <v>135</v>
      </c>
      <c r="T126" s="124" t="s">
        <v>390</v>
      </c>
      <c r="U126" s="124" t="s">
        <v>1935</v>
      </c>
      <c r="V126" s="124" t="s">
        <v>2253</v>
      </c>
      <c r="W126" s="102"/>
      <c r="X126" s="126"/>
      <c r="Y126" s="127"/>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c r="IC126" s="114"/>
      <c r="ID126" s="114"/>
      <c r="IE126" s="114"/>
      <c r="IF126" s="114"/>
      <c r="IG126" s="114"/>
      <c r="IH126" s="114"/>
      <c r="II126" s="114"/>
      <c r="IJ126" s="114"/>
      <c r="IK126" s="114"/>
      <c r="IL126" s="114"/>
      <c r="IM126" s="114"/>
      <c r="IN126" s="114"/>
      <c r="IO126" s="114"/>
      <c r="IP126" s="114"/>
      <c r="IQ126" s="114"/>
      <c r="IR126" s="114"/>
      <c r="IS126" s="114"/>
      <c r="IT126" s="114"/>
      <c r="IU126" s="114"/>
      <c r="IV126" s="114"/>
      <c r="IW126" s="114"/>
      <c r="IX126" s="114"/>
      <c r="IY126" s="114"/>
      <c r="IZ126" s="114"/>
    </row>
    <row r="127" spans="1:260" s="20" customFormat="1" ht="25.5" x14ac:dyDescent="0.2">
      <c r="A127" s="123">
        <v>43417</v>
      </c>
      <c r="B127" s="102" t="s">
        <v>2801</v>
      </c>
      <c r="C127" s="102" t="s">
        <v>219</v>
      </c>
      <c r="D127" s="102" t="s">
        <v>141</v>
      </c>
      <c r="E127" s="102" t="s">
        <v>138</v>
      </c>
      <c r="F127" s="83"/>
      <c r="G127" s="84">
        <v>2020</v>
      </c>
      <c r="H127" s="124" t="s">
        <v>2802</v>
      </c>
      <c r="I127" s="124" t="str">
        <f>LEFT($H127,2)</f>
        <v>MD</v>
      </c>
      <c r="J127" s="124" t="str">
        <f>RIGHT($H127,2)</f>
        <v>DE</v>
      </c>
      <c r="K127" s="211" t="str">
        <f>IF($L127=$M127,L127,CONCATENATE($L127,", ",IF(ISBLANK(N127),"",CONCATENATE(N127,", ")),$M127))</f>
        <v>Northeast</v>
      </c>
      <c r="L127" s="124" t="str">
        <f>INDEX('State '!$A$1:$C$62,MATCH($I127,'State '!$B:$B,0),3)</f>
        <v>Northeast</v>
      </c>
      <c r="M127" s="124" t="str">
        <f>INDEX('State '!$A$1:$C$62,MATCH($J127,'State '!$B:$B,0),3)</f>
        <v>Northeast</v>
      </c>
      <c r="N127" s="124"/>
      <c r="O127" s="86">
        <v>37</v>
      </c>
      <c r="P127" s="86">
        <f>5+7.4+0.35+7</f>
        <v>19.75</v>
      </c>
      <c r="Q127" s="86">
        <f>11.8+2.5</f>
        <v>14.3</v>
      </c>
      <c r="R127" s="125"/>
      <c r="S127" s="124" t="s">
        <v>135</v>
      </c>
      <c r="T127" s="124" t="s">
        <v>390</v>
      </c>
      <c r="U127" s="124" t="s">
        <v>2803</v>
      </c>
      <c r="V127" s="124" t="s">
        <v>2253</v>
      </c>
      <c r="W127" s="102" t="s">
        <v>2804</v>
      </c>
      <c r="X127" s="126"/>
      <c r="Y127" s="127"/>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c r="IC127" s="114"/>
      <c r="ID127" s="114"/>
      <c r="IE127" s="114"/>
      <c r="IF127" s="114"/>
      <c r="IG127" s="114"/>
      <c r="IH127" s="114"/>
      <c r="II127" s="114"/>
      <c r="IJ127" s="114"/>
      <c r="IK127" s="114"/>
      <c r="IL127" s="114"/>
      <c r="IM127" s="114"/>
      <c r="IN127" s="114"/>
      <c r="IO127" s="114"/>
      <c r="IP127" s="114"/>
      <c r="IQ127" s="114"/>
      <c r="IR127" s="114"/>
      <c r="IS127" s="114"/>
      <c r="IT127" s="114"/>
      <c r="IU127" s="114"/>
      <c r="IV127" s="114"/>
      <c r="IW127" s="114"/>
      <c r="IX127" s="114"/>
      <c r="IY127" s="114"/>
      <c r="IZ127" s="114"/>
    </row>
    <row r="128" spans="1:260" s="20" customFormat="1" ht="38.25" x14ac:dyDescent="0.2">
      <c r="A128" s="123">
        <v>42916</v>
      </c>
      <c r="B128" s="102" t="s">
        <v>2003</v>
      </c>
      <c r="C128" s="102" t="s">
        <v>1942</v>
      </c>
      <c r="D128" s="102" t="s">
        <v>141</v>
      </c>
      <c r="E128" s="102" t="s">
        <v>140</v>
      </c>
      <c r="F128" s="83"/>
      <c r="G128" s="84">
        <v>2020</v>
      </c>
      <c r="H128" s="124" t="s">
        <v>397</v>
      </c>
      <c r="I128" s="124" t="str">
        <f>LEFT($H128,2)</f>
        <v>PA</v>
      </c>
      <c r="J128" s="124" t="str">
        <f>RIGHT($H128,2)</f>
        <v>NY</v>
      </c>
      <c r="K128" s="211" t="str">
        <f>IF($L128=$M128,L128,CONCATENATE($L128,", ",IF(ISBLANK(N128),"",CONCATENATE(N128,", ")),$M128))</f>
        <v>Northeast</v>
      </c>
      <c r="L128" s="124" t="str">
        <f>INDEX('State '!$A$1:$C$62,MATCH($I128,'State '!$B:$B,0),3)</f>
        <v>Northeast</v>
      </c>
      <c r="M128" s="124" t="str">
        <f>INDEX('State '!$A$1:$C$62,MATCH($J128,'State '!$B:$B,0),3)</f>
        <v>Northeast</v>
      </c>
      <c r="N128" s="124"/>
      <c r="O128" s="86">
        <v>800</v>
      </c>
      <c r="P128" s="86">
        <v>50</v>
      </c>
      <c r="Q128" s="86">
        <v>1000</v>
      </c>
      <c r="R128" s="125"/>
      <c r="S128" s="124" t="s">
        <v>135</v>
      </c>
      <c r="T128" s="124" t="s">
        <v>390</v>
      </c>
      <c r="U128" s="124" t="s">
        <v>391</v>
      </c>
      <c r="V128" s="124" t="s">
        <v>2253</v>
      </c>
      <c r="W128" s="102"/>
      <c r="X128" s="126"/>
      <c r="Y128" s="127"/>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c r="GI128" s="114"/>
      <c r="GJ128" s="114"/>
      <c r="GK128" s="114"/>
      <c r="GL128" s="114"/>
      <c r="GM128" s="114"/>
      <c r="GN128" s="114"/>
      <c r="GO128" s="114"/>
      <c r="GP128" s="114"/>
      <c r="GQ128" s="114"/>
      <c r="GR128" s="114"/>
      <c r="GS128" s="114"/>
      <c r="GT128" s="114"/>
      <c r="GU128" s="114"/>
      <c r="GV128" s="114"/>
      <c r="GW128" s="114"/>
      <c r="GX128" s="114"/>
      <c r="GY128" s="114"/>
      <c r="GZ128" s="114"/>
      <c r="HA128" s="114"/>
      <c r="HB128" s="114"/>
      <c r="HC128" s="114"/>
      <c r="HD128" s="114"/>
      <c r="HE128" s="114"/>
      <c r="HF128" s="114"/>
      <c r="HG128" s="114"/>
      <c r="HH128" s="114"/>
      <c r="HI128" s="114"/>
      <c r="HJ128" s="114"/>
      <c r="HK128" s="114"/>
      <c r="HL128" s="114"/>
      <c r="HM128" s="114"/>
      <c r="HN128" s="114"/>
      <c r="HO128" s="114"/>
      <c r="HP128" s="114"/>
      <c r="HQ128" s="114"/>
      <c r="HR128" s="114"/>
      <c r="HS128" s="114"/>
      <c r="HT128" s="114"/>
      <c r="HU128" s="114"/>
      <c r="HV128" s="114"/>
      <c r="HW128" s="114"/>
      <c r="HX128" s="114"/>
      <c r="HY128" s="114"/>
      <c r="HZ128" s="114"/>
      <c r="IA128" s="114"/>
      <c r="IB128" s="114"/>
      <c r="IC128" s="114"/>
      <c r="ID128" s="114"/>
      <c r="IE128" s="114"/>
      <c r="IF128" s="114"/>
      <c r="IG128" s="114"/>
      <c r="IH128" s="114"/>
      <c r="II128" s="114"/>
      <c r="IJ128" s="114"/>
      <c r="IK128" s="114"/>
      <c r="IL128" s="114"/>
      <c r="IM128" s="114"/>
      <c r="IN128" s="114"/>
      <c r="IO128" s="114"/>
      <c r="IP128" s="114"/>
      <c r="IQ128" s="114"/>
      <c r="IR128" s="114"/>
      <c r="IS128" s="114"/>
      <c r="IT128" s="114"/>
      <c r="IU128" s="114"/>
      <c r="IV128" s="114"/>
      <c r="IW128" s="114"/>
      <c r="IX128" s="114"/>
      <c r="IY128" s="114"/>
      <c r="IZ128" s="114"/>
    </row>
    <row r="129" spans="1:260" s="20" customFormat="1" x14ac:dyDescent="0.2">
      <c r="A129" s="158">
        <v>43291</v>
      </c>
      <c r="B129" s="104" t="s">
        <v>2698</v>
      </c>
      <c r="C129" s="104" t="s">
        <v>2493</v>
      </c>
      <c r="D129" s="104" t="s">
        <v>134</v>
      </c>
      <c r="E129" s="104" t="s">
        <v>138</v>
      </c>
      <c r="F129" s="153"/>
      <c r="G129" s="157">
        <v>2020</v>
      </c>
      <c r="H129" s="155" t="s">
        <v>33</v>
      </c>
      <c r="I129" s="155" t="str">
        <f>LEFT($H129,2)</f>
        <v>WV</v>
      </c>
      <c r="J129" s="155" t="str">
        <f>RIGHT($H129,2)</f>
        <v>WV</v>
      </c>
      <c r="K129" s="211" t="str">
        <f>IF($L129=$M129,L129,CONCATENATE($L129,", ",IF(ISBLANK(N129),"",CONCATENATE(N129,", ")),$M129))</f>
        <v>Northeast</v>
      </c>
      <c r="L129" s="124" t="str">
        <f>INDEX('State '!$A$1:$C$62,MATCH($I129,'State '!$B:$B,0),3)</f>
        <v>Northeast</v>
      </c>
      <c r="M129" s="124" t="str">
        <f>INDEX('State '!$A$1:$C$62,MATCH($J129,'State '!$B:$B,0),3)</f>
        <v>Northeast</v>
      </c>
      <c r="N129" s="124"/>
      <c r="O129" s="156">
        <v>20.100000000000001</v>
      </c>
      <c r="P129" s="156">
        <v>5</v>
      </c>
      <c r="Q129" s="156">
        <v>85</v>
      </c>
      <c r="R129" s="157">
        <v>12</v>
      </c>
      <c r="S129" s="155" t="s">
        <v>139</v>
      </c>
      <c r="T129" s="155" t="s">
        <v>390</v>
      </c>
      <c r="U129" s="155" t="s">
        <v>2699</v>
      </c>
      <c r="V129" s="124" t="s">
        <v>2250</v>
      </c>
      <c r="W129" s="102" t="s">
        <v>2700</v>
      </c>
      <c r="X129" s="216"/>
      <c r="Y129" s="127"/>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c r="GJ129" s="114"/>
      <c r="GK129" s="114"/>
      <c r="GL129" s="114"/>
      <c r="GM129" s="114"/>
      <c r="GN129" s="114"/>
      <c r="GO129" s="114"/>
      <c r="GP129" s="114"/>
      <c r="GQ129" s="114"/>
      <c r="GR129" s="114"/>
      <c r="GS129" s="114"/>
      <c r="GT129" s="114"/>
      <c r="GU129" s="114"/>
      <c r="GV129" s="114"/>
      <c r="GW129" s="114"/>
      <c r="GX129" s="114"/>
      <c r="GY129" s="114"/>
      <c r="GZ129" s="114"/>
      <c r="HA129" s="114"/>
      <c r="HB129" s="114"/>
      <c r="HC129" s="114"/>
      <c r="HD129" s="114"/>
      <c r="HE129" s="114"/>
      <c r="HF129" s="114"/>
      <c r="HG129" s="114"/>
      <c r="HH129" s="114"/>
      <c r="HI129" s="114"/>
      <c r="HJ129" s="114"/>
      <c r="HK129" s="114"/>
      <c r="HL129" s="114"/>
      <c r="HM129" s="114"/>
      <c r="HN129" s="114"/>
      <c r="HO129" s="114"/>
      <c r="HP129" s="114"/>
      <c r="HQ129" s="114"/>
      <c r="HR129" s="114"/>
      <c r="HS129" s="114"/>
      <c r="HT129" s="114"/>
      <c r="HU129" s="114"/>
      <c r="HV129" s="114"/>
      <c r="HW129" s="114"/>
      <c r="HX129" s="114"/>
      <c r="HY129" s="114"/>
      <c r="HZ129" s="114"/>
      <c r="IA129" s="114"/>
      <c r="IB129" s="114"/>
      <c r="IC129" s="114"/>
      <c r="ID129" s="114"/>
      <c r="IE129" s="114"/>
      <c r="IF129" s="114"/>
      <c r="IG129" s="114"/>
      <c r="IH129" s="114"/>
      <c r="II129" s="114"/>
      <c r="IJ129" s="114"/>
      <c r="IK129" s="114"/>
      <c r="IL129" s="114"/>
      <c r="IM129" s="114"/>
      <c r="IN129" s="114"/>
      <c r="IO129" s="114"/>
      <c r="IP129" s="114"/>
      <c r="IQ129" s="114"/>
      <c r="IR129" s="114"/>
      <c r="IS129" s="114"/>
      <c r="IT129" s="114"/>
      <c r="IU129" s="114"/>
      <c r="IV129" s="114"/>
      <c r="IW129" s="114"/>
      <c r="IX129" s="114"/>
      <c r="IY129" s="114"/>
      <c r="IZ129" s="114"/>
    </row>
    <row r="130" spans="1:260" s="20" customFormat="1" x14ac:dyDescent="0.2">
      <c r="A130" s="123">
        <v>43454</v>
      </c>
      <c r="B130" s="103" t="s">
        <v>2509</v>
      </c>
      <c r="C130" s="102" t="s">
        <v>1942</v>
      </c>
      <c r="D130" s="102" t="s">
        <v>141</v>
      </c>
      <c r="E130" s="145" t="s">
        <v>398</v>
      </c>
      <c r="F130" s="83"/>
      <c r="G130" s="84">
        <v>2020</v>
      </c>
      <c r="H130" s="124" t="s">
        <v>20</v>
      </c>
      <c r="I130" s="124" t="str">
        <f>LEFT($H130,2)</f>
        <v>NJ</v>
      </c>
      <c r="J130" s="124" t="str">
        <f>RIGHT($H130,2)</f>
        <v>NJ</v>
      </c>
      <c r="K130" s="211" t="str">
        <f>IF($L130=$M130,L130,CONCATENATE($L130,", ",IF(ISBLANK(N130),"",CONCATENATE(N130,", ")),$M130))</f>
        <v>Northeast</v>
      </c>
      <c r="L130" s="124" t="str">
        <f>INDEX('State '!$A$1:$C$62,MATCH($I130,'State '!$B:$B,0),3)</f>
        <v>Northeast</v>
      </c>
      <c r="M130" s="124" t="str">
        <f>INDEX('State '!$A$1:$C$62,MATCH($J130,'State '!$B:$B,0),3)</f>
        <v>Northeast</v>
      </c>
      <c r="N130" s="124"/>
      <c r="O130" s="86">
        <v>84.6</v>
      </c>
      <c r="P130" s="86"/>
      <c r="Q130" s="86">
        <v>65</v>
      </c>
      <c r="R130" s="125"/>
      <c r="S130" s="124" t="s">
        <v>135</v>
      </c>
      <c r="T130" s="124" t="s">
        <v>390</v>
      </c>
      <c r="U130" s="124" t="s">
        <v>2510</v>
      </c>
      <c r="V130" s="124" t="s">
        <v>2250</v>
      </c>
      <c r="W130" s="102" t="s">
        <v>2831</v>
      </c>
      <c r="X130" s="126"/>
      <c r="Y130" s="127"/>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c r="IC130" s="114"/>
      <c r="ID130" s="114"/>
      <c r="IE130" s="114"/>
      <c r="IF130" s="114"/>
      <c r="IG130" s="114"/>
      <c r="IH130" s="114"/>
      <c r="II130" s="114"/>
      <c r="IJ130" s="114"/>
      <c r="IK130" s="114"/>
      <c r="IL130" s="114"/>
      <c r="IM130" s="114"/>
      <c r="IN130" s="114"/>
      <c r="IO130" s="114"/>
      <c r="IP130" s="114"/>
      <c r="IQ130" s="114"/>
      <c r="IR130" s="114"/>
      <c r="IS130" s="114"/>
      <c r="IT130" s="114"/>
      <c r="IU130" s="114"/>
      <c r="IV130" s="114"/>
      <c r="IW130" s="114"/>
      <c r="IX130" s="114"/>
      <c r="IY130" s="114"/>
      <c r="IZ130" s="114"/>
    </row>
    <row r="131" spans="1:260" s="20" customFormat="1" ht="25.5" x14ac:dyDescent="0.2">
      <c r="A131" s="123">
        <v>42886</v>
      </c>
      <c r="B131" s="104" t="s">
        <v>2360</v>
      </c>
      <c r="C131" s="103" t="s">
        <v>2359</v>
      </c>
      <c r="D131" s="104" t="s">
        <v>134</v>
      </c>
      <c r="E131" s="104" t="s">
        <v>138</v>
      </c>
      <c r="F131" s="153"/>
      <c r="G131" s="154">
        <v>2020</v>
      </c>
      <c r="H131" s="155" t="s">
        <v>0</v>
      </c>
      <c r="I131" s="155" t="str">
        <f>LEFT($H131,2)</f>
        <v>LA</v>
      </c>
      <c r="J131" s="155" t="str">
        <f>RIGHT($H131,2)</f>
        <v>LA</v>
      </c>
      <c r="K131" s="211" t="str">
        <f>IF($L131=$M131,L131,CONCATENATE($L131,", ",IF(ISBLANK(N131),"",CONCATENATE(N131,", ")),$M131))</f>
        <v>South Central</v>
      </c>
      <c r="L131" s="124" t="str">
        <f>INDEX('State '!$A$1:$C$62,MATCH($I131,'State '!$B:$B,0),3)</f>
        <v>South Central</v>
      </c>
      <c r="M131" s="124" t="str">
        <f>INDEX('State '!$A$1:$C$62,MATCH($J131,'State '!$B:$B,0),3)</f>
        <v>South Central</v>
      </c>
      <c r="N131" s="124"/>
      <c r="O131" s="156"/>
      <c r="P131" s="156">
        <v>11</v>
      </c>
      <c r="Q131" s="156">
        <v>1970</v>
      </c>
      <c r="R131" s="157">
        <v>42</v>
      </c>
      <c r="S131" s="155" t="s">
        <v>139</v>
      </c>
      <c r="T131" s="155" t="s">
        <v>390</v>
      </c>
      <c r="U131" s="155" t="s">
        <v>2362</v>
      </c>
      <c r="V131" s="124" t="s">
        <v>2250</v>
      </c>
      <c r="W131" s="102"/>
      <c r="X131" s="126"/>
    </row>
    <row r="132" spans="1:260" ht="25.5" x14ac:dyDescent="0.2">
      <c r="A132" s="123">
        <v>43417</v>
      </c>
      <c r="B132" s="102" t="s">
        <v>1990</v>
      </c>
      <c r="C132" s="102" t="s">
        <v>1942</v>
      </c>
      <c r="D132" s="102" t="s">
        <v>141</v>
      </c>
      <c r="E132" s="145" t="s">
        <v>432</v>
      </c>
      <c r="F132" s="83"/>
      <c r="G132" s="84">
        <v>2020</v>
      </c>
      <c r="H132" s="124" t="s">
        <v>17</v>
      </c>
      <c r="I132" s="124" t="str">
        <f>LEFT($H132,2)</f>
        <v>AL</v>
      </c>
      <c r="J132" s="124" t="str">
        <f>RIGHT($H132,2)</f>
        <v>AL</v>
      </c>
      <c r="K132" s="211" t="str">
        <f>IF($L132=$M132,L132,CONCATENATE($L132,", ",IF(ISBLANK(N132),"",CONCATENATE(N132,", ")),$M132))</f>
        <v>South Central</v>
      </c>
      <c r="L132" s="124" t="str">
        <f>INDEX('State '!$A$1:$C$62,MATCH($I132,'State '!$B:$B,0),3)</f>
        <v>South Central</v>
      </c>
      <c r="M132" s="124" t="str">
        <f>INDEX('State '!$A$1:$C$62,MATCH($J132,'State '!$B:$B,0),3)</f>
        <v>South Central</v>
      </c>
      <c r="N132" s="124"/>
      <c r="O132" s="86">
        <v>60</v>
      </c>
      <c r="P132" s="86">
        <v>11</v>
      </c>
      <c r="Q132" s="86">
        <v>206</v>
      </c>
      <c r="R132" s="125">
        <v>42</v>
      </c>
      <c r="S132" s="124" t="s">
        <v>135</v>
      </c>
      <c r="T132" s="124" t="s">
        <v>390</v>
      </c>
      <c r="U132" s="124" t="s">
        <v>1989</v>
      </c>
      <c r="V132" s="124" t="s">
        <v>2250</v>
      </c>
      <c r="W132" s="102"/>
      <c r="X132" s="126"/>
    </row>
    <row r="133" spans="1:260" x14ac:dyDescent="0.2">
      <c r="A133" s="123">
        <v>42921</v>
      </c>
      <c r="B133" s="102" t="s">
        <v>2419</v>
      </c>
      <c r="C133" s="102" t="s">
        <v>2420</v>
      </c>
      <c r="D133" s="102" t="s">
        <v>137</v>
      </c>
      <c r="E133" s="102" t="s">
        <v>140</v>
      </c>
      <c r="F133" s="83"/>
      <c r="G133" s="125">
        <v>2020</v>
      </c>
      <c r="H133" s="124" t="s">
        <v>2421</v>
      </c>
      <c r="I133" s="124" t="str">
        <f>LEFT($H133,2)</f>
        <v>WA</v>
      </c>
      <c r="J133" s="124" t="str">
        <f>RIGHT($H133,2)</f>
        <v>BC</v>
      </c>
      <c r="K133" s="211" t="str">
        <f>IF($L133=$M133,L133,CONCATENATE($L133,", ",IF(ISBLANK(N133),"",CONCATENATE(N133,", ")),$M133))</f>
        <v>Pacific, Canada</v>
      </c>
      <c r="L133" s="124" t="str">
        <f>INDEX('State '!$A$1:$C$62,MATCH($I133,'State '!$B:$B,0),3)</f>
        <v>Pacific</v>
      </c>
      <c r="M133" s="124" t="str">
        <f>INDEX('State '!$A$1:$C$62,MATCH($J133,'State '!$B:$B,0),3)</f>
        <v>Canada</v>
      </c>
      <c r="N133" s="124"/>
      <c r="O133" s="86"/>
      <c r="P133" s="86">
        <v>81</v>
      </c>
      <c r="Q133" s="86">
        <v>700</v>
      </c>
      <c r="R133" s="125">
        <v>36</v>
      </c>
      <c r="S133" s="124" t="s">
        <v>135</v>
      </c>
      <c r="T133" s="124"/>
      <c r="U133" s="124"/>
      <c r="V133" s="124" t="s">
        <v>2253</v>
      </c>
      <c r="W133" s="102"/>
      <c r="X133" s="126"/>
    </row>
    <row r="134" spans="1:260" x14ac:dyDescent="0.2">
      <c r="A134" s="158">
        <v>43333</v>
      </c>
      <c r="B134" s="104" t="s">
        <v>2774</v>
      </c>
      <c r="C134" s="104" t="s">
        <v>2773</v>
      </c>
      <c r="D134" s="104" t="s">
        <v>134</v>
      </c>
      <c r="E134" s="104" t="s">
        <v>138</v>
      </c>
      <c r="F134" s="153"/>
      <c r="G134" s="157">
        <v>2020</v>
      </c>
      <c r="H134" s="155" t="s">
        <v>34</v>
      </c>
      <c r="I134" s="155" t="str">
        <f>LEFT($H134,2)</f>
        <v>WI</v>
      </c>
      <c r="J134" s="155" t="str">
        <f>RIGHT($H134,2)</f>
        <v>WI</v>
      </c>
      <c r="K134" s="211" t="str">
        <f>IF($L134=$M134,L134,CONCATENATE($L134,", ",IF(ISBLANK(N134),"",CONCATENATE(N134,", ")),$M134))</f>
        <v>Midwest</v>
      </c>
      <c r="L134" s="124" t="str">
        <f>INDEX('State '!$A$1:$C$62,MATCH($I134,'State '!$B:$B,0),3)</f>
        <v>Midwest</v>
      </c>
      <c r="M134" s="124" t="str">
        <f>INDEX('State '!$A$1:$C$62,MATCH($J134,'State '!$B:$B,0),3)</f>
        <v>Midwest</v>
      </c>
      <c r="N134" s="124"/>
      <c r="O134" s="156">
        <v>29.7</v>
      </c>
      <c r="P134" s="156">
        <v>8.8000000000000007</v>
      </c>
      <c r="Q134" s="156"/>
      <c r="R134" s="157">
        <v>24</v>
      </c>
      <c r="S134" s="148" t="s">
        <v>139</v>
      </c>
      <c r="T134" s="149" t="s">
        <v>2775</v>
      </c>
      <c r="U134" s="155"/>
      <c r="V134" s="124" t="s">
        <v>2250</v>
      </c>
      <c r="W134" s="102" t="s">
        <v>2777</v>
      </c>
      <c r="X134" s="126" t="s">
        <v>2778</v>
      </c>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c r="IW134" s="20"/>
      <c r="IX134" s="20"/>
      <c r="IY134" s="20"/>
      <c r="IZ134" s="20"/>
    </row>
    <row r="135" spans="1:260" s="20" customFormat="1" ht="38.25" x14ac:dyDescent="0.2">
      <c r="A135" s="123">
        <v>43182</v>
      </c>
      <c r="B135" s="104" t="s">
        <v>2511</v>
      </c>
      <c r="C135" s="104" t="s">
        <v>2512</v>
      </c>
      <c r="D135" s="105" t="s">
        <v>137</v>
      </c>
      <c r="E135" s="104" t="s">
        <v>138</v>
      </c>
      <c r="F135" s="153"/>
      <c r="G135" s="157">
        <v>2020</v>
      </c>
      <c r="H135" s="155" t="s">
        <v>2286</v>
      </c>
      <c r="I135" s="155" t="str">
        <f>LEFT($H135,2)</f>
        <v>LA</v>
      </c>
      <c r="J135" s="155" t="str">
        <f>RIGHT($H135,2)</f>
        <v>TX</v>
      </c>
      <c r="K135" s="211" t="str">
        <f>IF($L135=$M135,L135,CONCATENATE($L135,", ",IF(ISBLANK(N135),"",CONCATENATE(N135,", ")),$M135))</f>
        <v>South Central</v>
      </c>
      <c r="L135" s="124" t="str">
        <f>INDEX('State '!$A$1:$C$62,MATCH($I135,'State '!$B:$B,0),3)</f>
        <v>South Central</v>
      </c>
      <c r="M135" s="124" t="str">
        <f>INDEX('State '!$A$1:$C$62,MATCH($J135,'State '!$B:$B,0),3)</f>
        <v>South Central</v>
      </c>
      <c r="N135" s="124"/>
      <c r="O135" s="156">
        <v>1207</v>
      </c>
      <c r="P135" s="156">
        <v>131</v>
      </c>
      <c r="Q135" s="156">
        <v>2000</v>
      </c>
      <c r="R135" s="157">
        <v>42</v>
      </c>
      <c r="S135" s="155" t="s">
        <v>135</v>
      </c>
      <c r="T135" s="155" t="s">
        <v>390</v>
      </c>
      <c r="U135" s="155" t="s">
        <v>2513</v>
      </c>
      <c r="V135" s="124" t="s">
        <v>2253</v>
      </c>
      <c r="W135" s="102"/>
      <c r="X135" s="126"/>
    </row>
    <row r="136" spans="1:260" s="20" customFormat="1" x14ac:dyDescent="0.2">
      <c r="A136" s="123">
        <v>43417</v>
      </c>
      <c r="B136" s="102" t="s">
        <v>2562</v>
      </c>
      <c r="C136" s="102" t="s">
        <v>2563</v>
      </c>
      <c r="D136" s="102" t="s">
        <v>137</v>
      </c>
      <c r="E136" s="145" t="s">
        <v>138</v>
      </c>
      <c r="F136" s="83"/>
      <c r="G136" s="84">
        <v>2020</v>
      </c>
      <c r="H136" s="124" t="s">
        <v>767</v>
      </c>
      <c r="I136" s="124" t="str">
        <f>LEFT($H136,2)</f>
        <v>VA</v>
      </c>
      <c r="J136" s="124" t="str">
        <f>RIGHT($H136,2)</f>
        <v>NC</v>
      </c>
      <c r="K136" s="211" t="str">
        <f>IF($L136=$M136,L136,CONCATENATE($L136,", ",IF(ISBLANK(N136),"",CONCATENATE(N136,", ")),$M136))</f>
        <v>Northeast, Southeast</v>
      </c>
      <c r="L136" s="124" t="str">
        <f>INDEX('State '!$A$1:$C$62,MATCH($I136,'State '!$B:$B,0),3)</f>
        <v>Northeast</v>
      </c>
      <c r="M136" s="124" t="str">
        <f>INDEX('State '!$A$1:$C$62,MATCH($J136,'State '!$B:$B,0),3)</f>
        <v>Southeast</v>
      </c>
      <c r="N136" s="124"/>
      <c r="O136" s="86">
        <v>440</v>
      </c>
      <c r="P136" s="86">
        <v>73</v>
      </c>
      <c r="Q136" s="86">
        <v>300</v>
      </c>
      <c r="R136" s="125" t="s">
        <v>445</v>
      </c>
      <c r="S136" s="124" t="s">
        <v>135</v>
      </c>
      <c r="T136" s="124" t="s">
        <v>390</v>
      </c>
      <c r="U136" s="124" t="s">
        <v>2797</v>
      </c>
      <c r="V136" s="124" t="s">
        <v>2253</v>
      </c>
      <c r="W136" s="102" t="s">
        <v>2564</v>
      </c>
      <c r="X136" s="216" t="s">
        <v>2616</v>
      </c>
    </row>
    <row r="137" spans="1:260" s="20" customFormat="1" ht="25.5" x14ac:dyDescent="0.2">
      <c r="A137" s="123">
        <v>43314</v>
      </c>
      <c r="B137" s="102" t="s">
        <v>2712</v>
      </c>
      <c r="C137" s="102" t="s">
        <v>2451</v>
      </c>
      <c r="D137" s="102" t="s">
        <v>137</v>
      </c>
      <c r="E137" s="145" t="s">
        <v>140</v>
      </c>
      <c r="F137" s="83"/>
      <c r="G137" s="125">
        <v>2020</v>
      </c>
      <c r="H137" s="124" t="s">
        <v>6</v>
      </c>
      <c r="I137" s="124" t="str">
        <f>LEFT($H137,2)</f>
        <v>TX</v>
      </c>
      <c r="J137" s="124" t="str">
        <f>RIGHT($H137,2)</f>
        <v>TX</v>
      </c>
      <c r="K137" s="211" t="str">
        <f>IF($L137=$M137,L137,CONCATENATE($L137,", ",IF(ISBLANK(N137),"",CONCATENATE(N137,", ")),$M137))</f>
        <v>South Central</v>
      </c>
      <c r="L137" s="124" t="str">
        <f>INDEX('State '!$A$1:$C$62,MATCH($I137,'State '!$B:$B,0),3)</f>
        <v>South Central</v>
      </c>
      <c r="M137" s="124" t="str">
        <f>INDEX('State '!$A$1:$C$62,MATCH($J137,'State '!$B:$B,0),3)</f>
        <v>South Central</v>
      </c>
      <c r="N137" s="124"/>
      <c r="O137" s="86"/>
      <c r="P137" s="86"/>
      <c r="Q137" s="86">
        <v>2000</v>
      </c>
      <c r="R137" s="125"/>
      <c r="S137" s="124" t="s">
        <v>139</v>
      </c>
      <c r="T137" s="124"/>
      <c r="U137" s="124"/>
      <c r="V137" s="124" t="s">
        <v>2250</v>
      </c>
      <c r="W137" s="102" t="s">
        <v>2713</v>
      </c>
      <c r="X137" s="231"/>
    </row>
    <row r="138" spans="1:260" s="20" customFormat="1" x14ac:dyDescent="0.2">
      <c r="A138" s="123">
        <v>43187</v>
      </c>
      <c r="B138" s="102" t="s">
        <v>2465</v>
      </c>
      <c r="C138" s="102" t="s">
        <v>2466</v>
      </c>
      <c r="D138" s="102" t="s">
        <v>137</v>
      </c>
      <c r="E138" s="102" t="s">
        <v>140</v>
      </c>
      <c r="F138" s="83"/>
      <c r="G138" s="84">
        <v>2020</v>
      </c>
      <c r="H138" s="124" t="s">
        <v>6</v>
      </c>
      <c r="I138" s="124" t="str">
        <f>LEFT($H138,2)</f>
        <v>TX</v>
      </c>
      <c r="J138" s="124" t="str">
        <f>RIGHT($H138,2)</f>
        <v>TX</v>
      </c>
      <c r="K138" s="211" t="str">
        <f>IF($L138=$M138,L138,CONCATENATE($L138,", ",IF(ISBLANK(N138),"",CONCATENATE(N138,", ")),$M138))</f>
        <v>South Central</v>
      </c>
      <c r="L138" s="124" t="str">
        <f>INDEX('State '!$A$1:$C$62,MATCH($I138,'State '!$B:$B,0),3)</f>
        <v>South Central</v>
      </c>
      <c r="M138" s="124" t="str">
        <f>INDEX('State '!$A$1:$C$62,MATCH($J138,'State '!$B:$B,0),3)</f>
        <v>South Central</v>
      </c>
      <c r="N138" s="124"/>
      <c r="O138" s="86"/>
      <c r="P138" s="86">
        <v>520</v>
      </c>
      <c r="Q138" s="86" t="s">
        <v>2522</v>
      </c>
      <c r="R138" s="125" t="s">
        <v>570</v>
      </c>
      <c r="S138" s="148" t="s">
        <v>139</v>
      </c>
      <c r="T138" s="124"/>
      <c r="U138" s="124"/>
      <c r="V138" s="124" t="s">
        <v>2250</v>
      </c>
      <c r="W138" s="102" t="s">
        <v>2682</v>
      </c>
      <c r="X138" s="216" t="s">
        <v>2681</v>
      </c>
    </row>
    <row r="139" spans="1:260" s="20" customFormat="1" x14ac:dyDescent="0.2">
      <c r="A139" s="123">
        <v>43182</v>
      </c>
      <c r="B139" s="105" t="s">
        <v>2157</v>
      </c>
      <c r="C139" s="105" t="s">
        <v>2512</v>
      </c>
      <c r="D139" s="105" t="s">
        <v>137</v>
      </c>
      <c r="E139" s="102" t="s">
        <v>138</v>
      </c>
      <c r="F139" s="83"/>
      <c r="G139" s="125">
        <v>2020</v>
      </c>
      <c r="H139" s="124" t="s">
        <v>6</v>
      </c>
      <c r="I139" s="124" t="str">
        <f>LEFT($H139,2)</f>
        <v>TX</v>
      </c>
      <c r="J139" s="124" t="str">
        <f>RIGHT($H139,2)</f>
        <v>TX</v>
      </c>
      <c r="K139" s="211" t="str">
        <f>IF($L139=$M139,L139,CONCATENATE($L139,", ",IF(ISBLANK(N139),"",CONCATENATE(N139,", ")),$M139))</f>
        <v>South Central</v>
      </c>
      <c r="L139" s="124" t="str">
        <f>INDEX('State '!$A$1:$C$62,MATCH($I139,'State '!$B:$B,0),3)</f>
        <v>South Central</v>
      </c>
      <c r="M139" s="124" t="str">
        <f>INDEX('State '!$A$1:$C$62,MATCH($J139,'State '!$B:$B,0),3)</f>
        <v>South Central</v>
      </c>
      <c r="N139" s="124"/>
      <c r="O139" s="86"/>
      <c r="P139" s="86">
        <v>34</v>
      </c>
      <c r="Q139" s="125">
        <v>2000</v>
      </c>
      <c r="R139" s="129">
        <v>42</v>
      </c>
      <c r="S139" s="130" t="s">
        <v>135</v>
      </c>
      <c r="T139" s="124" t="s">
        <v>390</v>
      </c>
      <c r="U139" s="124" t="s">
        <v>2368</v>
      </c>
      <c r="V139" s="124" t="s">
        <v>2250</v>
      </c>
      <c r="W139" s="102"/>
      <c r="X139" s="126"/>
    </row>
    <row r="140" spans="1:260" s="20" customFormat="1" x14ac:dyDescent="0.2">
      <c r="A140" s="123">
        <v>43325</v>
      </c>
      <c r="B140" s="102" t="s">
        <v>2586</v>
      </c>
      <c r="C140" s="102" t="s">
        <v>1895</v>
      </c>
      <c r="D140" s="102" t="s">
        <v>141</v>
      </c>
      <c r="E140" s="102" t="s">
        <v>138</v>
      </c>
      <c r="F140" s="83"/>
      <c r="G140" s="125">
        <v>2020</v>
      </c>
      <c r="H140" s="124" t="s">
        <v>2584</v>
      </c>
      <c r="I140" s="124" t="str">
        <f>LEFT($H140,2)</f>
        <v>QU</v>
      </c>
      <c r="J140" s="124" t="str">
        <f>RIGHT($H140,2)</f>
        <v>ME</v>
      </c>
      <c r="K140" s="211" t="str">
        <f>IF($L140=$M140,L140,CONCATENATE($L140,", ",IF(ISBLANK(N140),"",CONCATENATE(N140,", ")),$M140))</f>
        <v>Canada, Northeast</v>
      </c>
      <c r="L140" s="124" t="str">
        <f>INDEX('State '!$A$1:$C$62,MATCH($I140,'State '!$B:$B,0),3)</f>
        <v>Canada</v>
      </c>
      <c r="M140" s="124" t="str">
        <f>INDEX('State '!$A$1:$C$62,MATCH($J140,'State '!$B:$B,0),3)</f>
        <v>Northeast</v>
      </c>
      <c r="N140" s="124"/>
      <c r="O140" s="86"/>
      <c r="P140" s="86"/>
      <c r="Q140" s="86">
        <v>24.375</v>
      </c>
      <c r="R140" s="125"/>
      <c r="S140" s="124" t="s">
        <v>135</v>
      </c>
      <c r="T140" s="124" t="s">
        <v>390</v>
      </c>
      <c r="U140" s="124" t="s">
        <v>2753</v>
      </c>
      <c r="V140" s="124" t="s">
        <v>2253</v>
      </c>
      <c r="W140" s="102" t="s">
        <v>2754</v>
      </c>
      <c r="X140" s="216" t="s">
        <v>2622</v>
      </c>
    </row>
    <row r="141" spans="1:260" ht="25.5" x14ac:dyDescent="0.2">
      <c r="A141" s="123">
        <v>43417</v>
      </c>
      <c r="B141" s="102" t="s">
        <v>2809</v>
      </c>
      <c r="C141" s="102" t="s">
        <v>2810</v>
      </c>
      <c r="D141" s="102" t="s">
        <v>137</v>
      </c>
      <c r="E141" s="102" t="s">
        <v>138</v>
      </c>
      <c r="F141" s="83"/>
      <c r="G141" s="125">
        <v>2020</v>
      </c>
      <c r="H141" s="124" t="s">
        <v>6</v>
      </c>
      <c r="I141" s="124" t="str">
        <f>LEFT($H141,2)</f>
        <v>TX</v>
      </c>
      <c r="J141" s="124" t="str">
        <f>RIGHT($H141,2)</f>
        <v>TX</v>
      </c>
      <c r="K141" s="211" t="str">
        <f>IF($L141=$M141,L141,CONCATENATE($L141,", ",IF(ISBLANK(N141),"",CONCATENATE(N141,", ")),$M141))</f>
        <v>South Central</v>
      </c>
      <c r="L141" s="124" t="str">
        <f>INDEX('State '!$A$1:$C$62,MATCH($I141,'State '!$B:$B,0),3)</f>
        <v>South Central</v>
      </c>
      <c r="M141" s="124" t="str">
        <f>INDEX('State '!$A$1:$C$62,MATCH($J141,'State '!$B:$B,0),3)</f>
        <v>South Central</v>
      </c>
      <c r="N141" s="124"/>
      <c r="O141" s="86">
        <v>2173</v>
      </c>
      <c r="P141" s="86">
        <f>2.4+135.5</f>
        <v>137.9</v>
      </c>
      <c r="Q141" s="86">
        <v>4500</v>
      </c>
      <c r="R141" s="125">
        <v>42</v>
      </c>
      <c r="S141" s="124" t="s">
        <v>135</v>
      </c>
      <c r="T141" s="124" t="s">
        <v>390</v>
      </c>
      <c r="U141" s="124" t="s">
        <v>2811</v>
      </c>
      <c r="V141" s="124" t="s">
        <v>2250</v>
      </c>
      <c r="W141" s="102" t="s">
        <v>2812</v>
      </c>
      <c r="X141" s="216"/>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c r="IV141" s="20"/>
      <c r="IW141" s="20"/>
      <c r="IX141" s="20"/>
      <c r="IY141" s="20"/>
      <c r="IZ141" s="20"/>
    </row>
    <row r="142" spans="1:260" ht="25.5" x14ac:dyDescent="0.2">
      <c r="A142" s="123">
        <v>42598</v>
      </c>
      <c r="B142" s="102" t="s">
        <v>2212</v>
      </c>
      <c r="C142" s="102" t="s">
        <v>2210</v>
      </c>
      <c r="D142" s="102" t="s">
        <v>141</v>
      </c>
      <c r="E142" s="102" t="s">
        <v>398</v>
      </c>
      <c r="F142" s="83"/>
      <c r="G142" s="125">
        <v>2020</v>
      </c>
      <c r="H142" s="124" t="s">
        <v>2049</v>
      </c>
      <c r="I142" s="124" t="str">
        <f>LEFT($H142,2)</f>
        <v>AL</v>
      </c>
      <c r="J142" s="124" t="str">
        <f>RIGHT($H142,2)</f>
        <v>FL</v>
      </c>
      <c r="K142" s="211" t="str">
        <f>IF($L142=$M142,L142,CONCATENATE($L142,", ",IF(ISBLANK(N142),"",CONCATENATE(N142,", ")),$M142))</f>
        <v>South Central, Southeast</v>
      </c>
      <c r="L142" s="124" t="str">
        <f>INDEX('State '!$A$1:$C$62,MATCH($I142,'State '!$B:$B,0),3)</f>
        <v>South Central</v>
      </c>
      <c r="M142" s="124" t="str">
        <f>INDEX('State '!$A$1:$C$62,MATCH($J142,'State '!$B:$B,0),3)</f>
        <v>Southeast</v>
      </c>
      <c r="N142" s="124"/>
      <c r="O142" s="86"/>
      <c r="P142" s="86"/>
      <c r="Q142" s="86">
        <v>170</v>
      </c>
      <c r="R142" s="125"/>
      <c r="S142" s="130" t="s">
        <v>135</v>
      </c>
      <c r="T142" s="124" t="s">
        <v>390</v>
      </c>
      <c r="U142" s="124" t="s">
        <v>2185</v>
      </c>
      <c r="V142" s="124" t="s">
        <v>2253</v>
      </c>
      <c r="W142" s="102"/>
      <c r="X142" s="126"/>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c r="IW142" s="20"/>
      <c r="IX142" s="20"/>
      <c r="IY142" s="20"/>
      <c r="IZ142" s="20"/>
    </row>
    <row r="143" spans="1:260" ht="25.5" x14ac:dyDescent="0.2">
      <c r="A143" s="123">
        <v>43377</v>
      </c>
      <c r="B143" s="102" t="s">
        <v>2487</v>
      </c>
      <c r="C143" s="102" t="s">
        <v>2504</v>
      </c>
      <c r="D143" s="102" t="s">
        <v>141</v>
      </c>
      <c r="E143" s="102" t="s">
        <v>398</v>
      </c>
      <c r="F143" s="83"/>
      <c r="G143" s="125">
        <v>2020</v>
      </c>
      <c r="H143" s="124" t="s">
        <v>1328</v>
      </c>
      <c r="I143" s="124" t="str">
        <f>LEFT($H143,2)</f>
        <v>AZ</v>
      </c>
      <c r="J143" s="124" t="str">
        <f>RIGHT($H143,2)</f>
        <v>MX</v>
      </c>
      <c r="K143" s="211" t="str">
        <f>IF($L143=$M143,L143,CONCATENATE($L143,", ",IF(ISBLANK(N143),"",CONCATENATE(N143,", ")),$M143))</f>
        <v>Mountain, Mexico</v>
      </c>
      <c r="L143" s="124" t="str">
        <f>INDEX('State '!$A$1:$C$62,MATCH($I143,'State '!$B:$B,0),3)</f>
        <v>Mountain</v>
      </c>
      <c r="M143" s="124" t="str">
        <f>INDEX('State '!$A$1:$C$62,MATCH($J143,'State '!$B:$B,0),3)</f>
        <v>Mexico</v>
      </c>
      <c r="N143" s="124"/>
      <c r="O143" s="86">
        <v>56.4</v>
      </c>
      <c r="P143" s="86"/>
      <c r="Q143" s="86">
        <v>323</v>
      </c>
      <c r="R143" s="125"/>
      <c r="S143" s="124" t="s">
        <v>135</v>
      </c>
      <c r="T143" s="124" t="s">
        <v>390</v>
      </c>
      <c r="U143" s="124" t="s">
        <v>2505</v>
      </c>
      <c r="V143" s="124" t="s">
        <v>2253</v>
      </c>
      <c r="W143" s="102"/>
      <c r="X143" s="126"/>
    </row>
    <row r="144" spans="1:260" x14ac:dyDescent="0.2">
      <c r="A144" s="123">
        <v>43262</v>
      </c>
      <c r="B144" s="102" t="s">
        <v>2678</v>
      </c>
      <c r="C144" s="102" t="s">
        <v>1785</v>
      </c>
      <c r="D144" s="102" t="s">
        <v>141</v>
      </c>
      <c r="E144" s="102" t="s">
        <v>138</v>
      </c>
      <c r="F144" s="83"/>
      <c r="G144" s="84">
        <v>2020</v>
      </c>
      <c r="H144" s="124" t="s">
        <v>2675</v>
      </c>
      <c r="I144" s="124" t="str">
        <f>LEFT($H144,2)</f>
        <v>TX</v>
      </c>
      <c r="J144" s="124" t="str">
        <f>RIGHT($H144,2)</f>
        <v>MX</v>
      </c>
      <c r="K144" s="211" t="str">
        <f>IF($L144=$M144,L144,CONCATENATE($L144,", ",IF(ISBLANK(N144),"",CONCATENATE(N144,", ")),$M144))</f>
        <v>South Central, Mountain, Pacific, Mexico</v>
      </c>
      <c r="L144" s="124" t="str">
        <f>INDEX('State '!$A$1:$C$62,MATCH($I144,'State '!$B:$B,0),3)</f>
        <v>South Central</v>
      </c>
      <c r="M144" s="124" t="str">
        <f>INDEX('State '!$A$1:$C$62,MATCH($J144,'State '!$B:$B,0),3)</f>
        <v>Mexico</v>
      </c>
      <c r="N144" s="124" t="s">
        <v>2677</v>
      </c>
      <c r="O144" s="86">
        <v>128</v>
      </c>
      <c r="P144" s="86">
        <v>17</v>
      </c>
      <c r="Q144" s="86">
        <v>321</v>
      </c>
      <c r="R144" s="125">
        <v>30</v>
      </c>
      <c r="S144" s="124" t="s">
        <v>135</v>
      </c>
      <c r="T144" s="124" t="s">
        <v>390</v>
      </c>
      <c r="U144" s="124" t="s">
        <v>2676</v>
      </c>
      <c r="V144" s="124" t="s">
        <v>2253</v>
      </c>
      <c r="W144" s="102"/>
      <c r="X144" s="126"/>
    </row>
    <row r="145" spans="1:260" s="20" customFormat="1" ht="25.5" x14ac:dyDescent="0.2">
      <c r="A145" s="158">
        <v>43206</v>
      </c>
      <c r="B145" s="104" t="s">
        <v>2384</v>
      </c>
      <c r="C145" s="104" t="s">
        <v>2385</v>
      </c>
      <c r="D145" s="104" t="s">
        <v>141</v>
      </c>
      <c r="E145" s="104" t="s">
        <v>138</v>
      </c>
      <c r="F145" s="153"/>
      <c r="G145" s="157">
        <v>2020</v>
      </c>
      <c r="H145" s="155" t="s">
        <v>2386</v>
      </c>
      <c r="I145" s="124" t="str">
        <f>LEFT($H145,2)</f>
        <v>VA</v>
      </c>
      <c r="J145" s="124" t="str">
        <f>RIGHT($H145,2)</f>
        <v>LA</v>
      </c>
      <c r="K145" s="211" t="str">
        <f>IF($L145=$M145,L145,CONCATENATE($L145,", ",IF(ISBLANK(N145),"",CONCATENATE(N145,", ")),$M145))</f>
        <v>Northeast, Southeast, South Central</v>
      </c>
      <c r="L145" s="124" t="str">
        <f>INDEX('State '!$A$1:$C$62,MATCH($I145,'State '!$B:$B,0),3)</f>
        <v>Northeast</v>
      </c>
      <c r="M145" s="124" t="str">
        <f>INDEX('State '!$A$1:$C$62,MATCH($J145,'State '!$B:$B,0),3)</f>
        <v>South Central</v>
      </c>
      <c r="N145" s="124" t="s">
        <v>15</v>
      </c>
      <c r="O145" s="156"/>
      <c r="P145" s="156">
        <v>7.72</v>
      </c>
      <c r="Q145" s="156">
        <v>296</v>
      </c>
      <c r="R145" s="157"/>
      <c r="S145" s="155" t="s">
        <v>135</v>
      </c>
      <c r="T145" s="155" t="s">
        <v>390</v>
      </c>
      <c r="U145" s="155" t="s">
        <v>2597</v>
      </c>
      <c r="V145" s="124" t="s">
        <v>2253</v>
      </c>
      <c r="W145" s="102" t="s">
        <v>2598</v>
      </c>
      <c r="X145" s="126"/>
    </row>
    <row r="146" spans="1:260" ht="25.5" x14ac:dyDescent="0.2">
      <c r="A146" s="123">
        <v>43320</v>
      </c>
      <c r="B146" s="102" t="s">
        <v>2723</v>
      </c>
      <c r="C146" s="102" t="s">
        <v>2051</v>
      </c>
      <c r="D146" s="102" t="s">
        <v>137</v>
      </c>
      <c r="E146" s="102" t="s">
        <v>140</v>
      </c>
      <c r="F146" s="83"/>
      <c r="G146" s="125">
        <v>2020</v>
      </c>
      <c r="H146" s="124" t="s">
        <v>6</v>
      </c>
      <c r="I146" s="124" t="str">
        <f>LEFT($H146,2)</f>
        <v>TX</v>
      </c>
      <c r="J146" s="124" t="str">
        <f>RIGHT($H146,2)</f>
        <v>TX</v>
      </c>
      <c r="K146" s="211" t="str">
        <f>IF($L146=$M146,L146,CONCATENATE($L146,", ",IF(ISBLANK(N146),"",CONCATENATE(N146,", ")),$M146))</f>
        <v>South Central</v>
      </c>
      <c r="L146" s="124" t="str">
        <f>INDEX('State '!$A$1:$C$62,MATCH($I146,'State '!$B:$B,0),3)</f>
        <v>South Central</v>
      </c>
      <c r="M146" s="124" t="str">
        <f>INDEX('State '!$A$1:$C$62,MATCH($J146,'State '!$B:$B,0),3)</f>
        <v>South Central</v>
      </c>
      <c r="N146" s="124"/>
      <c r="O146" s="86"/>
      <c r="P146" s="86">
        <v>620</v>
      </c>
      <c r="Q146" s="86">
        <v>2000</v>
      </c>
      <c r="R146" s="125" t="s">
        <v>951</v>
      </c>
      <c r="S146" s="124" t="s">
        <v>139</v>
      </c>
      <c r="T146" s="124" t="s">
        <v>2724</v>
      </c>
      <c r="U146" s="124"/>
      <c r="V146" s="124" t="s">
        <v>2250</v>
      </c>
      <c r="W146" s="102" t="s">
        <v>2725</v>
      </c>
      <c r="X146" s="126"/>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c r="IP146" s="20"/>
      <c r="IQ146" s="20"/>
      <c r="IR146" s="20"/>
      <c r="IS146" s="20"/>
      <c r="IT146" s="20"/>
      <c r="IU146" s="20"/>
      <c r="IV146" s="20"/>
      <c r="IW146" s="20"/>
      <c r="IX146" s="20"/>
      <c r="IY146" s="20"/>
      <c r="IZ146" s="20"/>
    </row>
    <row r="147" spans="1:260" ht="25.5" x14ac:dyDescent="0.2">
      <c r="A147" s="123">
        <v>43325</v>
      </c>
      <c r="B147" s="103" t="s">
        <v>2759</v>
      </c>
      <c r="C147" s="103" t="s">
        <v>241</v>
      </c>
      <c r="D147" s="103" t="s">
        <v>134</v>
      </c>
      <c r="E147" s="145" t="s">
        <v>138</v>
      </c>
      <c r="F147" s="85"/>
      <c r="G147" s="151">
        <v>2020</v>
      </c>
      <c r="H147" s="124" t="s">
        <v>6</v>
      </c>
      <c r="I147" s="124" t="str">
        <f>LEFT($H147,2)</f>
        <v>TX</v>
      </c>
      <c r="J147" s="124" t="str">
        <f>RIGHT($H147,2)</f>
        <v>TX</v>
      </c>
      <c r="K147" s="211" t="str">
        <f>IF($L147=$M147,L147,CONCATENATE($L147,", ",IF(ISBLANK(N147),"",CONCATENATE(N147,", ")),$M147))</f>
        <v>South Central</v>
      </c>
      <c r="L147" s="124" t="str">
        <f>INDEX('State '!$A$1:$C$62,MATCH($I147,'State '!$B:$B,0),3)</f>
        <v>South Central</v>
      </c>
      <c r="M147" s="124" t="str">
        <f>INDEX('State '!$A$1:$C$62,MATCH($J147,'State '!$B:$B,0),3)</f>
        <v>South Central</v>
      </c>
      <c r="N147" s="124"/>
      <c r="O147" s="152">
        <v>96.177999999999997</v>
      </c>
      <c r="P147" s="147">
        <v>19</v>
      </c>
      <c r="Q147" s="147">
        <v>200</v>
      </c>
      <c r="R147" s="86">
        <v>24</v>
      </c>
      <c r="S147" s="148" t="s">
        <v>135</v>
      </c>
      <c r="T147" s="149" t="s">
        <v>390</v>
      </c>
      <c r="U147" s="150" t="s">
        <v>2761</v>
      </c>
      <c r="V147" s="124" t="s">
        <v>2250</v>
      </c>
      <c r="W147" s="102" t="s">
        <v>2760</v>
      </c>
      <c r="X147" s="126"/>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c r="IW147" s="20"/>
      <c r="IX147" s="20"/>
      <c r="IY147" s="20"/>
      <c r="IZ147" s="20"/>
    </row>
    <row r="148" spans="1:260" x14ac:dyDescent="0.2">
      <c r="A148" s="123">
        <v>43199</v>
      </c>
      <c r="B148" s="103" t="s">
        <v>1986</v>
      </c>
      <c r="C148" s="103" t="s">
        <v>206</v>
      </c>
      <c r="D148" s="103" t="s">
        <v>141</v>
      </c>
      <c r="E148" s="145" t="s">
        <v>2277</v>
      </c>
      <c r="F148" s="85"/>
      <c r="G148" s="151">
        <v>2020</v>
      </c>
      <c r="H148" s="124" t="s">
        <v>10</v>
      </c>
      <c r="I148" s="124" t="str">
        <f>LEFT($H148,2)</f>
        <v>NY</v>
      </c>
      <c r="J148" s="124" t="str">
        <f>RIGHT($H148,2)</f>
        <v>NY</v>
      </c>
      <c r="K148" s="211" t="str">
        <f>IF($L148=$M148,L148,CONCATENATE($L148,", ",IF(ISBLANK(N148),"",CONCATENATE(N148,", ")),$M148))</f>
        <v>Northeast</v>
      </c>
      <c r="L148" s="124" t="str">
        <f>INDEX('State '!$A$1:$C$62,MATCH($I148,'State '!$B:$B,0),3)</f>
        <v>Northeast</v>
      </c>
      <c r="M148" s="124" t="str">
        <f>INDEX('State '!$A$1:$C$62,MATCH($J148,'State '!$B:$B,0),3)</f>
        <v>Northeast</v>
      </c>
      <c r="N148" s="124"/>
      <c r="O148" s="147">
        <v>75</v>
      </c>
      <c r="P148" s="147">
        <v>0</v>
      </c>
      <c r="Q148" s="147">
        <v>650</v>
      </c>
      <c r="R148" s="86"/>
      <c r="S148" s="148" t="s">
        <v>135</v>
      </c>
      <c r="T148" s="149" t="s">
        <v>390</v>
      </c>
      <c r="U148" s="150" t="s">
        <v>1987</v>
      </c>
      <c r="V148" s="124" t="s">
        <v>2250</v>
      </c>
      <c r="W148" s="102" t="s">
        <v>2546</v>
      </c>
      <c r="X148" s="216" t="s">
        <v>2627</v>
      </c>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c r="IW148" s="20"/>
      <c r="IX148" s="20"/>
      <c r="IY148" s="20"/>
      <c r="IZ148" s="20"/>
    </row>
    <row r="149" spans="1:260" x14ac:dyDescent="0.2">
      <c r="A149" s="123">
        <v>43468</v>
      </c>
      <c r="B149" s="102" t="s">
        <v>2566</v>
      </c>
      <c r="C149" s="102" t="s">
        <v>201</v>
      </c>
      <c r="D149" s="102" t="s">
        <v>141</v>
      </c>
      <c r="E149" s="145" t="s">
        <v>432</v>
      </c>
      <c r="F149" s="83"/>
      <c r="G149" s="84">
        <v>2021</v>
      </c>
      <c r="H149" s="124" t="s">
        <v>1941</v>
      </c>
      <c r="I149" s="124" t="str">
        <f>LEFT($H149,2)</f>
        <v>NJ</v>
      </c>
      <c r="J149" s="124" t="str">
        <f>RIGHT($H149,2)</f>
        <v>MA</v>
      </c>
      <c r="K149" s="211" t="str">
        <f>IF($L149=$M149,L149,CONCATENATE($L149,", ",IF(ISBLANK(N149),"",CONCATENATE(N149,", ")),$M149))</f>
        <v>Northeast</v>
      </c>
      <c r="L149" s="124" t="str">
        <f>INDEX('State '!$A$1:$C$62,MATCH($I149,'State '!$B:$B,0),3)</f>
        <v>Northeast</v>
      </c>
      <c r="M149" s="124" t="str">
        <f>INDEX('State '!$A$1:$C$62,MATCH($J149,'State '!$B:$B,0),3)</f>
        <v>Northeast</v>
      </c>
      <c r="N149" s="124"/>
      <c r="O149" s="86">
        <v>451.8</v>
      </c>
      <c r="P149" s="86">
        <v>6.3</v>
      </c>
      <c r="Q149" s="86">
        <v>93</v>
      </c>
      <c r="R149" s="125">
        <v>42</v>
      </c>
      <c r="S149" s="124" t="s">
        <v>135</v>
      </c>
      <c r="T149" s="124" t="s">
        <v>390</v>
      </c>
      <c r="U149" s="124" t="s">
        <v>2183</v>
      </c>
      <c r="V149" s="124" t="s">
        <v>2253</v>
      </c>
      <c r="W149" s="102" t="s">
        <v>2845</v>
      </c>
      <c r="X149" s="216" t="s">
        <v>2600</v>
      </c>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c r="IW149" s="20"/>
      <c r="IX149" s="20"/>
      <c r="IY149" s="20"/>
      <c r="IZ149" s="20"/>
    </row>
    <row r="150" spans="1:260" ht="38.25" x14ac:dyDescent="0.2">
      <c r="A150" s="123">
        <v>43468</v>
      </c>
      <c r="B150" s="102" t="s">
        <v>2843</v>
      </c>
      <c r="C150" s="102" t="s">
        <v>301</v>
      </c>
      <c r="D150" s="102" t="s">
        <v>141</v>
      </c>
      <c r="E150" s="145" t="s">
        <v>432</v>
      </c>
      <c r="F150" s="83"/>
      <c r="G150" s="84">
        <v>2021</v>
      </c>
      <c r="H150" s="124" t="s">
        <v>2789</v>
      </c>
      <c r="I150" s="124" t="str">
        <f>LEFT($H150,2)</f>
        <v>MA</v>
      </c>
      <c r="J150" s="124" t="str">
        <f>RIGHT($H150,2)</f>
        <v>NB</v>
      </c>
      <c r="K150" s="211" t="str">
        <f>IF($L150=$M150,L150,CONCATENATE($L150,", ",IF(ISBLANK(N150),"",CONCATENATE(N150,", ")),$M150))</f>
        <v>Northeast, Canada</v>
      </c>
      <c r="L150" s="124" t="str">
        <f>INDEX('State '!$A$1:$C$62,MATCH($I150,'State '!$B:$B,0),3)</f>
        <v>Northeast</v>
      </c>
      <c r="M150" s="124" t="str">
        <f>INDEX('State '!$A$1:$C$62,MATCH($J150,'State '!$B:$B,0),3)</f>
        <v>Canada</v>
      </c>
      <c r="N150" s="124"/>
      <c r="O150" s="86"/>
      <c r="P150" s="86">
        <v>0</v>
      </c>
      <c r="Q150" s="86">
        <v>106</v>
      </c>
      <c r="R150" s="125"/>
      <c r="S150" s="124" t="s">
        <v>135</v>
      </c>
      <c r="T150" s="124" t="s">
        <v>390</v>
      </c>
      <c r="U150" s="124" t="s">
        <v>2183</v>
      </c>
      <c r="V150" s="124" t="s">
        <v>2253</v>
      </c>
      <c r="W150" s="102" t="s">
        <v>2844</v>
      </c>
      <c r="X150" s="216" t="s">
        <v>2600</v>
      </c>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c r="IW150" s="20"/>
      <c r="IX150" s="20"/>
      <c r="IY150" s="20"/>
      <c r="IZ150" s="20"/>
    </row>
    <row r="151" spans="1:260" ht="38.25" x14ac:dyDescent="0.2">
      <c r="A151" s="158">
        <v>43454</v>
      </c>
      <c r="B151" s="104" t="s">
        <v>2721</v>
      </c>
      <c r="C151" s="104" t="s">
        <v>2722</v>
      </c>
      <c r="D151" s="104" t="s">
        <v>141</v>
      </c>
      <c r="E151" s="104" t="s">
        <v>138</v>
      </c>
      <c r="F151" s="153"/>
      <c r="G151" s="157">
        <v>2021</v>
      </c>
      <c r="H151" s="155" t="s">
        <v>1192</v>
      </c>
      <c r="I151" s="155" t="str">
        <f>LEFT($H151,2)</f>
        <v>NM</v>
      </c>
      <c r="J151" s="155" t="str">
        <f>RIGHT($H151,2)</f>
        <v>TX</v>
      </c>
      <c r="K151" s="211" t="str">
        <f>IF($L151=$M151,L151,CONCATENATE($L151,", ",IF(ISBLANK(N151),"",CONCATENATE(N151,", ")),$M151))</f>
        <v>Mountain, South Central</v>
      </c>
      <c r="L151" s="124" t="str">
        <f>INDEX('State '!$A$1:$C$62,MATCH($I151,'State '!$B:$B,0),3)</f>
        <v>Mountain</v>
      </c>
      <c r="M151" s="124" t="str">
        <f>INDEX('State '!$A$1:$C$62,MATCH($J151,'State '!$B:$B,0),3)</f>
        <v>South Central</v>
      </c>
      <c r="N151" s="124"/>
      <c r="O151" s="156">
        <v>450</v>
      </c>
      <c r="P151" s="156">
        <f>34+81.1+17.3+1.4</f>
        <v>133.80000000000001</v>
      </c>
      <c r="Q151" s="156">
        <v>1400</v>
      </c>
      <c r="R151" s="157" t="s">
        <v>434</v>
      </c>
      <c r="S151" s="155" t="s">
        <v>135</v>
      </c>
      <c r="T151" s="155" t="s">
        <v>390</v>
      </c>
      <c r="U151" s="155" t="s">
        <v>2832</v>
      </c>
      <c r="V151" s="124" t="s">
        <v>2253</v>
      </c>
      <c r="W151" s="102" t="s">
        <v>2833</v>
      </c>
      <c r="X151" s="126"/>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c r="IV151" s="20"/>
      <c r="IW151" s="20"/>
      <c r="IX151" s="20"/>
      <c r="IY151" s="20"/>
      <c r="IZ151" s="20"/>
    </row>
    <row r="152" spans="1:260" s="20" customFormat="1" ht="63.75" x14ac:dyDescent="0.2">
      <c r="A152" s="123">
        <v>42886</v>
      </c>
      <c r="B152" s="104" t="s">
        <v>2361</v>
      </c>
      <c r="C152" s="103" t="s">
        <v>2359</v>
      </c>
      <c r="D152" s="103" t="s">
        <v>141</v>
      </c>
      <c r="E152" s="104" t="s">
        <v>138</v>
      </c>
      <c r="F152" s="85"/>
      <c r="G152" s="146">
        <v>2021</v>
      </c>
      <c r="H152" s="124" t="s">
        <v>0</v>
      </c>
      <c r="I152" s="124" t="str">
        <f>LEFT($H152,2)</f>
        <v>LA</v>
      </c>
      <c r="J152" s="124" t="str">
        <f>RIGHT($H152,2)</f>
        <v>LA</v>
      </c>
      <c r="K152" s="211" t="str">
        <f>IF($L152=$M152,L152,CONCATENATE($L152,", ",IF(ISBLANK(N152),"",CONCATENATE(N152,", ")),$M152))</f>
        <v>South Central</v>
      </c>
      <c r="L152" s="124" t="str">
        <f>INDEX('State '!$A$1:$C$62,MATCH($I152,'State '!$B:$B,0),3)</f>
        <v>South Central</v>
      </c>
      <c r="M152" s="124" t="str">
        <f>INDEX('State '!$A$1:$C$62,MATCH($J152,'State '!$B:$B,0),3)</f>
        <v>South Central</v>
      </c>
      <c r="N152" s="124"/>
      <c r="O152" s="147"/>
      <c r="P152" s="147">
        <v>11</v>
      </c>
      <c r="Q152" s="147">
        <v>1970</v>
      </c>
      <c r="R152" s="86">
        <v>42</v>
      </c>
      <c r="S152" s="148" t="s">
        <v>139</v>
      </c>
      <c r="T152" s="155" t="s">
        <v>390</v>
      </c>
      <c r="U152" s="155" t="s">
        <v>2362</v>
      </c>
      <c r="V152" s="124" t="s">
        <v>2250</v>
      </c>
      <c r="W152" s="102"/>
      <c r="X152" s="126"/>
    </row>
    <row r="153" spans="1:260" s="20" customFormat="1" ht="25.5" x14ac:dyDescent="0.2">
      <c r="A153" s="123">
        <v>43349</v>
      </c>
      <c r="B153" s="102" t="s">
        <v>2779</v>
      </c>
      <c r="C153" s="102" t="s">
        <v>200</v>
      </c>
      <c r="D153" s="102" t="s">
        <v>141</v>
      </c>
      <c r="E153" s="102" t="s">
        <v>140</v>
      </c>
      <c r="F153" s="83"/>
      <c r="G153" s="84">
        <v>2021</v>
      </c>
      <c r="H153" s="124" t="s">
        <v>7</v>
      </c>
      <c r="I153" s="124" t="str">
        <f>LEFT($H153,2)</f>
        <v>PA</v>
      </c>
      <c r="J153" s="124" t="str">
        <f>RIGHT($H153,2)</f>
        <v>PA</v>
      </c>
      <c r="K153" s="211" t="str">
        <f>IF($L153=$M153,L153,CONCATENATE($L153,", ",IF(ISBLANK(N153),"",CONCATENATE(N153,", ")),$M153))</f>
        <v>Northeast</v>
      </c>
      <c r="L153" s="124" t="str">
        <f>INDEX('State '!$A$1:$C$62,MATCH($I153,'State '!$B:$B,0),3)</f>
        <v>Northeast</v>
      </c>
      <c r="M153" s="124" t="str">
        <f>INDEX('State '!$A$1:$C$62,MATCH($J153,'State '!$B:$B,0),3)</f>
        <v>Northeast</v>
      </c>
      <c r="N153" s="124"/>
      <c r="O153" s="86"/>
      <c r="P153" s="86"/>
      <c r="Q153" s="86">
        <v>475</v>
      </c>
      <c r="R153" s="125"/>
      <c r="S153" s="124" t="s">
        <v>139</v>
      </c>
      <c r="T153" s="124"/>
      <c r="U153" s="124"/>
      <c r="V153" s="124" t="s">
        <v>2250</v>
      </c>
      <c r="W153" s="102" t="s">
        <v>2781</v>
      </c>
      <c r="X153" s="216" t="s">
        <v>2780</v>
      </c>
    </row>
    <row r="154" spans="1:260" s="20" customFormat="1" ht="25.5" x14ac:dyDescent="0.2">
      <c r="A154" s="123">
        <v>42613</v>
      </c>
      <c r="B154" s="102" t="s">
        <v>1988</v>
      </c>
      <c r="C154" s="102" t="s">
        <v>1942</v>
      </c>
      <c r="D154" s="102" t="s">
        <v>141</v>
      </c>
      <c r="E154" s="145" t="s">
        <v>398</v>
      </c>
      <c r="F154" s="83"/>
      <c r="G154" s="84">
        <v>2021</v>
      </c>
      <c r="H154" s="124" t="s">
        <v>17</v>
      </c>
      <c r="I154" s="124" t="str">
        <f>LEFT($H154,2)</f>
        <v>AL</v>
      </c>
      <c r="J154" s="124" t="str">
        <f>RIGHT($H154,2)</f>
        <v>AL</v>
      </c>
      <c r="K154" s="211" t="str">
        <f>IF($L154=$M154,L154,CONCATENATE($L154,", ",IF(ISBLANK(N154),"",CONCATENATE(N154,", ")),$M154))</f>
        <v>South Central</v>
      </c>
      <c r="L154" s="124" t="str">
        <f>INDEX('State '!$A$1:$C$62,MATCH($I154,'State '!$B:$B,0),3)</f>
        <v>South Central</v>
      </c>
      <c r="M154" s="124" t="str">
        <f>INDEX('State '!$A$1:$C$62,MATCH($J154,'State '!$B:$B,0),3)</f>
        <v>South Central</v>
      </c>
      <c r="N154" s="124"/>
      <c r="O154" s="86">
        <v>15</v>
      </c>
      <c r="P154" s="86">
        <v>13</v>
      </c>
      <c r="Q154" s="86">
        <v>106</v>
      </c>
      <c r="R154" s="125">
        <v>42</v>
      </c>
      <c r="S154" s="124" t="s">
        <v>135</v>
      </c>
      <c r="T154" s="124" t="s">
        <v>390</v>
      </c>
      <c r="U154" s="124" t="s">
        <v>1989</v>
      </c>
      <c r="V154" s="124" t="s">
        <v>2250</v>
      </c>
      <c r="W154" s="102"/>
      <c r="X154" s="126"/>
      <c r="Y154" s="127"/>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c r="IW154" s="114"/>
      <c r="IX154" s="114"/>
      <c r="IY154" s="114"/>
      <c r="IZ154" s="114"/>
    </row>
    <row r="155" spans="1:260" s="20" customFormat="1" x14ac:dyDescent="0.2">
      <c r="A155" s="158">
        <v>43333</v>
      </c>
      <c r="B155" s="104" t="s">
        <v>2772</v>
      </c>
      <c r="C155" s="104" t="s">
        <v>2773</v>
      </c>
      <c r="D155" s="104" t="s">
        <v>134</v>
      </c>
      <c r="E155" s="104" t="s">
        <v>138</v>
      </c>
      <c r="F155" s="153"/>
      <c r="G155" s="157">
        <v>2021</v>
      </c>
      <c r="H155" s="155" t="s">
        <v>34</v>
      </c>
      <c r="I155" s="155" t="str">
        <f>LEFT($H155,2)</f>
        <v>WI</v>
      </c>
      <c r="J155" s="155" t="str">
        <f>RIGHT($H155,2)</f>
        <v>WI</v>
      </c>
      <c r="K155" s="211" t="str">
        <f>IF($L155=$M155,L155,CONCATENATE($L155,", ",IF(ISBLANK(N155),"",CONCATENATE(N155,", ")),$M155))</f>
        <v>Midwest</v>
      </c>
      <c r="L155" s="124" t="str">
        <f>INDEX('State '!$A$1:$C$62,MATCH($I155,'State '!$B:$B,0),3)</f>
        <v>Midwest</v>
      </c>
      <c r="M155" s="124" t="str">
        <f>INDEX('State '!$A$1:$C$62,MATCH($J155,'State '!$B:$B,0),3)</f>
        <v>Midwest</v>
      </c>
      <c r="N155" s="124"/>
      <c r="O155" s="156">
        <v>144.30000000000001</v>
      </c>
      <c r="P155" s="156">
        <v>49</v>
      </c>
      <c r="Q155" s="156"/>
      <c r="R155" s="157">
        <v>24</v>
      </c>
      <c r="S155" s="148" t="s">
        <v>139</v>
      </c>
      <c r="T155" s="149" t="s">
        <v>2775</v>
      </c>
      <c r="U155" s="155"/>
      <c r="V155" s="124" t="s">
        <v>2250</v>
      </c>
      <c r="W155" s="102" t="s">
        <v>2776</v>
      </c>
      <c r="X155" s="126" t="s">
        <v>2778</v>
      </c>
      <c r="Y155" s="127"/>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c r="IW155" s="114"/>
      <c r="IX155" s="114"/>
      <c r="IY155" s="114"/>
      <c r="IZ155" s="114"/>
    </row>
    <row r="156" spans="1:260" s="20" customFormat="1" ht="38.25" x14ac:dyDescent="0.2">
      <c r="A156" s="123">
        <v>43252</v>
      </c>
      <c r="B156" s="102" t="s">
        <v>2052</v>
      </c>
      <c r="C156" s="102" t="s">
        <v>2658</v>
      </c>
      <c r="D156" s="102" t="s">
        <v>137</v>
      </c>
      <c r="E156" s="145" t="s">
        <v>138</v>
      </c>
      <c r="F156" s="83"/>
      <c r="G156" s="125">
        <v>2021</v>
      </c>
      <c r="H156" s="124" t="s">
        <v>2</v>
      </c>
      <c r="I156" s="124" t="str">
        <f>LEFT($H156,2)</f>
        <v>OR</v>
      </c>
      <c r="J156" s="124" t="str">
        <f>RIGHT($H156,2)</f>
        <v>OR</v>
      </c>
      <c r="K156" s="211" t="str">
        <f>IF($L156=$M156,L156,CONCATENATE($L156,", ",IF(ISBLANK(N156),"",CONCATENATE(N156,", ")),$M156))</f>
        <v>Pacific</v>
      </c>
      <c r="L156" s="124" t="str">
        <f>INDEX('State '!$A$1:$C$62,MATCH($I156,'State '!$B:$B,0),3)</f>
        <v>Pacific</v>
      </c>
      <c r="M156" s="124" t="str">
        <f>INDEX('State '!$A$1:$C$62,MATCH($J156,'State '!$B:$B,0),3)</f>
        <v>Pacific</v>
      </c>
      <c r="N156" s="124"/>
      <c r="O156" s="86">
        <v>1700</v>
      </c>
      <c r="P156" s="86">
        <v>229</v>
      </c>
      <c r="Q156" s="86">
        <v>1200</v>
      </c>
      <c r="R156" s="125">
        <v>36</v>
      </c>
      <c r="S156" s="124" t="s">
        <v>135</v>
      </c>
      <c r="T156" s="124" t="s">
        <v>390</v>
      </c>
      <c r="U156" s="124" t="s">
        <v>2053</v>
      </c>
      <c r="V156" s="124" t="s">
        <v>2250</v>
      </c>
      <c r="W156" s="102" t="s">
        <v>2659</v>
      </c>
      <c r="X156" s="218" t="s">
        <v>2660</v>
      </c>
      <c r="Y156" s="127"/>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c r="IW156" s="114"/>
      <c r="IX156" s="114"/>
      <c r="IY156" s="114"/>
      <c r="IZ156" s="114"/>
    </row>
    <row r="157" spans="1:260" s="20" customFormat="1" ht="25.5" x14ac:dyDescent="0.2">
      <c r="A157" s="123">
        <v>42598</v>
      </c>
      <c r="B157" s="102" t="s">
        <v>2213</v>
      </c>
      <c r="C157" s="102" t="s">
        <v>2210</v>
      </c>
      <c r="D157" s="102" t="s">
        <v>141</v>
      </c>
      <c r="E157" s="102" t="s">
        <v>398</v>
      </c>
      <c r="F157" s="83"/>
      <c r="G157" s="125">
        <v>2021</v>
      </c>
      <c r="H157" s="124" t="s">
        <v>2049</v>
      </c>
      <c r="I157" s="124" t="str">
        <f>LEFT($H157,2)</f>
        <v>AL</v>
      </c>
      <c r="J157" s="124" t="str">
        <f>RIGHT($H157,2)</f>
        <v>FL</v>
      </c>
      <c r="K157" s="211" t="str">
        <f>IF($L157=$M157,L157,CONCATENATE($L157,", ",IF(ISBLANK(N157),"",CONCATENATE(N157,", ")),$M157))</f>
        <v>South Central, Southeast</v>
      </c>
      <c r="L157" s="124" t="str">
        <f>INDEX('State '!$A$1:$C$62,MATCH($I157,'State '!$B:$B,0),3)</f>
        <v>South Central</v>
      </c>
      <c r="M157" s="124" t="str">
        <f>INDEX('State '!$A$1:$C$62,MATCH($J157,'State '!$B:$B,0),3)</f>
        <v>Southeast</v>
      </c>
      <c r="N157" s="124"/>
      <c r="O157" s="86"/>
      <c r="P157" s="86"/>
      <c r="Q157" s="86">
        <v>75</v>
      </c>
      <c r="R157" s="125"/>
      <c r="S157" s="130" t="s">
        <v>135</v>
      </c>
      <c r="T157" s="124" t="s">
        <v>390</v>
      </c>
      <c r="U157" s="124" t="s">
        <v>2185</v>
      </c>
      <c r="V157" s="124" t="s">
        <v>2253</v>
      </c>
      <c r="W157" s="102"/>
      <c r="X157" s="126"/>
    </row>
    <row r="158" spans="1:260" ht="25.5" x14ac:dyDescent="0.2">
      <c r="A158" s="123">
        <v>42921</v>
      </c>
      <c r="B158" s="102" t="s">
        <v>2205</v>
      </c>
      <c r="C158" s="102" t="s">
        <v>258</v>
      </c>
      <c r="D158" s="102" t="s">
        <v>141</v>
      </c>
      <c r="E158" s="102" t="s">
        <v>140</v>
      </c>
      <c r="F158" s="83"/>
      <c r="G158" s="125">
        <v>2021</v>
      </c>
      <c r="H158" s="124" t="s">
        <v>2</v>
      </c>
      <c r="I158" s="124" t="str">
        <f>LEFT($H158,2)</f>
        <v>OR</v>
      </c>
      <c r="J158" s="124" t="str">
        <f>RIGHT($H158,2)</f>
        <v>OR</v>
      </c>
      <c r="K158" s="211" t="str">
        <f>IF($L158=$M158,L158,CONCATENATE($L158,", ",IF(ISBLANK(N158),"",CONCATENATE(N158,", ")),$M158))</f>
        <v>Pacific</v>
      </c>
      <c r="L158" s="124" t="str">
        <f>INDEX('State '!$A$1:$C$62,MATCH($I158,'State '!$B:$B,0),3)</f>
        <v>Pacific</v>
      </c>
      <c r="M158" s="124" t="str">
        <f>INDEX('State '!$A$1:$C$62,MATCH($J158,'State '!$B:$B,0),3)</f>
        <v>Pacific</v>
      </c>
      <c r="N158" s="124"/>
      <c r="O158" s="86">
        <v>800</v>
      </c>
      <c r="P158" s="86">
        <v>106</v>
      </c>
      <c r="Q158" s="86">
        <v>450</v>
      </c>
      <c r="R158" s="125">
        <v>30</v>
      </c>
      <c r="S158" s="124" t="s">
        <v>135</v>
      </c>
      <c r="T158" s="124" t="s">
        <v>390</v>
      </c>
      <c r="U158" s="124" t="s">
        <v>391</v>
      </c>
      <c r="V158" s="124" t="s">
        <v>2250</v>
      </c>
      <c r="W158" s="102"/>
      <c r="X158" s="126"/>
    </row>
    <row r="159" spans="1:260" s="20" customFormat="1" x14ac:dyDescent="0.2">
      <c r="A159" s="123">
        <v>43252</v>
      </c>
      <c r="B159" s="102" t="s">
        <v>2666</v>
      </c>
      <c r="C159" s="103" t="s">
        <v>2667</v>
      </c>
      <c r="D159" s="102" t="s">
        <v>137</v>
      </c>
      <c r="E159" s="102" t="s">
        <v>138</v>
      </c>
      <c r="F159" s="83"/>
      <c r="G159" s="125">
        <v>2021</v>
      </c>
      <c r="H159" s="124" t="s">
        <v>0</v>
      </c>
      <c r="I159" s="124" t="str">
        <f>LEFT($H159,2)</f>
        <v>LA</v>
      </c>
      <c r="J159" s="124" t="str">
        <f>RIGHT($H159,2)</f>
        <v>LA</v>
      </c>
      <c r="K159" s="211" t="str">
        <f>IF($L159=$M159,L159,CONCATENATE($L159,", ",IF(ISBLANK(N159),"",CONCATENATE(N159,", ")),$M159))</f>
        <v>South Central</v>
      </c>
      <c r="L159" s="124" t="str">
        <f>INDEX('State '!$A$1:$C$62,MATCH($I159,'State '!$B:$B,0),3)</f>
        <v>South Central</v>
      </c>
      <c r="M159" s="124" t="str">
        <f>INDEX('State '!$A$1:$C$62,MATCH($J159,'State '!$B:$B,0),3)</f>
        <v>South Central</v>
      </c>
      <c r="N159" s="124"/>
      <c r="O159" s="86">
        <v>344.54500000000002</v>
      </c>
      <c r="P159" s="86">
        <v>24</v>
      </c>
      <c r="Q159" s="86">
        <v>1900</v>
      </c>
      <c r="R159" s="125">
        <v>42</v>
      </c>
      <c r="S159" s="124" t="s">
        <v>135</v>
      </c>
      <c r="T159" s="149" t="s">
        <v>390</v>
      </c>
      <c r="U159" s="124" t="s">
        <v>2668</v>
      </c>
      <c r="V159" s="124" t="s">
        <v>2250</v>
      </c>
      <c r="W159" s="102" t="s">
        <v>2669</v>
      </c>
      <c r="X159" s="216" t="s">
        <v>2670</v>
      </c>
    </row>
    <row r="160" spans="1:260" s="20" customFormat="1" ht="38.25" x14ac:dyDescent="0.2">
      <c r="A160" s="158">
        <v>42916</v>
      </c>
      <c r="B160" s="104" t="s">
        <v>2393</v>
      </c>
      <c r="C160" s="104" t="s">
        <v>2391</v>
      </c>
      <c r="D160" s="104" t="s">
        <v>137</v>
      </c>
      <c r="E160" s="104" t="s">
        <v>432</v>
      </c>
      <c r="F160" s="153"/>
      <c r="G160" s="157">
        <v>2021</v>
      </c>
      <c r="H160" s="155" t="s">
        <v>8</v>
      </c>
      <c r="I160" s="155" t="str">
        <f>LEFT($H160,2)</f>
        <v>OH</v>
      </c>
      <c r="J160" s="155" t="str">
        <f>RIGHT($H160,2)</f>
        <v>OH</v>
      </c>
      <c r="K160" s="211" t="str">
        <f>IF($L160=$M160,L160,CONCATENATE($L160,", ",IF(ISBLANK(N160),"",CONCATENATE(N160,", ")),$M160))</f>
        <v>Northeast</v>
      </c>
      <c r="L160" s="124" t="str">
        <f>INDEX('State '!$A$1:$C$62,MATCH($I160,'State '!$B:$B,0),3)</f>
        <v>Northeast</v>
      </c>
      <c r="M160" s="124" t="str">
        <f>INDEX('State '!$A$1:$C$62,MATCH($J160,'State '!$B:$B,0),3)</f>
        <v>Northeast</v>
      </c>
      <c r="N160" s="124"/>
      <c r="O160" s="156">
        <v>520</v>
      </c>
      <c r="P160" s="156">
        <v>165</v>
      </c>
      <c r="Q160" s="156">
        <v>1800</v>
      </c>
      <c r="R160" s="157">
        <v>30</v>
      </c>
      <c r="S160" s="155" t="s">
        <v>139</v>
      </c>
      <c r="T160" s="155"/>
      <c r="U160" s="155"/>
      <c r="V160" s="124" t="s">
        <v>2250</v>
      </c>
      <c r="W160" s="102"/>
      <c r="X160" s="126"/>
    </row>
    <row r="161" spans="1:260" s="20" customFormat="1" x14ac:dyDescent="0.2">
      <c r="A161" s="123">
        <v>43468</v>
      </c>
      <c r="B161" s="102" t="s">
        <v>2846</v>
      </c>
      <c r="C161" s="102" t="s">
        <v>2847</v>
      </c>
      <c r="D161" s="102" t="s">
        <v>141</v>
      </c>
      <c r="E161" s="102" t="s">
        <v>138</v>
      </c>
      <c r="F161" s="83"/>
      <c r="G161" s="125">
        <v>2021</v>
      </c>
      <c r="H161" s="124" t="s">
        <v>2848</v>
      </c>
      <c r="I161" s="124" t="str">
        <f>LEFT($H161,2)</f>
        <v>PA</v>
      </c>
      <c r="J161" s="124" t="str">
        <f>RIGHT($H161,2)</f>
        <v>OH</v>
      </c>
      <c r="K161" s="211" t="str">
        <f>IF($L161=$M161,L161,CONCATENATE($L161,", ",IF(ISBLANK(N161),"",CONCATENATE(N161,", ")),$M161))</f>
        <v>Northeast</v>
      </c>
      <c r="L161" s="124" t="str">
        <f>INDEX('State '!$A$1:$C$62,MATCH($I161,'State '!$B:$B,0),3)</f>
        <v>Northeast</v>
      </c>
      <c r="M161" s="124" t="str">
        <f>INDEX('State '!$A$1:$C$62,MATCH($J161,'State '!$B:$B,0),3)</f>
        <v>Northeast</v>
      </c>
      <c r="N161" s="124"/>
      <c r="O161" s="86">
        <v>94.2</v>
      </c>
      <c r="P161" s="86">
        <v>5.0999999999999996</v>
      </c>
      <c r="Q161" s="86">
        <v>150</v>
      </c>
      <c r="R161" s="125">
        <v>36</v>
      </c>
      <c r="S161" s="124" t="s">
        <v>135</v>
      </c>
      <c r="T161" s="124" t="s">
        <v>390</v>
      </c>
      <c r="U161" s="124" t="s">
        <v>2849</v>
      </c>
      <c r="V161" s="124" t="s">
        <v>2253</v>
      </c>
      <c r="W161" s="102" t="s">
        <v>2850</v>
      </c>
      <c r="X161" s="126"/>
    </row>
    <row r="162" spans="1:260" s="20" customFormat="1" ht="25.5" x14ac:dyDescent="0.2">
      <c r="A162" s="123">
        <v>43103</v>
      </c>
      <c r="B162" s="102" t="s">
        <v>2858</v>
      </c>
      <c r="C162" s="102" t="s">
        <v>1895</v>
      </c>
      <c r="D162" s="102" t="s">
        <v>141</v>
      </c>
      <c r="E162" s="102" t="s">
        <v>140</v>
      </c>
      <c r="F162" s="83"/>
      <c r="G162" s="125">
        <v>2021</v>
      </c>
      <c r="H162" s="124" t="s">
        <v>2584</v>
      </c>
      <c r="I162" s="124" t="str">
        <f>LEFT($H162,2)</f>
        <v>QU</v>
      </c>
      <c r="J162" s="124" t="str">
        <f>RIGHT($H162,2)</f>
        <v>ME</v>
      </c>
      <c r="K162" s="211" t="str">
        <f>IF($L162=$M162,L162,CONCATENATE($L162,", ",IF(ISBLANK(N162),"",CONCATENATE(N162,", ")),$M162))</f>
        <v>Canada, Northeast</v>
      </c>
      <c r="L162" s="124" t="str">
        <f>INDEX('State '!$A$1:$C$62,MATCH($I162,'State '!$B:$B,0),3)</f>
        <v>Canada</v>
      </c>
      <c r="M162" s="124" t="str">
        <f>INDEX('State '!$A$1:$C$62,MATCH($J162,'State '!$B:$B,0),3)</f>
        <v>Northeast</v>
      </c>
      <c r="N162" s="124"/>
      <c r="O162" s="86"/>
      <c r="P162" s="86"/>
      <c r="Q162" s="86">
        <v>62.988999999999997</v>
      </c>
      <c r="R162" s="125"/>
      <c r="S162" s="124" t="s">
        <v>135</v>
      </c>
      <c r="T162" s="124" t="s">
        <v>390</v>
      </c>
      <c r="U162" s="124"/>
      <c r="V162" s="124" t="s">
        <v>2253</v>
      </c>
      <c r="W162" s="102"/>
      <c r="X162" s="126" t="s">
        <v>2857</v>
      </c>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c r="IC162" s="114"/>
      <c r="ID162" s="114"/>
      <c r="IE162" s="114"/>
      <c r="IF162" s="114"/>
      <c r="IG162" s="114"/>
      <c r="IH162" s="114"/>
      <c r="II162" s="114"/>
      <c r="IJ162" s="114"/>
      <c r="IK162" s="114"/>
      <c r="IL162" s="114"/>
      <c r="IM162" s="114"/>
      <c r="IN162" s="114"/>
      <c r="IO162" s="114"/>
      <c r="IP162" s="114"/>
      <c r="IQ162" s="114"/>
      <c r="IR162" s="114"/>
      <c r="IS162" s="114"/>
      <c r="IT162" s="114"/>
      <c r="IU162" s="114"/>
      <c r="IV162" s="114"/>
      <c r="IW162" s="114"/>
      <c r="IX162" s="114"/>
      <c r="IY162" s="114"/>
      <c r="IZ162" s="114"/>
    </row>
    <row r="163" spans="1:260" s="20" customFormat="1" ht="25.5" x14ac:dyDescent="0.2">
      <c r="A163" s="123">
        <v>43423</v>
      </c>
      <c r="B163" s="102" t="s">
        <v>2817</v>
      </c>
      <c r="C163" s="102" t="s">
        <v>221</v>
      </c>
      <c r="D163" s="102" t="s">
        <v>137</v>
      </c>
      <c r="E163" s="102" t="s">
        <v>140</v>
      </c>
      <c r="F163" s="83"/>
      <c r="G163" s="125">
        <v>2021</v>
      </c>
      <c r="H163" s="124" t="s">
        <v>2818</v>
      </c>
      <c r="I163" s="124" t="str">
        <f>LEFT($H163,2)</f>
        <v>UT</v>
      </c>
      <c r="J163" s="124" t="str">
        <f>RIGHT($H163,2)</f>
        <v>MX</v>
      </c>
      <c r="K163" s="211" t="str">
        <f>IF($L163=$M163,L163,CONCATENATE($L163,", ",IF(ISBLANK(N163),"",CONCATENATE(N163,", ")),$M163))</f>
        <v>Mountain, Mexico</v>
      </c>
      <c r="L163" s="124" t="str">
        <f>INDEX('State '!$A$1:$C$62,MATCH($I163,'State '!$B:$B,0),3)</f>
        <v>Mountain</v>
      </c>
      <c r="M163" s="124" t="str">
        <f>INDEX('State '!$A$1:$C$62,MATCH($J163,'State '!$B:$B,0),3)</f>
        <v>Mexico</v>
      </c>
      <c r="N163" s="124"/>
      <c r="O163" s="86"/>
      <c r="P163" s="86">
        <v>650</v>
      </c>
      <c r="Q163" s="86">
        <v>2000</v>
      </c>
      <c r="R163" s="125" t="s">
        <v>2819</v>
      </c>
      <c r="S163" s="124" t="s">
        <v>135</v>
      </c>
      <c r="T163" s="124" t="s">
        <v>390</v>
      </c>
      <c r="U163" s="124"/>
      <c r="V163" s="124" t="s">
        <v>2253</v>
      </c>
      <c r="W163" s="102" t="s">
        <v>2821</v>
      </c>
      <c r="X163" s="126" t="s">
        <v>2820</v>
      </c>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114"/>
      <c r="IE163" s="114"/>
      <c r="IF163" s="114"/>
      <c r="IG163" s="114"/>
      <c r="IH163" s="114"/>
      <c r="II163" s="114"/>
      <c r="IJ163" s="114"/>
      <c r="IK163" s="114"/>
      <c r="IL163" s="114"/>
      <c r="IM163" s="114"/>
      <c r="IN163" s="114"/>
      <c r="IO163" s="114"/>
      <c r="IP163" s="114"/>
      <c r="IQ163" s="114"/>
      <c r="IR163" s="114"/>
      <c r="IS163" s="114"/>
      <c r="IT163" s="114"/>
      <c r="IU163" s="114"/>
      <c r="IV163" s="114"/>
      <c r="IW163" s="114"/>
      <c r="IX163" s="114"/>
      <c r="IY163" s="114"/>
      <c r="IZ163" s="114"/>
    </row>
    <row r="164" spans="1:260" ht="38.25" x14ac:dyDescent="0.2">
      <c r="A164" s="123">
        <v>43368</v>
      </c>
      <c r="B164" s="102" t="s">
        <v>2786</v>
      </c>
      <c r="C164" s="103" t="s">
        <v>2502</v>
      </c>
      <c r="D164" s="103" t="s">
        <v>137</v>
      </c>
      <c r="E164" s="102" t="s">
        <v>140</v>
      </c>
      <c r="F164" s="83"/>
      <c r="G164" s="84">
        <v>2022</v>
      </c>
      <c r="H164" s="124" t="s">
        <v>0</v>
      </c>
      <c r="I164" s="124" t="str">
        <f>LEFT($H164,2)</f>
        <v>LA</v>
      </c>
      <c r="J164" s="124" t="str">
        <f>RIGHT($H164,2)</f>
        <v>LA</v>
      </c>
      <c r="K164" s="211" t="str">
        <f>IF($L164=$M164,L164,CONCATENATE($L164,", ",IF(ISBLANK(N164),"",CONCATENATE(N164,", ")),$M164))</f>
        <v>South Central</v>
      </c>
      <c r="L164" s="124" t="str">
        <f>INDEX('State '!$A$1:$C$62,MATCH($I164,'State '!$B:$B,0),3)</f>
        <v>South Central</v>
      </c>
      <c r="M164" s="124" t="str">
        <f>INDEX('State '!$A$1:$C$62,MATCH($J164,'State '!$B:$B,0),3)</f>
        <v>South Central</v>
      </c>
      <c r="N164" s="124"/>
      <c r="O164" s="86"/>
      <c r="P164" s="86">
        <v>165</v>
      </c>
      <c r="Q164" s="86">
        <v>2750</v>
      </c>
      <c r="R164" s="125"/>
      <c r="S164" s="124" t="s">
        <v>135</v>
      </c>
      <c r="T164" s="124" t="s">
        <v>390</v>
      </c>
      <c r="U164" s="124"/>
      <c r="V164" s="124" t="s">
        <v>2250</v>
      </c>
      <c r="W164" s="102" t="s">
        <v>2788</v>
      </c>
      <c r="X164" s="126" t="s">
        <v>2787</v>
      </c>
      <c r="Y164" s="114"/>
    </row>
    <row r="165" spans="1:260" ht="25.5" x14ac:dyDescent="0.2">
      <c r="A165" s="123">
        <v>43314</v>
      </c>
      <c r="B165" s="102" t="s">
        <v>2714</v>
      </c>
      <c r="C165" s="102" t="s">
        <v>2715</v>
      </c>
      <c r="D165" s="102" t="s">
        <v>137</v>
      </c>
      <c r="E165" s="145" t="s">
        <v>140</v>
      </c>
      <c r="F165" s="83"/>
      <c r="G165" s="125">
        <v>2022</v>
      </c>
      <c r="H165" s="124" t="s">
        <v>442</v>
      </c>
      <c r="I165" s="124" t="str">
        <f>LEFT($H165,2)</f>
        <v>TX</v>
      </c>
      <c r="J165" s="124" t="str">
        <f>RIGHT($H165,2)</f>
        <v>LA</v>
      </c>
      <c r="K165" s="211" t="str">
        <f>IF($L165=$M165,L165,CONCATENATE($L165,", ",IF(ISBLANK(N165),"",CONCATENATE(N165,", ")),$M165))</f>
        <v>South Central</v>
      </c>
      <c r="L165" s="124" t="str">
        <f>INDEX('State '!$A$1:$C$62,MATCH($I165,'State '!$B:$B,0),3)</f>
        <v>South Central</v>
      </c>
      <c r="M165" s="124" t="str">
        <f>INDEX('State '!$A$1:$C$62,MATCH($J165,'State '!$B:$B,0),3)</f>
        <v>South Central</v>
      </c>
      <c r="N165" s="124"/>
      <c r="O165" s="86"/>
      <c r="P165" s="86"/>
      <c r="Q165" s="86">
        <v>2000</v>
      </c>
      <c r="R165" s="125"/>
      <c r="S165" s="124" t="s">
        <v>135</v>
      </c>
      <c r="T165" s="124" t="s">
        <v>390</v>
      </c>
      <c r="U165" s="124"/>
      <c r="V165" s="124" t="s">
        <v>2253</v>
      </c>
      <c r="W165" s="102" t="s">
        <v>2716</v>
      </c>
      <c r="X165" s="126"/>
      <c r="Y165" s="114"/>
    </row>
    <row r="166" spans="1:260" s="20" customFormat="1" ht="25.5" x14ac:dyDescent="0.2">
      <c r="A166" s="123">
        <v>43276</v>
      </c>
      <c r="B166" s="103" t="s">
        <v>2691</v>
      </c>
      <c r="C166" s="103" t="s">
        <v>2692</v>
      </c>
      <c r="D166" s="103" t="s">
        <v>137</v>
      </c>
      <c r="E166" s="145" t="s">
        <v>140</v>
      </c>
      <c r="F166" s="85"/>
      <c r="G166" s="169">
        <v>2023</v>
      </c>
      <c r="H166" s="124" t="s">
        <v>552</v>
      </c>
      <c r="I166" s="124" t="str">
        <f>LEFT($H166,2)</f>
        <v>AK</v>
      </c>
      <c r="J166" s="124" t="str">
        <f>RIGHT($H166,2)</f>
        <v>AK</v>
      </c>
      <c r="K166" s="211" t="str">
        <f>IF($L166=$M166,L166,CONCATENATE($L166,", ",IF(ISBLANK(N166),"",CONCATENATE(N166,", ")),$M166))</f>
        <v>Pacific</v>
      </c>
      <c r="L166" s="124" t="str">
        <f>INDEX('State '!$A$1:$C$62,MATCH($I166,'State '!$B:$B,0),3)</f>
        <v>Pacific</v>
      </c>
      <c r="M166" s="124" t="str">
        <f>INDEX('State '!$A$1:$C$62,MATCH($J166,'State '!$B:$B,0),3)</f>
        <v>Pacific</v>
      </c>
      <c r="N166" s="124"/>
      <c r="O166" s="86">
        <v>9970</v>
      </c>
      <c r="P166" s="147">
        <f>733+30</f>
        <v>763</v>
      </c>
      <c r="Q166" s="170">
        <v>500</v>
      </c>
      <c r="R166" s="86" t="s">
        <v>2693</v>
      </c>
      <c r="S166" s="148" t="s">
        <v>139</v>
      </c>
      <c r="T166" s="149"/>
      <c r="U166" s="150"/>
      <c r="V166" s="124" t="s">
        <v>2250</v>
      </c>
      <c r="W166" s="102" t="s">
        <v>2695</v>
      </c>
      <c r="X166" s="216" t="s">
        <v>2694</v>
      </c>
      <c r="Y166" s="127"/>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c r="II166" s="114"/>
      <c r="IJ166" s="114"/>
      <c r="IK166" s="114"/>
      <c r="IL166" s="114"/>
      <c r="IM166" s="114"/>
      <c r="IN166" s="114"/>
      <c r="IO166" s="114"/>
      <c r="IP166" s="114"/>
      <c r="IQ166" s="114"/>
      <c r="IR166" s="114"/>
      <c r="IS166" s="114"/>
      <c r="IT166" s="114"/>
      <c r="IU166" s="114"/>
      <c r="IV166" s="114"/>
      <c r="IW166" s="114"/>
      <c r="IX166" s="114"/>
      <c r="IY166" s="114"/>
      <c r="IZ166" s="114"/>
    </row>
    <row r="167" spans="1:260" s="20" customFormat="1" ht="25.5" x14ac:dyDescent="0.2">
      <c r="A167" s="123">
        <v>42886</v>
      </c>
      <c r="B167" s="104" t="s">
        <v>2355</v>
      </c>
      <c r="C167" s="104" t="s">
        <v>2355</v>
      </c>
      <c r="D167" s="104" t="s">
        <v>137</v>
      </c>
      <c r="E167" s="104" t="s">
        <v>138</v>
      </c>
      <c r="F167" s="153"/>
      <c r="G167" s="154">
        <v>2023</v>
      </c>
      <c r="H167" s="155" t="s">
        <v>0</v>
      </c>
      <c r="I167" s="155" t="str">
        <f>LEFT($H167,2)</f>
        <v>LA</v>
      </c>
      <c r="J167" s="155" t="str">
        <f>RIGHT($H167,2)</f>
        <v>LA</v>
      </c>
      <c r="K167" s="211" t="str">
        <f>IF($L167=$M167,L167,CONCATENATE($L167,", ",IF(ISBLANK(N167),"",CONCATENATE(N167,", ")),$M167))</f>
        <v>South Central</v>
      </c>
      <c r="L167" s="124" t="str">
        <f>INDEX('State '!$A$1:$C$62,MATCH($I167,'State '!$B:$B,0),3)</f>
        <v>South Central</v>
      </c>
      <c r="M167" s="124" t="str">
        <f>INDEX('State '!$A$1:$C$62,MATCH($J167,'State '!$B:$B,0),3)</f>
        <v>South Central</v>
      </c>
      <c r="N167" s="124"/>
      <c r="O167" s="156"/>
      <c r="P167" s="156">
        <v>96</v>
      </c>
      <c r="Q167" s="156">
        <v>4000</v>
      </c>
      <c r="R167" s="157"/>
      <c r="S167" s="155" t="s">
        <v>139</v>
      </c>
      <c r="T167" s="155" t="s">
        <v>390</v>
      </c>
      <c r="U167" s="155" t="s">
        <v>2356</v>
      </c>
      <c r="V167" s="124" t="s">
        <v>2250</v>
      </c>
      <c r="W167" s="102"/>
      <c r="X167" s="126"/>
    </row>
    <row r="168" spans="1:260" x14ac:dyDescent="0.2">
      <c r="A168" s="123">
        <v>43068</v>
      </c>
      <c r="B168" s="102" t="s">
        <v>2453</v>
      </c>
      <c r="C168" s="102" t="s">
        <v>2454</v>
      </c>
      <c r="D168" s="102" t="s">
        <v>141</v>
      </c>
      <c r="E168" s="102" t="s">
        <v>2277</v>
      </c>
      <c r="F168" s="83"/>
      <c r="G168" s="84">
        <v>2023</v>
      </c>
      <c r="H168" s="124" t="s">
        <v>2286</v>
      </c>
      <c r="I168" s="124" t="str">
        <f>LEFT($H168,2)</f>
        <v>LA</v>
      </c>
      <c r="J168" s="124" t="str">
        <f>RIGHT($H168,2)</f>
        <v>TX</v>
      </c>
      <c r="K168" s="211" t="str">
        <f>IF($L168=$M168,L168,CONCATENATE($L168,", ",IF(ISBLANK(N168),"",CONCATENATE(N168,", ")),$M168))</f>
        <v>South Central</v>
      </c>
      <c r="L168" s="124" t="str">
        <f>INDEX('State '!$A$1:$C$62,MATCH($I168,'State '!$B:$B,0),3)</f>
        <v>South Central</v>
      </c>
      <c r="M168" s="124" t="str">
        <f>INDEX('State '!$A$1:$C$62,MATCH($J168,'State '!$B:$B,0),3)</f>
        <v>South Central</v>
      </c>
      <c r="N168" s="124"/>
      <c r="O168" s="86">
        <v>383</v>
      </c>
      <c r="P168" s="86">
        <v>69</v>
      </c>
      <c r="Q168" s="86">
        <v>2500</v>
      </c>
      <c r="R168" s="125">
        <v>42</v>
      </c>
      <c r="S168" s="124" t="s">
        <v>135</v>
      </c>
      <c r="T168" s="124" t="s">
        <v>390</v>
      </c>
      <c r="U168" s="124" t="s">
        <v>2340</v>
      </c>
      <c r="V168" s="124" t="s">
        <v>2253</v>
      </c>
      <c r="W168" s="102"/>
      <c r="X168" s="216" t="s">
        <v>2816</v>
      </c>
      <c r="Y168" s="114"/>
    </row>
    <row r="169" spans="1:260" s="20" customFormat="1" ht="25.5" x14ac:dyDescent="0.2">
      <c r="A169" s="123">
        <v>43423</v>
      </c>
      <c r="B169" s="102" t="s">
        <v>2525</v>
      </c>
      <c r="C169" s="102" t="s">
        <v>278</v>
      </c>
      <c r="D169" s="102" t="s">
        <v>1945</v>
      </c>
      <c r="E169" s="102" t="s">
        <v>2277</v>
      </c>
      <c r="F169" s="83"/>
      <c r="G169" s="176">
        <v>2023</v>
      </c>
      <c r="H169" s="124" t="s">
        <v>0</v>
      </c>
      <c r="I169" s="124" t="str">
        <f>LEFT($H169,2)</f>
        <v>LA</v>
      </c>
      <c r="J169" s="124" t="str">
        <f>RIGHT($H169,2)</f>
        <v>LA</v>
      </c>
      <c r="K169" s="211" t="str">
        <f>IF($L169=$M169,L169,CONCATENATE($L169,", ",IF(ISBLANK(N169),"",CONCATENATE(N169,", ")),$M169))</f>
        <v>South Central</v>
      </c>
      <c r="L169" s="124" t="str">
        <f>INDEX('State '!$A$1:$C$62,MATCH($I169,'State '!$B:$B,0),3)</f>
        <v>South Central</v>
      </c>
      <c r="M169" s="124" t="str">
        <f>INDEX('State '!$A$1:$C$62,MATCH($J169,'State '!$B:$B,0),3)</f>
        <v>South Central</v>
      </c>
      <c r="N169" s="124"/>
      <c r="O169" s="86">
        <v>202</v>
      </c>
      <c r="P169" s="86"/>
      <c r="Q169" s="86">
        <v>1362</v>
      </c>
      <c r="R169" s="125"/>
      <c r="S169" s="124" t="s">
        <v>135</v>
      </c>
      <c r="T169" s="124" t="s">
        <v>390</v>
      </c>
      <c r="U169" s="124" t="s">
        <v>2304</v>
      </c>
      <c r="V169" s="124" t="s">
        <v>2250</v>
      </c>
      <c r="W169" s="102"/>
      <c r="X169" s="126"/>
    </row>
    <row r="170" spans="1:260" ht="25.5" x14ac:dyDescent="0.2">
      <c r="A170" s="123">
        <v>42619</v>
      </c>
      <c r="B170" s="102" t="s">
        <v>2299</v>
      </c>
      <c r="C170" s="103" t="s">
        <v>2692</v>
      </c>
      <c r="D170" s="102" t="s">
        <v>137</v>
      </c>
      <c r="E170" s="102" t="s">
        <v>140</v>
      </c>
      <c r="F170" s="83"/>
      <c r="G170" s="84">
        <v>2025</v>
      </c>
      <c r="H170" s="124" t="s">
        <v>552</v>
      </c>
      <c r="I170" s="124" t="str">
        <f>LEFT($H170,2)</f>
        <v>AK</v>
      </c>
      <c r="J170" s="124" t="str">
        <f>RIGHT($H170,2)</f>
        <v>AK</v>
      </c>
      <c r="K170" s="211" t="str">
        <f>IF($L170=$M170,L170,CONCATENATE($L170,", ",IF(ISBLANK(N170),"",CONCATENATE(N170,", ")),$M170))</f>
        <v>Pacific</v>
      </c>
      <c r="L170" s="124" t="str">
        <f>INDEX('State '!$A$1:$C$62,MATCH($I170,'State '!$B:$B,0),3)</f>
        <v>Pacific</v>
      </c>
      <c r="M170" s="124" t="str">
        <f>INDEX('State '!$A$1:$C$62,MATCH($J170,'State '!$B:$B,0),3)</f>
        <v>Pacific</v>
      </c>
      <c r="N170" s="124"/>
      <c r="O170" s="86">
        <v>45000</v>
      </c>
      <c r="P170" s="86">
        <v>805</v>
      </c>
      <c r="Q170" s="86">
        <v>3500</v>
      </c>
      <c r="R170" s="125">
        <v>42</v>
      </c>
      <c r="S170" s="124" t="s">
        <v>139</v>
      </c>
      <c r="T170" s="124" t="s">
        <v>390</v>
      </c>
      <c r="U170" s="150" t="s">
        <v>2736</v>
      </c>
      <c r="V170" s="124" t="s">
        <v>2250</v>
      </c>
      <c r="W170" s="102" t="s">
        <v>2737</v>
      </c>
      <c r="X170" s="126"/>
    </row>
    <row r="171" spans="1:260" s="20" customFormat="1" ht="25.5" x14ac:dyDescent="0.2">
      <c r="A171" s="123">
        <v>42619</v>
      </c>
      <c r="B171" s="103" t="s">
        <v>2311</v>
      </c>
      <c r="C171" s="103" t="s">
        <v>2066</v>
      </c>
      <c r="D171" s="103" t="s">
        <v>137</v>
      </c>
      <c r="E171" s="145" t="s">
        <v>140</v>
      </c>
      <c r="F171" s="85"/>
      <c r="G171" s="177">
        <v>2025</v>
      </c>
      <c r="H171" s="124" t="s">
        <v>552</v>
      </c>
      <c r="I171" s="124" t="str">
        <f>LEFT($H171,2)</f>
        <v>AK</v>
      </c>
      <c r="J171" s="124" t="str">
        <f>RIGHT($H171,2)</f>
        <v>AK</v>
      </c>
      <c r="K171" s="211" t="str">
        <f>IF($L171=$M171,L171,CONCATENATE($L171,", ",IF(ISBLANK(N171),"",CONCATENATE(N171,", ")),$M171))</f>
        <v>Pacific</v>
      </c>
      <c r="L171" s="124" t="str">
        <f>INDEX('State '!$A$1:$C$62,MATCH($I171,'State '!$B:$B,0),3)</f>
        <v>Pacific</v>
      </c>
      <c r="M171" s="124" t="str">
        <f>INDEX('State '!$A$1:$C$62,MATCH($J171,'State '!$B:$B,0),3)</f>
        <v>Pacific</v>
      </c>
      <c r="N171" s="124"/>
      <c r="O171" s="170">
        <v>9970</v>
      </c>
      <c r="P171" s="147">
        <v>727</v>
      </c>
      <c r="Q171" s="147">
        <v>500</v>
      </c>
      <c r="R171" s="86">
        <v>36</v>
      </c>
      <c r="S171" s="148" t="s">
        <v>139</v>
      </c>
      <c r="T171" s="149" t="s">
        <v>188</v>
      </c>
      <c r="U171" s="150" t="s">
        <v>391</v>
      </c>
      <c r="V171" s="124" t="s">
        <v>2250</v>
      </c>
      <c r="W171" s="102"/>
      <c r="X171" s="126"/>
    </row>
    <row r="172" spans="1:260" x14ac:dyDescent="0.2">
      <c r="A172" s="123">
        <v>43423</v>
      </c>
      <c r="B172" s="105" t="s">
        <v>2553</v>
      </c>
      <c r="C172" s="103" t="s">
        <v>207</v>
      </c>
      <c r="D172" s="105" t="s">
        <v>142</v>
      </c>
      <c r="E172" s="145" t="s">
        <v>2474</v>
      </c>
      <c r="F172" s="83"/>
      <c r="G172" s="125"/>
      <c r="H172" s="124" t="s">
        <v>2272</v>
      </c>
      <c r="I172" s="124" t="str">
        <f>LEFT($H172,2)</f>
        <v>OH</v>
      </c>
      <c r="J172" s="124" t="str">
        <f>RIGHT($H172,2)</f>
        <v>LA</v>
      </c>
      <c r="K172" s="211" t="str">
        <f>IF($L172=$M172,L172,CONCATENATE($L172,", ",IF(ISBLANK(N172),"",CONCATENATE(N172,", ")),$M172))</f>
        <v>Northeast, Midwest, South Central</v>
      </c>
      <c r="L172" s="124" t="str">
        <f>INDEX('State '!$A$1:$C$62,MATCH($I172,'State '!$B:$B,0),3)</f>
        <v>Northeast</v>
      </c>
      <c r="M172" s="124" t="str">
        <f>INDEX('State '!$A$1:$C$62,MATCH($J172,'State '!$B:$B,0),3)</f>
        <v>South Central</v>
      </c>
      <c r="N172" s="124" t="s">
        <v>9</v>
      </c>
      <c r="O172" s="86">
        <v>412</v>
      </c>
      <c r="P172" s="86">
        <f>-964+7.6</f>
        <v>-956.4</v>
      </c>
      <c r="Q172" s="125"/>
      <c r="R172" s="129"/>
      <c r="S172" s="130" t="s">
        <v>135</v>
      </c>
      <c r="T172" s="124" t="s">
        <v>390</v>
      </c>
      <c r="U172" s="124" t="s">
        <v>2072</v>
      </c>
      <c r="V172" s="124" t="s">
        <v>2253</v>
      </c>
      <c r="W172" s="102"/>
      <c r="X172" s="126"/>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20"/>
      <c r="DY172" s="20"/>
      <c r="DZ172" s="20"/>
      <c r="EA172" s="20"/>
      <c r="EB172" s="20"/>
      <c r="EC172" s="20"/>
      <c r="ED172" s="20"/>
      <c r="EE172" s="20"/>
      <c r="EF172" s="20"/>
      <c r="EG172" s="20"/>
      <c r="EH172" s="20"/>
      <c r="EI172" s="20"/>
      <c r="EJ172" s="20"/>
      <c r="EK172" s="20"/>
      <c r="EL172" s="20"/>
      <c r="EM172" s="20"/>
      <c r="EN172" s="20"/>
      <c r="EO172" s="20"/>
      <c r="EP172" s="20"/>
      <c r="EQ172" s="20"/>
      <c r="ER172" s="20"/>
      <c r="ES172" s="20"/>
      <c r="ET172" s="20"/>
      <c r="EU172" s="20"/>
      <c r="EV172" s="20"/>
      <c r="EW172" s="20"/>
      <c r="EX172" s="20"/>
      <c r="EY172" s="20"/>
      <c r="EZ172" s="20"/>
      <c r="FA172" s="20"/>
      <c r="FB172" s="20"/>
      <c r="FC172" s="20"/>
      <c r="FD172" s="20"/>
      <c r="FE172" s="20"/>
      <c r="FF172" s="20"/>
      <c r="FG172" s="20"/>
      <c r="FH172" s="20"/>
      <c r="FI172" s="20"/>
      <c r="FJ172" s="20"/>
      <c r="FK172" s="20"/>
      <c r="FL172" s="20"/>
      <c r="FM172" s="20"/>
      <c r="FN172" s="20"/>
      <c r="FO172" s="20"/>
      <c r="FP172" s="20"/>
      <c r="FQ172" s="20"/>
      <c r="FR172" s="20"/>
      <c r="FS172" s="20"/>
      <c r="FT172" s="20"/>
      <c r="FU172" s="20"/>
      <c r="FV172" s="20"/>
      <c r="FW172" s="20"/>
      <c r="FX172" s="20"/>
      <c r="FY172" s="20"/>
      <c r="FZ172" s="20"/>
      <c r="GA172" s="20"/>
      <c r="GB172" s="20"/>
      <c r="GC172" s="20"/>
      <c r="GD172" s="20"/>
      <c r="GE172" s="20"/>
      <c r="GF172" s="20"/>
      <c r="GG172" s="20"/>
      <c r="GH172" s="20"/>
      <c r="GI172" s="20"/>
      <c r="GJ172" s="20"/>
      <c r="GK172" s="20"/>
      <c r="GL172" s="20"/>
      <c r="GM172" s="20"/>
      <c r="GN172" s="20"/>
      <c r="GO172" s="20"/>
      <c r="GP172" s="20"/>
      <c r="GQ172" s="20"/>
      <c r="GR172" s="20"/>
      <c r="GS172" s="20"/>
      <c r="GT172" s="20"/>
      <c r="GU172" s="20"/>
      <c r="GV172" s="20"/>
      <c r="GW172" s="20"/>
      <c r="GX172" s="20"/>
      <c r="GY172" s="20"/>
      <c r="GZ172" s="20"/>
      <c r="HA172" s="20"/>
      <c r="HB172" s="20"/>
      <c r="HC172" s="20"/>
      <c r="HD172" s="20"/>
      <c r="HE172" s="20"/>
      <c r="HF172" s="20"/>
      <c r="HG172" s="20"/>
      <c r="HH172" s="20"/>
      <c r="HI172" s="20"/>
      <c r="HJ172" s="20"/>
      <c r="HK172" s="20"/>
      <c r="HL172" s="20"/>
      <c r="HM172" s="20"/>
      <c r="HN172" s="20"/>
      <c r="HO172" s="20"/>
      <c r="HP172" s="20"/>
      <c r="HQ172" s="20"/>
      <c r="HR172" s="20"/>
      <c r="HS172" s="20"/>
      <c r="HT172" s="20"/>
      <c r="HU172" s="20"/>
      <c r="HV172" s="20"/>
      <c r="HW172" s="20"/>
      <c r="HX172" s="20"/>
      <c r="HY172" s="20"/>
      <c r="HZ172" s="20"/>
      <c r="IA172" s="20"/>
      <c r="IB172" s="20"/>
      <c r="IC172" s="20"/>
      <c r="ID172" s="20"/>
      <c r="IE172" s="20"/>
      <c r="IF172" s="20"/>
      <c r="IG172" s="20"/>
      <c r="IH172" s="20"/>
      <c r="II172" s="20"/>
      <c r="IJ172" s="20"/>
      <c r="IK172" s="20"/>
      <c r="IL172" s="20"/>
      <c r="IM172" s="20"/>
      <c r="IN172" s="20"/>
      <c r="IO172" s="20"/>
      <c r="IP172" s="20"/>
      <c r="IQ172" s="20"/>
      <c r="IR172" s="20"/>
      <c r="IS172" s="20"/>
      <c r="IT172" s="20"/>
      <c r="IU172" s="20"/>
      <c r="IV172" s="20"/>
      <c r="IW172" s="20"/>
      <c r="IX172" s="20"/>
      <c r="IY172" s="20"/>
      <c r="IZ172" s="20"/>
    </row>
    <row r="173" spans="1:260" s="20" customFormat="1" x14ac:dyDescent="0.2">
      <c r="A173" s="123">
        <v>43124</v>
      </c>
      <c r="B173" s="102" t="s">
        <v>2001</v>
      </c>
      <c r="C173" s="102" t="s">
        <v>201</v>
      </c>
      <c r="D173" s="102" t="s">
        <v>141</v>
      </c>
      <c r="E173" s="102" t="s">
        <v>2474</v>
      </c>
      <c r="F173" s="83"/>
      <c r="G173" s="84"/>
      <c r="H173" s="124" t="s">
        <v>2002</v>
      </c>
      <c r="I173" s="124" t="str">
        <f>LEFT($H173,2)</f>
        <v>NY</v>
      </c>
      <c r="J173" s="124" t="str">
        <f>RIGHT($H173,2)</f>
        <v>MA</v>
      </c>
      <c r="K173" s="211" t="str">
        <f>IF($L173=$M173,L173,CONCATENATE($L173,", ",IF(ISBLANK(N173),"",CONCATENATE(N173,", ")),$M173))</f>
        <v>Northeast</v>
      </c>
      <c r="L173" s="124" t="str">
        <f>INDEX('State '!$A$1:$C$62,MATCH($I173,'State '!$B:$B,0),3)</f>
        <v>Northeast</v>
      </c>
      <c r="M173" s="124" t="str">
        <f>INDEX('State '!$A$1:$C$62,MATCH($J173,'State '!$B:$B,0),3)</f>
        <v>Northeast</v>
      </c>
      <c r="N173" s="124"/>
      <c r="O173" s="86">
        <v>3000</v>
      </c>
      <c r="P173" s="86">
        <v>123</v>
      </c>
      <c r="Q173" s="86">
        <v>925</v>
      </c>
      <c r="R173" s="125"/>
      <c r="S173" s="124" t="s">
        <v>135</v>
      </c>
      <c r="T173" s="124" t="s">
        <v>390</v>
      </c>
      <c r="U173" s="124" t="s">
        <v>391</v>
      </c>
      <c r="V173" s="124" t="s">
        <v>2253</v>
      </c>
      <c r="W173" s="102"/>
      <c r="X173" s="126"/>
    </row>
    <row r="174" spans="1:260" x14ac:dyDescent="0.2">
      <c r="A174" s="123">
        <v>43124</v>
      </c>
      <c r="B174" s="102" t="s">
        <v>2288</v>
      </c>
      <c r="C174" s="102" t="s">
        <v>200</v>
      </c>
      <c r="D174" s="102" t="s">
        <v>141</v>
      </c>
      <c r="E174" s="102" t="s">
        <v>2474</v>
      </c>
      <c r="F174" s="83"/>
      <c r="G174" s="84"/>
      <c r="H174" s="124" t="s">
        <v>872</v>
      </c>
      <c r="I174" s="124" t="str">
        <f>LEFT($H174,2)</f>
        <v>OH</v>
      </c>
      <c r="J174" s="124" t="str">
        <f>RIGHT($H174,2)</f>
        <v>NJ</v>
      </c>
      <c r="K174" s="211" t="str">
        <f>IF($L174=$M174,L174,CONCATENATE($L174,", ",IF(ISBLANK(N174),"",CONCATENATE(N174,", ")),$M174))</f>
        <v>Northeast</v>
      </c>
      <c r="L174" s="124" t="str">
        <f>INDEX('State '!$A$1:$C$62,MATCH($I174,'State '!$B:$B,0),3)</f>
        <v>Northeast</v>
      </c>
      <c r="M174" s="124" t="str">
        <f>INDEX('State '!$A$1:$C$62,MATCH($J174,'State '!$B:$B,0),3)</f>
        <v>Northeast</v>
      </c>
      <c r="N174" s="124"/>
      <c r="O174" s="86"/>
      <c r="P174" s="86"/>
      <c r="Q174" s="86">
        <v>1000</v>
      </c>
      <c r="R174" s="125"/>
      <c r="S174" s="124" t="s">
        <v>135</v>
      </c>
      <c r="T174" s="124" t="s">
        <v>390</v>
      </c>
      <c r="U174" s="124" t="s">
        <v>391</v>
      </c>
      <c r="V174" s="124" t="s">
        <v>2253</v>
      </c>
      <c r="W174" s="102"/>
      <c r="X174" s="126"/>
    </row>
    <row r="175" spans="1:260" x14ac:dyDescent="0.2">
      <c r="A175" s="123">
        <v>42614</v>
      </c>
      <c r="B175" s="102" t="s">
        <v>2046</v>
      </c>
      <c r="C175" s="102" t="s">
        <v>2047</v>
      </c>
      <c r="D175" s="102" t="s">
        <v>137</v>
      </c>
      <c r="E175" s="102" t="s">
        <v>2305</v>
      </c>
      <c r="F175" s="83"/>
      <c r="G175" s="84"/>
      <c r="H175" s="124" t="s">
        <v>1898</v>
      </c>
      <c r="I175" s="124" t="str">
        <f>LEFT($H175,2)</f>
        <v>ND</v>
      </c>
      <c r="J175" s="124" t="str">
        <f>RIGHT($H175,2)</f>
        <v>MN</v>
      </c>
      <c r="K175" s="211" t="str">
        <f>IF($L175=$M175,L175,CONCATENATE($L175,", ",IF(ISBLANK(N175),"",CONCATENATE(N175,", ")),$M175))</f>
        <v>Mountain, Midwest</v>
      </c>
      <c r="L175" s="124" t="str">
        <f>INDEX('State '!$A$1:$C$62,MATCH($I175,'State '!$B:$B,0),3)</f>
        <v>Mountain</v>
      </c>
      <c r="M175" s="124" t="str">
        <f>INDEX('State '!$A$1:$C$62,MATCH($J175,'State '!$B:$B,0),3)</f>
        <v>Midwest</v>
      </c>
      <c r="N175" s="124"/>
      <c r="O175" s="86">
        <v>650</v>
      </c>
      <c r="P175" s="86">
        <v>24</v>
      </c>
      <c r="Q175" s="86">
        <v>400</v>
      </c>
      <c r="R175" s="125"/>
      <c r="S175" s="124" t="s">
        <v>135</v>
      </c>
      <c r="T175" s="124" t="s">
        <v>390</v>
      </c>
      <c r="U175" s="124"/>
      <c r="V175" s="124" t="s">
        <v>2253</v>
      </c>
      <c r="W175" s="102"/>
      <c r="X175" s="126"/>
    </row>
    <row r="176" spans="1:260" x14ac:dyDescent="0.2">
      <c r="A176" s="123">
        <v>43124</v>
      </c>
      <c r="B176" s="103" t="s">
        <v>2195</v>
      </c>
      <c r="C176" s="103" t="s">
        <v>2473</v>
      </c>
      <c r="D176" s="103" t="s">
        <v>134</v>
      </c>
      <c r="E176" s="145" t="s">
        <v>2474</v>
      </c>
      <c r="F176" s="85"/>
      <c r="G176" s="169"/>
      <c r="H176" s="124" t="s">
        <v>6</v>
      </c>
      <c r="I176" s="124" t="str">
        <f>LEFT($H176,2)</f>
        <v>TX</v>
      </c>
      <c r="J176" s="124" t="str">
        <f>RIGHT($H176,2)</f>
        <v>TX</v>
      </c>
      <c r="K176" s="211" t="str">
        <f>IF($L176=$M176,L176,CONCATENATE($L176,", ",IF(ISBLANK(N176),"",CONCATENATE(N176,", ")),$M176))</f>
        <v>South Central</v>
      </c>
      <c r="L176" s="124" t="str">
        <f>INDEX('State '!$A$1:$C$62,MATCH($I176,'State '!$B:$B,0),3)</f>
        <v>South Central</v>
      </c>
      <c r="M176" s="124" t="str">
        <f>INDEX('State '!$A$1:$C$62,MATCH($J176,'State '!$B:$B,0),3)</f>
        <v>South Central</v>
      </c>
      <c r="N176" s="124"/>
      <c r="O176" s="147"/>
      <c r="P176" s="147">
        <f>53+26</f>
        <v>79</v>
      </c>
      <c r="Q176" s="147">
        <v>600</v>
      </c>
      <c r="R176" s="86" t="s">
        <v>570</v>
      </c>
      <c r="S176" s="148" t="s">
        <v>139</v>
      </c>
      <c r="T176" s="149" t="s">
        <v>188</v>
      </c>
      <c r="U176" s="150" t="s">
        <v>391</v>
      </c>
      <c r="V176" s="124" t="s">
        <v>2250</v>
      </c>
      <c r="W176" s="102"/>
      <c r="X176" s="126"/>
    </row>
    <row r="177" spans="1:260" ht="25.5" x14ac:dyDescent="0.2">
      <c r="A177" s="123">
        <v>43124</v>
      </c>
      <c r="B177" s="102" t="s">
        <v>1899</v>
      </c>
      <c r="C177" s="102" t="s">
        <v>1900</v>
      </c>
      <c r="D177" s="102" t="s">
        <v>134</v>
      </c>
      <c r="E177" s="102" t="s">
        <v>2277</v>
      </c>
      <c r="F177" s="83"/>
      <c r="G177" s="84"/>
      <c r="H177" s="124" t="s">
        <v>1901</v>
      </c>
      <c r="I177" s="124" t="str">
        <f>LEFT($H177,2)</f>
        <v>KY</v>
      </c>
      <c r="J177" s="124" t="str">
        <f>RIGHT($H177,2)</f>
        <v>TN</v>
      </c>
      <c r="K177" s="211" t="str">
        <f>IF($L177=$M177,L177,CONCATENATE($L177,", ",IF(ISBLANK(N177),"",CONCATENATE(N177,", ")),$M177))</f>
        <v>Midwest</v>
      </c>
      <c r="L177" s="124" t="str">
        <f>INDEX('State '!$A$1:$C$62,MATCH($I177,'State '!$B:$B,0),3)</f>
        <v>Midwest</v>
      </c>
      <c r="M177" s="124" t="str">
        <f>INDEX('State '!$A$1:$C$62,MATCH($J177,'State '!$B:$B,0),3)</f>
        <v>Midwest</v>
      </c>
      <c r="N177" s="124"/>
      <c r="O177" s="86">
        <v>0</v>
      </c>
      <c r="P177" s="86">
        <v>23</v>
      </c>
      <c r="Q177" s="86">
        <v>52</v>
      </c>
      <c r="R177" s="125">
        <v>12</v>
      </c>
      <c r="S177" s="124" t="s">
        <v>1880</v>
      </c>
      <c r="T177" s="124" t="s">
        <v>390</v>
      </c>
      <c r="U177" s="124" t="s">
        <v>2126</v>
      </c>
      <c r="V177" s="124" t="s">
        <v>2250</v>
      </c>
      <c r="W177" s="102"/>
      <c r="X177" s="126"/>
    </row>
    <row r="178" spans="1:260" s="20" customFormat="1" ht="51" x14ac:dyDescent="0.2">
      <c r="A178" s="123">
        <v>43272</v>
      </c>
      <c r="B178" s="102" t="s">
        <v>2630</v>
      </c>
      <c r="C178" s="103" t="s">
        <v>1792</v>
      </c>
      <c r="D178" s="102" t="s">
        <v>141</v>
      </c>
      <c r="E178" s="102" t="s">
        <v>2305</v>
      </c>
      <c r="F178" s="83"/>
      <c r="G178" s="84"/>
      <c r="H178" s="124" t="s">
        <v>2631</v>
      </c>
      <c r="I178" s="124" t="str">
        <f>LEFT($H178,2)</f>
        <v>MB</v>
      </c>
      <c r="J178" s="124" t="str">
        <f>RIGHT($H178,2)</f>
        <v>IL</v>
      </c>
      <c r="K178" s="211" t="str">
        <f>IF($L178=$M178,L178,CONCATENATE($L178,", ",IF(ISBLANK(N178),"",CONCATENATE(N178,", ")),$M178))</f>
        <v>Canada, Midwest</v>
      </c>
      <c r="L178" s="124" t="str">
        <f>INDEX('State '!$A$1:$C$62,MATCH($I178,'State '!$B:$B,0),3)</f>
        <v>Canada</v>
      </c>
      <c r="M178" s="124" t="str">
        <f>INDEX('State '!$A$1:$C$62,MATCH($J178,'State '!$B:$B,0),3)</f>
        <v>Midwest</v>
      </c>
      <c r="N178" s="124"/>
      <c r="O178" s="86"/>
      <c r="P178" s="86"/>
      <c r="Q178" s="86">
        <v>2200</v>
      </c>
      <c r="R178" s="125"/>
      <c r="S178" s="124" t="s">
        <v>135</v>
      </c>
      <c r="T178" s="124" t="s">
        <v>390</v>
      </c>
      <c r="U178" s="124"/>
      <c r="V178" s="124" t="s">
        <v>2253</v>
      </c>
      <c r="W178" s="102" t="s">
        <v>2690</v>
      </c>
      <c r="X178" s="126"/>
      <c r="Y178" s="127"/>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114"/>
      <c r="IE178" s="114"/>
      <c r="IF178" s="114"/>
      <c r="IG178" s="114"/>
      <c r="IH178" s="114"/>
      <c r="II178" s="114"/>
      <c r="IJ178" s="114"/>
      <c r="IK178" s="114"/>
      <c r="IL178" s="114"/>
      <c r="IM178" s="114"/>
      <c r="IN178" s="114"/>
      <c r="IO178" s="114"/>
      <c r="IP178" s="114"/>
      <c r="IQ178" s="114"/>
      <c r="IR178" s="114"/>
      <c r="IS178" s="114"/>
      <c r="IT178" s="114"/>
      <c r="IU178" s="114"/>
      <c r="IV178" s="114"/>
      <c r="IW178" s="114"/>
      <c r="IX178" s="114"/>
      <c r="IY178" s="114"/>
      <c r="IZ178" s="114"/>
    </row>
    <row r="179" spans="1:260" s="20" customFormat="1" x14ac:dyDescent="0.2">
      <c r="A179" s="123">
        <v>43124</v>
      </c>
      <c r="B179" s="102" t="s">
        <v>2294</v>
      </c>
      <c r="C179" s="102" t="s">
        <v>1792</v>
      </c>
      <c r="D179" s="102" t="s">
        <v>1945</v>
      </c>
      <c r="E179" s="102" t="s">
        <v>2474</v>
      </c>
      <c r="F179" s="83"/>
      <c r="G179" s="84"/>
      <c r="H179" s="124" t="s">
        <v>8</v>
      </c>
      <c r="I179" s="124" t="str">
        <f>LEFT($H179,2)</f>
        <v>OH</v>
      </c>
      <c r="J179" s="124" t="str">
        <f>RIGHT($H179,2)</f>
        <v>OH</v>
      </c>
      <c r="K179" s="211" t="str">
        <f>IF($L179=$M179,L179,CONCATENATE($L179,", ",IF(ISBLANK(N179),"",CONCATENATE(N179,", ")),$M179))</f>
        <v>Northeast</v>
      </c>
      <c r="L179" s="124" t="str">
        <f>INDEX('State '!$A$1:$C$62,MATCH($I179,'State '!$B:$B,0),3)</f>
        <v>Northeast</v>
      </c>
      <c r="M179" s="124" t="str">
        <f>INDEX('State '!$A$1:$C$62,MATCH($J179,'State '!$B:$B,0),3)</f>
        <v>Northeast</v>
      </c>
      <c r="N179" s="124"/>
      <c r="O179" s="86"/>
      <c r="P179" s="86"/>
      <c r="Q179" s="86"/>
      <c r="R179" s="125"/>
      <c r="S179" s="124" t="s">
        <v>135</v>
      </c>
      <c r="T179" s="124" t="s">
        <v>390</v>
      </c>
      <c r="U179" s="124" t="s">
        <v>391</v>
      </c>
      <c r="V179" s="124" t="s">
        <v>2250</v>
      </c>
      <c r="W179" s="102"/>
      <c r="X179" s="126"/>
      <c r="Y179" s="127"/>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c r="GI179" s="114"/>
      <c r="GJ179" s="114"/>
      <c r="GK179" s="114"/>
      <c r="GL179" s="114"/>
      <c r="GM179" s="114"/>
      <c r="GN179" s="114"/>
      <c r="GO179" s="114"/>
      <c r="GP179" s="114"/>
      <c r="GQ179" s="114"/>
      <c r="GR179" s="114"/>
      <c r="GS179" s="114"/>
      <c r="GT179" s="114"/>
      <c r="GU179" s="114"/>
      <c r="GV179" s="114"/>
      <c r="GW179" s="114"/>
      <c r="GX179" s="114"/>
      <c r="GY179" s="114"/>
      <c r="GZ179" s="114"/>
      <c r="HA179" s="114"/>
      <c r="HB179" s="114"/>
      <c r="HC179" s="114"/>
      <c r="HD179" s="114"/>
      <c r="HE179" s="114"/>
      <c r="HF179" s="114"/>
      <c r="HG179" s="114"/>
      <c r="HH179" s="114"/>
      <c r="HI179" s="114"/>
      <c r="HJ179" s="114"/>
      <c r="HK179" s="114"/>
      <c r="HL179" s="114"/>
      <c r="HM179" s="114"/>
      <c r="HN179" s="114"/>
      <c r="HO179" s="114"/>
      <c r="HP179" s="114"/>
      <c r="HQ179" s="114"/>
      <c r="HR179" s="114"/>
      <c r="HS179" s="114"/>
      <c r="HT179" s="114"/>
      <c r="HU179" s="114"/>
      <c r="HV179" s="114"/>
      <c r="HW179" s="114"/>
      <c r="HX179" s="114"/>
      <c r="HY179" s="114"/>
      <c r="HZ179" s="114"/>
      <c r="IA179" s="114"/>
      <c r="IB179" s="114"/>
      <c r="IC179" s="114"/>
      <c r="ID179" s="114"/>
      <c r="IE179" s="114"/>
      <c r="IF179" s="114"/>
      <c r="IG179" s="114"/>
      <c r="IH179" s="114"/>
      <c r="II179" s="114"/>
      <c r="IJ179" s="114"/>
      <c r="IK179" s="114"/>
      <c r="IL179" s="114"/>
      <c r="IM179" s="114"/>
      <c r="IN179" s="114"/>
      <c r="IO179" s="114"/>
      <c r="IP179" s="114"/>
      <c r="IQ179" s="114"/>
      <c r="IR179" s="114"/>
      <c r="IS179" s="114"/>
      <c r="IT179" s="114"/>
      <c r="IU179" s="114"/>
      <c r="IV179" s="114"/>
      <c r="IW179" s="114"/>
      <c r="IX179" s="114"/>
      <c r="IY179" s="114"/>
      <c r="IZ179" s="114"/>
    </row>
    <row r="180" spans="1:260" s="20" customFormat="1" x14ac:dyDescent="0.2">
      <c r="A180" s="123">
        <v>43124</v>
      </c>
      <c r="B180" s="103" t="s">
        <v>1991</v>
      </c>
      <c r="C180" s="103" t="s">
        <v>231</v>
      </c>
      <c r="D180" s="103" t="s">
        <v>134</v>
      </c>
      <c r="E180" s="145" t="s">
        <v>2474</v>
      </c>
      <c r="F180" s="85"/>
      <c r="G180" s="169"/>
      <c r="H180" s="124" t="s">
        <v>7</v>
      </c>
      <c r="I180" s="124" t="str">
        <f>LEFT($H180,2)</f>
        <v>PA</v>
      </c>
      <c r="J180" s="124" t="str">
        <f>RIGHT($H180,2)</f>
        <v>PA</v>
      </c>
      <c r="K180" s="211" t="str">
        <f>IF($L180=$M180,L180,CONCATENATE($L180,", ",IF(ISBLANK(N180),"",CONCATENATE(N180,", ")),$M180))</f>
        <v>Northeast</v>
      </c>
      <c r="L180" s="124" t="str">
        <f>INDEX('State '!$A$1:$C$62,MATCH($I180,'State '!$B:$B,0),3)</f>
        <v>Northeast</v>
      </c>
      <c r="M180" s="124" t="str">
        <f>INDEX('State '!$A$1:$C$62,MATCH($J180,'State '!$B:$B,0),3)</f>
        <v>Northeast</v>
      </c>
      <c r="N180" s="124"/>
      <c r="O180" s="147">
        <v>400</v>
      </c>
      <c r="P180" s="147">
        <v>30</v>
      </c>
      <c r="Q180" s="147">
        <v>700</v>
      </c>
      <c r="R180" s="86">
        <v>30</v>
      </c>
      <c r="S180" s="148" t="s">
        <v>135</v>
      </c>
      <c r="T180" s="149" t="s">
        <v>390</v>
      </c>
      <c r="U180" s="150" t="s">
        <v>391</v>
      </c>
      <c r="V180" s="124" t="s">
        <v>2250</v>
      </c>
      <c r="W180" s="102"/>
      <c r="X180" s="126"/>
      <c r="Y180" s="127"/>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14"/>
      <c r="HE180" s="114"/>
      <c r="HF180" s="114"/>
      <c r="HG180" s="114"/>
      <c r="HH180" s="114"/>
      <c r="HI180" s="114"/>
      <c r="HJ180" s="114"/>
      <c r="HK180" s="114"/>
      <c r="HL180" s="114"/>
      <c r="HM180" s="114"/>
      <c r="HN180" s="114"/>
      <c r="HO180" s="114"/>
      <c r="HP180" s="114"/>
      <c r="HQ180" s="114"/>
      <c r="HR180" s="114"/>
      <c r="HS180" s="114"/>
      <c r="HT180" s="114"/>
      <c r="HU180" s="114"/>
      <c r="HV180" s="114"/>
      <c r="HW180" s="114"/>
      <c r="HX180" s="114"/>
      <c r="HY180" s="114"/>
      <c r="HZ180" s="114"/>
      <c r="IA180" s="114"/>
      <c r="IB180" s="114"/>
      <c r="IC180" s="114"/>
      <c r="ID180" s="114"/>
      <c r="IE180" s="114"/>
      <c r="IF180" s="114"/>
      <c r="IG180" s="114"/>
      <c r="IH180" s="114"/>
      <c r="II180" s="114"/>
      <c r="IJ180" s="114"/>
      <c r="IK180" s="114"/>
      <c r="IL180" s="114"/>
      <c r="IM180" s="114"/>
      <c r="IN180" s="114"/>
      <c r="IO180" s="114"/>
      <c r="IP180" s="114"/>
      <c r="IQ180" s="114"/>
      <c r="IR180" s="114"/>
      <c r="IS180" s="114"/>
      <c r="IT180" s="114"/>
      <c r="IU180" s="114"/>
      <c r="IV180" s="114"/>
      <c r="IW180" s="114"/>
      <c r="IX180" s="114"/>
      <c r="IY180" s="114"/>
      <c r="IZ180" s="114"/>
    </row>
    <row r="181" spans="1:260" s="20" customFormat="1" ht="25.5" x14ac:dyDescent="0.2">
      <c r="A181" s="123">
        <v>43229</v>
      </c>
      <c r="B181" s="102" t="s">
        <v>2176</v>
      </c>
      <c r="C181" s="102" t="s">
        <v>348</v>
      </c>
      <c r="D181" s="102" t="s">
        <v>141</v>
      </c>
      <c r="E181" s="102" t="s">
        <v>2305</v>
      </c>
      <c r="F181" s="83"/>
      <c r="G181" s="84"/>
      <c r="H181" s="124" t="s">
        <v>419</v>
      </c>
      <c r="I181" s="124" t="str">
        <f>LEFT($H181,2)</f>
        <v>TX</v>
      </c>
      <c r="J181" s="124" t="str">
        <f>RIGHT($H181,2)</f>
        <v>MX</v>
      </c>
      <c r="K181" s="211" t="str">
        <f>IF($L181=$M181,L181,CONCATENATE($L181,", ",IF(ISBLANK(N181),"",CONCATENATE(N181,", ")),$M181))</f>
        <v>South Central, Mexico</v>
      </c>
      <c r="L181" s="124" t="str">
        <f>INDEX('State '!$A$1:$C$62,MATCH($I181,'State '!$B:$B,0),3)</f>
        <v>South Central</v>
      </c>
      <c r="M181" s="124" t="str">
        <f>INDEX('State '!$A$1:$C$62,MATCH($J181,'State '!$B:$B,0),3)</f>
        <v>Mexico</v>
      </c>
      <c r="N181" s="124"/>
      <c r="O181" s="86"/>
      <c r="P181" s="86"/>
      <c r="Q181" s="86">
        <v>200</v>
      </c>
      <c r="R181" s="125"/>
      <c r="S181" s="124" t="s">
        <v>139</v>
      </c>
      <c r="T181" s="124" t="s">
        <v>188</v>
      </c>
      <c r="U181" s="124"/>
      <c r="V181" s="124" t="s">
        <v>2253</v>
      </c>
      <c r="W181" s="102" t="s">
        <v>2591</v>
      </c>
      <c r="X181" s="126"/>
      <c r="Y181" s="127"/>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c r="GI181" s="114"/>
      <c r="GJ181" s="114"/>
      <c r="GK181" s="114"/>
      <c r="GL181" s="114"/>
      <c r="GM181" s="114"/>
      <c r="GN181" s="114"/>
      <c r="GO181" s="114"/>
      <c r="GP181" s="114"/>
      <c r="GQ181" s="114"/>
      <c r="GR181" s="114"/>
      <c r="GS181" s="114"/>
      <c r="GT181" s="114"/>
      <c r="GU181" s="114"/>
      <c r="GV181" s="114"/>
      <c r="GW181" s="114"/>
      <c r="GX181" s="114"/>
      <c r="GY181" s="114"/>
      <c r="GZ181" s="114"/>
      <c r="HA181" s="114"/>
      <c r="HB181" s="114"/>
      <c r="HC181" s="114"/>
      <c r="HD181" s="114"/>
      <c r="HE181" s="114"/>
      <c r="HF181" s="114"/>
      <c r="HG181" s="114"/>
      <c r="HH181" s="114"/>
      <c r="HI181" s="114"/>
      <c r="HJ181" s="114"/>
      <c r="HK181" s="114"/>
      <c r="HL181" s="114"/>
      <c r="HM181" s="114"/>
      <c r="HN181" s="114"/>
      <c r="HO181" s="114"/>
      <c r="HP181" s="114"/>
      <c r="HQ181" s="114"/>
      <c r="HR181" s="114"/>
      <c r="HS181" s="114"/>
      <c r="HT181" s="114"/>
      <c r="HU181" s="114"/>
      <c r="HV181" s="114"/>
      <c r="HW181" s="114"/>
      <c r="HX181" s="114"/>
      <c r="HY181" s="114"/>
      <c r="HZ181" s="114"/>
      <c r="IA181" s="114"/>
      <c r="IB181" s="114"/>
      <c r="IC181" s="114"/>
      <c r="ID181" s="114"/>
      <c r="IE181" s="114"/>
      <c r="IF181" s="114"/>
      <c r="IG181" s="114"/>
      <c r="IH181" s="114"/>
      <c r="II181" s="114"/>
      <c r="IJ181" s="114"/>
      <c r="IK181" s="114"/>
      <c r="IL181" s="114"/>
      <c r="IM181" s="114"/>
      <c r="IN181" s="114"/>
      <c r="IO181" s="114"/>
      <c r="IP181" s="114"/>
      <c r="IQ181" s="114"/>
      <c r="IR181" s="114"/>
      <c r="IS181" s="114"/>
      <c r="IT181" s="114"/>
      <c r="IU181" s="114"/>
      <c r="IV181" s="114"/>
      <c r="IW181" s="114"/>
      <c r="IX181" s="114"/>
      <c r="IY181" s="114"/>
      <c r="IZ181" s="114"/>
    </row>
    <row r="182" spans="1:260" s="20" customFormat="1" x14ac:dyDescent="0.2">
      <c r="A182" s="123">
        <v>43199</v>
      </c>
      <c r="B182" s="103" t="s">
        <v>2041</v>
      </c>
      <c r="C182" s="103" t="s">
        <v>207</v>
      </c>
      <c r="D182" s="103" t="s">
        <v>137</v>
      </c>
      <c r="E182" s="102" t="s">
        <v>2474</v>
      </c>
      <c r="F182" s="85"/>
      <c r="G182" s="177"/>
      <c r="H182" s="124" t="s">
        <v>2042</v>
      </c>
      <c r="I182" s="124" t="str">
        <f>LEFT($H182,2)</f>
        <v>PA</v>
      </c>
      <c r="J182" s="124" t="str">
        <f>RIGHT($H182,2)</f>
        <v>MA</v>
      </c>
      <c r="K182" s="211" t="str">
        <f>IF($L182=$M182,L182,CONCATENATE($L182,", ",IF(ISBLANK(N182),"",CONCATENATE(N182,", ")),$M182))</f>
        <v>Northeast</v>
      </c>
      <c r="L182" s="124" t="str">
        <f>INDEX('State '!$A$1:$C$62,MATCH($I182,'State '!$B:$B,0),3)</f>
        <v>Northeast</v>
      </c>
      <c r="M182" s="124" t="str">
        <f>INDEX('State '!$A$1:$C$62,MATCH($J182,'State '!$B:$B,0),3)</f>
        <v>Northeast</v>
      </c>
      <c r="N182" s="124"/>
      <c r="O182" s="147">
        <v>3300</v>
      </c>
      <c r="P182" s="147">
        <f>161+179</f>
        <v>340</v>
      </c>
      <c r="Q182" s="147">
        <v>1300</v>
      </c>
      <c r="R182" s="86">
        <v>36</v>
      </c>
      <c r="S182" s="148" t="s">
        <v>135</v>
      </c>
      <c r="T182" s="149" t="s">
        <v>390</v>
      </c>
      <c r="U182" s="150" t="s">
        <v>2270</v>
      </c>
      <c r="V182" s="124" t="s">
        <v>2253</v>
      </c>
      <c r="W182" s="102"/>
      <c r="X182" s="126"/>
      <c r="Y182" s="127"/>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14"/>
      <c r="HE182" s="114"/>
      <c r="HF182" s="114"/>
      <c r="HG182" s="114"/>
      <c r="HH182" s="114"/>
      <c r="HI182" s="114"/>
      <c r="HJ182" s="114"/>
      <c r="HK182" s="114"/>
      <c r="HL182" s="114"/>
      <c r="HM182" s="114"/>
      <c r="HN182" s="114"/>
      <c r="HO182" s="114"/>
      <c r="HP182" s="114"/>
      <c r="HQ182" s="114"/>
      <c r="HR182" s="114"/>
      <c r="HS182" s="114"/>
      <c r="HT182" s="114"/>
      <c r="HU182" s="114"/>
      <c r="HV182" s="114"/>
      <c r="HW182" s="114"/>
      <c r="HX182" s="114"/>
      <c r="HY182" s="114"/>
      <c r="HZ182" s="114"/>
      <c r="IA182" s="114"/>
      <c r="IB182" s="114"/>
      <c r="IC182" s="114"/>
      <c r="ID182" s="114"/>
      <c r="IE182" s="114"/>
      <c r="IF182" s="114"/>
      <c r="IG182" s="114"/>
      <c r="IH182" s="114"/>
      <c r="II182" s="114"/>
      <c r="IJ182" s="114"/>
      <c r="IK182" s="114"/>
      <c r="IL182" s="114"/>
      <c r="IM182" s="114"/>
      <c r="IN182" s="114"/>
      <c r="IO182" s="114"/>
      <c r="IP182" s="114"/>
      <c r="IQ182" s="114"/>
      <c r="IR182" s="114"/>
      <c r="IS182" s="114"/>
      <c r="IT182" s="114"/>
      <c r="IU182" s="114"/>
      <c r="IV182" s="114"/>
      <c r="IW182" s="114"/>
      <c r="IX182" s="114"/>
      <c r="IY182" s="114"/>
      <c r="IZ182" s="114"/>
    </row>
    <row r="183" spans="1:260" s="20" customFormat="1" x14ac:dyDescent="0.2">
      <c r="A183" s="123">
        <v>43229</v>
      </c>
      <c r="B183" s="103" t="s">
        <v>2470</v>
      </c>
      <c r="C183" s="103" t="s">
        <v>232</v>
      </c>
      <c r="D183" s="103" t="s">
        <v>141</v>
      </c>
      <c r="E183" s="145" t="s">
        <v>2277</v>
      </c>
      <c r="F183" s="85"/>
      <c r="G183" s="151"/>
      <c r="H183" s="124" t="s">
        <v>2225</v>
      </c>
      <c r="I183" s="124" t="str">
        <f>LEFT($H183,2)</f>
        <v>NY</v>
      </c>
      <c r="J183" s="124" t="str">
        <f>RIGHT($H183,2)</f>
        <v>ON</v>
      </c>
      <c r="K183" s="211" t="str">
        <f>IF($L183=$M183,L183,CONCATENATE($L183,", ",IF(ISBLANK(N183),"",CONCATENATE(N183,", ")),$M183))</f>
        <v>Northeast, Canada</v>
      </c>
      <c r="L183" s="124" t="str">
        <f>INDEX('State '!$A$1:$C$62,MATCH($I183,'State '!$B:$B,0),3)</f>
        <v>Northeast</v>
      </c>
      <c r="M183" s="124" t="str">
        <f>INDEX('State '!$A$1:$C$62,MATCH($J183,'State '!$B:$B,0),3)</f>
        <v>Canada</v>
      </c>
      <c r="N183" s="124"/>
      <c r="O183" s="147"/>
      <c r="P183" s="147">
        <v>2.1</v>
      </c>
      <c r="Q183" s="147">
        <v>350</v>
      </c>
      <c r="R183" s="86">
        <v>24</v>
      </c>
      <c r="S183" s="148" t="s">
        <v>135</v>
      </c>
      <c r="T183" s="149" t="s">
        <v>390</v>
      </c>
      <c r="U183" s="150" t="s">
        <v>2109</v>
      </c>
      <c r="V183" s="124" t="s">
        <v>2253</v>
      </c>
      <c r="W183" s="102" t="s">
        <v>2592</v>
      </c>
      <c r="X183" s="216" t="s">
        <v>2620</v>
      </c>
      <c r="Y183" s="127"/>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c r="IC183" s="114"/>
      <c r="ID183" s="114"/>
      <c r="IE183" s="114"/>
      <c r="IF183" s="114"/>
      <c r="IG183" s="114"/>
      <c r="IH183" s="114"/>
      <c r="II183" s="114"/>
      <c r="IJ183" s="114"/>
      <c r="IK183" s="114"/>
      <c r="IL183" s="114"/>
      <c r="IM183" s="114"/>
      <c r="IN183" s="114"/>
      <c r="IO183" s="114"/>
      <c r="IP183" s="114"/>
      <c r="IQ183" s="114"/>
      <c r="IR183" s="114"/>
      <c r="IS183" s="114"/>
      <c r="IT183" s="114"/>
      <c r="IU183" s="114"/>
      <c r="IV183" s="114"/>
      <c r="IW183" s="114"/>
      <c r="IX183" s="114"/>
      <c r="IY183" s="114"/>
      <c r="IZ183" s="114"/>
    </row>
    <row r="184" spans="1:260" x14ac:dyDescent="0.2">
      <c r="A184" s="123">
        <v>43229</v>
      </c>
      <c r="B184" s="103" t="s">
        <v>2469</v>
      </c>
      <c r="C184" s="103" t="s">
        <v>202</v>
      </c>
      <c r="D184" s="103" t="s">
        <v>141</v>
      </c>
      <c r="E184" s="145" t="s">
        <v>2277</v>
      </c>
      <c r="F184" s="85"/>
      <c r="G184" s="151"/>
      <c r="H184" s="124" t="s">
        <v>397</v>
      </c>
      <c r="I184" s="124" t="str">
        <f>LEFT($H184,2)</f>
        <v>PA</v>
      </c>
      <c r="J184" s="124" t="str">
        <f>RIGHT($H184,2)</f>
        <v>NY</v>
      </c>
      <c r="K184" s="211" t="str">
        <f>IF($L184=$M184,L184,CONCATENATE($L184,", ",IF(ISBLANK(N184),"",CONCATENATE(N184,", ")),$M184))</f>
        <v>Northeast</v>
      </c>
      <c r="L184" s="124" t="str">
        <f>INDEX('State '!$A$1:$C$62,MATCH($I184,'State '!$B:$B,0),3)</f>
        <v>Northeast</v>
      </c>
      <c r="M184" s="124" t="str">
        <f>INDEX('State '!$A$1:$C$62,MATCH($J184,'State '!$B:$B,0),3)</f>
        <v>Northeast</v>
      </c>
      <c r="N184" s="124"/>
      <c r="O184" s="147">
        <v>455</v>
      </c>
      <c r="P184" s="147">
        <v>101</v>
      </c>
      <c r="Q184" s="147">
        <v>497</v>
      </c>
      <c r="R184" s="86">
        <v>24</v>
      </c>
      <c r="S184" s="148" t="s">
        <v>135</v>
      </c>
      <c r="T184" s="149" t="s">
        <v>390</v>
      </c>
      <c r="U184" s="150" t="s">
        <v>2109</v>
      </c>
      <c r="V184" s="124" t="s">
        <v>2253</v>
      </c>
      <c r="W184" s="102" t="s">
        <v>2592</v>
      </c>
      <c r="X184" s="216" t="s">
        <v>2620</v>
      </c>
    </row>
    <row r="185" spans="1:260" x14ac:dyDescent="0.2">
      <c r="A185" s="123">
        <v>43124</v>
      </c>
      <c r="B185" s="102" t="s">
        <v>1957</v>
      </c>
      <c r="C185" s="102" t="s">
        <v>354</v>
      </c>
      <c r="D185" s="102" t="s">
        <v>137</v>
      </c>
      <c r="E185" s="102" t="s">
        <v>2477</v>
      </c>
      <c r="F185" s="83"/>
      <c r="G185" s="125"/>
      <c r="H185" s="124" t="s">
        <v>13</v>
      </c>
      <c r="I185" s="124" t="str">
        <f>LEFT($H185,2)</f>
        <v>CA</v>
      </c>
      <c r="J185" s="124" t="str">
        <f>RIGHT($H185,2)</f>
        <v>CA</v>
      </c>
      <c r="K185" s="211" t="str">
        <f>IF($L185=$M185,L185,CONCATENATE($L185,", ",IF(ISBLANK(N185),"",CONCATENATE(N185,", ")),$M185))</f>
        <v>Pacific</v>
      </c>
      <c r="L185" s="124" t="str">
        <f>INDEX('State '!$A$1:$C$62,MATCH($I185,'State '!$B:$B,0),3)</f>
        <v>Pacific</v>
      </c>
      <c r="M185" s="124" t="str">
        <f>INDEX('State '!$A$1:$C$62,MATCH($J185,'State '!$B:$B,0),3)</f>
        <v>Pacific</v>
      </c>
      <c r="N185" s="124"/>
      <c r="O185" s="86">
        <v>621</v>
      </c>
      <c r="P185" s="86">
        <v>63</v>
      </c>
      <c r="Q185" s="86">
        <v>300</v>
      </c>
      <c r="R185" s="125"/>
      <c r="S185" s="124" t="s">
        <v>139</v>
      </c>
      <c r="T185" s="124" t="s">
        <v>2478</v>
      </c>
      <c r="U185" s="124" t="s">
        <v>391</v>
      </c>
      <c r="V185" s="124" t="s">
        <v>2250</v>
      </c>
      <c r="W185" s="102"/>
      <c r="X185" s="126"/>
    </row>
    <row r="186" spans="1:260" x14ac:dyDescent="0.2">
      <c r="A186" s="123">
        <v>43124</v>
      </c>
      <c r="B186" s="103" t="s">
        <v>1993</v>
      </c>
      <c r="C186" s="103" t="s">
        <v>1993</v>
      </c>
      <c r="D186" s="103" t="s">
        <v>137</v>
      </c>
      <c r="E186" s="145" t="s">
        <v>2474</v>
      </c>
      <c r="F186" s="85"/>
      <c r="G186" s="177"/>
      <c r="H186" s="124" t="s">
        <v>28</v>
      </c>
      <c r="I186" s="124" t="str">
        <f>LEFT($H186,2)</f>
        <v>IL</v>
      </c>
      <c r="J186" s="124" t="str">
        <f>RIGHT($H186,2)</f>
        <v>IL</v>
      </c>
      <c r="K186" s="211" t="str">
        <f>IF($L186=$M186,L186,CONCATENATE($L186,", ",IF(ISBLANK(N186),"",CONCATENATE(N186,", ")),$M186))</f>
        <v>Midwest</v>
      </c>
      <c r="L186" s="124" t="str">
        <f>INDEX('State '!$A$1:$C$62,MATCH($I186,'State '!$B:$B,0),3)</f>
        <v>Midwest</v>
      </c>
      <c r="M186" s="124" t="str">
        <f>INDEX('State '!$A$1:$C$62,MATCH($J186,'State '!$B:$B,0),3)</f>
        <v>Midwest</v>
      </c>
      <c r="N186" s="124"/>
      <c r="O186" s="147">
        <v>1000</v>
      </c>
      <c r="P186" s="147">
        <v>140</v>
      </c>
      <c r="Q186" s="147">
        <v>1500</v>
      </c>
      <c r="R186" s="86">
        <v>42</v>
      </c>
      <c r="S186" s="148" t="s">
        <v>135</v>
      </c>
      <c r="T186" s="149" t="s">
        <v>390</v>
      </c>
      <c r="U186" s="150" t="s">
        <v>391</v>
      </c>
      <c r="V186" s="124" t="s">
        <v>2250</v>
      </c>
      <c r="W186" s="102"/>
      <c r="X186" s="126"/>
    </row>
    <row r="187" spans="1:260" ht="25.5" x14ac:dyDescent="0.2">
      <c r="A187" s="123">
        <v>43199</v>
      </c>
      <c r="B187" s="102" t="s">
        <v>2048</v>
      </c>
      <c r="C187" s="103" t="s">
        <v>206</v>
      </c>
      <c r="D187" s="102" t="s">
        <v>1945</v>
      </c>
      <c r="E187" s="102" t="s">
        <v>2305</v>
      </c>
      <c r="F187" s="83"/>
      <c r="G187" s="125"/>
      <c r="H187" s="124" t="s">
        <v>2031</v>
      </c>
      <c r="I187" s="124" t="str">
        <f>LEFT($H187,2)</f>
        <v>NY</v>
      </c>
      <c r="J187" s="124" t="str">
        <f>RIGHT($H187,2)</f>
        <v>CN</v>
      </c>
      <c r="K187" s="211" t="str">
        <f>IF($L187=$M187,L187,CONCATENATE($L187,", ",IF(ISBLANK(N187),"",CONCATENATE(N187,", ")),$M187))</f>
        <v>Northeast, Canada</v>
      </c>
      <c r="L187" s="124" t="str">
        <f>INDEX('State '!$A$1:$C$62,MATCH($I187,'State '!$B:$B,0),3)</f>
        <v>Northeast</v>
      </c>
      <c r="M187" s="124" t="s">
        <v>45</v>
      </c>
      <c r="N187" s="124"/>
      <c r="O187" s="86">
        <v>55</v>
      </c>
      <c r="P187" s="86">
        <v>0</v>
      </c>
      <c r="Q187" s="86">
        <v>650</v>
      </c>
      <c r="R187" s="125"/>
      <c r="S187" s="124" t="s">
        <v>135</v>
      </c>
      <c r="T187" s="124" t="s">
        <v>390</v>
      </c>
      <c r="U187" s="124"/>
      <c r="V187" s="124" t="s">
        <v>2253</v>
      </c>
      <c r="W187" s="102" t="s">
        <v>2547</v>
      </c>
      <c r="X187" s="216" t="s">
        <v>2624</v>
      </c>
    </row>
    <row r="188" spans="1:260" x14ac:dyDescent="0.2">
      <c r="A188" s="123">
        <v>43182</v>
      </c>
      <c r="B188" s="102" t="s">
        <v>2492</v>
      </c>
      <c r="C188" s="102" t="s">
        <v>2507</v>
      </c>
      <c r="D188" s="102" t="s">
        <v>141</v>
      </c>
      <c r="E188" s="102" t="s">
        <v>138</v>
      </c>
      <c r="F188" s="83"/>
      <c r="G188" s="125"/>
      <c r="H188" s="124" t="s">
        <v>43</v>
      </c>
      <c r="I188" s="124" t="str">
        <f>LEFT($H188,2)</f>
        <v>NM</v>
      </c>
      <c r="J188" s="124" t="str">
        <f>RIGHT($H188,2)</f>
        <v>NM</v>
      </c>
      <c r="K188" s="211" t="str">
        <f>IF($L188=$M188,L188,CONCATENATE($L188,", ",IF(ISBLANK(N188),"",CONCATENATE(N188,", ")),$M188))</f>
        <v>Mountain</v>
      </c>
      <c r="L188" s="124" t="str">
        <f>INDEX('State '!$A$1:$C$62,MATCH($I188,'State '!$B:$B,0),3)</f>
        <v>Mountain</v>
      </c>
      <c r="M188" s="124" t="str">
        <f>INDEX('State '!$A$1:$C$62,MATCH($J188,'State '!$B:$B,0),3)</f>
        <v>Mountain</v>
      </c>
      <c r="N188" s="124"/>
      <c r="O188" s="86">
        <v>1.5</v>
      </c>
      <c r="P188" s="86"/>
      <c r="Q188" s="86">
        <v>130</v>
      </c>
      <c r="R188" s="125"/>
      <c r="S188" s="124" t="s">
        <v>139</v>
      </c>
      <c r="T188" s="124" t="s">
        <v>390</v>
      </c>
      <c r="U188" s="124" t="s">
        <v>2508</v>
      </c>
      <c r="V188" s="124" t="s">
        <v>2250</v>
      </c>
      <c r="W188" s="102"/>
      <c r="X188" s="126"/>
    </row>
    <row r="189" spans="1:260" ht="25.5" x14ac:dyDescent="0.2">
      <c r="A189" s="123">
        <v>43124</v>
      </c>
      <c r="B189" s="102" t="s">
        <v>2414</v>
      </c>
      <c r="C189" s="102" t="s">
        <v>2063</v>
      </c>
      <c r="D189" s="102" t="s">
        <v>141</v>
      </c>
      <c r="E189" s="102" t="s">
        <v>2474</v>
      </c>
      <c r="F189" s="83"/>
      <c r="G189" s="125"/>
      <c r="H189" s="124" t="s">
        <v>37</v>
      </c>
      <c r="I189" s="124" t="str">
        <f>LEFT($H189,2)</f>
        <v>OK</v>
      </c>
      <c r="J189" s="124" t="str">
        <f>RIGHT($H189,2)</f>
        <v>OK</v>
      </c>
      <c r="K189" s="211" t="str">
        <f>IF($L189=$M189,L189,CONCATENATE($L189,", ",IF(ISBLANK(N189),"",CONCATENATE(N189,", ")),$M189))</f>
        <v>South Central</v>
      </c>
      <c r="L189" s="124" t="str">
        <f>INDEX('State '!$A$1:$C$62,MATCH($I189,'State '!$B:$B,0),3)</f>
        <v>South Central</v>
      </c>
      <c r="M189" s="124" t="str">
        <f>INDEX('State '!$A$1:$C$62,MATCH($J189,'State '!$B:$B,0),3)</f>
        <v>South Central</v>
      </c>
      <c r="N189" s="124"/>
      <c r="O189" s="86">
        <v>50</v>
      </c>
      <c r="P189" s="86">
        <v>14</v>
      </c>
      <c r="Q189" s="86">
        <v>225</v>
      </c>
      <c r="R189" s="125">
        <v>36</v>
      </c>
      <c r="S189" s="124" t="s">
        <v>135</v>
      </c>
      <c r="T189" s="124" t="s">
        <v>390</v>
      </c>
      <c r="U189" s="124" t="s">
        <v>2324</v>
      </c>
      <c r="V189" s="124" t="s">
        <v>2250</v>
      </c>
      <c r="W189" s="102"/>
      <c r="X189" s="126"/>
    </row>
    <row r="190" spans="1:260" ht="25.5" x14ac:dyDescent="0.2">
      <c r="A190" s="123">
        <v>43124</v>
      </c>
      <c r="B190" s="103" t="s">
        <v>2004</v>
      </c>
      <c r="C190" s="103" t="s">
        <v>1942</v>
      </c>
      <c r="D190" s="103" t="s">
        <v>141</v>
      </c>
      <c r="E190" s="145" t="s">
        <v>2305</v>
      </c>
      <c r="F190" s="175"/>
      <c r="G190" s="151"/>
      <c r="H190" s="124" t="s">
        <v>2005</v>
      </c>
      <c r="I190" s="124" t="str">
        <f>LEFT($H190,2)</f>
        <v>OH</v>
      </c>
      <c r="J190" s="124" t="str">
        <f>RIGHT($H190,2)</f>
        <v>VA</v>
      </c>
      <c r="K190" s="211" t="str">
        <f>IF($L190=$M190,L190,CONCATENATE($L190,", ",IF(ISBLANK(N190),"",CONCATENATE(N190,", ")),$M190))</f>
        <v>Northeast</v>
      </c>
      <c r="L190" s="124" t="str">
        <f>INDEX('State '!$A$1:$C$62,MATCH($I190,'State '!$B:$B,0),3)</f>
        <v>Northeast</v>
      </c>
      <c r="M190" s="124" t="str">
        <f>INDEX('State '!$A$1:$C$62,MATCH($J190,'State '!$B:$B,0),3)</f>
        <v>Northeast</v>
      </c>
      <c r="N190" s="124"/>
      <c r="O190" s="147">
        <v>500</v>
      </c>
      <c r="P190" s="147"/>
      <c r="Q190" s="147">
        <v>2000</v>
      </c>
      <c r="R190" s="86"/>
      <c r="S190" s="148" t="s">
        <v>135</v>
      </c>
      <c r="T190" s="149" t="s">
        <v>390</v>
      </c>
      <c r="U190" s="150" t="s">
        <v>391</v>
      </c>
      <c r="V190" s="124" t="s">
        <v>2253</v>
      </c>
      <c r="W190" s="102"/>
      <c r="X190" s="126"/>
    </row>
  </sheetData>
  <autoFilter ref="A2:X190">
    <sortState ref="A3:X190">
      <sortCondition ref="G2:G190"/>
    </sortState>
  </autoFilter>
  <hyperlinks>
    <hyperlink ref="X60" r:id="rId1"/>
    <hyperlink ref="X43" r:id="rId2"/>
    <hyperlink ref="X7" r:id="rId3"/>
    <hyperlink ref="X149" r:id="rId4"/>
    <hyperlink ref="X10" r:id="rId5"/>
    <hyperlink ref="X11" r:id="rId6"/>
    <hyperlink ref="X61" r:id="rId7"/>
    <hyperlink ref="X15" r:id="rId8"/>
    <hyperlink ref="X124" r:id="rId9"/>
    <hyperlink ref="X17" r:id="rId10"/>
    <hyperlink ref="X22" r:id="rId11"/>
    <hyperlink ref="X25" r:id="rId12"/>
    <hyperlink ref="X74" r:id="rId13"/>
    <hyperlink ref="X76" r:id="rId14"/>
    <hyperlink ref="X77" r:id="rId15"/>
    <hyperlink ref="X80" r:id="rId16"/>
    <hyperlink ref="X32" r:id="rId17"/>
    <hyperlink ref="X90" r:id="rId18"/>
    <hyperlink ref="X92" r:id="rId19"/>
    <hyperlink ref="X136" r:id="rId20"/>
    <hyperlink ref="X34" r:id="rId21"/>
    <hyperlink ref="X35" r:id="rId22"/>
    <hyperlink ref="X97" r:id="rId23"/>
    <hyperlink ref="X183" r:id="rId24"/>
    <hyperlink ref="X184" r:id="rId25"/>
    <hyperlink ref="X40" r:id="rId26"/>
    <hyperlink ref="X41" r:id="rId27"/>
    <hyperlink ref="X105" r:id="rId28"/>
    <hyperlink ref="X140" r:id="rId29"/>
    <hyperlink ref="X50" r:id="rId30"/>
    <hyperlink ref="X187" r:id="rId31"/>
    <hyperlink ref="X51" r:id="rId32"/>
    <hyperlink ref="X52" r:id="rId33"/>
    <hyperlink ref="X148" r:id="rId34"/>
    <hyperlink ref="X156" r:id="rId35"/>
    <hyperlink ref="X159" r:id="rId36" location=".WxFgBfkvyJA "/>
    <hyperlink ref="X103" r:id="rId37"/>
    <hyperlink ref="X138" r:id="rId38"/>
    <hyperlink ref="X79" r:id="rId39"/>
    <hyperlink ref="X36" r:id="rId40"/>
    <hyperlink ref="X93" r:id="rId41" location=".W0S48jpKhhE "/>
    <hyperlink ref="X106" r:id="rId42"/>
    <hyperlink ref="X9" r:id="rId43"/>
    <hyperlink ref="X153" r:id="rId44"/>
    <hyperlink ref="X150" r:id="rId45"/>
    <hyperlink ref="X168" r:id="rId46"/>
    <hyperlink ref="X33" r:id="rId47"/>
    <hyperlink ref="X91" r:id="rId48"/>
    <hyperlink ref="X37" r:id="rId49"/>
  </hyperlinks>
  <pageMargins left="0.7" right="0.7" top="0.25" bottom="0.25" header="0" footer="0"/>
  <pageSetup paperSize="5" scale="10" orientation="landscape" r:id="rId50"/>
  <legacyDrawing r:id="rId5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Z1026"/>
  <sheetViews>
    <sheetView showGridLines="0" zoomScaleNormal="100" workbookViewId="0">
      <pane ySplit="2" topLeftCell="A6" activePane="bottomLeft" state="frozen"/>
      <selection pane="bottomLeft" activeCell="A30" sqref="A30"/>
    </sheetView>
  </sheetViews>
  <sheetFormatPr defaultColWidth="21.5703125" defaultRowHeight="12.75" x14ac:dyDescent="0.2"/>
  <cols>
    <col min="1" max="1" width="16.28515625" style="178" customWidth="1"/>
    <col min="2" max="2" width="37.28515625" style="179" customWidth="1"/>
    <col min="3" max="3" width="29.5703125" style="179" customWidth="1"/>
    <col min="4" max="4" width="14.7109375" style="179" customWidth="1"/>
    <col min="5" max="5" width="15.85546875" style="180" customWidth="1"/>
    <col min="6" max="6" width="14.5703125" style="181" customWidth="1"/>
    <col min="7" max="7" width="15.42578125" style="182" customWidth="1"/>
    <col min="8" max="8" width="24.5703125" style="178" customWidth="1"/>
    <col min="9" max="10" width="20.7109375" style="178" customWidth="1"/>
    <col min="11" max="11" width="27" style="178" customWidth="1"/>
    <col min="12" max="14" width="19" style="178" customWidth="1"/>
    <col min="15" max="15" width="15.28515625" style="183" customWidth="1"/>
    <col min="16" max="16" width="11.140625" style="183" customWidth="1"/>
    <col min="17" max="17" width="21.5703125" style="183"/>
    <col min="18" max="18" width="17.140625" style="184" customWidth="1"/>
    <col min="19" max="19" width="10.7109375" style="185" customWidth="1"/>
    <col min="20" max="20" width="15.42578125" style="186" customWidth="1"/>
    <col min="21" max="21" width="19.42578125" style="187" customWidth="1"/>
    <col min="22" max="22" width="17.42578125" style="114" customWidth="1"/>
    <col min="23" max="23" width="53.140625" style="188" customWidth="1"/>
    <col min="24" max="24" width="21.5703125" style="127"/>
    <col min="25" max="16384" width="21.5703125" style="114"/>
  </cols>
  <sheetData>
    <row r="1" spans="1:260" ht="15.75" x14ac:dyDescent="0.25">
      <c r="A1" s="106" t="s">
        <v>1865</v>
      </c>
      <c r="B1" s="107"/>
      <c r="C1" s="107"/>
      <c r="D1" s="107"/>
      <c r="E1" s="107"/>
      <c r="F1" s="108"/>
      <c r="G1" s="109"/>
      <c r="H1" s="106"/>
      <c r="I1" s="106"/>
      <c r="J1" s="106"/>
      <c r="K1" s="106"/>
      <c r="L1" s="106"/>
      <c r="M1" s="106"/>
      <c r="N1" s="106"/>
      <c r="O1" s="110"/>
      <c r="P1" s="110"/>
      <c r="Q1" s="110"/>
      <c r="R1" s="110"/>
      <c r="S1" s="106"/>
      <c r="T1" s="106"/>
      <c r="U1" s="111"/>
      <c r="V1" s="112"/>
      <c r="W1" s="113"/>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c r="IW1" s="112"/>
      <c r="IX1" s="112"/>
      <c r="IY1" s="112"/>
    </row>
    <row r="2" spans="1:260" s="122" customFormat="1" ht="26.25" thickBot="1" x14ac:dyDescent="0.25">
      <c r="A2" s="115" t="s">
        <v>121</v>
      </c>
      <c r="B2" s="116" t="s">
        <v>122</v>
      </c>
      <c r="C2" s="116" t="s">
        <v>123</v>
      </c>
      <c r="D2" s="116" t="s">
        <v>124</v>
      </c>
      <c r="E2" s="116" t="s">
        <v>127</v>
      </c>
      <c r="F2" s="117" t="s">
        <v>128</v>
      </c>
      <c r="G2" s="118" t="s">
        <v>129</v>
      </c>
      <c r="H2" s="119" t="s">
        <v>195</v>
      </c>
      <c r="I2" s="119" t="s">
        <v>2341</v>
      </c>
      <c r="J2" s="119" t="s">
        <v>2342</v>
      </c>
      <c r="K2" s="119" t="s">
        <v>196</v>
      </c>
      <c r="L2" s="119" t="s">
        <v>2344</v>
      </c>
      <c r="M2" s="119" t="s">
        <v>2343</v>
      </c>
      <c r="N2" s="119" t="s">
        <v>2577</v>
      </c>
      <c r="O2" s="120" t="s">
        <v>130</v>
      </c>
      <c r="P2" s="120" t="s">
        <v>131</v>
      </c>
      <c r="Q2" s="119" t="s">
        <v>132</v>
      </c>
      <c r="R2" s="119" t="s">
        <v>186</v>
      </c>
      <c r="S2" s="121" t="s">
        <v>125</v>
      </c>
      <c r="T2" s="119" t="s">
        <v>193</v>
      </c>
      <c r="U2" s="119" t="s">
        <v>194</v>
      </c>
      <c r="V2" s="119" t="s">
        <v>2249</v>
      </c>
      <c r="W2" s="116" t="s">
        <v>2255</v>
      </c>
    </row>
    <row r="3" spans="1:260" ht="25.5" x14ac:dyDescent="0.2">
      <c r="A3" s="164">
        <v>43068</v>
      </c>
      <c r="B3" s="171" t="s">
        <v>2027</v>
      </c>
      <c r="C3" s="171" t="s">
        <v>200</v>
      </c>
      <c r="D3" s="171" t="s">
        <v>1945</v>
      </c>
      <c r="E3" s="171" t="s">
        <v>144</v>
      </c>
      <c r="F3" s="172">
        <v>43039</v>
      </c>
      <c r="G3" s="193">
        <v>2017</v>
      </c>
      <c r="H3" s="164" t="s">
        <v>2457</v>
      </c>
      <c r="I3" s="164" t="str">
        <f t="shared" ref="I3:I66" si="0">LEFT($H3,2)</f>
        <v>PA</v>
      </c>
      <c r="J3" s="164" t="str">
        <f t="shared" ref="J3:J34" si="1">RIGHT($H3,2)</f>
        <v>MS</v>
      </c>
      <c r="K3" s="214" t="str">
        <f t="shared" ref="K3:K66" si="2">IF($L3=$M3,L3,CONCATENATE($L3,", ",IF(ISBLANK(N3),"",CONCATENATE(N3,", ")),$M3))</f>
        <v>Northeast, Midwest, South Central</v>
      </c>
      <c r="L3" s="164" t="str">
        <f>INDEX('State '!$A$1:$C$62,MATCH($I3,'State '!$B:$B,0),3)</f>
        <v>Northeast</v>
      </c>
      <c r="M3" s="164" t="str">
        <f>INDEX('State '!$A$1:$C$62,MATCH($J3,'State '!$B:$B,0),3)</f>
        <v>South Central</v>
      </c>
      <c r="N3" s="164" t="s">
        <v>9</v>
      </c>
      <c r="O3" s="166">
        <v>256</v>
      </c>
      <c r="P3" s="166"/>
      <c r="Q3" s="166">
        <v>320</v>
      </c>
      <c r="R3" s="174"/>
      <c r="S3" s="164" t="s">
        <v>135</v>
      </c>
      <c r="T3" s="164" t="s">
        <v>390</v>
      </c>
      <c r="U3" s="164" t="s">
        <v>2171</v>
      </c>
      <c r="V3" s="164" t="s">
        <v>2253</v>
      </c>
    </row>
    <row r="4" spans="1:260" x14ac:dyDescent="0.2">
      <c r="A4" s="123">
        <v>43068</v>
      </c>
      <c r="B4" s="102" t="s">
        <v>2025</v>
      </c>
      <c r="C4" s="102" t="s">
        <v>200</v>
      </c>
      <c r="D4" s="102" t="s">
        <v>1945</v>
      </c>
      <c r="E4" s="102" t="s">
        <v>144</v>
      </c>
      <c r="F4" s="83">
        <v>43039</v>
      </c>
      <c r="G4" s="84">
        <v>2017</v>
      </c>
      <c r="H4" s="124" t="s">
        <v>2026</v>
      </c>
      <c r="I4" s="124" t="str">
        <f t="shared" si="0"/>
        <v>PA</v>
      </c>
      <c r="J4" s="124" t="str">
        <f t="shared" si="1"/>
        <v>KY</v>
      </c>
      <c r="K4" s="211" t="str">
        <f t="shared" si="2"/>
        <v>Northeast, Midwest</v>
      </c>
      <c r="L4" s="124" t="str">
        <f>INDEX('State '!$A$1:$C$62,MATCH($I4,'State '!$B:$B,0),3)</f>
        <v>Northeast</v>
      </c>
      <c r="M4" s="124" t="str">
        <f>INDEX('State '!$A$1:$C$62,MATCH($J4,'State '!$B:$B,0),3)</f>
        <v>Midwest</v>
      </c>
      <c r="N4" s="124"/>
      <c r="O4" s="86">
        <v>127</v>
      </c>
      <c r="P4" s="86"/>
      <c r="Q4" s="86">
        <v>200</v>
      </c>
      <c r="R4" s="125"/>
      <c r="S4" s="124" t="s">
        <v>135</v>
      </c>
      <c r="T4" s="124" t="s">
        <v>390</v>
      </c>
      <c r="U4" s="124" t="s">
        <v>2171</v>
      </c>
      <c r="V4" s="124" t="s">
        <v>2253</v>
      </c>
      <c r="W4" s="102"/>
      <c r="X4" s="126"/>
      <c r="Y4" s="127"/>
    </row>
    <row r="5" spans="1:260" s="128" customFormat="1" x14ac:dyDescent="0.2">
      <c r="A5" s="123">
        <v>43199</v>
      </c>
      <c r="B5" s="102" t="s">
        <v>2408</v>
      </c>
      <c r="C5" s="102" t="s">
        <v>1792</v>
      </c>
      <c r="D5" s="102" t="s">
        <v>141</v>
      </c>
      <c r="E5" s="102" t="s">
        <v>144</v>
      </c>
      <c r="F5" s="83">
        <v>43053</v>
      </c>
      <c r="G5" s="125">
        <v>2017</v>
      </c>
      <c r="H5" s="124" t="s">
        <v>52</v>
      </c>
      <c r="I5" s="124" t="str">
        <f t="shared" si="0"/>
        <v>TN</v>
      </c>
      <c r="J5" s="124" t="str">
        <f t="shared" si="1"/>
        <v>TN</v>
      </c>
      <c r="K5" s="211" t="str">
        <f t="shared" si="2"/>
        <v>Midwest</v>
      </c>
      <c r="L5" s="124" t="str">
        <f>INDEX('State '!$A$1:$C$62,MATCH($I5,'State '!$B:$B,0),3)</f>
        <v>Midwest</v>
      </c>
      <c r="M5" s="124" t="str">
        <f>INDEX('State '!$A$1:$C$62,MATCH($J5,'State '!$B:$B,0),3)</f>
        <v>Midwest</v>
      </c>
      <c r="N5" s="124"/>
      <c r="O5" s="86">
        <v>36.700000000000003</v>
      </c>
      <c r="P5" s="86"/>
      <c r="Q5" s="86">
        <v>200</v>
      </c>
      <c r="R5" s="125"/>
      <c r="S5" s="124" t="s">
        <v>139</v>
      </c>
      <c r="T5" s="124" t="s">
        <v>390</v>
      </c>
      <c r="U5" s="124" t="s">
        <v>2409</v>
      </c>
      <c r="V5" s="124" t="s">
        <v>2250</v>
      </c>
      <c r="W5" s="102"/>
      <c r="X5" s="126"/>
      <c r="Y5" s="144"/>
    </row>
    <row r="6" spans="1:260" ht="51" x14ac:dyDescent="0.2">
      <c r="A6" s="123">
        <v>43206</v>
      </c>
      <c r="B6" s="102" t="s">
        <v>2565</v>
      </c>
      <c r="C6" s="102" t="s">
        <v>201</v>
      </c>
      <c r="D6" s="102" t="s">
        <v>141</v>
      </c>
      <c r="E6" s="145" t="s">
        <v>144</v>
      </c>
      <c r="F6" s="83">
        <v>43040</v>
      </c>
      <c r="G6" s="84">
        <v>2017</v>
      </c>
      <c r="H6" s="124" t="s">
        <v>1941</v>
      </c>
      <c r="I6" s="124" t="str">
        <f t="shared" si="0"/>
        <v>NJ</v>
      </c>
      <c r="J6" s="124" t="str">
        <f t="shared" si="1"/>
        <v>MA</v>
      </c>
      <c r="K6" s="211" t="str">
        <f t="shared" si="2"/>
        <v>Northeast</v>
      </c>
      <c r="L6" s="124" t="str">
        <f>INDEX('State '!$A$1:$C$62,MATCH($I6,'State '!$B:$B,0),3)</f>
        <v>Northeast</v>
      </c>
      <c r="M6" s="124" t="str">
        <f>INDEX('State '!$A$1:$C$62,MATCH($J6,'State '!$B:$B,0),3)</f>
        <v>Northeast</v>
      </c>
      <c r="N6" s="124"/>
      <c r="O6" s="86"/>
      <c r="P6" s="86">
        <v>0</v>
      </c>
      <c r="Q6" s="86">
        <v>40</v>
      </c>
      <c r="R6" s="125"/>
      <c r="S6" s="124" t="s">
        <v>135</v>
      </c>
      <c r="T6" s="124" t="s">
        <v>390</v>
      </c>
      <c r="U6" s="124" t="s">
        <v>2183</v>
      </c>
      <c r="V6" s="124" t="s">
        <v>2253</v>
      </c>
      <c r="W6" s="102" t="s">
        <v>2567</v>
      </c>
      <c r="X6" s="216" t="s">
        <v>2600</v>
      </c>
    </row>
    <row r="7" spans="1:260" ht="51" x14ac:dyDescent="0.2">
      <c r="A7" s="123">
        <v>43216</v>
      </c>
      <c r="B7" s="103" t="s">
        <v>2570</v>
      </c>
      <c r="C7" s="103" t="s">
        <v>1942</v>
      </c>
      <c r="D7" s="103" t="s">
        <v>1945</v>
      </c>
      <c r="E7" s="145" t="s">
        <v>144</v>
      </c>
      <c r="F7" s="85"/>
      <c r="G7" s="146">
        <v>2017</v>
      </c>
      <c r="H7" s="124" t="s">
        <v>2439</v>
      </c>
      <c r="I7" s="124" t="str">
        <f t="shared" si="0"/>
        <v>PA</v>
      </c>
      <c r="J7" s="124" t="str">
        <f t="shared" si="1"/>
        <v>AL</v>
      </c>
      <c r="K7" s="211" t="str">
        <f t="shared" si="2"/>
        <v>Northeast, Southeast, South Central</v>
      </c>
      <c r="L7" s="124" t="str">
        <f>INDEX('State '!$A$1:$C$62,MATCH($I7,'State '!$B:$B,0),3)</f>
        <v>Northeast</v>
      </c>
      <c r="M7" s="124" t="str">
        <f>INDEX('State '!$A$1:$C$62,MATCH($J7,'State '!$B:$B,0),3)</f>
        <v>South Central</v>
      </c>
      <c r="N7" s="124" t="s">
        <v>15</v>
      </c>
      <c r="O7" s="147">
        <v>2600</v>
      </c>
      <c r="P7" s="147"/>
      <c r="Q7" s="147">
        <v>400</v>
      </c>
      <c r="R7" s="86"/>
      <c r="S7" s="148" t="s">
        <v>135</v>
      </c>
      <c r="T7" s="149" t="s">
        <v>390</v>
      </c>
      <c r="U7" s="150" t="s">
        <v>2074</v>
      </c>
      <c r="V7" s="124" t="s">
        <v>2253</v>
      </c>
      <c r="W7" s="102" t="s">
        <v>2529</v>
      </c>
      <c r="X7" s="216" t="s">
        <v>2602</v>
      </c>
    </row>
    <row r="8" spans="1:260" x14ac:dyDescent="0.2">
      <c r="A8" s="123">
        <v>43194</v>
      </c>
      <c r="B8" s="102" t="s">
        <v>2091</v>
      </c>
      <c r="C8" s="102" t="s">
        <v>2532</v>
      </c>
      <c r="D8" s="102" t="s">
        <v>1945</v>
      </c>
      <c r="E8" s="102" t="s">
        <v>144</v>
      </c>
      <c r="F8" s="83">
        <v>42822</v>
      </c>
      <c r="G8" s="84">
        <v>2017</v>
      </c>
      <c r="H8" s="124" t="s">
        <v>0</v>
      </c>
      <c r="I8" s="124" t="str">
        <f t="shared" si="0"/>
        <v>LA</v>
      </c>
      <c r="J8" s="124" t="str">
        <f t="shared" si="1"/>
        <v>LA</v>
      </c>
      <c r="K8" s="211" t="str">
        <f t="shared" si="2"/>
        <v>South Central</v>
      </c>
      <c r="L8" s="124" t="str">
        <f>INDEX('State '!$A$1:$C$62,MATCH($I8,'State '!$B:$B,0),3)</f>
        <v>South Central</v>
      </c>
      <c r="M8" s="124" t="str">
        <f>INDEX('State '!$A$1:$C$62,MATCH($J8,'State '!$B:$B,0),3)</f>
        <v>South Central</v>
      </c>
      <c r="N8" s="124"/>
      <c r="O8" s="86">
        <v>141</v>
      </c>
      <c r="P8" s="86">
        <v>3.58</v>
      </c>
      <c r="Q8" s="86">
        <v>1500</v>
      </c>
      <c r="R8" s="125">
        <v>36</v>
      </c>
      <c r="S8" s="124" t="s">
        <v>135</v>
      </c>
      <c r="T8" s="124" t="s">
        <v>390</v>
      </c>
      <c r="U8" s="124" t="s">
        <v>2275</v>
      </c>
      <c r="V8" s="124" t="s">
        <v>2250</v>
      </c>
      <c r="W8" s="102"/>
      <c r="X8" s="126"/>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row>
    <row r="9" spans="1:260" x14ac:dyDescent="0.2">
      <c r="A9" s="123">
        <v>42853</v>
      </c>
      <c r="B9" s="102" t="s">
        <v>2206</v>
      </c>
      <c r="C9" s="102" t="s">
        <v>2092</v>
      </c>
      <c r="D9" s="102" t="s">
        <v>137</v>
      </c>
      <c r="E9" s="145" t="s">
        <v>144</v>
      </c>
      <c r="F9" s="83">
        <v>42765</v>
      </c>
      <c r="G9" s="84">
        <v>2017</v>
      </c>
      <c r="H9" s="124" t="s">
        <v>419</v>
      </c>
      <c r="I9" s="124" t="str">
        <f t="shared" si="0"/>
        <v>TX</v>
      </c>
      <c r="J9" s="124" t="str">
        <f t="shared" si="1"/>
        <v>MX</v>
      </c>
      <c r="K9" s="211" t="str">
        <f t="shared" si="2"/>
        <v>South Central, Mexico</v>
      </c>
      <c r="L9" s="124" t="str">
        <f>INDEX('State '!$A$1:$C$62,MATCH($I9,'State '!$B:$B,0),3)</f>
        <v>South Central</v>
      </c>
      <c r="M9" s="124" t="str">
        <f>INDEX('State '!$A$1:$C$62,MATCH($J9,'State '!$B:$B,0),3)</f>
        <v>Mexico</v>
      </c>
      <c r="N9" s="124"/>
      <c r="O9" s="86">
        <v>2.5</v>
      </c>
      <c r="P9" s="86">
        <v>195</v>
      </c>
      <c r="Q9" s="86">
        <v>1100</v>
      </c>
      <c r="R9" s="125">
        <v>42</v>
      </c>
      <c r="S9" s="124" t="s">
        <v>135</v>
      </c>
      <c r="T9" s="124" t="s">
        <v>390</v>
      </c>
      <c r="U9" s="124" t="s">
        <v>2093</v>
      </c>
      <c r="V9" s="124" t="s">
        <v>2253</v>
      </c>
      <c r="W9" s="102"/>
      <c r="X9" s="126"/>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row>
    <row r="10" spans="1:260" x14ac:dyDescent="0.2">
      <c r="A10" s="123">
        <v>43068</v>
      </c>
      <c r="B10" s="102" t="s">
        <v>1887</v>
      </c>
      <c r="C10" s="103" t="s">
        <v>207</v>
      </c>
      <c r="D10" s="102" t="s">
        <v>141</v>
      </c>
      <c r="E10" s="102" t="s">
        <v>144</v>
      </c>
      <c r="F10" s="83">
        <v>43040</v>
      </c>
      <c r="G10" s="84">
        <v>2017</v>
      </c>
      <c r="H10" s="124" t="s">
        <v>792</v>
      </c>
      <c r="I10" s="124" t="str">
        <f t="shared" si="0"/>
        <v>NY</v>
      </c>
      <c r="J10" s="124" t="str">
        <f t="shared" si="1"/>
        <v>CT</v>
      </c>
      <c r="K10" s="211" t="str">
        <f t="shared" si="2"/>
        <v>Northeast</v>
      </c>
      <c r="L10" s="124" t="str">
        <f>INDEX('State '!$A$1:$C$62,MATCH($I10,'State '!$B:$B,0),3)</f>
        <v>Northeast</v>
      </c>
      <c r="M10" s="124" t="str">
        <f>INDEX('State '!$A$1:$C$62,MATCH($J10,'State '!$B:$B,0),3)</f>
        <v>Northeast</v>
      </c>
      <c r="N10" s="124"/>
      <c r="O10" s="86">
        <v>85.6</v>
      </c>
      <c r="P10" s="86">
        <v>13.3</v>
      </c>
      <c r="Q10" s="86">
        <v>72.099999999999994</v>
      </c>
      <c r="R10" s="125" t="s">
        <v>393</v>
      </c>
      <c r="S10" s="124" t="s">
        <v>135</v>
      </c>
      <c r="T10" s="124" t="s">
        <v>390</v>
      </c>
      <c r="U10" s="124" t="s">
        <v>2188</v>
      </c>
      <c r="V10" s="124" t="s">
        <v>2253</v>
      </c>
      <c r="W10" s="102"/>
      <c r="X10" s="126"/>
      <c r="Y10" s="127"/>
    </row>
    <row r="11" spans="1:260" x14ac:dyDescent="0.2">
      <c r="A11" s="158">
        <v>42921</v>
      </c>
      <c r="B11" s="104" t="s">
        <v>2394</v>
      </c>
      <c r="C11" s="104" t="s">
        <v>286</v>
      </c>
      <c r="D11" s="104" t="s">
        <v>141</v>
      </c>
      <c r="E11" s="104" t="s">
        <v>144</v>
      </c>
      <c r="F11" s="153">
        <v>42795</v>
      </c>
      <c r="G11" s="157">
        <v>2017</v>
      </c>
      <c r="H11" s="155" t="s">
        <v>993</v>
      </c>
      <c r="I11" s="155" t="str">
        <f t="shared" si="0"/>
        <v>VA</v>
      </c>
      <c r="J11" s="155" t="str">
        <f t="shared" si="1"/>
        <v>MD</v>
      </c>
      <c r="K11" s="211" t="str">
        <f t="shared" si="2"/>
        <v>Northeast</v>
      </c>
      <c r="L11" s="124" t="str">
        <f>INDEX('State '!$A$1:$C$62,MATCH($I11,'State '!$B:$B,0),3)</f>
        <v>Northeast</v>
      </c>
      <c r="M11" s="124" t="str">
        <f>INDEX('State '!$A$1:$C$62,MATCH($J11,'State '!$B:$B,0),3)</f>
        <v>Northeast</v>
      </c>
      <c r="N11" s="124"/>
      <c r="O11" s="156">
        <v>36.6</v>
      </c>
      <c r="P11" s="156"/>
      <c r="Q11" s="156">
        <v>107</v>
      </c>
      <c r="R11" s="157"/>
      <c r="S11" s="155" t="s">
        <v>135</v>
      </c>
      <c r="T11" s="155" t="s">
        <v>390</v>
      </c>
      <c r="U11" s="155" t="s">
        <v>2156</v>
      </c>
      <c r="V11" s="124" t="s">
        <v>2253</v>
      </c>
      <c r="W11" s="102"/>
      <c r="X11" s="126"/>
      <c r="Y11" s="127"/>
    </row>
    <row r="12" spans="1:260" x14ac:dyDescent="0.2">
      <c r="A12" s="123">
        <v>42900</v>
      </c>
      <c r="B12" s="102" t="s">
        <v>2050</v>
      </c>
      <c r="C12" s="102" t="s">
        <v>2051</v>
      </c>
      <c r="D12" s="102" t="s">
        <v>137</v>
      </c>
      <c r="E12" s="102" t="s">
        <v>144</v>
      </c>
      <c r="F12" s="83">
        <v>42898</v>
      </c>
      <c r="G12" s="84">
        <v>2017</v>
      </c>
      <c r="H12" s="124" t="s">
        <v>18</v>
      </c>
      <c r="I12" s="124" t="str">
        <f t="shared" si="0"/>
        <v>FL</v>
      </c>
      <c r="J12" s="124" t="str">
        <f t="shared" si="1"/>
        <v>FL</v>
      </c>
      <c r="K12" s="211" t="str">
        <f t="shared" si="2"/>
        <v>Southeast</v>
      </c>
      <c r="L12" s="124" t="str">
        <f>INDEX('State '!$A$1:$C$62,MATCH($I12,'State '!$B:$B,0),3)</f>
        <v>Southeast</v>
      </c>
      <c r="M12" s="124" t="str">
        <f>INDEX('State '!$A$1:$C$62,MATCH($J12,'State '!$B:$B,0),3)</f>
        <v>Southeast</v>
      </c>
      <c r="N12" s="124"/>
      <c r="O12" s="86">
        <v>537.29999999999995</v>
      </c>
      <c r="P12" s="86">
        <v>126</v>
      </c>
      <c r="Q12" s="86">
        <v>640</v>
      </c>
      <c r="R12" s="125">
        <v>36</v>
      </c>
      <c r="S12" s="124" t="s">
        <v>1880</v>
      </c>
      <c r="T12" s="124" t="s">
        <v>390</v>
      </c>
      <c r="U12" s="124" t="s">
        <v>2184</v>
      </c>
      <c r="V12" s="124" t="s">
        <v>2250</v>
      </c>
      <c r="W12" s="102"/>
      <c r="X12" s="126"/>
      <c r="Y12" s="127"/>
    </row>
    <row r="13" spans="1:260" ht="25.5" x14ac:dyDescent="0.2">
      <c r="A13" s="123">
        <v>43124</v>
      </c>
      <c r="B13" s="102" t="s">
        <v>2475</v>
      </c>
      <c r="C13" s="102" t="s">
        <v>1970</v>
      </c>
      <c r="D13" s="102" t="s">
        <v>141</v>
      </c>
      <c r="E13" s="102" t="s">
        <v>144</v>
      </c>
      <c r="F13" s="83">
        <v>42887</v>
      </c>
      <c r="G13" s="84">
        <v>2017</v>
      </c>
      <c r="H13" s="124" t="s">
        <v>6</v>
      </c>
      <c r="I13" s="124" t="str">
        <f t="shared" si="0"/>
        <v>TX</v>
      </c>
      <c r="J13" s="124" t="str">
        <f t="shared" si="1"/>
        <v>TX</v>
      </c>
      <c r="K13" s="211" t="str">
        <f t="shared" si="2"/>
        <v>South Central</v>
      </c>
      <c r="L13" s="124" t="str">
        <f>INDEX('State '!$A$1:$C$62,MATCH($I13,'State '!$B:$B,0),3)</f>
        <v>South Central</v>
      </c>
      <c r="M13" s="124" t="str">
        <f>INDEX('State '!$A$1:$C$62,MATCH($J13,'State '!$B:$B,0),3)</f>
        <v>South Central</v>
      </c>
      <c r="N13" s="124"/>
      <c r="O13" s="86">
        <v>41</v>
      </c>
      <c r="P13" s="86"/>
      <c r="Q13" s="86">
        <v>210</v>
      </c>
      <c r="R13" s="125"/>
      <c r="S13" s="124" t="s">
        <v>135</v>
      </c>
      <c r="T13" s="124" t="s">
        <v>390</v>
      </c>
      <c r="U13" s="124" t="s">
        <v>2114</v>
      </c>
      <c r="V13" s="124" t="s">
        <v>2250</v>
      </c>
      <c r="W13" s="102"/>
      <c r="X13" s="126"/>
    </row>
    <row r="14" spans="1:260" x14ac:dyDescent="0.2">
      <c r="A14" s="123">
        <v>43068</v>
      </c>
      <c r="B14" s="103" t="s">
        <v>2455</v>
      </c>
      <c r="C14" s="103" t="s">
        <v>2105</v>
      </c>
      <c r="D14" s="103" t="s">
        <v>141</v>
      </c>
      <c r="E14" s="145" t="s">
        <v>144</v>
      </c>
      <c r="F14" s="85">
        <v>42987</v>
      </c>
      <c r="G14" s="146">
        <v>2017</v>
      </c>
      <c r="H14" s="124" t="s">
        <v>20</v>
      </c>
      <c r="I14" s="124" t="str">
        <f t="shared" si="0"/>
        <v>NJ</v>
      </c>
      <c r="J14" s="124" t="str">
        <f t="shared" si="1"/>
        <v>NJ</v>
      </c>
      <c r="K14" s="211" t="str">
        <f t="shared" si="2"/>
        <v>Northeast</v>
      </c>
      <c r="L14" s="124" t="str">
        <f>INDEX('State '!$A$1:$C$62,MATCH($I14,'State '!$B:$B,0),3)</f>
        <v>Northeast</v>
      </c>
      <c r="M14" s="124" t="str">
        <f>INDEX('State '!$A$1:$C$62,MATCH($J14,'State '!$B:$B,0),3)</f>
        <v>Northeast</v>
      </c>
      <c r="N14" s="124"/>
      <c r="O14" s="147">
        <v>26.7</v>
      </c>
      <c r="P14" s="147"/>
      <c r="Q14" s="147">
        <v>20</v>
      </c>
      <c r="R14" s="86"/>
      <c r="S14" s="148" t="s">
        <v>135</v>
      </c>
      <c r="T14" s="149" t="s">
        <v>390</v>
      </c>
      <c r="U14" s="150" t="s">
        <v>2106</v>
      </c>
      <c r="V14" s="124" t="s">
        <v>2250</v>
      </c>
      <c r="W14" s="102"/>
      <c r="X14" s="126"/>
      <c r="Y14" s="127"/>
    </row>
    <row r="15" spans="1:260" s="20" customFormat="1" ht="25.5" x14ac:dyDescent="0.2">
      <c r="A15" s="123">
        <v>43068</v>
      </c>
      <c r="B15" s="102" t="s">
        <v>2233</v>
      </c>
      <c r="C15" s="102" t="s">
        <v>200</v>
      </c>
      <c r="D15" s="102" t="s">
        <v>1945</v>
      </c>
      <c r="E15" s="102" t="s">
        <v>144</v>
      </c>
      <c r="F15" s="83">
        <v>42948</v>
      </c>
      <c r="G15" s="84">
        <v>2017</v>
      </c>
      <c r="H15" s="124" t="s">
        <v>2234</v>
      </c>
      <c r="I15" s="124" t="str">
        <f t="shared" si="0"/>
        <v>PA</v>
      </c>
      <c r="J15" s="124" t="str">
        <f t="shared" si="1"/>
        <v>LA</v>
      </c>
      <c r="K15" s="211" t="str">
        <f t="shared" si="2"/>
        <v>Northeast, Midwest, South Central</v>
      </c>
      <c r="L15" s="124" t="str">
        <f>INDEX('State '!$A$1:$C$62,MATCH($I15,'State '!$B:$B,0),3)</f>
        <v>Northeast</v>
      </c>
      <c r="M15" s="124" t="str">
        <f>INDEX('State '!$A$1:$C$62,MATCH($J15,'State '!$B:$B,0),3)</f>
        <v>South Central</v>
      </c>
      <c r="N15" s="124" t="s">
        <v>9</v>
      </c>
      <c r="O15" s="86">
        <v>26.5</v>
      </c>
      <c r="P15" s="86"/>
      <c r="Q15" s="86">
        <v>400</v>
      </c>
      <c r="R15" s="125"/>
      <c r="S15" s="124" t="s">
        <v>135</v>
      </c>
      <c r="T15" s="124" t="s">
        <v>390</v>
      </c>
      <c r="U15" s="124" t="s">
        <v>2076</v>
      </c>
      <c r="V15" s="124" t="s">
        <v>2253</v>
      </c>
      <c r="W15" s="102"/>
      <c r="X15" s="126"/>
      <c r="Y15" s="127"/>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c r="HD15" s="114"/>
      <c r="HE15" s="114"/>
      <c r="HF15" s="114"/>
      <c r="HG15" s="114"/>
      <c r="HH15" s="114"/>
      <c r="HI15" s="114"/>
      <c r="HJ15" s="114"/>
      <c r="HK15" s="114"/>
      <c r="HL15" s="114"/>
      <c r="HM15" s="114"/>
      <c r="HN15" s="114"/>
      <c r="HO15" s="114"/>
      <c r="HP15" s="114"/>
      <c r="HQ15" s="114"/>
      <c r="HR15" s="114"/>
      <c r="HS15" s="114"/>
      <c r="HT15" s="114"/>
      <c r="HU15" s="114"/>
      <c r="HV15" s="114"/>
      <c r="HW15" s="114"/>
      <c r="HX15" s="114"/>
      <c r="HY15" s="114"/>
      <c r="HZ15" s="114"/>
      <c r="IA15" s="114"/>
      <c r="IB15" s="114"/>
      <c r="IC15" s="114"/>
      <c r="ID15" s="114"/>
      <c r="IE15" s="114"/>
      <c r="IF15" s="114"/>
      <c r="IG15" s="114"/>
      <c r="IH15" s="114"/>
      <c r="II15" s="114"/>
      <c r="IJ15" s="114"/>
      <c r="IK15" s="114"/>
      <c r="IL15" s="114"/>
      <c r="IM15" s="114"/>
      <c r="IN15" s="114"/>
      <c r="IO15" s="114"/>
      <c r="IP15" s="114"/>
      <c r="IQ15" s="114"/>
      <c r="IR15" s="114"/>
      <c r="IS15" s="114"/>
      <c r="IT15" s="114"/>
      <c r="IU15" s="114"/>
      <c r="IV15" s="114"/>
      <c r="IW15" s="114"/>
      <c r="IX15" s="114"/>
      <c r="IY15" s="114"/>
      <c r="IZ15" s="114"/>
    </row>
    <row r="16" spans="1:260" s="20" customFormat="1" x14ac:dyDescent="0.2">
      <c r="A16" s="123">
        <v>42619</v>
      </c>
      <c r="B16" s="102" t="s">
        <v>2000</v>
      </c>
      <c r="C16" s="102" t="s">
        <v>1942</v>
      </c>
      <c r="D16" s="102" t="s">
        <v>134</v>
      </c>
      <c r="E16" s="102" t="s">
        <v>144</v>
      </c>
      <c r="F16" s="83">
        <v>42736</v>
      </c>
      <c r="G16" s="84">
        <v>2017</v>
      </c>
      <c r="H16" s="124" t="s">
        <v>2438</v>
      </c>
      <c r="I16" s="124" t="str">
        <f t="shared" si="0"/>
        <v>MS</v>
      </c>
      <c r="J16" s="124" t="str">
        <f t="shared" si="1"/>
        <v>LA</v>
      </c>
      <c r="K16" s="211" t="str">
        <f t="shared" si="2"/>
        <v>South Central</v>
      </c>
      <c r="L16" s="124" t="str">
        <f>INDEX('State '!$A$1:$C$62,MATCH($I16,'State '!$B:$B,0),3)</f>
        <v>South Central</v>
      </c>
      <c r="M16" s="124" t="str">
        <f>INDEX('State '!$A$1:$C$62,MATCH($J16,'State '!$B:$B,0),3)</f>
        <v>South Central</v>
      </c>
      <c r="N16" s="124"/>
      <c r="O16" s="86">
        <v>278</v>
      </c>
      <c r="P16" s="86">
        <v>7</v>
      </c>
      <c r="Q16" s="86">
        <v>1200</v>
      </c>
      <c r="R16" s="125">
        <v>36</v>
      </c>
      <c r="S16" s="124" t="s">
        <v>135</v>
      </c>
      <c r="T16" s="124" t="s">
        <v>390</v>
      </c>
      <c r="U16" s="124" t="s">
        <v>2174</v>
      </c>
      <c r="V16" s="124" t="s">
        <v>2253</v>
      </c>
      <c r="W16" s="102"/>
      <c r="X16" s="126"/>
      <c r="Y16" s="127"/>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c r="HD16" s="114"/>
      <c r="HE16" s="114"/>
      <c r="HF16" s="114"/>
      <c r="HG16" s="114"/>
      <c r="HH16" s="114"/>
      <c r="HI16" s="114"/>
      <c r="HJ16" s="114"/>
      <c r="HK16" s="114"/>
      <c r="HL16" s="114"/>
      <c r="HM16" s="114"/>
      <c r="HN16" s="114"/>
      <c r="HO16" s="114"/>
      <c r="HP16" s="114"/>
      <c r="HQ16" s="114"/>
      <c r="HR16" s="114"/>
      <c r="HS16" s="114"/>
      <c r="HT16" s="114"/>
      <c r="HU16" s="114"/>
      <c r="HV16" s="114"/>
      <c r="HW16" s="114"/>
      <c r="HX16" s="114"/>
      <c r="HY16" s="114"/>
      <c r="HZ16" s="114"/>
      <c r="IA16" s="114"/>
      <c r="IB16" s="114"/>
      <c r="IC16" s="114"/>
      <c r="ID16" s="114"/>
      <c r="IE16" s="114"/>
      <c r="IF16" s="114"/>
      <c r="IG16" s="114"/>
      <c r="IH16" s="114"/>
      <c r="II16" s="114"/>
      <c r="IJ16" s="114"/>
      <c r="IK16" s="114"/>
      <c r="IL16" s="114"/>
      <c r="IM16" s="114"/>
      <c r="IN16" s="114"/>
      <c r="IO16" s="114"/>
      <c r="IP16" s="114"/>
      <c r="IQ16" s="114"/>
      <c r="IR16" s="114"/>
      <c r="IS16" s="114"/>
      <c r="IT16" s="114"/>
      <c r="IU16" s="114"/>
      <c r="IV16" s="114"/>
      <c r="IW16" s="114"/>
      <c r="IX16" s="114"/>
      <c r="IY16" s="114"/>
      <c r="IZ16" s="114"/>
    </row>
    <row r="17" spans="1:260" s="20" customFormat="1" x14ac:dyDescent="0.2">
      <c r="A17" s="123">
        <v>42900</v>
      </c>
      <c r="B17" s="102" t="s">
        <v>1992</v>
      </c>
      <c r="C17" s="102" t="s">
        <v>1942</v>
      </c>
      <c r="D17" s="102" t="s">
        <v>141</v>
      </c>
      <c r="E17" s="102" t="s">
        <v>144</v>
      </c>
      <c r="F17" s="83">
        <v>42893</v>
      </c>
      <c r="G17" s="84">
        <v>2017</v>
      </c>
      <c r="H17" s="124" t="s">
        <v>17</v>
      </c>
      <c r="I17" s="124" t="str">
        <f t="shared" si="0"/>
        <v>AL</v>
      </c>
      <c r="J17" s="124" t="str">
        <f t="shared" si="1"/>
        <v>AL</v>
      </c>
      <c r="K17" s="211" t="str">
        <f t="shared" si="2"/>
        <v>South Central</v>
      </c>
      <c r="L17" s="124" t="str">
        <f>INDEX('State '!$A$1:$C$62,MATCH($I17,'State '!$B:$B,0),3)</f>
        <v>South Central</v>
      </c>
      <c r="M17" s="124" t="str">
        <f>INDEX('State '!$A$1:$C$62,MATCH($J17,'State '!$B:$B,0),3)</f>
        <v>South Central</v>
      </c>
      <c r="N17" s="124"/>
      <c r="O17" s="86">
        <v>300</v>
      </c>
      <c r="P17" s="86">
        <v>20</v>
      </c>
      <c r="Q17" s="86">
        <v>818</v>
      </c>
      <c r="R17" s="125" t="s">
        <v>1274</v>
      </c>
      <c r="S17" s="124" t="s">
        <v>135</v>
      </c>
      <c r="T17" s="124" t="s">
        <v>390</v>
      </c>
      <c r="U17" s="124" t="s">
        <v>1989</v>
      </c>
      <c r="V17" s="124" t="s">
        <v>2250</v>
      </c>
      <c r="W17" s="102"/>
      <c r="X17" s="126"/>
      <c r="Y17" s="127"/>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114"/>
      <c r="IE17" s="114"/>
      <c r="IF17" s="114"/>
      <c r="IG17" s="114"/>
      <c r="IH17" s="114"/>
      <c r="II17" s="114"/>
      <c r="IJ17" s="114"/>
      <c r="IK17" s="114"/>
      <c r="IL17" s="114"/>
      <c r="IM17" s="114"/>
      <c r="IN17" s="114"/>
      <c r="IO17" s="114"/>
      <c r="IP17" s="114"/>
      <c r="IQ17" s="114"/>
      <c r="IR17" s="114"/>
      <c r="IS17" s="114"/>
      <c r="IT17" s="114"/>
      <c r="IU17" s="114"/>
      <c r="IV17" s="114"/>
      <c r="IW17" s="114"/>
      <c r="IX17" s="114"/>
      <c r="IY17" s="114"/>
      <c r="IZ17" s="114"/>
    </row>
    <row r="18" spans="1:260" s="20" customFormat="1" x14ac:dyDescent="0.2">
      <c r="A18" s="123">
        <v>43123</v>
      </c>
      <c r="B18" s="102" t="s">
        <v>2411</v>
      </c>
      <c r="C18" s="102" t="s">
        <v>2177</v>
      </c>
      <c r="D18" s="102" t="s">
        <v>137</v>
      </c>
      <c r="E18" s="145" t="s">
        <v>144</v>
      </c>
      <c r="F18" s="83">
        <v>43070</v>
      </c>
      <c r="G18" s="125">
        <v>2017</v>
      </c>
      <c r="H18" s="124" t="s">
        <v>6</v>
      </c>
      <c r="I18" s="124" t="str">
        <f t="shared" si="0"/>
        <v>TX</v>
      </c>
      <c r="J18" s="124" t="str">
        <f t="shared" si="1"/>
        <v>TX</v>
      </c>
      <c r="K18" s="211" t="str">
        <f t="shared" si="2"/>
        <v>South Central</v>
      </c>
      <c r="L18" s="124" t="str">
        <f>INDEX('State '!$A$1:$C$62,MATCH($I18,'State '!$B:$B,0),3)</f>
        <v>South Central</v>
      </c>
      <c r="M18" s="124" t="str">
        <f>INDEX('State '!$A$1:$C$62,MATCH($J18,'State '!$B:$B,0),3)</f>
        <v>South Central</v>
      </c>
      <c r="N18" s="124"/>
      <c r="O18" s="86"/>
      <c r="P18" s="86">
        <v>200</v>
      </c>
      <c r="Q18" s="86">
        <v>600</v>
      </c>
      <c r="R18" s="125">
        <v>30</v>
      </c>
      <c r="S18" s="124" t="s">
        <v>139</v>
      </c>
      <c r="T18" s="124" t="s">
        <v>390</v>
      </c>
      <c r="U18" s="124" t="s">
        <v>2148</v>
      </c>
      <c r="V18" s="124" t="s">
        <v>2250</v>
      </c>
      <c r="W18" s="102"/>
      <c r="X18" s="126"/>
    </row>
    <row r="19" spans="1:260" s="20" customFormat="1" ht="51" x14ac:dyDescent="0.2">
      <c r="A19" s="123">
        <v>42921</v>
      </c>
      <c r="B19" s="102" t="s">
        <v>2102</v>
      </c>
      <c r="C19" s="103" t="s">
        <v>237</v>
      </c>
      <c r="D19" s="102" t="s">
        <v>141</v>
      </c>
      <c r="E19" s="102" t="s">
        <v>144</v>
      </c>
      <c r="F19" s="83">
        <v>42887</v>
      </c>
      <c r="G19" s="84">
        <v>2017</v>
      </c>
      <c r="H19" s="124" t="s">
        <v>18</v>
      </c>
      <c r="I19" s="124" t="str">
        <f t="shared" si="0"/>
        <v>FL</v>
      </c>
      <c r="J19" s="124" t="str">
        <f t="shared" si="1"/>
        <v>FL</v>
      </c>
      <c r="K19" s="211" t="str">
        <f t="shared" si="2"/>
        <v>Southeast</v>
      </c>
      <c r="L19" s="124" t="str">
        <f>INDEX('State '!$A$1:$C$62,MATCH($I19,'State '!$B:$B,0),3)</f>
        <v>Southeast</v>
      </c>
      <c r="M19" s="124" t="str">
        <f>INDEX('State '!$A$1:$C$62,MATCH($J19,'State '!$B:$B,0),3)</f>
        <v>Southeast</v>
      </c>
      <c r="N19" s="124"/>
      <c r="O19" s="86">
        <v>46.5</v>
      </c>
      <c r="P19" s="86">
        <v>9</v>
      </c>
      <c r="Q19" s="86">
        <v>15</v>
      </c>
      <c r="R19" s="125" t="s">
        <v>1829</v>
      </c>
      <c r="S19" s="124" t="s">
        <v>135</v>
      </c>
      <c r="T19" s="124" t="s">
        <v>390</v>
      </c>
      <c r="U19" s="124" t="s">
        <v>2103</v>
      </c>
      <c r="V19" s="124" t="s">
        <v>2250</v>
      </c>
      <c r="W19" s="102" t="s">
        <v>2697</v>
      </c>
      <c r="X19" s="126"/>
    </row>
    <row r="20" spans="1:260" s="20" customFormat="1" x14ac:dyDescent="0.2">
      <c r="A20" s="123">
        <v>43199</v>
      </c>
      <c r="B20" s="103" t="s">
        <v>2155</v>
      </c>
      <c r="C20" s="103" t="s">
        <v>286</v>
      </c>
      <c r="D20" s="103" t="s">
        <v>141</v>
      </c>
      <c r="E20" s="145" t="s">
        <v>144</v>
      </c>
      <c r="F20" s="85">
        <v>42815</v>
      </c>
      <c r="G20" s="84">
        <v>2017</v>
      </c>
      <c r="H20" s="124" t="s">
        <v>993</v>
      </c>
      <c r="I20" s="124" t="str">
        <f t="shared" si="0"/>
        <v>VA</v>
      </c>
      <c r="J20" s="124" t="str">
        <f t="shared" si="1"/>
        <v>MD</v>
      </c>
      <c r="K20" s="211" t="str">
        <f t="shared" si="2"/>
        <v>Northeast</v>
      </c>
      <c r="L20" s="124" t="str">
        <f>INDEX('State '!$A$1:$C$62,MATCH($I20,'State '!$B:$B,0),3)</f>
        <v>Northeast</v>
      </c>
      <c r="M20" s="124" t="str">
        <f>INDEX('State '!$A$1:$C$62,MATCH($J20,'State '!$B:$B,0),3)</f>
        <v>Northeast</v>
      </c>
      <c r="N20" s="124"/>
      <c r="O20" s="147">
        <v>37</v>
      </c>
      <c r="P20" s="147"/>
      <c r="Q20" s="147">
        <v>107</v>
      </c>
      <c r="R20" s="86"/>
      <c r="S20" s="148" t="s">
        <v>135</v>
      </c>
      <c r="T20" s="149" t="s">
        <v>390</v>
      </c>
      <c r="U20" s="150" t="s">
        <v>2156</v>
      </c>
      <c r="V20" s="124" t="s">
        <v>2253</v>
      </c>
      <c r="W20" s="102"/>
      <c r="X20" s="126"/>
      <c r="Y20" s="127"/>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c r="IR20" s="114"/>
      <c r="IS20" s="114"/>
      <c r="IT20" s="114"/>
      <c r="IU20" s="114"/>
      <c r="IV20" s="114"/>
      <c r="IW20" s="114"/>
      <c r="IX20" s="114"/>
      <c r="IY20" s="114"/>
      <c r="IZ20" s="114"/>
    </row>
    <row r="21" spans="1:260" s="20" customFormat="1" x14ac:dyDescent="0.2">
      <c r="A21" s="123">
        <v>42943</v>
      </c>
      <c r="B21" s="103" t="s">
        <v>2170</v>
      </c>
      <c r="C21" s="102" t="s">
        <v>200</v>
      </c>
      <c r="D21" s="103" t="s">
        <v>1945</v>
      </c>
      <c r="E21" s="145" t="s">
        <v>144</v>
      </c>
      <c r="F21" s="85">
        <v>42942</v>
      </c>
      <c r="G21" s="146">
        <v>2017</v>
      </c>
      <c r="H21" s="124" t="s">
        <v>1998</v>
      </c>
      <c r="I21" s="124" t="str">
        <f t="shared" si="0"/>
        <v>PA</v>
      </c>
      <c r="J21" s="124" t="str">
        <f t="shared" si="1"/>
        <v>OH</v>
      </c>
      <c r="K21" s="211" t="str">
        <f t="shared" si="2"/>
        <v>Northeast</v>
      </c>
      <c r="L21" s="124" t="str">
        <f>INDEX('State '!$A$1:$C$62,MATCH($I21,'State '!$B:$B,0),3)</f>
        <v>Northeast</v>
      </c>
      <c r="M21" s="124" t="str">
        <f>INDEX('State '!$A$1:$C$62,MATCH($J21,'State '!$B:$B,0),3)</f>
        <v>Northeast</v>
      </c>
      <c r="N21" s="124"/>
      <c r="O21" s="147"/>
      <c r="P21" s="147"/>
      <c r="Q21" s="147">
        <v>180</v>
      </c>
      <c r="R21" s="86"/>
      <c r="S21" s="148" t="s">
        <v>135</v>
      </c>
      <c r="T21" s="149" t="s">
        <v>390</v>
      </c>
      <c r="U21" s="150" t="s">
        <v>2171</v>
      </c>
      <c r="V21" s="124" t="s">
        <v>2253</v>
      </c>
      <c r="W21" s="102"/>
      <c r="X21" s="126"/>
    </row>
    <row r="22" spans="1:260" s="20" customFormat="1" x14ac:dyDescent="0.2">
      <c r="A22" s="123">
        <v>43068</v>
      </c>
      <c r="B22" s="102" t="s">
        <v>2172</v>
      </c>
      <c r="C22" s="102" t="s">
        <v>225</v>
      </c>
      <c r="D22" s="102" t="s">
        <v>141</v>
      </c>
      <c r="E22" s="145" t="s">
        <v>144</v>
      </c>
      <c r="F22" s="83">
        <v>43005</v>
      </c>
      <c r="G22" s="84">
        <v>2017</v>
      </c>
      <c r="H22" s="124" t="s">
        <v>1768</v>
      </c>
      <c r="I22" s="124" t="str">
        <f t="shared" si="0"/>
        <v>PA</v>
      </c>
      <c r="J22" s="124" t="str">
        <f t="shared" si="1"/>
        <v>VA</v>
      </c>
      <c r="K22" s="211" t="str">
        <f t="shared" si="2"/>
        <v>Northeast</v>
      </c>
      <c r="L22" s="124" t="str">
        <f>INDEX('State '!$A$1:$C$62,MATCH($I22,'State '!$B:$B,0),3)</f>
        <v>Northeast</v>
      </c>
      <c r="M22" s="124" t="str">
        <f>INDEX('State '!$A$1:$C$62,MATCH($J22,'State '!$B:$B,0),3)</f>
        <v>Northeast</v>
      </c>
      <c r="N22" s="124"/>
      <c r="O22" s="86">
        <v>210</v>
      </c>
      <c r="P22" s="86"/>
      <c r="Q22" s="86">
        <v>155</v>
      </c>
      <c r="R22" s="125"/>
      <c r="S22" s="124" t="s">
        <v>135</v>
      </c>
      <c r="T22" s="124" t="s">
        <v>390</v>
      </c>
      <c r="U22" s="124" t="s">
        <v>2173</v>
      </c>
      <c r="V22" s="124" t="s">
        <v>2253</v>
      </c>
      <c r="W22" s="102"/>
      <c r="X22" s="126"/>
    </row>
    <row r="23" spans="1:260" s="71" customFormat="1" x14ac:dyDescent="0.2">
      <c r="A23" s="123">
        <v>42600</v>
      </c>
      <c r="B23" s="103" t="s">
        <v>2227</v>
      </c>
      <c r="C23" s="103" t="s">
        <v>2229</v>
      </c>
      <c r="D23" s="103" t="s">
        <v>137</v>
      </c>
      <c r="E23" s="145" t="s">
        <v>144</v>
      </c>
      <c r="F23" s="85">
        <v>42823</v>
      </c>
      <c r="G23" s="146">
        <v>2017</v>
      </c>
      <c r="H23" s="124" t="s">
        <v>0</v>
      </c>
      <c r="I23" s="124" t="str">
        <f t="shared" si="0"/>
        <v>LA</v>
      </c>
      <c r="J23" s="124" t="str">
        <f t="shared" si="1"/>
        <v>LA</v>
      </c>
      <c r="K23" s="211" t="str">
        <f t="shared" si="2"/>
        <v>South Central</v>
      </c>
      <c r="L23" s="124" t="str">
        <f>INDEX('State '!$A$1:$C$62,MATCH($I23,'State '!$B:$B,0),3)</f>
        <v>South Central</v>
      </c>
      <c r="M23" s="124" t="str">
        <f>INDEX('State '!$A$1:$C$62,MATCH($J23,'State '!$B:$B,0),3)</f>
        <v>South Central</v>
      </c>
      <c r="N23" s="124"/>
      <c r="O23" s="152">
        <v>66.2</v>
      </c>
      <c r="P23" s="147">
        <v>52</v>
      </c>
      <c r="Q23" s="147">
        <v>48</v>
      </c>
      <c r="R23" s="86">
        <v>12</v>
      </c>
      <c r="S23" s="148" t="s">
        <v>135</v>
      </c>
      <c r="T23" s="149" t="s">
        <v>390</v>
      </c>
      <c r="U23" s="150" t="s">
        <v>2228</v>
      </c>
      <c r="V23" s="124" t="s">
        <v>2250</v>
      </c>
      <c r="W23" s="102"/>
      <c r="X23" s="126"/>
    </row>
    <row r="24" spans="1:260" s="71" customFormat="1" x14ac:dyDescent="0.2">
      <c r="A24" s="123">
        <v>42976</v>
      </c>
      <c r="B24" s="104" t="s">
        <v>2353</v>
      </c>
      <c r="C24" s="104" t="s">
        <v>2354</v>
      </c>
      <c r="D24" s="104" t="s">
        <v>137</v>
      </c>
      <c r="E24" s="104" t="s">
        <v>144</v>
      </c>
      <c r="F24" s="153">
        <v>42887</v>
      </c>
      <c r="G24" s="154">
        <v>2017</v>
      </c>
      <c r="H24" s="155" t="s">
        <v>6</v>
      </c>
      <c r="I24" s="155" t="str">
        <f t="shared" si="0"/>
        <v>TX</v>
      </c>
      <c r="J24" s="155" t="str">
        <f t="shared" si="1"/>
        <v>TX</v>
      </c>
      <c r="K24" s="211" t="str">
        <f t="shared" si="2"/>
        <v>South Central</v>
      </c>
      <c r="L24" s="124" t="str">
        <f>INDEX('State '!$A$1:$C$62,MATCH($I24,'State '!$B:$B,0),3)</f>
        <v>South Central</v>
      </c>
      <c r="M24" s="124" t="str">
        <f>INDEX('State '!$A$1:$C$62,MATCH($J24,'State '!$B:$B,0),3)</f>
        <v>South Central</v>
      </c>
      <c r="N24" s="124"/>
      <c r="O24" s="159"/>
      <c r="P24" s="156">
        <v>194</v>
      </c>
      <c r="Q24" s="156">
        <v>250</v>
      </c>
      <c r="R24" s="157"/>
      <c r="S24" s="155" t="s">
        <v>139</v>
      </c>
      <c r="T24" s="155" t="s">
        <v>188</v>
      </c>
      <c r="U24" s="155" t="s">
        <v>391</v>
      </c>
      <c r="V24" s="124" t="s">
        <v>2250</v>
      </c>
      <c r="W24" s="102"/>
      <c r="X24" s="126"/>
    </row>
    <row r="25" spans="1:260" s="20" customFormat="1" x14ac:dyDescent="0.2">
      <c r="A25" s="123">
        <v>43068</v>
      </c>
      <c r="B25" s="102" t="s">
        <v>2398</v>
      </c>
      <c r="C25" s="102" t="s">
        <v>225</v>
      </c>
      <c r="D25" s="102" t="s">
        <v>141</v>
      </c>
      <c r="E25" s="145" t="s">
        <v>144</v>
      </c>
      <c r="F25" s="83">
        <v>43040</v>
      </c>
      <c r="G25" s="84">
        <v>2017</v>
      </c>
      <c r="H25" s="124" t="s">
        <v>397</v>
      </c>
      <c r="I25" s="124" t="str">
        <f t="shared" si="0"/>
        <v>PA</v>
      </c>
      <c r="J25" s="124" t="str">
        <f t="shared" si="1"/>
        <v>NY</v>
      </c>
      <c r="K25" s="211" t="str">
        <f t="shared" si="2"/>
        <v>Northeast</v>
      </c>
      <c r="L25" s="124" t="str">
        <f>INDEX('State '!$A$1:$C$62,MATCH($I25,'State '!$B:$B,0),3)</f>
        <v>Northeast</v>
      </c>
      <c r="M25" s="124" t="str">
        <f>INDEX('State '!$A$1:$C$62,MATCH($J25,'State '!$B:$B,0),3)</f>
        <v>Northeast</v>
      </c>
      <c r="N25" s="124"/>
      <c r="O25" s="86">
        <v>159</v>
      </c>
      <c r="P25" s="86">
        <v>0</v>
      </c>
      <c r="Q25" s="86">
        <v>112</v>
      </c>
      <c r="R25" s="125"/>
      <c r="S25" s="124" t="s">
        <v>135</v>
      </c>
      <c r="T25" s="124" t="s">
        <v>390</v>
      </c>
      <c r="U25" s="124" t="s">
        <v>2189</v>
      </c>
      <c r="V25" s="124" t="s">
        <v>2253</v>
      </c>
      <c r="W25" s="102"/>
      <c r="X25" s="126"/>
      <c r="Y25" s="127"/>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c r="IR25" s="114"/>
      <c r="IS25" s="114"/>
      <c r="IT25" s="114"/>
      <c r="IU25" s="114"/>
      <c r="IV25" s="114"/>
      <c r="IW25" s="114"/>
      <c r="IX25" s="114"/>
      <c r="IY25" s="114"/>
      <c r="IZ25" s="114"/>
    </row>
    <row r="26" spans="1:260" s="20" customFormat="1" x14ac:dyDescent="0.2">
      <c r="A26" s="123">
        <v>43068</v>
      </c>
      <c r="B26" s="103" t="s">
        <v>2178</v>
      </c>
      <c r="C26" s="103" t="s">
        <v>1942</v>
      </c>
      <c r="D26" s="103" t="s">
        <v>141</v>
      </c>
      <c r="E26" s="145" t="s">
        <v>144</v>
      </c>
      <c r="F26" s="85">
        <v>43014</v>
      </c>
      <c r="G26" s="146">
        <v>2017</v>
      </c>
      <c r="H26" s="124" t="s">
        <v>412</v>
      </c>
      <c r="I26" s="124" t="str">
        <f t="shared" si="0"/>
        <v>PA</v>
      </c>
      <c r="J26" s="124" t="str">
        <f t="shared" si="1"/>
        <v>NY</v>
      </c>
      <c r="K26" s="211" t="str">
        <f t="shared" si="2"/>
        <v>Northeast</v>
      </c>
      <c r="L26" s="124" t="str">
        <f>INDEX('State '!$A$1:$C$62,MATCH($I26,'State '!$B:$B,0),3)</f>
        <v>Northeast</v>
      </c>
      <c r="M26" s="124" t="str">
        <f>INDEX('State '!$A$1:$C$62,MATCH($J26,'State '!$B:$B,0),3)</f>
        <v>Northeast</v>
      </c>
      <c r="N26" s="124"/>
      <c r="O26" s="147">
        <v>112</v>
      </c>
      <c r="P26" s="147"/>
      <c r="Q26" s="147">
        <v>115</v>
      </c>
      <c r="R26" s="86"/>
      <c r="S26" s="148" t="s">
        <v>135</v>
      </c>
      <c r="T26" s="149" t="s">
        <v>390</v>
      </c>
      <c r="U26" s="150" t="s">
        <v>2179</v>
      </c>
      <c r="V26" s="124" t="s">
        <v>2253</v>
      </c>
      <c r="W26" s="102"/>
      <c r="X26" s="126"/>
    </row>
    <row r="27" spans="1:260" s="20" customFormat="1" x14ac:dyDescent="0.2">
      <c r="A27" s="123">
        <v>43124</v>
      </c>
      <c r="B27" s="102" t="s">
        <v>2182</v>
      </c>
      <c r="C27" s="102" t="s">
        <v>1970</v>
      </c>
      <c r="D27" s="102" t="s">
        <v>141</v>
      </c>
      <c r="E27" s="102" t="s">
        <v>144</v>
      </c>
      <c r="F27" s="83">
        <v>43040</v>
      </c>
      <c r="G27" s="125">
        <v>2017</v>
      </c>
      <c r="H27" s="124" t="s">
        <v>43</v>
      </c>
      <c r="I27" s="124" t="str">
        <f t="shared" si="0"/>
        <v>NM</v>
      </c>
      <c r="J27" s="124" t="str">
        <f t="shared" si="1"/>
        <v>NM</v>
      </c>
      <c r="K27" s="211" t="str">
        <f t="shared" si="2"/>
        <v>Mountain</v>
      </c>
      <c r="L27" s="124" t="str">
        <f>INDEX('State '!$A$1:$C$62,MATCH($I27,'State '!$B:$B,0),3)</f>
        <v>Mountain</v>
      </c>
      <c r="M27" s="124" t="str">
        <f>INDEX('State '!$A$1:$C$62,MATCH($J27,'State '!$B:$B,0),3)</f>
        <v>Mountain</v>
      </c>
      <c r="N27" s="124"/>
      <c r="O27" s="86">
        <v>44</v>
      </c>
      <c r="P27" s="86">
        <v>5</v>
      </c>
      <c r="Q27" s="86">
        <v>76</v>
      </c>
      <c r="R27" s="125" t="s">
        <v>2248</v>
      </c>
      <c r="S27" s="124" t="s">
        <v>135</v>
      </c>
      <c r="T27" s="124" t="s">
        <v>390</v>
      </c>
      <c r="U27" s="124" t="s">
        <v>2247</v>
      </c>
      <c r="V27" s="124" t="s">
        <v>2250</v>
      </c>
      <c r="W27" s="102"/>
      <c r="X27" s="126"/>
    </row>
    <row r="28" spans="1:260" s="20" customFormat="1" ht="25.5" x14ac:dyDescent="0.2">
      <c r="A28" s="123">
        <v>43068</v>
      </c>
      <c r="B28" s="102" t="s">
        <v>2095</v>
      </c>
      <c r="C28" s="102" t="s">
        <v>2008</v>
      </c>
      <c r="D28" s="102" t="s">
        <v>1945</v>
      </c>
      <c r="E28" s="145" t="s">
        <v>144</v>
      </c>
      <c r="F28" s="83">
        <v>42796</v>
      </c>
      <c r="G28" s="125">
        <v>2017</v>
      </c>
      <c r="H28" s="124" t="s">
        <v>2009</v>
      </c>
      <c r="I28" s="124" t="str">
        <f t="shared" si="0"/>
        <v>OH</v>
      </c>
      <c r="J28" s="124" t="str">
        <f t="shared" si="1"/>
        <v>LA</v>
      </c>
      <c r="K28" s="211" t="str">
        <f t="shared" si="2"/>
        <v>Northeast, Midwest, South Central</v>
      </c>
      <c r="L28" s="124" t="str">
        <f>INDEX('State '!$A$1:$C$62,MATCH($I28,'State '!$B:$B,0),3)</f>
        <v>Northeast</v>
      </c>
      <c r="M28" s="124" t="str">
        <f>INDEX('State '!$A$1:$C$62,MATCH($J28,'State '!$B:$B,0),3)</f>
        <v>South Central</v>
      </c>
      <c r="N28" s="124" t="s">
        <v>9</v>
      </c>
      <c r="O28" s="86">
        <v>230</v>
      </c>
      <c r="P28" s="86"/>
      <c r="Q28" s="86">
        <v>284</v>
      </c>
      <c r="R28" s="125"/>
      <c r="S28" s="124" t="s">
        <v>135</v>
      </c>
      <c r="T28" s="124" t="s">
        <v>390</v>
      </c>
      <c r="U28" s="124" t="s">
        <v>2096</v>
      </c>
      <c r="V28" s="124" t="s">
        <v>2253</v>
      </c>
      <c r="W28" s="102"/>
      <c r="X28" s="126"/>
    </row>
    <row r="29" spans="1:260" s="20" customFormat="1" x14ac:dyDescent="0.2">
      <c r="A29" s="123">
        <v>43124</v>
      </c>
      <c r="B29" s="102" t="s">
        <v>2164</v>
      </c>
      <c r="C29" s="103" t="s">
        <v>207</v>
      </c>
      <c r="D29" s="102" t="s">
        <v>141</v>
      </c>
      <c r="E29" s="145" t="s">
        <v>144</v>
      </c>
      <c r="F29" s="83">
        <v>43040</v>
      </c>
      <c r="G29" s="125">
        <v>2017</v>
      </c>
      <c r="H29" s="124" t="s">
        <v>7</v>
      </c>
      <c r="I29" s="124" t="str">
        <f t="shared" si="0"/>
        <v>PA</v>
      </c>
      <c r="J29" s="124" t="str">
        <f t="shared" si="1"/>
        <v>PA</v>
      </c>
      <c r="K29" s="211" t="str">
        <f t="shared" si="2"/>
        <v>Northeast</v>
      </c>
      <c r="L29" s="124" t="str">
        <f>INDEX('State '!$A$1:$C$62,MATCH($I29,'State '!$B:$B,0),3)</f>
        <v>Northeast</v>
      </c>
      <c r="M29" s="124" t="str">
        <f>INDEX('State '!$A$1:$C$62,MATCH($J29,'State '!$B:$B,0),3)</f>
        <v>Northeast</v>
      </c>
      <c r="N29" s="124"/>
      <c r="O29" s="86">
        <v>143</v>
      </c>
      <c r="P29" s="86">
        <v>13</v>
      </c>
      <c r="Q29" s="86">
        <v>135</v>
      </c>
      <c r="R29" s="125">
        <v>36</v>
      </c>
      <c r="S29" s="124" t="s">
        <v>135</v>
      </c>
      <c r="T29" s="124" t="s">
        <v>390</v>
      </c>
      <c r="U29" s="124" t="s">
        <v>2165</v>
      </c>
      <c r="V29" s="124" t="s">
        <v>2250</v>
      </c>
      <c r="W29" s="102"/>
      <c r="X29" s="126"/>
    </row>
    <row r="30" spans="1:260" ht="25.5" x14ac:dyDescent="0.2">
      <c r="A30" s="158">
        <v>43199</v>
      </c>
      <c r="B30" s="104" t="s">
        <v>2396</v>
      </c>
      <c r="C30" s="102" t="s">
        <v>1895</v>
      </c>
      <c r="D30" s="104" t="s">
        <v>141</v>
      </c>
      <c r="E30" s="102" t="s">
        <v>144</v>
      </c>
      <c r="F30" s="153">
        <v>43070</v>
      </c>
      <c r="G30" s="157">
        <v>2017</v>
      </c>
      <c r="H30" s="155" t="s">
        <v>2584</v>
      </c>
      <c r="I30" s="155" t="str">
        <f t="shared" si="0"/>
        <v>QU</v>
      </c>
      <c r="J30" s="155" t="str">
        <f t="shared" si="1"/>
        <v>ME</v>
      </c>
      <c r="K30" s="211" t="str">
        <f t="shared" si="2"/>
        <v>Canada, Northeast</v>
      </c>
      <c r="L30" s="124" t="str">
        <f>INDEX('State '!$A$1:$C$62,MATCH($I30,'State '!$B:$B,0),3)</f>
        <v>Canada</v>
      </c>
      <c r="M30" s="124" t="str">
        <f>INDEX('State '!$A$1:$C$62,MATCH($J30,'State '!$B:$B,0),3)</f>
        <v>Northeast</v>
      </c>
      <c r="N30" s="124"/>
      <c r="O30" s="156"/>
      <c r="P30" s="156"/>
      <c r="Q30" s="156">
        <v>48</v>
      </c>
      <c r="R30" s="157"/>
      <c r="S30" s="155" t="s">
        <v>135</v>
      </c>
      <c r="T30" s="155" t="s">
        <v>390</v>
      </c>
      <c r="U30" s="155" t="s">
        <v>2397</v>
      </c>
      <c r="V30" s="124" t="s">
        <v>2253</v>
      </c>
      <c r="W30" s="102"/>
      <c r="X30" s="126"/>
      <c r="Y30" s="127"/>
    </row>
    <row r="31" spans="1:260" ht="38.25" x14ac:dyDescent="0.2">
      <c r="A31" s="123">
        <v>43201</v>
      </c>
      <c r="B31" s="102" t="s">
        <v>2068</v>
      </c>
      <c r="C31" s="102" t="s">
        <v>2024</v>
      </c>
      <c r="D31" s="102" t="s">
        <v>1945</v>
      </c>
      <c r="E31" s="145" t="s">
        <v>144</v>
      </c>
      <c r="F31" s="83">
        <v>43070</v>
      </c>
      <c r="G31" s="125">
        <v>2017</v>
      </c>
      <c r="H31" s="124" t="s">
        <v>2064</v>
      </c>
      <c r="I31" s="124" t="str">
        <f t="shared" si="0"/>
        <v>KY</v>
      </c>
      <c r="J31" s="124" t="str">
        <f t="shared" si="1"/>
        <v>LA</v>
      </c>
      <c r="K31" s="211" t="str">
        <f t="shared" si="2"/>
        <v>Midwest, South Central</v>
      </c>
      <c r="L31" s="124" t="str">
        <f>INDEX('State '!$A$1:$C$62,MATCH($I31,'State '!$B:$B,0),3)</f>
        <v>Midwest</v>
      </c>
      <c r="M31" s="124" t="str">
        <f>INDEX('State '!$A$1:$C$62,MATCH($J31,'State '!$B:$B,0),3)</f>
        <v>South Central</v>
      </c>
      <c r="N31" s="124"/>
      <c r="O31" s="86">
        <v>400</v>
      </c>
      <c r="P31" s="86"/>
      <c r="Q31" s="86">
        <v>1100</v>
      </c>
      <c r="R31" s="125"/>
      <c r="S31" s="124" t="s">
        <v>135</v>
      </c>
      <c r="T31" s="124" t="s">
        <v>390</v>
      </c>
      <c r="U31" s="124" t="s">
        <v>2117</v>
      </c>
      <c r="V31" s="124" t="s">
        <v>2253</v>
      </c>
      <c r="W31" s="102" t="s">
        <v>2549</v>
      </c>
      <c r="X31" s="216" t="s">
        <v>2621</v>
      </c>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row>
    <row r="32" spans="1:260" ht="25.5" x14ac:dyDescent="0.2">
      <c r="A32" s="123">
        <v>42990</v>
      </c>
      <c r="B32" s="102" t="s">
        <v>2257</v>
      </c>
      <c r="C32" s="102" t="s">
        <v>2022</v>
      </c>
      <c r="D32" s="102" t="s">
        <v>137</v>
      </c>
      <c r="E32" s="102" t="s">
        <v>144</v>
      </c>
      <c r="F32" s="83">
        <v>42979</v>
      </c>
      <c r="G32" s="125">
        <v>2017</v>
      </c>
      <c r="H32" s="124" t="s">
        <v>2428</v>
      </c>
      <c r="I32" s="124" t="str">
        <f t="shared" si="0"/>
        <v>PA</v>
      </c>
      <c r="J32" s="124" t="str">
        <f t="shared" si="1"/>
        <v>MI</v>
      </c>
      <c r="K32" s="211" t="str">
        <f t="shared" si="2"/>
        <v>Northeast, Midwest</v>
      </c>
      <c r="L32" s="124" t="str">
        <f>INDEX('State '!$A$1:$C$62,MATCH($I32,'State '!$B:$B,0),3)</f>
        <v>Northeast</v>
      </c>
      <c r="M32" s="124" t="str">
        <f>INDEX('State '!$A$1:$C$62,MATCH($J32,'State '!$B:$B,0),3)</f>
        <v>Midwest</v>
      </c>
      <c r="N32" s="124"/>
      <c r="O32" s="86">
        <v>3000</v>
      </c>
      <c r="P32" s="86">
        <v>711</v>
      </c>
      <c r="Q32" s="86">
        <v>1700</v>
      </c>
      <c r="R32" s="125">
        <v>42</v>
      </c>
      <c r="S32" s="124" t="s">
        <v>135</v>
      </c>
      <c r="T32" s="124" t="s">
        <v>390</v>
      </c>
      <c r="U32" s="124" t="s">
        <v>2083</v>
      </c>
      <c r="V32" s="124" t="s">
        <v>2253</v>
      </c>
      <c r="W32" s="102" t="s">
        <v>2557</v>
      </c>
      <c r="X32" s="126"/>
    </row>
    <row r="33" spans="1:260" ht="25.5" x14ac:dyDescent="0.2">
      <c r="A33" s="123">
        <v>42900</v>
      </c>
      <c r="B33" s="102" t="s">
        <v>2211</v>
      </c>
      <c r="C33" s="102" t="s">
        <v>2210</v>
      </c>
      <c r="D33" s="102" t="s">
        <v>137</v>
      </c>
      <c r="E33" s="102" t="s">
        <v>144</v>
      </c>
      <c r="F33" s="83">
        <v>42893</v>
      </c>
      <c r="G33" s="125">
        <v>2017</v>
      </c>
      <c r="H33" s="124" t="s">
        <v>2049</v>
      </c>
      <c r="I33" s="124" t="str">
        <f t="shared" si="0"/>
        <v>AL</v>
      </c>
      <c r="J33" s="124" t="str">
        <f t="shared" si="1"/>
        <v>FL</v>
      </c>
      <c r="K33" s="211" t="str">
        <f t="shared" si="2"/>
        <v>South Central, Southeast</v>
      </c>
      <c r="L33" s="124" t="str">
        <f>INDEX('State '!$A$1:$C$62,MATCH($I33,'State '!$B:$B,0),3)</f>
        <v>South Central</v>
      </c>
      <c r="M33" s="124" t="str">
        <f>INDEX('State '!$A$1:$C$62,MATCH($J33,'State '!$B:$B,0),3)</f>
        <v>Southeast</v>
      </c>
      <c r="N33" s="124"/>
      <c r="O33" s="86">
        <v>3200</v>
      </c>
      <c r="P33" s="86">
        <v>516.20000000000005</v>
      </c>
      <c r="Q33" s="86">
        <v>830</v>
      </c>
      <c r="R33" s="125">
        <v>36</v>
      </c>
      <c r="S33" s="124" t="s">
        <v>1880</v>
      </c>
      <c r="T33" s="124" t="s">
        <v>390</v>
      </c>
      <c r="U33" s="124" t="s">
        <v>2185</v>
      </c>
      <c r="V33" s="124" t="s">
        <v>2253</v>
      </c>
      <c r="W33" s="102"/>
      <c r="X33" s="126"/>
    </row>
    <row r="34" spans="1:260" x14ac:dyDescent="0.2">
      <c r="A34" s="123">
        <v>42978</v>
      </c>
      <c r="B34" s="102" t="s">
        <v>2115</v>
      </c>
      <c r="C34" s="103" t="s">
        <v>207</v>
      </c>
      <c r="D34" s="102" t="s">
        <v>1945</v>
      </c>
      <c r="E34" s="145" t="s">
        <v>144</v>
      </c>
      <c r="F34" s="83">
        <v>42977</v>
      </c>
      <c r="G34" s="125">
        <v>2017</v>
      </c>
      <c r="H34" s="124" t="s">
        <v>7</v>
      </c>
      <c r="I34" s="124" t="str">
        <f t="shared" si="0"/>
        <v>PA</v>
      </c>
      <c r="J34" s="124" t="str">
        <f t="shared" si="1"/>
        <v>PA</v>
      </c>
      <c r="K34" s="211" t="str">
        <f t="shared" si="2"/>
        <v>Northeast</v>
      </c>
      <c r="L34" s="124" t="str">
        <f>INDEX('State '!$A$1:$C$62,MATCH($I34,'State '!$B:$B,0),3)</f>
        <v>Northeast</v>
      </c>
      <c r="M34" s="124" t="str">
        <f>INDEX('State '!$A$1:$C$62,MATCH($J34,'State '!$B:$B,0),3)</f>
        <v>Northeast</v>
      </c>
      <c r="N34" s="124"/>
      <c r="O34" s="86">
        <v>156.4</v>
      </c>
      <c r="P34" s="86">
        <v>8</v>
      </c>
      <c r="Q34" s="86">
        <v>145</v>
      </c>
      <c r="R34" s="125">
        <v>36</v>
      </c>
      <c r="S34" s="124" t="s">
        <v>135</v>
      </c>
      <c r="T34" s="124" t="s">
        <v>390</v>
      </c>
      <c r="U34" s="124" t="s">
        <v>2116</v>
      </c>
      <c r="V34" s="124" t="s">
        <v>2250</v>
      </c>
      <c r="W34" s="102"/>
      <c r="X34" s="126"/>
    </row>
    <row r="35" spans="1:260" x14ac:dyDescent="0.2">
      <c r="A35" s="123">
        <v>43124</v>
      </c>
      <c r="B35" s="105" t="s">
        <v>2281</v>
      </c>
      <c r="C35" s="103" t="s">
        <v>219</v>
      </c>
      <c r="D35" s="105" t="s">
        <v>141</v>
      </c>
      <c r="E35" s="145" t="s">
        <v>144</v>
      </c>
      <c r="F35" s="83">
        <v>42901</v>
      </c>
      <c r="G35" s="125">
        <v>2017</v>
      </c>
      <c r="H35" s="124" t="s">
        <v>55</v>
      </c>
      <c r="I35" s="124" t="str">
        <f t="shared" si="0"/>
        <v>DE</v>
      </c>
      <c r="J35" s="124" t="str">
        <f t="shared" ref="J35:J63" si="3">RIGHT($H35,2)</f>
        <v>DE</v>
      </c>
      <c r="K35" s="211" t="str">
        <f t="shared" si="2"/>
        <v>Northeast</v>
      </c>
      <c r="L35" s="124" t="str">
        <f>INDEX('State '!$A$1:$C$62,MATCH($I35,'State '!$B:$B,0),3)</f>
        <v>Northeast</v>
      </c>
      <c r="M35" s="124" t="str">
        <f>INDEX('State '!$A$1:$C$62,MATCH($J35,'State '!$B:$B,0),3)</f>
        <v>Northeast</v>
      </c>
      <c r="N35" s="124"/>
      <c r="O35" s="86">
        <v>32</v>
      </c>
      <c r="P35" s="86">
        <v>10</v>
      </c>
      <c r="Q35" s="125"/>
      <c r="R35" s="129">
        <v>16</v>
      </c>
      <c r="S35" s="148" t="s">
        <v>135</v>
      </c>
      <c r="T35" s="149" t="s">
        <v>390</v>
      </c>
      <c r="U35" s="124" t="s">
        <v>2280</v>
      </c>
      <c r="V35" s="124" t="s">
        <v>2250</v>
      </c>
      <c r="W35" s="102"/>
      <c r="X35" s="126"/>
    </row>
    <row r="36" spans="1:260" x14ac:dyDescent="0.2">
      <c r="A36" s="123">
        <v>42921</v>
      </c>
      <c r="B36" s="102" t="s">
        <v>2395</v>
      </c>
      <c r="C36" s="103" t="s">
        <v>1942</v>
      </c>
      <c r="D36" s="102" t="s">
        <v>134</v>
      </c>
      <c r="E36" s="102" t="s">
        <v>144</v>
      </c>
      <c r="F36" s="83">
        <v>42826</v>
      </c>
      <c r="G36" s="125">
        <v>2017</v>
      </c>
      <c r="H36" s="124" t="s">
        <v>22</v>
      </c>
      <c r="I36" s="124" t="str">
        <f t="shared" si="0"/>
        <v>GA</v>
      </c>
      <c r="J36" s="124" t="str">
        <f t="shared" si="3"/>
        <v>GA</v>
      </c>
      <c r="K36" s="211" t="str">
        <f t="shared" si="2"/>
        <v>Southeast</v>
      </c>
      <c r="L36" s="124" t="str">
        <f>INDEX('State '!$A$1:$C$62,MATCH($I36,'State '!$B:$B,0),3)</f>
        <v>Southeast</v>
      </c>
      <c r="M36" s="124" t="str">
        <f>INDEX('State '!$A$1:$C$62,MATCH($J36,'State '!$B:$B,0),3)</f>
        <v>Southeast</v>
      </c>
      <c r="N36" s="124"/>
      <c r="O36" s="86">
        <v>471.9</v>
      </c>
      <c r="P36" s="86">
        <v>115</v>
      </c>
      <c r="Q36" s="86">
        <v>448</v>
      </c>
      <c r="R36" s="125">
        <v>16</v>
      </c>
      <c r="S36" s="124" t="s">
        <v>135</v>
      </c>
      <c r="T36" s="149" t="s">
        <v>390</v>
      </c>
      <c r="U36" s="124" t="s">
        <v>2090</v>
      </c>
      <c r="V36" s="124" t="s">
        <v>2250</v>
      </c>
      <c r="W36" s="102"/>
      <c r="X36" s="126"/>
      <c r="Y36" s="127"/>
    </row>
    <row r="37" spans="1:260" x14ac:dyDescent="0.2">
      <c r="A37" s="123">
        <v>42853</v>
      </c>
      <c r="B37" s="102" t="s">
        <v>2332</v>
      </c>
      <c r="C37" s="102" t="s">
        <v>2100</v>
      </c>
      <c r="D37" s="102" t="s">
        <v>137</v>
      </c>
      <c r="E37" s="102" t="s">
        <v>144</v>
      </c>
      <c r="F37" s="83">
        <v>42825</v>
      </c>
      <c r="G37" s="125">
        <v>2017</v>
      </c>
      <c r="H37" s="124" t="s">
        <v>419</v>
      </c>
      <c r="I37" s="124" t="str">
        <f t="shared" si="0"/>
        <v>TX</v>
      </c>
      <c r="J37" s="124" t="str">
        <f t="shared" si="3"/>
        <v>MX</v>
      </c>
      <c r="K37" s="211" t="str">
        <f t="shared" si="2"/>
        <v>South Central, Mexico</v>
      </c>
      <c r="L37" s="124" t="str">
        <f>INDEX('State '!$A$1:$C$62,MATCH($I37,'State '!$B:$B,0),3)</f>
        <v>South Central</v>
      </c>
      <c r="M37" s="124" t="str">
        <f>INDEX('State '!$A$1:$C$62,MATCH($J37,'State '!$B:$B,0),3)</f>
        <v>Mexico</v>
      </c>
      <c r="N37" s="124"/>
      <c r="O37" s="86">
        <v>3.6</v>
      </c>
      <c r="P37" s="86">
        <v>148</v>
      </c>
      <c r="Q37" s="86">
        <v>1400</v>
      </c>
      <c r="R37" s="125">
        <v>42</v>
      </c>
      <c r="S37" s="124" t="s">
        <v>135</v>
      </c>
      <c r="T37" s="124" t="s">
        <v>390</v>
      </c>
      <c r="U37" s="124" t="s">
        <v>2267</v>
      </c>
      <c r="V37" s="124" t="s">
        <v>2253</v>
      </c>
      <c r="W37" s="102"/>
      <c r="X37" s="126"/>
      <c r="Y37" s="127"/>
    </row>
    <row r="38" spans="1:260" x14ac:dyDescent="0.2">
      <c r="A38" s="123">
        <v>43068</v>
      </c>
      <c r="B38" s="102" t="s">
        <v>2127</v>
      </c>
      <c r="C38" s="103" t="s">
        <v>207</v>
      </c>
      <c r="D38" s="102" t="s">
        <v>141</v>
      </c>
      <c r="E38" s="145" t="s">
        <v>144</v>
      </c>
      <c r="F38" s="83">
        <v>43040</v>
      </c>
      <c r="G38" s="125">
        <v>2017</v>
      </c>
      <c r="H38" s="124" t="s">
        <v>7</v>
      </c>
      <c r="I38" s="124" t="str">
        <f t="shared" si="0"/>
        <v>PA</v>
      </c>
      <c r="J38" s="124" t="str">
        <f t="shared" si="3"/>
        <v>PA</v>
      </c>
      <c r="K38" s="211" t="str">
        <f t="shared" si="2"/>
        <v>Northeast</v>
      </c>
      <c r="L38" s="124" t="str">
        <f>INDEX('State '!$A$1:$C$62,MATCH($I38,'State '!$B:$B,0),3)</f>
        <v>Northeast</v>
      </c>
      <c r="M38" s="124" t="str">
        <f>INDEX('State '!$A$1:$C$62,MATCH($J38,'State '!$B:$B,0),3)</f>
        <v>Northeast</v>
      </c>
      <c r="N38" s="124"/>
      <c r="O38" s="86">
        <v>87.4</v>
      </c>
      <c r="P38" s="86">
        <v>7</v>
      </c>
      <c r="Q38" s="86">
        <v>180</v>
      </c>
      <c r="R38" s="125">
        <v>36</v>
      </c>
      <c r="S38" s="124" t="s">
        <v>135</v>
      </c>
      <c r="T38" s="124" t="s">
        <v>390</v>
      </c>
      <c r="U38" s="124" t="s">
        <v>2128</v>
      </c>
      <c r="V38" s="124" t="s">
        <v>2250</v>
      </c>
      <c r="W38" s="102"/>
      <c r="X38" s="126"/>
      <c r="Y38" s="127"/>
    </row>
    <row r="39" spans="1:260" x14ac:dyDescent="0.2">
      <c r="A39" s="123">
        <v>43124</v>
      </c>
      <c r="B39" s="102" t="s">
        <v>2078</v>
      </c>
      <c r="C39" s="102" t="s">
        <v>291</v>
      </c>
      <c r="D39" s="102" t="s">
        <v>1945</v>
      </c>
      <c r="E39" s="102" t="s">
        <v>144</v>
      </c>
      <c r="F39" s="83">
        <v>42978</v>
      </c>
      <c r="G39" s="125">
        <v>2017</v>
      </c>
      <c r="H39" s="124" t="s">
        <v>2079</v>
      </c>
      <c r="I39" s="124" t="str">
        <f t="shared" si="0"/>
        <v>IL</v>
      </c>
      <c r="J39" s="124" t="str">
        <f t="shared" si="3"/>
        <v>MS</v>
      </c>
      <c r="K39" s="211" t="str">
        <f t="shared" si="2"/>
        <v>Midwest, South Central</v>
      </c>
      <c r="L39" s="124" t="str">
        <f>INDEX('State '!$A$1:$C$62,MATCH($I39,'State '!$B:$B,0),3)</f>
        <v>Midwest</v>
      </c>
      <c r="M39" s="124" t="str">
        <f>INDEX('State '!$A$1:$C$62,MATCH($J39,'State '!$B:$B,0),3)</f>
        <v>South Central</v>
      </c>
      <c r="N39" s="124"/>
      <c r="O39" s="86">
        <v>51</v>
      </c>
      <c r="P39" s="86"/>
      <c r="Q39" s="86">
        <v>800</v>
      </c>
      <c r="R39" s="125"/>
      <c r="S39" s="124" t="s">
        <v>135</v>
      </c>
      <c r="T39" s="124" t="s">
        <v>390</v>
      </c>
      <c r="U39" s="124" t="s">
        <v>2273</v>
      </c>
      <c r="V39" s="124" t="s">
        <v>2253</v>
      </c>
      <c r="W39" s="102"/>
      <c r="X39" s="126"/>
      <c r="Y39" s="127"/>
    </row>
    <row r="40" spans="1:260" x14ac:dyDescent="0.2">
      <c r="A40" s="123">
        <v>43124</v>
      </c>
      <c r="B40" s="103" t="s">
        <v>2073</v>
      </c>
      <c r="C40" s="103" t="s">
        <v>1985</v>
      </c>
      <c r="D40" s="103" t="s">
        <v>134</v>
      </c>
      <c r="E40" s="145" t="s">
        <v>144</v>
      </c>
      <c r="F40" s="85">
        <v>42738</v>
      </c>
      <c r="G40" s="151">
        <v>2017</v>
      </c>
      <c r="H40" s="124" t="s">
        <v>7</v>
      </c>
      <c r="I40" s="124" t="str">
        <f t="shared" si="0"/>
        <v>PA</v>
      </c>
      <c r="J40" s="124" t="str">
        <f t="shared" si="3"/>
        <v>PA</v>
      </c>
      <c r="K40" s="211" t="str">
        <f t="shared" si="2"/>
        <v>Northeast</v>
      </c>
      <c r="L40" s="124" t="str">
        <f>INDEX('State '!$A$1:$C$62,MATCH($I40,'State '!$B:$B,0),3)</f>
        <v>Northeast</v>
      </c>
      <c r="M40" s="124" t="str">
        <f>INDEX('State '!$A$1:$C$62,MATCH($J40,'State '!$B:$B,0),3)</f>
        <v>Northeast</v>
      </c>
      <c r="N40" s="124"/>
      <c r="O40" s="147">
        <v>178</v>
      </c>
      <c r="P40" s="147">
        <v>35</v>
      </c>
      <c r="Q40" s="147">
        <v>200</v>
      </c>
      <c r="R40" s="86">
        <v>20</v>
      </c>
      <c r="S40" s="148" t="s">
        <v>135</v>
      </c>
      <c r="T40" s="149" t="s">
        <v>390</v>
      </c>
      <c r="U40" s="150" t="s">
        <v>2118</v>
      </c>
      <c r="V40" s="124" t="s">
        <v>2250</v>
      </c>
      <c r="W40" s="102"/>
      <c r="X40" s="126"/>
      <c r="Y40" s="127"/>
    </row>
    <row r="41" spans="1:260" x14ac:dyDescent="0.2">
      <c r="A41" s="123">
        <v>43124</v>
      </c>
      <c r="B41" s="102" t="s">
        <v>2175</v>
      </c>
      <c r="C41" s="102" t="s">
        <v>1942</v>
      </c>
      <c r="D41" s="102" t="s">
        <v>134</v>
      </c>
      <c r="E41" s="145" t="s">
        <v>144</v>
      </c>
      <c r="F41" s="83">
        <v>43073</v>
      </c>
      <c r="G41" s="125">
        <v>2017</v>
      </c>
      <c r="H41" s="124" t="s">
        <v>19</v>
      </c>
      <c r="I41" s="124" t="str">
        <f t="shared" si="0"/>
        <v>VA</v>
      </c>
      <c r="J41" s="124" t="str">
        <f t="shared" si="3"/>
        <v>VA</v>
      </c>
      <c r="K41" s="211" t="str">
        <f t="shared" si="2"/>
        <v>Northeast</v>
      </c>
      <c r="L41" s="124" t="str">
        <f>INDEX('State '!$A$1:$C$62,MATCH($I41,'State '!$B:$B,0),3)</f>
        <v>Northeast</v>
      </c>
      <c r="M41" s="124" t="str">
        <f>INDEX('State '!$A$1:$C$62,MATCH($J41,'State '!$B:$B,0),3)</f>
        <v>Northeast</v>
      </c>
      <c r="N41" s="124"/>
      <c r="O41" s="86">
        <v>190.8</v>
      </c>
      <c r="P41" s="86">
        <v>4.9000000000000004</v>
      </c>
      <c r="Q41" s="86">
        <v>250</v>
      </c>
      <c r="R41" s="125">
        <v>24</v>
      </c>
      <c r="S41" s="124" t="s">
        <v>135</v>
      </c>
      <c r="T41" s="124" t="s">
        <v>390</v>
      </c>
      <c r="U41" s="124" t="s">
        <v>2077</v>
      </c>
      <c r="V41" s="124" t="s">
        <v>2250</v>
      </c>
      <c r="W41" s="102"/>
      <c r="X41" s="126"/>
      <c r="Y41" s="127"/>
    </row>
    <row r="42" spans="1:260" s="132" customFormat="1" x14ac:dyDescent="0.2">
      <c r="A42" s="123">
        <v>42613</v>
      </c>
      <c r="B42" s="103" t="s">
        <v>2186</v>
      </c>
      <c r="C42" s="103" t="s">
        <v>219</v>
      </c>
      <c r="D42" s="103" t="s">
        <v>141</v>
      </c>
      <c r="E42" s="145" t="s">
        <v>144</v>
      </c>
      <c r="F42" s="85">
        <v>42804</v>
      </c>
      <c r="G42" s="151">
        <v>2017</v>
      </c>
      <c r="H42" s="124" t="s">
        <v>832</v>
      </c>
      <c r="I42" s="124" t="str">
        <f t="shared" si="0"/>
        <v>PA</v>
      </c>
      <c r="J42" s="124" t="str">
        <f t="shared" si="3"/>
        <v>DE</v>
      </c>
      <c r="K42" s="211" t="str">
        <f t="shared" si="2"/>
        <v>Northeast</v>
      </c>
      <c r="L42" s="124" t="str">
        <f>INDEX('State '!$A$1:$C$62,MATCH($I42,'State '!$B:$B,0),3)</f>
        <v>Northeast</v>
      </c>
      <c r="M42" s="124" t="str">
        <f>INDEX('State '!$A$1:$C$62,MATCH($J42,'State '!$B:$B,0),3)</f>
        <v>Northeast</v>
      </c>
      <c r="N42" s="124"/>
      <c r="O42" s="152">
        <v>35.210999999999999</v>
      </c>
      <c r="P42" s="147">
        <v>7</v>
      </c>
      <c r="Q42" s="147">
        <v>45</v>
      </c>
      <c r="R42" s="86">
        <v>16</v>
      </c>
      <c r="S42" s="148" t="s">
        <v>135</v>
      </c>
      <c r="T42" s="149" t="s">
        <v>390</v>
      </c>
      <c r="U42" s="150" t="s">
        <v>2187</v>
      </c>
      <c r="V42" s="124" t="s">
        <v>2253</v>
      </c>
      <c r="W42" s="102"/>
      <c r="X42" s="126"/>
      <c r="Y42" s="131"/>
    </row>
    <row r="43" spans="1:260" x14ac:dyDescent="0.2">
      <c r="A43" s="123">
        <v>42604</v>
      </c>
      <c r="B43" s="102" t="s">
        <v>401</v>
      </c>
      <c r="C43" s="102" t="s">
        <v>201</v>
      </c>
      <c r="D43" s="102" t="s">
        <v>141</v>
      </c>
      <c r="E43" s="102" t="s">
        <v>144</v>
      </c>
      <c r="F43" s="83">
        <v>42734</v>
      </c>
      <c r="G43" s="84">
        <v>2016</v>
      </c>
      <c r="H43" s="124" t="s">
        <v>1941</v>
      </c>
      <c r="I43" s="124" t="str">
        <f t="shared" si="0"/>
        <v>NJ</v>
      </c>
      <c r="J43" s="124" t="str">
        <f t="shared" si="3"/>
        <v>MA</v>
      </c>
      <c r="K43" s="124" t="str">
        <f t="shared" si="2"/>
        <v>Northeast</v>
      </c>
      <c r="L43" s="124" t="str">
        <f>INDEX('State '!$A$1:$C$62,MATCH($I43,'State '!$B:$B,0),3)</f>
        <v>Northeast</v>
      </c>
      <c r="M43" s="124" t="str">
        <f>INDEX('State '!$A$1:$C$62,MATCH($J43,'State '!$B:$B,0),3)</f>
        <v>Northeast</v>
      </c>
      <c r="N43" s="124"/>
      <c r="O43" s="86">
        <v>972</v>
      </c>
      <c r="P43" s="86">
        <v>37</v>
      </c>
      <c r="Q43" s="86">
        <v>342</v>
      </c>
      <c r="R43" s="125">
        <v>42</v>
      </c>
      <c r="S43" s="124" t="s">
        <v>135</v>
      </c>
      <c r="T43" s="124" t="s">
        <v>390</v>
      </c>
      <c r="U43" s="124" t="s">
        <v>2057</v>
      </c>
      <c r="V43" s="124" t="s">
        <v>2253</v>
      </c>
      <c r="W43" s="102"/>
      <c r="X43" s="126"/>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row>
    <row r="44" spans="1:260" ht="25.5" x14ac:dyDescent="0.2">
      <c r="A44" s="123">
        <v>42611</v>
      </c>
      <c r="B44" s="105" t="s">
        <v>2251</v>
      </c>
      <c r="C44" s="102" t="s">
        <v>2139</v>
      </c>
      <c r="D44" s="105" t="s">
        <v>141</v>
      </c>
      <c r="E44" s="145" t="s">
        <v>144</v>
      </c>
      <c r="F44" s="83">
        <v>42675</v>
      </c>
      <c r="G44" s="84">
        <v>2016</v>
      </c>
      <c r="H44" s="124" t="s">
        <v>28</v>
      </c>
      <c r="I44" s="124" t="str">
        <f t="shared" si="0"/>
        <v>IL</v>
      </c>
      <c r="J44" s="124" t="str">
        <f t="shared" si="3"/>
        <v>IL</v>
      </c>
      <c r="K44" s="124" t="str">
        <f t="shared" si="2"/>
        <v>Midwest</v>
      </c>
      <c r="L44" s="124" t="str">
        <f>INDEX('State '!$A$1:$C$62,MATCH($I44,'State '!$B:$B,0),3)</f>
        <v>Midwest</v>
      </c>
      <c r="M44" s="124" t="str">
        <f>INDEX('State '!$A$1:$C$62,MATCH($J44,'State '!$B:$B,0),3)</f>
        <v>Midwest</v>
      </c>
      <c r="N44" s="124"/>
      <c r="O44" s="86">
        <v>50</v>
      </c>
      <c r="P44" s="86"/>
      <c r="Q44" s="125">
        <v>238</v>
      </c>
      <c r="R44" s="129"/>
      <c r="S44" s="130" t="s">
        <v>135</v>
      </c>
      <c r="T44" s="124" t="s">
        <v>390</v>
      </c>
      <c r="U44" s="124" t="s">
        <v>2119</v>
      </c>
      <c r="V44" s="124" t="s">
        <v>2250</v>
      </c>
      <c r="W44" s="126"/>
    </row>
    <row r="45" spans="1:260" s="128" customFormat="1" ht="25.5" x14ac:dyDescent="0.2">
      <c r="A45" s="123">
        <v>42612</v>
      </c>
      <c r="B45" s="102" t="s">
        <v>1960</v>
      </c>
      <c r="C45" s="102" t="s">
        <v>225</v>
      </c>
      <c r="D45" s="102" t="s">
        <v>141</v>
      </c>
      <c r="E45" s="102" t="s">
        <v>144</v>
      </c>
      <c r="F45" s="83">
        <v>42662</v>
      </c>
      <c r="G45" s="84">
        <v>2016</v>
      </c>
      <c r="H45" s="124" t="s">
        <v>2029</v>
      </c>
      <c r="I45" s="124" t="str">
        <f t="shared" si="0"/>
        <v>WV</v>
      </c>
      <c r="J45" s="124" t="str">
        <f t="shared" si="3"/>
        <v>OH</v>
      </c>
      <c r="K45" s="124" t="str">
        <f t="shared" si="2"/>
        <v>Northeast</v>
      </c>
      <c r="L45" s="124" t="str">
        <f>INDEX('State '!$A$1:$C$62,MATCH($I45,'State '!$B:$B,0),3)</f>
        <v>Northeast</v>
      </c>
      <c r="M45" s="124" t="str">
        <f>INDEX('State '!$A$1:$C$62,MATCH($J45,'State '!$B:$B,0),3)</f>
        <v>Northeast</v>
      </c>
      <c r="N45" s="124"/>
      <c r="O45" s="86">
        <v>77</v>
      </c>
      <c r="P45" s="86">
        <v>0</v>
      </c>
      <c r="Q45" s="86">
        <v>250</v>
      </c>
      <c r="R45" s="125"/>
      <c r="S45" s="124" t="s">
        <v>135</v>
      </c>
      <c r="T45" s="124" t="s">
        <v>390</v>
      </c>
      <c r="U45" s="124" t="s">
        <v>1961</v>
      </c>
      <c r="V45" s="124" t="s">
        <v>2253</v>
      </c>
      <c r="W45" s="126" t="s">
        <v>2312</v>
      </c>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row>
    <row r="46" spans="1:260" ht="25.5" x14ac:dyDescent="0.2">
      <c r="A46" s="62">
        <v>43124</v>
      </c>
      <c r="B46" s="63" t="s">
        <v>2121</v>
      </c>
      <c r="C46" s="63" t="s">
        <v>2122</v>
      </c>
      <c r="D46" s="63" t="s">
        <v>137</v>
      </c>
      <c r="E46" s="64" t="s">
        <v>144</v>
      </c>
      <c r="F46" s="65">
        <v>42675</v>
      </c>
      <c r="G46" s="74">
        <v>2016</v>
      </c>
      <c r="H46" s="66" t="s">
        <v>53</v>
      </c>
      <c r="I46" s="76" t="str">
        <f t="shared" si="0"/>
        <v>SC</v>
      </c>
      <c r="J46" s="76" t="str">
        <f t="shared" si="3"/>
        <v>SC</v>
      </c>
      <c r="K46" s="124" t="str">
        <f t="shared" si="2"/>
        <v>Southeast</v>
      </c>
      <c r="L46" s="76" t="str">
        <f>INDEX('State '!$A$1:$C$62,MATCH($I46,'State '!$B:$B,0),3)</f>
        <v>Southeast</v>
      </c>
      <c r="M46" s="76" t="str">
        <f>INDEX('State '!$A$1:$C$62,MATCH($J46,'State '!$B:$B,0),3)</f>
        <v>Southeast</v>
      </c>
      <c r="N46" s="76"/>
      <c r="O46" s="67">
        <v>36</v>
      </c>
      <c r="P46" s="67">
        <v>29</v>
      </c>
      <c r="Q46" s="67">
        <v>18</v>
      </c>
      <c r="R46" s="68">
        <v>8</v>
      </c>
      <c r="S46" s="72" t="s">
        <v>135</v>
      </c>
      <c r="T46" s="69" t="s">
        <v>390</v>
      </c>
      <c r="U46" s="70" t="s">
        <v>2123</v>
      </c>
      <c r="V46" s="76" t="s">
        <v>2250</v>
      </c>
      <c r="W46" s="126"/>
    </row>
    <row r="47" spans="1:260" ht="25.5" x14ac:dyDescent="0.2">
      <c r="A47" s="123">
        <v>42612</v>
      </c>
      <c r="B47" s="103" t="s">
        <v>2121</v>
      </c>
      <c r="C47" s="103" t="s">
        <v>2122</v>
      </c>
      <c r="D47" s="103" t="s">
        <v>137</v>
      </c>
      <c r="E47" s="145" t="s">
        <v>432</v>
      </c>
      <c r="F47" s="85"/>
      <c r="G47" s="146">
        <v>2016</v>
      </c>
      <c r="H47" s="124" t="s">
        <v>53</v>
      </c>
      <c r="I47" s="124" t="str">
        <f t="shared" si="0"/>
        <v>SC</v>
      </c>
      <c r="J47" s="124" t="str">
        <f t="shared" si="3"/>
        <v>SC</v>
      </c>
      <c r="K47" s="124" t="str">
        <f t="shared" si="2"/>
        <v>Southeast</v>
      </c>
      <c r="L47" s="124" t="str">
        <f>INDEX('State '!$A$1:$C$62,MATCH($I47,'State '!$B:$B,0),3)</f>
        <v>Southeast</v>
      </c>
      <c r="M47" s="124" t="str">
        <f>INDEX('State '!$A$1:$C$62,MATCH($J47,'State '!$B:$B,0),3)</f>
        <v>Southeast</v>
      </c>
      <c r="N47" s="124"/>
      <c r="O47" s="147">
        <v>36</v>
      </c>
      <c r="P47" s="147">
        <v>29</v>
      </c>
      <c r="Q47" s="147">
        <v>18</v>
      </c>
      <c r="R47" s="86">
        <v>8</v>
      </c>
      <c r="S47" s="148" t="s">
        <v>135</v>
      </c>
      <c r="T47" s="149" t="s">
        <v>390</v>
      </c>
      <c r="U47" s="150" t="s">
        <v>2123</v>
      </c>
      <c r="V47" s="124" t="s">
        <v>2250</v>
      </c>
      <c r="W47" s="126"/>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row>
    <row r="48" spans="1:260" x14ac:dyDescent="0.2">
      <c r="A48" s="123">
        <v>42607</v>
      </c>
      <c r="B48" s="102" t="s">
        <v>2190</v>
      </c>
      <c r="C48" s="102" t="s">
        <v>1891</v>
      </c>
      <c r="D48" s="102" t="s">
        <v>1945</v>
      </c>
      <c r="E48" s="102" t="s">
        <v>398</v>
      </c>
      <c r="F48" s="83"/>
      <c r="G48" s="84">
        <v>2016</v>
      </c>
      <c r="H48" s="124" t="s">
        <v>0</v>
      </c>
      <c r="I48" s="124" t="str">
        <f t="shared" si="0"/>
        <v>LA</v>
      </c>
      <c r="J48" s="124" t="str">
        <f t="shared" si="3"/>
        <v>LA</v>
      </c>
      <c r="K48" s="124" t="str">
        <f t="shared" si="2"/>
        <v>South Central</v>
      </c>
      <c r="L48" s="124" t="str">
        <f>INDEX('State '!$A$1:$C$62,MATCH($I48,'State '!$B:$B,0),3)</f>
        <v>South Central</v>
      </c>
      <c r="M48" s="124" t="str">
        <f>INDEX('State '!$A$1:$C$62,MATCH($J48,'State '!$B:$B,0),3)</f>
        <v>South Central</v>
      </c>
      <c r="N48" s="124"/>
      <c r="O48" s="86">
        <v>610</v>
      </c>
      <c r="P48" s="86">
        <v>104.3</v>
      </c>
      <c r="Q48" s="86">
        <v>1500</v>
      </c>
      <c r="R48" s="125">
        <v>42</v>
      </c>
      <c r="S48" s="124" t="s">
        <v>135</v>
      </c>
      <c r="T48" s="124" t="s">
        <v>390</v>
      </c>
      <c r="U48" s="124" t="s">
        <v>2243</v>
      </c>
      <c r="V48" s="124" t="s">
        <v>2250</v>
      </c>
      <c r="W48" s="126"/>
    </row>
    <row r="49" spans="1:259" x14ac:dyDescent="0.2">
      <c r="A49" s="123">
        <v>42649</v>
      </c>
      <c r="B49" s="102" t="s">
        <v>2327</v>
      </c>
      <c r="C49" s="102" t="s">
        <v>2326</v>
      </c>
      <c r="D49" s="102" t="s">
        <v>141</v>
      </c>
      <c r="E49" s="102" t="s">
        <v>432</v>
      </c>
      <c r="F49" s="83"/>
      <c r="G49" s="84">
        <v>2016</v>
      </c>
      <c r="H49" s="124" t="s">
        <v>22</v>
      </c>
      <c r="I49" s="124" t="str">
        <f t="shared" si="0"/>
        <v>GA</v>
      </c>
      <c r="J49" s="124" t="str">
        <f t="shared" si="3"/>
        <v>GA</v>
      </c>
      <c r="K49" s="124" t="str">
        <f t="shared" si="2"/>
        <v>Southeast</v>
      </c>
      <c r="L49" s="124" t="str">
        <f>INDEX('State '!$A$1:$C$62,MATCH($I49,'State '!$B:$B,0),3)</f>
        <v>Southeast</v>
      </c>
      <c r="M49" s="124" t="str">
        <f>INDEX('State '!$A$1:$C$62,MATCH($J49,'State '!$B:$B,0),3)</f>
        <v>Southeast</v>
      </c>
      <c r="N49" s="124"/>
      <c r="O49" s="86">
        <v>114</v>
      </c>
      <c r="P49" s="86"/>
      <c r="Q49" s="86">
        <v>769</v>
      </c>
      <c r="R49" s="125"/>
      <c r="S49" s="124" t="s">
        <v>135</v>
      </c>
      <c r="T49" s="124" t="s">
        <v>390</v>
      </c>
      <c r="U49" s="124" t="s">
        <v>2325</v>
      </c>
      <c r="V49" s="124"/>
      <c r="W49" s="126"/>
    </row>
    <row r="50" spans="1:259" ht="25.5" x14ac:dyDescent="0.2">
      <c r="A50" s="123">
        <v>42604</v>
      </c>
      <c r="B50" s="102" t="s">
        <v>2232</v>
      </c>
      <c r="C50" s="102" t="s">
        <v>200</v>
      </c>
      <c r="D50" s="102" t="s">
        <v>1945</v>
      </c>
      <c r="E50" s="102" t="s">
        <v>144</v>
      </c>
      <c r="F50" s="83">
        <v>42647</v>
      </c>
      <c r="G50" s="84">
        <v>2016</v>
      </c>
      <c r="H50" s="124" t="s">
        <v>2234</v>
      </c>
      <c r="I50" s="124" t="str">
        <f t="shared" si="0"/>
        <v>PA</v>
      </c>
      <c r="J50" s="124" t="str">
        <f t="shared" si="3"/>
        <v>LA</v>
      </c>
      <c r="K50" s="124" t="str">
        <f t="shared" si="2"/>
        <v>Northeast, Midwest, South Central</v>
      </c>
      <c r="L50" s="124" t="str">
        <f>INDEX('State '!$A$1:$C$62,MATCH($I50,'State '!$B:$B,0),3)</f>
        <v>Northeast</v>
      </c>
      <c r="M50" s="124" t="str">
        <f>INDEX('State '!$A$1:$C$62,MATCH($J50,'State '!$B:$B,0),3)</f>
        <v>South Central</v>
      </c>
      <c r="N50" s="124" t="s">
        <v>9</v>
      </c>
      <c r="O50" s="86">
        <v>149.1</v>
      </c>
      <c r="P50" s="86"/>
      <c r="Q50" s="86">
        <v>250</v>
      </c>
      <c r="R50" s="125"/>
      <c r="S50" s="124" t="s">
        <v>135</v>
      </c>
      <c r="T50" s="124" t="s">
        <v>390</v>
      </c>
      <c r="U50" s="124" t="s">
        <v>2076</v>
      </c>
      <c r="V50" s="124" t="s">
        <v>2253</v>
      </c>
      <c r="W50" s="126" t="s">
        <v>2298</v>
      </c>
    </row>
    <row r="51" spans="1:259" x14ac:dyDescent="0.2">
      <c r="A51" s="123">
        <v>42612</v>
      </c>
      <c r="B51" s="102" t="s">
        <v>1997</v>
      </c>
      <c r="C51" s="102" t="s">
        <v>225</v>
      </c>
      <c r="D51" s="102" t="s">
        <v>141</v>
      </c>
      <c r="E51" s="102" t="s">
        <v>144</v>
      </c>
      <c r="F51" s="83">
        <v>42675</v>
      </c>
      <c r="G51" s="84">
        <v>2016</v>
      </c>
      <c r="H51" s="124" t="s">
        <v>1998</v>
      </c>
      <c r="I51" s="124" t="str">
        <f t="shared" si="0"/>
        <v>PA</v>
      </c>
      <c r="J51" s="124" t="str">
        <f t="shared" si="3"/>
        <v>OH</v>
      </c>
      <c r="K51" s="124" t="str">
        <f t="shared" si="2"/>
        <v>Northeast</v>
      </c>
      <c r="L51" s="124" t="str">
        <f>INDEX('State '!$A$1:$C$62,MATCH($I51,'State '!$B:$B,0),3)</f>
        <v>Northeast</v>
      </c>
      <c r="M51" s="124" t="str">
        <f>INDEX('State '!$A$1:$C$62,MATCH($J51,'State '!$B:$B,0),3)</f>
        <v>Northeast</v>
      </c>
      <c r="N51" s="124"/>
      <c r="O51" s="86">
        <v>111.8</v>
      </c>
      <c r="P51" s="86"/>
      <c r="Q51" s="86">
        <v>130</v>
      </c>
      <c r="R51" s="125"/>
      <c r="S51" s="124" t="s">
        <v>135</v>
      </c>
      <c r="T51" s="124" t="s">
        <v>390</v>
      </c>
      <c r="U51" s="124" t="s">
        <v>1999</v>
      </c>
      <c r="V51" s="124" t="s">
        <v>2253</v>
      </c>
      <c r="W51" s="126"/>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row>
    <row r="52" spans="1:259" x14ac:dyDescent="0.2">
      <c r="A52" s="123">
        <v>42601</v>
      </c>
      <c r="B52" s="102" t="s">
        <v>2107</v>
      </c>
      <c r="C52" s="103" t="s">
        <v>233</v>
      </c>
      <c r="D52" s="102" t="s">
        <v>141</v>
      </c>
      <c r="E52" s="102" t="s">
        <v>144</v>
      </c>
      <c r="F52" s="83">
        <v>42614</v>
      </c>
      <c r="G52" s="84">
        <v>2016</v>
      </c>
      <c r="H52" s="124" t="s">
        <v>52</v>
      </c>
      <c r="I52" s="124" t="str">
        <f t="shared" si="0"/>
        <v>TN</v>
      </c>
      <c r="J52" s="124" t="str">
        <f t="shared" si="3"/>
        <v>TN</v>
      </c>
      <c r="K52" s="124" t="str">
        <f t="shared" si="2"/>
        <v>Midwest</v>
      </c>
      <c r="L52" s="124" t="str">
        <f>INDEX('State '!$A$1:$C$62,MATCH($I52,'State '!$B:$B,0),3)</f>
        <v>Midwest</v>
      </c>
      <c r="M52" s="124" t="str">
        <f>INDEX('State '!$A$1:$C$62,MATCH($J52,'State '!$B:$B,0),3)</f>
        <v>Midwest</v>
      </c>
      <c r="N52" s="124"/>
      <c r="O52" s="86">
        <v>53</v>
      </c>
      <c r="P52" s="86">
        <v>10</v>
      </c>
      <c r="Q52" s="86">
        <v>40</v>
      </c>
      <c r="R52" s="125">
        <v>12</v>
      </c>
      <c r="S52" s="124" t="s">
        <v>135</v>
      </c>
      <c r="T52" s="124" t="s">
        <v>390</v>
      </c>
      <c r="U52" s="124" t="s">
        <v>2108</v>
      </c>
      <c r="V52" s="124" t="s">
        <v>2250</v>
      </c>
      <c r="W52" s="126"/>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row>
    <row r="53" spans="1:259" x14ac:dyDescent="0.2">
      <c r="A53" s="123">
        <v>42612</v>
      </c>
      <c r="B53" s="102" t="s">
        <v>2192</v>
      </c>
      <c r="C53" s="102" t="s">
        <v>2193</v>
      </c>
      <c r="D53" s="102" t="s">
        <v>134</v>
      </c>
      <c r="E53" s="102" t="s">
        <v>144</v>
      </c>
      <c r="F53" s="83">
        <v>42477</v>
      </c>
      <c r="G53" s="84">
        <v>2016</v>
      </c>
      <c r="H53" s="124" t="s">
        <v>43</v>
      </c>
      <c r="I53" s="124" t="str">
        <f t="shared" si="0"/>
        <v>NM</v>
      </c>
      <c r="J53" s="124" t="str">
        <f t="shared" si="3"/>
        <v>NM</v>
      </c>
      <c r="K53" s="124" t="str">
        <f t="shared" si="2"/>
        <v>Mountain</v>
      </c>
      <c r="L53" s="124" t="str">
        <f>INDEX('State '!$A$1:$C$62,MATCH($I53,'State '!$B:$B,0),3)</f>
        <v>Mountain</v>
      </c>
      <c r="M53" s="124" t="str">
        <f>INDEX('State '!$A$1:$C$62,MATCH($J53,'State '!$B:$B,0),3)</f>
        <v>Mountain</v>
      </c>
      <c r="N53" s="124"/>
      <c r="O53" s="86">
        <v>23</v>
      </c>
      <c r="P53" s="86">
        <v>15</v>
      </c>
      <c r="Q53" s="86">
        <v>200</v>
      </c>
      <c r="R53" s="125"/>
      <c r="S53" s="124" t="s">
        <v>135</v>
      </c>
      <c r="T53" s="124" t="s">
        <v>390</v>
      </c>
      <c r="U53" s="124" t="s">
        <v>2194</v>
      </c>
      <c r="V53" s="124" t="s">
        <v>2250</v>
      </c>
      <c r="W53" s="126"/>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row>
    <row r="54" spans="1:259" x14ac:dyDescent="0.2">
      <c r="A54" s="123">
        <v>42612</v>
      </c>
      <c r="B54" s="102" t="s">
        <v>2028</v>
      </c>
      <c r="C54" s="102" t="s">
        <v>1788</v>
      </c>
      <c r="D54" s="102" t="s">
        <v>141</v>
      </c>
      <c r="E54" s="102" t="s">
        <v>144</v>
      </c>
      <c r="F54" s="83">
        <v>42644</v>
      </c>
      <c r="G54" s="125">
        <v>2016</v>
      </c>
      <c r="H54" s="124" t="s">
        <v>2029</v>
      </c>
      <c r="I54" s="124" t="str">
        <f t="shared" si="0"/>
        <v>WV</v>
      </c>
      <c r="J54" s="124" t="str">
        <f t="shared" si="3"/>
        <v>OH</v>
      </c>
      <c r="K54" s="124" t="str">
        <f t="shared" si="2"/>
        <v>Northeast</v>
      </c>
      <c r="L54" s="124" t="str">
        <f>INDEX('State '!$A$1:$C$62,MATCH($I54,'State '!$B:$B,0),3)</f>
        <v>Northeast</v>
      </c>
      <c r="M54" s="124" t="str">
        <f>INDEX('State '!$A$1:$C$62,MATCH($J54,'State '!$B:$B,0),3)</f>
        <v>Northeast</v>
      </c>
      <c r="N54" s="124"/>
      <c r="O54" s="86">
        <v>415</v>
      </c>
      <c r="P54" s="86">
        <v>50</v>
      </c>
      <c r="Q54" s="86">
        <v>850</v>
      </c>
      <c r="R54" s="125" t="s">
        <v>422</v>
      </c>
      <c r="S54" s="124" t="s">
        <v>135</v>
      </c>
      <c r="T54" s="124" t="s">
        <v>390</v>
      </c>
      <c r="U54" s="124" t="s">
        <v>2069</v>
      </c>
      <c r="V54" s="124" t="s">
        <v>2253</v>
      </c>
      <c r="W54" s="126"/>
    </row>
    <row r="55" spans="1:259" ht="25.5" x14ac:dyDescent="0.2">
      <c r="A55" s="123">
        <v>42605</v>
      </c>
      <c r="B55" s="102" t="s">
        <v>2007</v>
      </c>
      <c r="C55" s="102" t="s">
        <v>2008</v>
      </c>
      <c r="D55" s="102" t="s">
        <v>1945</v>
      </c>
      <c r="E55" s="102" t="s">
        <v>144</v>
      </c>
      <c r="F55" s="83">
        <v>42517</v>
      </c>
      <c r="G55" s="125">
        <v>2016</v>
      </c>
      <c r="H55" s="124" t="s">
        <v>2009</v>
      </c>
      <c r="I55" s="124" t="str">
        <f t="shared" si="0"/>
        <v>OH</v>
      </c>
      <c r="J55" s="124" t="str">
        <f t="shared" si="3"/>
        <v>LA</v>
      </c>
      <c r="K55" s="124" t="str">
        <f t="shared" si="2"/>
        <v>Northeast, Midwest, South Central</v>
      </c>
      <c r="L55" s="124" t="str">
        <f>INDEX('State '!$A$1:$C$62,MATCH($I55,'State '!$B:$B,0),3)</f>
        <v>Northeast</v>
      </c>
      <c r="M55" s="124" t="str">
        <f>INDEX('State '!$A$1:$C$62,MATCH($J55,'State '!$B:$B,0),3)</f>
        <v>South Central</v>
      </c>
      <c r="N55" s="124" t="s">
        <v>9</v>
      </c>
      <c r="O55" s="86">
        <v>115</v>
      </c>
      <c r="P55" s="86"/>
      <c r="Q55" s="86">
        <v>758</v>
      </c>
      <c r="R55" s="125"/>
      <c r="S55" s="124" t="s">
        <v>135</v>
      </c>
      <c r="T55" s="124" t="s">
        <v>390</v>
      </c>
      <c r="U55" s="124" t="s">
        <v>2010</v>
      </c>
      <c r="V55" s="124" t="s">
        <v>2253</v>
      </c>
      <c r="W55" s="126"/>
    </row>
    <row r="56" spans="1:259" x14ac:dyDescent="0.2">
      <c r="A56" s="123">
        <v>42612</v>
      </c>
      <c r="B56" s="103" t="s">
        <v>2309</v>
      </c>
      <c r="C56" s="103" t="s">
        <v>248</v>
      </c>
      <c r="D56" s="103" t="s">
        <v>1945</v>
      </c>
      <c r="E56" s="145" t="s">
        <v>144</v>
      </c>
      <c r="F56" s="85">
        <v>42734</v>
      </c>
      <c r="G56" s="151">
        <v>2016</v>
      </c>
      <c r="H56" s="124" t="s">
        <v>2334</v>
      </c>
      <c r="I56" s="124" t="str">
        <f t="shared" si="0"/>
        <v>OH</v>
      </c>
      <c r="J56" s="124" t="str">
        <f t="shared" si="3"/>
        <v>MO</v>
      </c>
      <c r="K56" s="124" t="str">
        <f t="shared" si="2"/>
        <v>Northeast, Midwest</v>
      </c>
      <c r="L56" s="124" t="str">
        <f>INDEX('State '!$A$1:$C$62,MATCH($I56,'State '!$B:$B,0),3)</f>
        <v>Northeast</v>
      </c>
      <c r="M56" s="124" t="str">
        <f>INDEX('State '!$A$1:$C$62,MATCH($J56,'State '!$B:$B,0),3)</f>
        <v>Midwest</v>
      </c>
      <c r="N56" s="124"/>
      <c r="O56" s="147">
        <v>532</v>
      </c>
      <c r="P56" s="147"/>
      <c r="Q56" s="147">
        <v>800</v>
      </c>
      <c r="R56" s="86"/>
      <c r="S56" s="148" t="s">
        <v>135</v>
      </c>
      <c r="T56" s="149" t="s">
        <v>390</v>
      </c>
      <c r="U56" s="150" t="s">
        <v>2191</v>
      </c>
      <c r="V56" s="124" t="s">
        <v>2253</v>
      </c>
      <c r="W56" s="126"/>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row>
    <row r="57" spans="1:259" x14ac:dyDescent="0.2">
      <c r="A57" s="123">
        <v>42853</v>
      </c>
      <c r="B57" s="102" t="s">
        <v>2101</v>
      </c>
      <c r="C57" s="102" t="s">
        <v>2266</v>
      </c>
      <c r="D57" s="102" t="s">
        <v>137</v>
      </c>
      <c r="E57" s="102" t="s">
        <v>144</v>
      </c>
      <c r="F57" s="83">
        <v>42439</v>
      </c>
      <c r="G57" s="125">
        <v>2016</v>
      </c>
      <c r="H57" s="124" t="s">
        <v>419</v>
      </c>
      <c r="I57" s="124" t="str">
        <f t="shared" si="0"/>
        <v>TX</v>
      </c>
      <c r="J57" s="124" t="str">
        <f t="shared" si="3"/>
        <v>MX</v>
      </c>
      <c r="K57" s="124" t="str">
        <f t="shared" si="2"/>
        <v>South Central, Mexico</v>
      </c>
      <c r="L57" s="124" t="str">
        <f>INDEX('State '!$A$1:$C$62,MATCH($I57,'State '!$B:$B,0),3)</f>
        <v>South Central</v>
      </c>
      <c r="M57" s="124" t="str">
        <f>INDEX('State '!$A$1:$C$62,MATCH($J57,'State '!$B:$B,0),3)</f>
        <v>Mexico</v>
      </c>
      <c r="N57" s="124"/>
      <c r="O57" s="86">
        <v>133</v>
      </c>
      <c r="P57" s="86">
        <v>200</v>
      </c>
      <c r="Q57" s="86">
        <v>170</v>
      </c>
      <c r="R57" s="125">
        <v>30</v>
      </c>
      <c r="S57" s="124" t="s">
        <v>135</v>
      </c>
      <c r="T57" s="124" t="s">
        <v>390</v>
      </c>
      <c r="U57" s="124" t="s">
        <v>2125</v>
      </c>
      <c r="V57" s="124" t="s">
        <v>2253</v>
      </c>
      <c r="W57" s="126"/>
      <c r="X57" s="114"/>
    </row>
    <row r="58" spans="1:259" x14ac:dyDescent="0.2">
      <c r="A58" s="123">
        <v>42853</v>
      </c>
      <c r="B58" s="102" t="s">
        <v>2099</v>
      </c>
      <c r="C58" s="102" t="s">
        <v>2266</v>
      </c>
      <c r="D58" s="102" t="s">
        <v>141</v>
      </c>
      <c r="E58" s="102" t="s">
        <v>144</v>
      </c>
      <c r="F58" s="83">
        <v>42644</v>
      </c>
      <c r="G58" s="125">
        <v>2016</v>
      </c>
      <c r="H58" s="124" t="s">
        <v>419</v>
      </c>
      <c r="I58" s="124" t="str">
        <f t="shared" si="0"/>
        <v>TX</v>
      </c>
      <c r="J58" s="124" t="str">
        <f t="shared" si="3"/>
        <v>MX</v>
      </c>
      <c r="K58" s="124" t="str">
        <f t="shared" si="2"/>
        <v>South Central, Mexico</v>
      </c>
      <c r="L58" s="124" t="str">
        <f>INDEX('State '!$A$1:$C$62,MATCH($I58,'State '!$B:$B,0),3)</f>
        <v>South Central</v>
      </c>
      <c r="M58" s="124" t="str">
        <f>INDEX('State '!$A$1:$C$62,MATCH($J58,'State '!$B:$B,0),3)</f>
        <v>Mexico</v>
      </c>
      <c r="N58" s="124"/>
      <c r="O58" s="86">
        <v>313</v>
      </c>
      <c r="P58" s="86"/>
      <c r="Q58" s="86">
        <v>400</v>
      </c>
      <c r="R58" s="125">
        <v>30</v>
      </c>
      <c r="S58" s="124" t="s">
        <v>135</v>
      </c>
      <c r="T58" s="124" t="s">
        <v>390</v>
      </c>
      <c r="U58" s="124" t="s">
        <v>391</v>
      </c>
      <c r="V58" s="124" t="s">
        <v>2253</v>
      </c>
      <c r="W58" s="126" t="s">
        <v>2254</v>
      </c>
    </row>
    <row r="59" spans="1:259" x14ac:dyDescent="0.2">
      <c r="A59" s="123">
        <v>42601</v>
      </c>
      <c r="B59" s="102" t="s">
        <v>2044</v>
      </c>
      <c r="C59" s="102" t="s">
        <v>1942</v>
      </c>
      <c r="D59" s="102" t="s">
        <v>134</v>
      </c>
      <c r="E59" s="102" t="s">
        <v>144</v>
      </c>
      <c r="F59" s="83">
        <v>42583</v>
      </c>
      <c r="G59" s="125">
        <v>2016</v>
      </c>
      <c r="H59" s="124" t="s">
        <v>395</v>
      </c>
      <c r="I59" s="124" t="str">
        <f t="shared" si="0"/>
        <v>PA</v>
      </c>
      <c r="J59" s="124" t="str">
        <f t="shared" si="3"/>
        <v>MD</v>
      </c>
      <c r="K59" s="124" t="str">
        <f t="shared" si="2"/>
        <v>Northeast</v>
      </c>
      <c r="L59" s="124" t="str">
        <f>INDEX('State '!$A$1:$C$62,MATCH($I59,'State '!$B:$B,0),3)</f>
        <v>Northeast</v>
      </c>
      <c r="M59" s="124" t="str">
        <f>INDEX('State '!$A$1:$C$62,MATCH($J59,'State '!$B:$B,0),3)</f>
        <v>Northeast</v>
      </c>
      <c r="N59" s="124"/>
      <c r="O59" s="86">
        <v>80</v>
      </c>
      <c r="P59" s="86">
        <v>11</v>
      </c>
      <c r="Q59" s="86">
        <v>192</v>
      </c>
      <c r="R59" s="125">
        <v>20</v>
      </c>
      <c r="S59" s="124" t="s">
        <v>135</v>
      </c>
      <c r="T59" s="124" t="s">
        <v>390</v>
      </c>
      <c r="U59" s="124" t="s">
        <v>2120</v>
      </c>
      <c r="V59" s="124" t="s">
        <v>2253</v>
      </c>
      <c r="W59" s="126"/>
    </row>
    <row r="60" spans="1:259" x14ac:dyDescent="0.2">
      <c r="A60" s="123">
        <v>42865</v>
      </c>
      <c r="B60" s="102" t="s">
        <v>2038</v>
      </c>
      <c r="C60" s="102" t="s">
        <v>201</v>
      </c>
      <c r="D60" s="102" t="s">
        <v>134</v>
      </c>
      <c r="E60" s="102" t="s">
        <v>144</v>
      </c>
      <c r="F60" s="83">
        <v>42704</v>
      </c>
      <c r="G60" s="125">
        <v>2016</v>
      </c>
      <c r="H60" s="124" t="s">
        <v>36</v>
      </c>
      <c r="I60" s="124" t="str">
        <f t="shared" si="0"/>
        <v>MA</v>
      </c>
      <c r="J60" s="124" t="str">
        <f t="shared" si="3"/>
        <v>MA</v>
      </c>
      <c r="K60" s="124" t="str">
        <f t="shared" si="2"/>
        <v>Northeast</v>
      </c>
      <c r="L60" s="124" t="str">
        <f>INDEX('State '!$A$1:$C$62,MATCH($I60,'State '!$B:$B,0),3)</f>
        <v>Northeast</v>
      </c>
      <c r="M60" s="124" t="str">
        <f>INDEX('State '!$A$1:$C$62,MATCH($J60,'State '!$B:$B,0),3)</f>
        <v>Northeast</v>
      </c>
      <c r="N60" s="124"/>
      <c r="O60" s="86">
        <v>63</v>
      </c>
      <c r="P60" s="86">
        <v>1.2</v>
      </c>
      <c r="Q60" s="86">
        <v>115</v>
      </c>
      <c r="R60" s="125">
        <v>16</v>
      </c>
      <c r="S60" s="124" t="s">
        <v>135</v>
      </c>
      <c r="T60" s="124" t="s">
        <v>390</v>
      </c>
      <c r="U60" s="124" t="s">
        <v>2039</v>
      </c>
      <c r="V60" s="124" t="s">
        <v>2250</v>
      </c>
      <c r="W60" s="126"/>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row>
    <row r="61" spans="1:259" x14ac:dyDescent="0.2">
      <c r="A61" s="123">
        <v>42604</v>
      </c>
      <c r="B61" s="102" t="s">
        <v>2149</v>
      </c>
      <c r="C61" s="102" t="s">
        <v>2150</v>
      </c>
      <c r="D61" s="102" t="s">
        <v>134</v>
      </c>
      <c r="E61" s="102" t="s">
        <v>144</v>
      </c>
      <c r="F61" s="83">
        <v>42544</v>
      </c>
      <c r="G61" s="125">
        <v>2016</v>
      </c>
      <c r="H61" s="124" t="s">
        <v>713</v>
      </c>
      <c r="I61" s="124" t="str">
        <f t="shared" si="0"/>
        <v>WY</v>
      </c>
      <c r="J61" s="124" t="str">
        <f t="shared" si="3"/>
        <v>CO</v>
      </c>
      <c r="K61" s="124" t="str">
        <f t="shared" si="2"/>
        <v>Mountain</v>
      </c>
      <c r="L61" s="124" t="str">
        <f>INDEX('State '!$A$1:$C$62,MATCH($I61,'State '!$B:$B,0),3)</f>
        <v>Mountain</v>
      </c>
      <c r="M61" s="124" t="str">
        <f>INDEX('State '!$A$1:$C$62,MATCH($J61,'State '!$B:$B,0),3)</f>
        <v>Mountain</v>
      </c>
      <c r="N61" s="124"/>
      <c r="O61" s="86">
        <v>31.9</v>
      </c>
      <c r="P61" s="86">
        <v>31</v>
      </c>
      <c r="Q61" s="86">
        <v>5</v>
      </c>
      <c r="R61" s="125">
        <v>6</v>
      </c>
      <c r="S61" s="124" t="s">
        <v>135</v>
      </c>
      <c r="T61" s="124" t="s">
        <v>390</v>
      </c>
      <c r="U61" s="124" t="s">
        <v>2151</v>
      </c>
      <c r="V61" s="124" t="s">
        <v>2250</v>
      </c>
      <c r="W61" s="126"/>
    </row>
    <row r="62" spans="1:259" x14ac:dyDescent="0.2">
      <c r="A62" s="123">
        <v>42605</v>
      </c>
      <c r="B62" s="102" t="s">
        <v>2196</v>
      </c>
      <c r="C62" s="102" t="s">
        <v>2008</v>
      </c>
      <c r="D62" s="102" t="s">
        <v>134</v>
      </c>
      <c r="E62" s="102" t="s">
        <v>144</v>
      </c>
      <c r="F62" s="83">
        <v>42538</v>
      </c>
      <c r="G62" s="125">
        <v>2016</v>
      </c>
      <c r="H62" s="124" t="s">
        <v>2086</v>
      </c>
      <c r="I62" s="124" t="str">
        <f t="shared" si="0"/>
        <v>KY</v>
      </c>
      <c r="J62" s="124" t="str">
        <f t="shared" si="3"/>
        <v>IN</v>
      </c>
      <c r="K62" s="124" t="str">
        <f t="shared" si="2"/>
        <v>Midwest</v>
      </c>
      <c r="L62" s="124" t="str">
        <f>INDEX('State '!$A$1:$C$62,MATCH($I62,'State '!$B:$B,0),3)</f>
        <v>Midwest</v>
      </c>
      <c r="M62" s="124" t="str">
        <f>INDEX('State '!$A$1:$C$62,MATCH($J62,'State '!$B:$B,0),3)</f>
        <v>Midwest</v>
      </c>
      <c r="N62" s="124"/>
      <c r="O62" s="86">
        <v>63</v>
      </c>
      <c r="P62" s="86">
        <v>30</v>
      </c>
      <c r="Q62" s="86">
        <v>53.5</v>
      </c>
      <c r="R62" s="125">
        <v>10</v>
      </c>
      <c r="S62" s="124" t="s">
        <v>135</v>
      </c>
      <c r="T62" s="124" t="s">
        <v>390</v>
      </c>
      <c r="U62" s="124" t="s">
        <v>2087</v>
      </c>
      <c r="V62" s="124" t="s">
        <v>2253</v>
      </c>
      <c r="W62" s="126"/>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row>
    <row r="63" spans="1:259" ht="38.25" x14ac:dyDescent="0.2">
      <c r="A63" s="123">
        <v>42604</v>
      </c>
      <c r="B63" s="102" t="s">
        <v>2153</v>
      </c>
      <c r="C63" s="102" t="s">
        <v>286</v>
      </c>
      <c r="D63" s="102" t="s">
        <v>141</v>
      </c>
      <c r="E63" s="102" t="s">
        <v>144</v>
      </c>
      <c r="F63" s="83">
        <v>42517</v>
      </c>
      <c r="G63" s="125">
        <v>2016</v>
      </c>
      <c r="H63" s="124" t="s">
        <v>993</v>
      </c>
      <c r="I63" s="124" t="str">
        <f t="shared" si="0"/>
        <v>VA</v>
      </c>
      <c r="J63" s="124" t="str">
        <f t="shared" si="3"/>
        <v>MD</v>
      </c>
      <c r="K63" s="124" t="str">
        <f t="shared" si="2"/>
        <v>Northeast</v>
      </c>
      <c r="L63" s="124" t="str">
        <f>INDEX('State '!$A$1:$C$62,MATCH($I63,'State '!$B:$B,0),3)</f>
        <v>Northeast</v>
      </c>
      <c r="M63" s="124" t="str">
        <f>INDEX('State '!$A$1:$C$62,MATCH($J63,'State '!$B:$B,0),3)</f>
        <v>Northeast</v>
      </c>
      <c r="N63" s="124"/>
      <c r="O63" s="86">
        <v>31</v>
      </c>
      <c r="P63" s="86"/>
      <c r="Q63" s="86">
        <v>132</v>
      </c>
      <c r="R63" s="125"/>
      <c r="S63" s="124" t="s">
        <v>135</v>
      </c>
      <c r="T63" s="124" t="s">
        <v>390</v>
      </c>
      <c r="U63" s="124" t="s">
        <v>2154</v>
      </c>
      <c r="V63" s="124" t="s">
        <v>2253</v>
      </c>
      <c r="W63" s="126" t="s">
        <v>2271</v>
      </c>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row>
    <row r="64" spans="1:259" x14ac:dyDescent="0.2">
      <c r="A64" s="62">
        <v>43124</v>
      </c>
      <c r="B64" s="105" t="s">
        <v>2283</v>
      </c>
      <c r="C64" s="63" t="s">
        <v>219</v>
      </c>
      <c r="D64" s="78" t="s">
        <v>141</v>
      </c>
      <c r="E64" s="64" t="s">
        <v>144</v>
      </c>
      <c r="F64" s="75">
        <v>42552</v>
      </c>
      <c r="G64" s="77">
        <v>2016</v>
      </c>
      <c r="H64" s="76" t="s">
        <v>7</v>
      </c>
      <c r="I64" s="76" t="str">
        <f t="shared" si="0"/>
        <v>PA</v>
      </c>
      <c r="J64" s="76" t="s">
        <v>55</v>
      </c>
      <c r="K64" s="124" t="str">
        <f t="shared" si="2"/>
        <v>Northeast</v>
      </c>
      <c r="L64" s="76" t="str">
        <f>INDEX('State '!$A$1:$C$62,MATCH($I64,'State '!$B:$B,0),3)</f>
        <v>Northeast</v>
      </c>
      <c r="M64" s="76" t="str">
        <f>INDEX('State '!$A$1:$C$62,MATCH($J64,'State '!$B:$B,0),3)</f>
        <v>Northeast</v>
      </c>
      <c r="N64" s="76"/>
      <c r="O64" s="73">
        <v>1.3</v>
      </c>
      <c r="P64" s="73">
        <v>8</v>
      </c>
      <c r="Q64" s="77">
        <v>53</v>
      </c>
      <c r="R64" s="79">
        <v>16</v>
      </c>
      <c r="S64" s="76" t="s">
        <v>135</v>
      </c>
      <c r="T64" s="76" t="s">
        <v>390</v>
      </c>
      <c r="U64" s="76" t="s">
        <v>2472</v>
      </c>
      <c r="V64" s="76" t="s">
        <v>2253</v>
      </c>
      <c r="W64" s="126"/>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row>
    <row r="65" spans="1:259" x14ac:dyDescent="0.2">
      <c r="A65" s="123">
        <v>42613</v>
      </c>
      <c r="B65" s="105" t="s">
        <v>2283</v>
      </c>
      <c r="C65" s="103" t="s">
        <v>219</v>
      </c>
      <c r="D65" s="105" t="s">
        <v>141</v>
      </c>
      <c r="E65" s="145" t="s">
        <v>138</v>
      </c>
      <c r="F65" s="83"/>
      <c r="G65" s="125">
        <v>2016</v>
      </c>
      <c r="H65" s="124" t="s">
        <v>7</v>
      </c>
      <c r="I65" s="124" t="str">
        <f t="shared" si="0"/>
        <v>PA</v>
      </c>
      <c r="J65" s="124" t="str">
        <f t="shared" ref="J65:J128" si="4">RIGHT($H65,2)</f>
        <v>PA</v>
      </c>
      <c r="K65" s="124" t="str">
        <f t="shared" si="2"/>
        <v>Northeast</v>
      </c>
      <c r="L65" s="124" t="str">
        <f>INDEX('State '!$A$1:$C$62,MATCH($I65,'State '!$B:$B,0),3)</f>
        <v>Northeast</v>
      </c>
      <c r="M65" s="124" t="str">
        <f>INDEX('State '!$A$1:$C$62,MATCH($J65,'State '!$B:$B,0),3)</f>
        <v>Northeast</v>
      </c>
      <c r="N65" s="124"/>
      <c r="O65" s="86">
        <v>1.3</v>
      </c>
      <c r="P65" s="86">
        <v>8</v>
      </c>
      <c r="Q65" s="125">
        <v>160</v>
      </c>
      <c r="R65" s="129">
        <v>16</v>
      </c>
      <c r="S65" s="124" t="s">
        <v>135</v>
      </c>
      <c r="T65" s="124" t="s">
        <v>390</v>
      </c>
      <c r="U65" s="124" t="s">
        <v>2284</v>
      </c>
      <c r="V65" s="124" t="s">
        <v>2250</v>
      </c>
      <c r="W65" s="126"/>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row>
    <row r="66" spans="1:259" x14ac:dyDescent="0.2">
      <c r="A66" s="123">
        <v>42612</v>
      </c>
      <c r="B66" s="103" t="s">
        <v>2132</v>
      </c>
      <c r="C66" s="103" t="s">
        <v>263</v>
      </c>
      <c r="D66" s="103" t="s">
        <v>134</v>
      </c>
      <c r="E66" s="145" t="s">
        <v>144</v>
      </c>
      <c r="F66" s="85">
        <v>42643</v>
      </c>
      <c r="G66" s="151">
        <v>2016</v>
      </c>
      <c r="H66" s="124" t="s">
        <v>33</v>
      </c>
      <c r="I66" s="124" t="str">
        <f t="shared" si="0"/>
        <v>WV</v>
      </c>
      <c r="J66" s="124" t="str">
        <f t="shared" si="4"/>
        <v>WV</v>
      </c>
      <c r="K66" s="124" t="str">
        <f t="shared" si="2"/>
        <v>Northeast</v>
      </c>
      <c r="L66" s="124" t="str">
        <f>INDEX('State '!$A$1:$C$62,MATCH($I66,'State '!$B:$B,0),3)</f>
        <v>Northeast</v>
      </c>
      <c r="M66" s="124" t="str">
        <f>INDEX('State '!$A$1:$C$62,MATCH($J66,'State '!$B:$B,0),3)</f>
        <v>Northeast</v>
      </c>
      <c r="N66" s="124"/>
      <c r="O66" s="147">
        <v>45</v>
      </c>
      <c r="P66" s="147">
        <v>5</v>
      </c>
      <c r="Q66" s="147">
        <v>205</v>
      </c>
      <c r="R66" s="86"/>
      <c r="S66" s="148" t="s">
        <v>135</v>
      </c>
      <c r="T66" s="149" t="s">
        <v>390</v>
      </c>
      <c r="U66" s="150" t="s">
        <v>2104</v>
      </c>
      <c r="V66" s="124" t="s">
        <v>2250</v>
      </c>
      <c r="W66" s="126" t="s">
        <v>2279</v>
      </c>
    </row>
    <row r="67" spans="1:259" x14ac:dyDescent="0.2">
      <c r="A67" s="123">
        <v>42612</v>
      </c>
      <c r="B67" s="102" t="s">
        <v>2084</v>
      </c>
      <c r="C67" s="103" t="s">
        <v>2008</v>
      </c>
      <c r="D67" s="103" t="s">
        <v>134</v>
      </c>
      <c r="E67" s="145" t="s">
        <v>144</v>
      </c>
      <c r="F67" s="85">
        <v>42608</v>
      </c>
      <c r="G67" s="151">
        <v>2016</v>
      </c>
      <c r="H67" s="124" t="s">
        <v>23</v>
      </c>
      <c r="I67" s="124" t="str">
        <f t="shared" ref="I67:I130" si="5">LEFT($H67,2)</f>
        <v>KY</v>
      </c>
      <c r="J67" s="124" t="str">
        <f t="shared" si="4"/>
        <v>KY</v>
      </c>
      <c r="K67" s="124" t="str">
        <f t="shared" ref="K67:K130" si="6">IF($L67=$M67,L67,CONCATENATE($L67,", ",IF(ISBLANK(N67),"",CONCATENATE(N67,", ")),$M67))</f>
        <v>Midwest</v>
      </c>
      <c r="L67" s="124" t="str">
        <f>INDEX('State '!$A$1:$C$62,MATCH($I67,'State '!$B:$B,0),3)</f>
        <v>Midwest</v>
      </c>
      <c r="M67" s="124" t="str">
        <f>INDEX('State '!$A$1:$C$62,MATCH($J67,'State '!$B:$B,0),3)</f>
        <v>Midwest</v>
      </c>
      <c r="N67" s="124"/>
      <c r="O67" s="147">
        <v>81</v>
      </c>
      <c r="P67" s="147">
        <v>22.5</v>
      </c>
      <c r="Q67" s="147">
        <v>230</v>
      </c>
      <c r="R67" s="86">
        <v>24</v>
      </c>
      <c r="S67" s="148" t="s">
        <v>135</v>
      </c>
      <c r="T67" s="149" t="s">
        <v>390</v>
      </c>
      <c r="U67" s="150" t="s">
        <v>2085</v>
      </c>
      <c r="V67" s="124" t="s">
        <v>2250</v>
      </c>
      <c r="W67" s="126"/>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row>
    <row r="68" spans="1:259" x14ac:dyDescent="0.2">
      <c r="A68" s="123">
        <v>42853</v>
      </c>
      <c r="B68" s="103" t="s">
        <v>2328</v>
      </c>
      <c r="C68" s="103" t="s">
        <v>2329</v>
      </c>
      <c r="D68" s="103" t="s">
        <v>141</v>
      </c>
      <c r="E68" s="145" t="s">
        <v>144</v>
      </c>
      <c r="F68" s="85">
        <v>42644</v>
      </c>
      <c r="G68" s="151">
        <v>2016</v>
      </c>
      <c r="H68" s="124" t="s">
        <v>6</v>
      </c>
      <c r="I68" s="124" t="str">
        <f t="shared" si="5"/>
        <v>TX</v>
      </c>
      <c r="J68" s="124" t="str">
        <f t="shared" si="4"/>
        <v>TX</v>
      </c>
      <c r="K68" s="124" t="str">
        <f t="shared" si="6"/>
        <v>South Central</v>
      </c>
      <c r="L68" s="124" t="str">
        <f>INDEX('State '!$A$1:$C$62,MATCH($I68,'State '!$B:$B,0),3)</f>
        <v>South Central</v>
      </c>
      <c r="M68" s="124" t="str">
        <f>INDEX('State '!$A$1:$C$62,MATCH($J68,'State '!$B:$B,0),3)</f>
        <v>South Central</v>
      </c>
      <c r="N68" s="124"/>
      <c r="O68" s="147" t="s">
        <v>2330</v>
      </c>
      <c r="P68" s="147"/>
      <c r="Q68" s="147">
        <v>260</v>
      </c>
      <c r="R68" s="86"/>
      <c r="S68" s="148" t="s">
        <v>139</v>
      </c>
      <c r="T68" s="124" t="s">
        <v>390</v>
      </c>
      <c r="U68" s="150"/>
      <c r="V68" s="124" t="s">
        <v>2250</v>
      </c>
      <c r="W68" s="126"/>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row>
    <row r="69" spans="1:259" x14ac:dyDescent="0.2">
      <c r="A69" s="123">
        <v>42619</v>
      </c>
      <c r="B69" s="103" t="s">
        <v>2295</v>
      </c>
      <c r="C69" s="103" t="s">
        <v>216</v>
      </c>
      <c r="D69" s="103" t="s">
        <v>141</v>
      </c>
      <c r="E69" s="145" t="s">
        <v>144</v>
      </c>
      <c r="F69" s="85">
        <v>42615</v>
      </c>
      <c r="G69" s="151">
        <v>2016</v>
      </c>
      <c r="H69" s="124" t="s">
        <v>991</v>
      </c>
      <c r="I69" s="124" t="str">
        <f t="shared" si="5"/>
        <v>GA</v>
      </c>
      <c r="J69" s="124" t="str">
        <f t="shared" si="4"/>
        <v>FL</v>
      </c>
      <c r="K69" s="124" t="str">
        <f t="shared" si="6"/>
        <v>Southeast</v>
      </c>
      <c r="L69" s="124" t="str">
        <f>INDEX('State '!$A$1:$C$62,MATCH($I69,'State '!$B:$B,0),3)</f>
        <v>Southeast</v>
      </c>
      <c r="M69" s="124" t="str">
        <f>INDEX('State '!$A$1:$C$62,MATCH($J69,'State '!$B:$B,0),3)</f>
        <v>Southeast</v>
      </c>
      <c r="N69" s="124"/>
      <c r="O69" s="147">
        <v>300</v>
      </c>
      <c r="P69" s="147"/>
      <c r="Q69" s="147">
        <v>235</v>
      </c>
      <c r="R69" s="86"/>
      <c r="S69" s="148" t="s">
        <v>135</v>
      </c>
      <c r="T69" s="149" t="s">
        <v>390</v>
      </c>
      <c r="U69" s="150" t="s">
        <v>2333</v>
      </c>
      <c r="V69" s="124" t="s">
        <v>2253</v>
      </c>
      <c r="W69" s="126"/>
    </row>
    <row r="70" spans="1:259" ht="25.5" x14ac:dyDescent="0.2">
      <c r="A70" s="123">
        <v>42614</v>
      </c>
      <c r="B70" s="103" t="s">
        <v>2152</v>
      </c>
      <c r="C70" s="103" t="s">
        <v>1792</v>
      </c>
      <c r="D70" s="103" t="s">
        <v>1945</v>
      </c>
      <c r="E70" s="145" t="s">
        <v>140</v>
      </c>
      <c r="F70" s="85">
        <v>42339</v>
      </c>
      <c r="G70" s="84">
        <v>2015</v>
      </c>
      <c r="H70" s="124" t="s">
        <v>2040</v>
      </c>
      <c r="I70" s="124" t="str">
        <f t="shared" si="5"/>
        <v>IN</v>
      </c>
      <c r="J70" s="124" t="str">
        <f t="shared" si="4"/>
        <v>LA</v>
      </c>
      <c r="K70" s="124" t="str">
        <f t="shared" si="6"/>
        <v>Midwest, South Central</v>
      </c>
      <c r="L70" s="124" t="str">
        <f>INDEX('State '!$A$1:$C$62,MATCH($I70,'State '!$B:$B,0),3)</f>
        <v>Midwest</v>
      </c>
      <c r="M70" s="124" t="str">
        <f>INDEX('State '!$A$1:$C$62,MATCH($J70,'State '!$B:$B,0),3)</f>
        <v>South Central</v>
      </c>
      <c r="N70" s="124"/>
      <c r="O70" s="147">
        <v>50</v>
      </c>
      <c r="P70" s="147"/>
      <c r="Q70" s="147">
        <v>750</v>
      </c>
      <c r="R70" s="86"/>
      <c r="S70" s="148" t="s">
        <v>135</v>
      </c>
      <c r="T70" s="149" t="s">
        <v>390</v>
      </c>
      <c r="U70" s="150" t="s">
        <v>391</v>
      </c>
      <c r="V70" s="124" t="s">
        <v>2253</v>
      </c>
      <c r="W70" s="126"/>
    </row>
    <row r="71" spans="1:259" ht="25.5" x14ac:dyDescent="0.2">
      <c r="A71" s="123">
        <v>42273</v>
      </c>
      <c r="B71" s="102" t="s">
        <v>2045</v>
      </c>
      <c r="C71" s="102" t="s">
        <v>230</v>
      </c>
      <c r="D71" s="102" t="s">
        <v>134</v>
      </c>
      <c r="E71" s="102" t="s">
        <v>144</v>
      </c>
      <c r="F71" s="83">
        <v>42284</v>
      </c>
      <c r="G71" s="84">
        <v>2015</v>
      </c>
      <c r="H71" s="124" t="s">
        <v>31</v>
      </c>
      <c r="I71" s="124" t="str">
        <f t="shared" si="5"/>
        <v>NV</v>
      </c>
      <c r="J71" s="124" t="str">
        <f t="shared" si="4"/>
        <v>NV</v>
      </c>
      <c r="K71" s="124" t="str">
        <f t="shared" si="6"/>
        <v>Mountain</v>
      </c>
      <c r="L71" s="124" t="str">
        <f>INDEX('State '!$A$1:$C$62,MATCH($I71,'State '!$B:$B,0),3)</f>
        <v>Mountain</v>
      </c>
      <c r="M71" s="124" t="str">
        <f>INDEX('State '!$A$1:$C$62,MATCH($J71,'State '!$B:$B,0),3)</f>
        <v>Mountain</v>
      </c>
      <c r="N71" s="124"/>
      <c r="O71" s="86"/>
      <c r="P71" s="86">
        <v>35</v>
      </c>
      <c r="Q71" s="86">
        <v>22</v>
      </c>
      <c r="R71" s="125"/>
      <c r="S71" s="124" t="s">
        <v>135</v>
      </c>
      <c r="T71" s="124" t="s">
        <v>390</v>
      </c>
      <c r="U71" s="124" t="s">
        <v>2110</v>
      </c>
      <c r="V71" s="124" t="s">
        <v>2250</v>
      </c>
      <c r="W71" s="126" t="s">
        <v>2274</v>
      </c>
    </row>
    <row r="72" spans="1:259" x14ac:dyDescent="0.2">
      <c r="A72" s="123">
        <v>42612</v>
      </c>
      <c r="B72" s="102" t="s">
        <v>2011</v>
      </c>
      <c r="C72" s="103" t="s">
        <v>207</v>
      </c>
      <c r="D72" s="102" t="s">
        <v>1945</v>
      </c>
      <c r="E72" s="102" t="s">
        <v>144</v>
      </c>
      <c r="F72" s="83">
        <v>42309</v>
      </c>
      <c r="G72" s="84">
        <v>2015</v>
      </c>
      <c r="H72" s="124" t="s">
        <v>2260</v>
      </c>
      <c r="I72" s="124" t="str">
        <f t="shared" si="5"/>
        <v>WV</v>
      </c>
      <c r="J72" s="124" t="str">
        <f t="shared" si="4"/>
        <v>KY</v>
      </c>
      <c r="K72" s="124" t="str">
        <f t="shared" si="6"/>
        <v>Northeast, Midwest</v>
      </c>
      <c r="L72" s="124" t="str">
        <f>INDEX('State '!$A$1:$C$62,MATCH($I72,'State '!$B:$B,0),3)</f>
        <v>Northeast</v>
      </c>
      <c r="M72" s="124" t="str">
        <f>INDEX('State '!$A$1:$C$62,MATCH($J72,'State '!$B:$B,0),3)</f>
        <v>Midwest</v>
      </c>
      <c r="N72" s="124"/>
      <c r="O72" s="86">
        <v>407</v>
      </c>
      <c r="P72" s="86"/>
      <c r="Q72" s="86">
        <v>590</v>
      </c>
      <c r="R72" s="125"/>
      <c r="S72" s="124" t="s">
        <v>135</v>
      </c>
      <c r="T72" s="124" t="s">
        <v>390</v>
      </c>
      <c r="U72" s="124" t="s">
        <v>391</v>
      </c>
      <c r="V72" s="124" t="s">
        <v>2253</v>
      </c>
      <c r="W72" s="126"/>
    </row>
    <row r="73" spans="1:259" x14ac:dyDescent="0.2">
      <c r="A73" s="123">
        <v>42289</v>
      </c>
      <c r="B73" s="102" t="s">
        <v>1860</v>
      </c>
      <c r="C73" s="102" t="s">
        <v>2310</v>
      </c>
      <c r="D73" s="102" t="s">
        <v>134</v>
      </c>
      <c r="E73" s="102" t="s">
        <v>144</v>
      </c>
      <c r="F73" s="83">
        <v>42312</v>
      </c>
      <c r="G73" s="84">
        <v>2015</v>
      </c>
      <c r="H73" s="124" t="s">
        <v>2</v>
      </c>
      <c r="I73" s="124" t="str">
        <f t="shared" si="5"/>
        <v>OR</v>
      </c>
      <c r="J73" s="124" t="str">
        <f t="shared" si="4"/>
        <v>OR</v>
      </c>
      <c r="K73" s="124" t="str">
        <f t="shared" si="6"/>
        <v>Pacific</v>
      </c>
      <c r="L73" s="124" t="str">
        <f>INDEX('State '!$A$1:$C$62,MATCH($I73,'State '!$B:$B,0),3)</f>
        <v>Pacific</v>
      </c>
      <c r="M73" s="124" t="str">
        <f>INDEX('State '!$A$1:$C$62,MATCH($J73,'State '!$B:$B,0),3)</f>
        <v>Pacific</v>
      </c>
      <c r="N73" s="124"/>
      <c r="O73" s="86">
        <v>54.3</v>
      </c>
      <c r="P73" s="86">
        <v>24.4</v>
      </c>
      <c r="Q73" s="86">
        <v>175</v>
      </c>
      <c r="R73" s="125">
        <v>20</v>
      </c>
      <c r="S73" s="124" t="s">
        <v>135</v>
      </c>
      <c r="T73" s="124" t="s">
        <v>390</v>
      </c>
      <c r="U73" s="124" t="s">
        <v>1861</v>
      </c>
      <c r="V73" s="124" t="s">
        <v>2250</v>
      </c>
      <c r="W73" s="126"/>
      <c r="X73" s="114"/>
    </row>
    <row r="74" spans="1:259" x14ac:dyDescent="0.2">
      <c r="A74" s="123">
        <v>42161</v>
      </c>
      <c r="B74" s="102" t="s">
        <v>2201</v>
      </c>
      <c r="C74" s="102" t="s">
        <v>1891</v>
      </c>
      <c r="D74" s="102" t="s">
        <v>1945</v>
      </c>
      <c r="E74" s="102" t="s">
        <v>144</v>
      </c>
      <c r="F74" s="83">
        <v>42121</v>
      </c>
      <c r="G74" s="84">
        <v>2015</v>
      </c>
      <c r="H74" s="124" t="s">
        <v>0</v>
      </c>
      <c r="I74" s="124" t="str">
        <f t="shared" si="5"/>
        <v>LA</v>
      </c>
      <c r="J74" s="124" t="str">
        <f t="shared" si="4"/>
        <v>LA</v>
      </c>
      <c r="K74" s="124" t="str">
        <f t="shared" si="6"/>
        <v>South Central</v>
      </c>
      <c r="L74" s="124" t="str">
        <f>INDEX('State '!$A$1:$C$62,MATCH($I74,'State '!$B:$B,0),3)</f>
        <v>South Central</v>
      </c>
      <c r="M74" s="124" t="str">
        <f>INDEX('State '!$A$1:$C$62,MATCH($J74,'State '!$B:$B,0),3)</f>
        <v>South Central</v>
      </c>
      <c r="N74" s="124"/>
      <c r="O74" s="86">
        <v>100</v>
      </c>
      <c r="P74" s="86">
        <v>0.04</v>
      </c>
      <c r="Q74" s="86">
        <v>1500</v>
      </c>
      <c r="R74" s="125">
        <v>42</v>
      </c>
      <c r="S74" s="124" t="s">
        <v>135</v>
      </c>
      <c r="T74" s="124" t="s">
        <v>390</v>
      </c>
      <c r="U74" s="124" t="s">
        <v>1892</v>
      </c>
      <c r="V74" s="124" t="s">
        <v>2250</v>
      </c>
      <c r="W74" s="126"/>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row>
    <row r="75" spans="1:259" x14ac:dyDescent="0.2">
      <c r="A75" s="123">
        <v>42279</v>
      </c>
      <c r="B75" s="102" t="s">
        <v>403</v>
      </c>
      <c r="C75" s="102" t="s">
        <v>2014</v>
      </c>
      <c r="D75" s="102" t="s">
        <v>141</v>
      </c>
      <c r="E75" s="102" t="s">
        <v>144</v>
      </c>
      <c r="F75" s="83">
        <v>42307</v>
      </c>
      <c r="G75" s="84">
        <v>2015</v>
      </c>
      <c r="H75" s="124" t="s">
        <v>20</v>
      </c>
      <c r="I75" s="124" t="str">
        <f t="shared" si="5"/>
        <v>NJ</v>
      </c>
      <c r="J75" s="124" t="str">
        <f t="shared" si="4"/>
        <v>NJ</v>
      </c>
      <c r="K75" s="124" t="str">
        <f t="shared" si="6"/>
        <v>Northeast</v>
      </c>
      <c r="L75" s="124" t="str">
        <f>INDEX('State '!$A$1:$C$62,MATCH($I75,'State '!$B:$B,0),3)</f>
        <v>Northeast</v>
      </c>
      <c r="M75" s="124" t="str">
        <f>INDEX('State '!$A$1:$C$62,MATCH($J75,'State '!$B:$B,0),3)</f>
        <v>Northeast</v>
      </c>
      <c r="N75" s="124"/>
      <c r="O75" s="86">
        <v>269</v>
      </c>
      <c r="P75" s="86">
        <v>19</v>
      </c>
      <c r="Q75" s="86">
        <v>312</v>
      </c>
      <c r="R75" s="125">
        <v>20</v>
      </c>
      <c r="S75" s="124" t="s">
        <v>135</v>
      </c>
      <c r="T75" s="124" t="s">
        <v>390</v>
      </c>
      <c r="U75" s="124" t="s">
        <v>1946</v>
      </c>
      <c r="V75" s="124" t="s">
        <v>2250</v>
      </c>
      <c r="W75" s="126"/>
    </row>
    <row r="76" spans="1:259" x14ac:dyDescent="0.2">
      <c r="A76" s="123">
        <v>42277</v>
      </c>
      <c r="B76" s="103" t="s">
        <v>403</v>
      </c>
      <c r="C76" s="103" t="s">
        <v>263</v>
      </c>
      <c r="D76" s="103" t="s">
        <v>141</v>
      </c>
      <c r="E76" s="145" t="s">
        <v>144</v>
      </c>
      <c r="F76" s="85">
        <v>42277</v>
      </c>
      <c r="G76" s="146">
        <v>2015</v>
      </c>
      <c r="H76" s="124" t="s">
        <v>2261</v>
      </c>
      <c r="I76" s="124" t="str">
        <f t="shared" si="5"/>
        <v>PA</v>
      </c>
      <c r="J76" s="124" t="str">
        <f t="shared" si="4"/>
        <v>NJ</v>
      </c>
      <c r="K76" s="124" t="str">
        <f t="shared" si="6"/>
        <v>Northeast</v>
      </c>
      <c r="L76" s="124" t="str">
        <f>INDEX('State '!$A$1:$C$62,MATCH($I76,'State '!$B:$B,0),3)</f>
        <v>Northeast</v>
      </c>
      <c r="M76" s="124" t="str">
        <f>INDEX('State '!$A$1:$C$62,MATCH($J76,'State '!$B:$B,0),3)</f>
        <v>Northeast</v>
      </c>
      <c r="N76" s="124"/>
      <c r="O76" s="147">
        <v>269</v>
      </c>
      <c r="P76" s="147">
        <v>19</v>
      </c>
      <c r="Q76" s="147">
        <v>312</v>
      </c>
      <c r="R76" s="86"/>
      <c r="S76" s="148" t="s">
        <v>135</v>
      </c>
      <c r="T76" s="149" t="s">
        <v>390</v>
      </c>
      <c r="U76" s="150" t="s">
        <v>1946</v>
      </c>
      <c r="V76" s="124" t="s">
        <v>2253</v>
      </c>
      <c r="W76" s="126"/>
      <c r="X76" s="114"/>
    </row>
    <row r="77" spans="1:259" ht="25.5" x14ac:dyDescent="0.2">
      <c r="A77" s="123">
        <v>42612</v>
      </c>
      <c r="B77" s="103" t="s">
        <v>2263</v>
      </c>
      <c r="C77" s="103" t="s">
        <v>2122</v>
      </c>
      <c r="D77" s="103" t="s">
        <v>141</v>
      </c>
      <c r="E77" s="145" t="s">
        <v>144</v>
      </c>
      <c r="F77" s="85">
        <v>42339</v>
      </c>
      <c r="G77" s="146">
        <v>2015</v>
      </c>
      <c r="H77" s="124" t="s">
        <v>53</v>
      </c>
      <c r="I77" s="124" t="str">
        <f t="shared" si="5"/>
        <v>SC</v>
      </c>
      <c r="J77" s="124" t="str">
        <f t="shared" si="4"/>
        <v>SC</v>
      </c>
      <c r="K77" s="124" t="str">
        <f t="shared" si="6"/>
        <v>Southeast</v>
      </c>
      <c r="L77" s="124" t="str">
        <f>INDEX('State '!$A$1:$C$62,MATCH($I77,'State '!$B:$B,0),3)</f>
        <v>Southeast</v>
      </c>
      <c r="M77" s="124" t="str">
        <f>INDEX('State '!$A$1:$C$62,MATCH($J77,'State '!$B:$B,0),3)</f>
        <v>Southeast</v>
      </c>
      <c r="N77" s="124"/>
      <c r="O77" s="147">
        <v>35</v>
      </c>
      <c r="P77" s="147"/>
      <c r="Q77" s="147">
        <v>45</v>
      </c>
      <c r="R77" s="86"/>
      <c r="S77" s="148" t="s">
        <v>135</v>
      </c>
      <c r="T77" s="149" t="s">
        <v>390</v>
      </c>
      <c r="U77" s="150" t="s">
        <v>2264</v>
      </c>
      <c r="V77" s="124" t="s">
        <v>2250</v>
      </c>
      <c r="W77" s="126"/>
    </row>
    <row r="78" spans="1:259" ht="25.5" x14ac:dyDescent="0.2">
      <c r="A78" s="123">
        <v>42175</v>
      </c>
      <c r="B78" s="103" t="s">
        <v>2134</v>
      </c>
      <c r="C78" s="103" t="s">
        <v>1954</v>
      </c>
      <c r="D78" s="103" t="s">
        <v>141</v>
      </c>
      <c r="E78" s="145" t="s">
        <v>144</v>
      </c>
      <c r="F78" s="85">
        <v>42163</v>
      </c>
      <c r="G78" s="146">
        <v>2015</v>
      </c>
      <c r="H78" s="124" t="s">
        <v>419</v>
      </c>
      <c r="I78" s="124" t="str">
        <f t="shared" si="5"/>
        <v>TX</v>
      </c>
      <c r="J78" s="124" t="str">
        <f t="shared" si="4"/>
        <v>MX</v>
      </c>
      <c r="K78" s="124" t="str">
        <f t="shared" si="6"/>
        <v>South Central, Mexico</v>
      </c>
      <c r="L78" s="124" t="str">
        <f>INDEX('State '!$A$1:$C$62,MATCH($I78,'State '!$B:$B,0),3)</f>
        <v>South Central</v>
      </c>
      <c r="M78" s="124" t="str">
        <f>INDEX('State '!$A$1:$C$62,MATCH($J78,'State '!$B:$B,0),3)</f>
        <v>Mexico</v>
      </c>
      <c r="N78" s="124"/>
      <c r="O78" s="147"/>
      <c r="P78" s="147">
        <v>23</v>
      </c>
      <c r="Q78" s="147">
        <v>140</v>
      </c>
      <c r="R78" s="86">
        <v>24</v>
      </c>
      <c r="S78" s="148" t="s">
        <v>135</v>
      </c>
      <c r="T78" s="149" t="s">
        <v>390</v>
      </c>
      <c r="U78" s="150" t="s">
        <v>1955</v>
      </c>
      <c r="V78" s="124" t="s">
        <v>2253</v>
      </c>
      <c r="W78" s="126" t="s">
        <v>2256</v>
      </c>
      <c r="X78" s="114"/>
    </row>
    <row r="79" spans="1:259" x14ac:dyDescent="0.2">
      <c r="A79" s="123">
        <v>42045</v>
      </c>
      <c r="B79" s="102" t="s">
        <v>2058</v>
      </c>
      <c r="C79" s="102" t="s">
        <v>331</v>
      </c>
      <c r="D79" s="102" t="s">
        <v>137</v>
      </c>
      <c r="E79" s="102" t="s">
        <v>144</v>
      </c>
      <c r="F79" s="83">
        <v>42042</v>
      </c>
      <c r="G79" s="84">
        <v>2015</v>
      </c>
      <c r="H79" s="124" t="s">
        <v>47</v>
      </c>
      <c r="I79" s="124" t="str">
        <f t="shared" si="5"/>
        <v>GM</v>
      </c>
      <c r="J79" s="124" t="str">
        <f t="shared" si="4"/>
        <v>GM</v>
      </c>
      <c r="K79" s="124" t="str">
        <f t="shared" si="6"/>
        <v>Gulf of Mexico</v>
      </c>
      <c r="L79" s="124" t="str">
        <f>INDEX('State '!$A$1:$C$62,MATCH($I79,'State '!$B:$B,0),3)</f>
        <v>Gulf of Mexico</v>
      </c>
      <c r="M79" s="124" t="str">
        <f>INDEX('State '!$A$1:$C$62,MATCH($J79,'State '!$B:$B,0),3)</f>
        <v>Gulf of Mexico</v>
      </c>
      <c r="N79" s="124"/>
      <c r="O79" s="86">
        <v>126</v>
      </c>
      <c r="P79" s="86">
        <v>20</v>
      </c>
      <c r="Q79" s="86">
        <v>405</v>
      </c>
      <c r="R79" s="125" t="s">
        <v>2059</v>
      </c>
      <c r="S79" s="124" t="s">
        <v>135</v>
      </c>
      <c r="T79" s="124" t="s">
        <v>390</v>
      </c>
      <c r="U79" s="124" t="s">
        <v>2060</v>
      </c>
      <c r="V79" s="124" t="s">
        <v>2250</v>
      </c>
      <c r="W79" s="126"/>
    </row>
    <row r="80" spans="1:259" s="20" customFormat="1" x14ac:dyDescent="0.2">
      <c r="A80" s="123">
        <v>42045</v>
      </c>
      <c r="B80" s="103" t="s">
        <v>2054</v>
      </c>
      <c r="C80" s="103" t="s">
        <v>233</v>
      </c>
      <c r="D80" s="103" t="s">
        <v>141</v>
      </c>
      <c r="E80" s="145" t="s">
        <v>144</v>
      </c>
      <c r="F80" s="85">
        <v>42005</v>
      </c>
      <c r="G80" s="146">
        <v>2015</v>
      </c>
      <c r="H80" s="124" t="s">
        <v>52</v>
      </c>
      <c r="I80" s="124" t="str">
        <f t="shared" si="5"/>
        <v>TN</v>
      </c>
      <c r="J80" s="124" t="str">
        <f t="shared" si="4"/>
        <v>TN</v>
      </c>
      <c r="K80" s="124" t="str">
        <f t="shared" si="6"/>
        <v>Midwest</v>
      </c>
      <c r="L80" s="124" t="str">
        <f>INDEX('State '!$A$1:$C$62,MATCH($I80,'State '!$B:$B,0),3)</f>
        <v>Midwest</v>
      </c>
      <c r="M80" s="124" t="str">
        <f>INDEX('State '!$A$1:$C$62,MATCH($J80,'State '!$B:$B,0),3)</f>
        <v>Midwest</v>
      </c>
      <c r="N80" s="124"/>
      <c r="O80" s="147">
        <v>113.5</v>
      </c>
      <c r="P80" s="147">
        <v>15.6</v>
      </c>
      <c r="Q80" s="147">
        <v>61</v>
      </c>
      <c r="R80" s="86">
        <v>16</v>
      </c>
      <c r="S80" s="148" t="s">
        <v>135</v>
      </c>
      <c r="T80" s="149" t="s">
        <v>390</v>
      </c>
      <c r="U80" s="150" t="s">
        <v>1875</v>
      </c>
      <c r="V80" s="124" t="s">
        <v>2250</v>
      </c>
      <c r="W80" s="126"/>
      <c r="X80" s="127"/>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c r="IW80" s="114"/>
      <c r="IX80" s="114"/>
      <c r="IY80" s="114"/>
    </row>
    <row r="81" spans="1:259" s="20" customFormat="1" x14ac:dyDescent="0.2">
      <c r="A81" s="123">
        <v>42614</v>
      </c>
      <c r="B81" s="102" t="s">
        <v>1947</v>
      </c>
      <c r="C81" s="102" t="s">
        <v>1792</v>
      </c>
      <c r="D81" s="102" t="s">
        <v>1945</v>
      </c>
      <c r="E81" s="102" t="s">
        <v>144</v>
      </c>
      <c r="F81" s="83">
        <v>42125</v>
      </c>
      <c r="G81" s="84">
        <v>2015</v>
      </c>
      <c r="H81" s="124" t="s">
        <v>8</v>
      </c>
      <c r="I81" s="124" t="str">
        <f t="shared" si="5"/>
        <v>OH</v>
      </c>
      <c r="J81" s="124" t="str">
        <f t="shared" si="4"/>
        <v>OH</v>
      </c>
      <c r="K81" s="124" t="str">
        <f t="shared" si="6"/>
        <v>Northeast</v>
      </c>
      <c r="L81" s="124" t="str">
        <f>INDEX('State '!$A$1:$C$62,MATCH($I81,'State '!$B:$B,0),3)</f>
        <v>Northeast</v>
      </c>
      <c r="M81" s="124" t="str">
        <f>INDEX('State '!$A$1:$C$62,MATCH($J81,'State '!$B:$B,0),3)</f>
        <v>Northeast</v>
      </c>
      <c r="N81" s="124"/>
      <c r="O81" s="86">
        <v>156</v>
      </c>
      <c r="P81" s="86"/>
      <c r="Q81" s="86">
        <v>290</v>
      </c>
      <c r="R81" s="125"/>
      <c r="S81" s="124" t="s">
        <v>135</v>
      </c>
      <c r="T81" s="124" t="s">
        <v>391</v>
      </c>
      <c r="U81" s="124" t="s">
        <v>391</v>
      </c>
      <c r="V81" s="124" t="s">
        <v>2250</v>
      </c>
      <c r="W81" s="126" t="s">
        <v>2278</v>
      </c>
      <c r="X81" s="127"/>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c r="IG81" s="114"/>
      <c r="IH81" s="114"/>
      <c r="II81" s="114"/>
      <c r="IJ81" s="114"/>
      <c r="IK81" s="114"/>
      <c r="IL81" s="114"/>
      <c r="IM81" s="114"/>
      <c r="IN81" s="114"/>
      <c r="IO81" s="114"/>
      <c r="IP81" s="114"/>
      <c r="IQ81" s="114"/>
      <c r="IR81" s="114"/>
      <c r="IS81" s="114"/>
      <c r="IT81" s="114"/>
      <c r="IU81" s="114"/>
      <c r="IV81" s="114"/>
      <c r="IW81" s="114"/>
      <c r="IX81" s="114"/>
      <c r="IY81" s="114"/>
    </row>
    <row r="82" spans="1:259" s="20" customFormat="1" x14ac:dyDescent="0.2">
      <c r="A82" s="123">
        <v>42601</v>
      </c>
      <c r="B82" s="102" t="s">
        <v>1896</v>
      </c>
      <c r="C82" s="102" t="s">
        <v>1942</v>
      </c>
      <c r="D82" s="102" t="s">
        <v>141</v>
      </c>
      <c r="E82" s="102" t="s">
        <v>144</v>
      </c>
      <c r="F82" s="83">
        <v>42374</v>
      </c>
      <c r="G82" s="84">
        <v>2015</v>
      </c>
      <c r="H82" s="124" t="s">
        <v>1768</v>
      </c>
      <c r="I82" s="124" t="str">
        <f t="shared" si="5"/>
        <v>PA</v>
      </c>
      <c r="J82" s="124" t="str">
        <f t="shared" si="4"/>
        <v>VA</v>
      </c>
      <c r="K82" s="124" t="str">
        <f t="shared" si="6"/>
        <v>Northeast</v>
      </c>
      <c r="L82" s="124" t="str">
        <f>INDEX('State '!$A$1:$C$62,MATCH($I82,'State '!$B:$B,0),3)</f>
        <v>Northeast</v>
      </c>
      <c r="M82" s="124" t="str">
        <f>INDEX('State '!$A$1:$C$62,MATCH($J82,'State '!$B:$B,0),3)</f>
        <v>Northeast</v>
      </c>
      <c r="N82" s="124"/>
      <c r="O82" s="86">
        <v>610</v>
      </c>
      <c r="P82" s="86">
        <v>30</v>
      </c>
      <c r="Q82" s="86">
        <v>525</v>
      </c>
      <c r="R82" s="125">
        <v>42</v>
      </c>
      <c r="S82" s="124" t="s">
        <v>135</v>
      </c>
      <c r="T82" s="124" t="s">
        <v>390</v>
      </c>
      <c r="U82" s="124" t="s">
        <v>1897</v>
      </c>
      <c r="V82" s="124" t="s">
        <v>2253</v>
      </c>
      <c r="W82" s="126"/>
    </row>
    <row r="83" spans="1:259" s="20" customFormat="1" ht="25.5" x14ac:dyDescent="0.2">
      <c r="A83" s="123">
        <v>42083</v>
      </c>
      <c r="B83" s="103" t="s">
        <v>1952</v>
      </c>
      <c r="C83" s="103" t="s">
        <v>205</v>
      </c>
      <c r="D83" s="103" t="s">
        <v>141</v>
      </c>
      <c r="E83" s="145" t="s">
        <v>144</v>
      </c>
      <c r="F83" s="85">
        <v>42271</v>
      </c>
      <c r="G83" s="146">
        <v>2015</v>
      </c>
      <c r="H83" s="124" t="s">
        <v>7</v>
      </c>
      <c r="I83" s="124" t="str">
        <f t="shared" si="5"/>
        <v>PA</v>
      </c>
      <c r="J83" s="124" t="str">
        <f t="shared" si="4"/>
        <v>PA</v>
      </c>
      <c r="K83" s="124" t="str">
        <f t="shared" si="6"/>
        <v>Northeast</v>
      </c>
      <c r="L83" s="124" t="str">
        <f>INDEX('State '!$A$1:$C$62,MATCH($I83,'State '!$B:$B,0),3)</f>
        <v>Northeast</v>
      </c>
      <c r="M83" s="124" t="str">
        <f>INDEX('State '!$A$1:$C$62,MATCH($J83,'State '!$B:$B,0),3)</f>
        <v>Northeast</v>
      </c>
      <c r="N83" s="124"/>
      <c r="O83" s="147">
        <v>76.099999999999994</v>
      </c>
      <c r="P83" s="147">
        <v>23</v>
      </c>
      <c r="Q83" s="147">
        <v>175</v>
      </c>
      <c r="R83" s="86">
        <v>24</v>
      </c>
      <c r="S83" s="148" t="s">
        <v>135</v>
      </c>
      <c r="T83" s="149" t="s">
        <v>390</v>
      </c>
      <c r="U83" s="150" t="s">
        <v>1953</v>
      </c>
      <c r="V83" s="124" t="s">
        <v>2250</v>
      </c>
    </row>
    <row r="84" spans="1:259" s="20" customFormat="1" x14ac:dyDescent="0.2">
      <c r="A84" s="123">
        <v>42171</v>
      </c>
      <c r="B84" s="103" t="s">
        <v>1798</v>
      </c>
      <c r="C84" s="103" t="s">
        <v>1942</v>
      </c>
      <c r="D84" s="103" t="s">
        <v>141</v>
      </c>
      <c r="E84" s="145" t="s">
        <v>144</v>
      </c>
      <c r="F84" s="85">
        <v>42090</v>
      </c>
      <c r="G84" s="146">
        <v>2015</v>
      </c>
      <c r="H84" s="124" t="s">
        <v>17</v>
      </c>
      <c r="I84" s="124" t="str">
        <f t="shared" si="5"/>
        <v>AL</v>
      </c>
      <c r="J84" s="124" t="str">
        <f t="shared" si="4"/>
        <v>AL</v>
      </c>
      <c r="K84" s="124" t="str">
        <f t="shared" si="6"/>
        <v>South Central</v>
      </c>
      <c r="L84" s="124" t="str">
        <f>INDEX('State '!$A$1:$C$62,MATCH($I84,'State '!$B:$B,0),3)</f>
        <v>South Central</v>
      </c>
      <c r="M84" s="124" t="str">
        <f>INDEX('State '!$A$1:$C$62,MATCH($J84,'State '!$B:$B,0),3)</f>
        <v>South Central</v>
      </c>
      <c r="N84" s="124"/>
      <c r="O84" s="147">
        <v>50</v>
      </c>
      <c r="P84" s="147"/>
      <c r="Q84" s="147">
        <v>225</v>
      </c>
      <c r="R84" s="86"/>
      <c r="S84" s="148" t="s">
        <v>135</v>
      </c>
      <c r="T84" s="149" t="s">
        <v>390</v>
      </c>
      <c r="U84" s="150" t="s">
        <v>1869</v>
      </c>
      <c r="V84" s="124" t="s">
        <v>2250</v>
      </c>
      <c r="W84" s="126"/>
      <c r="X84" s="127"/>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c r="IG84" s="114"/>
      <c r="IH84" s="114"/>
      <c r="II84" s="114"/>
      <c r="IJ84" s="114"/>
      <c r="IK84" s="114"/>
      <c r="IL84" s="114"/>
      <c r="IM84" s="114"/>
      <c r="IN84" s="114"/>
      <c r="IO84" s="114"/>
      <c r="IP84" s="114"/>
      <c r="IQ84" s="114"/>
      <c r="IR84" s="114"/>
      <c r="IS84" s="114"/>
      <c r="IT84" s="114"/>
      <c r="IU84" s="114"/>
      <c r="IV84" s="114"/>
      <c r="IW84" s="114"/>
      <c r="IX84" s="114"/>
      <c r="IY84" s="114"/>
    </row>
    <row r="85" spans="1:259" s="20" customFormat="1" x14ac:dyDescent="0.2">
      <c r="A85" s="123">
        <v>42281</v>
      </c>
      <c r="B85" s="103" t="s">
        <v>2030</v>
      </c>
      <c r="C85" s="103" t="s">
        <v>207</v>
      </c>
      <c r="D85" s="103" t="s">
        <v>141</v>
      </c>
      <c r="E85" s="145" t="s">
        <v>144</v>
      </c>
      <c r="F85" s="85">
        <v>42278</v>
      </c>
      <c r="G85" s="146">
        <v>2015</v>
      </c>
      <c r="H85" s="124" t="s">
        <v>2031</v>
      </c>
      <c r="I85" s="124" t="str">
        <f t="shared" si="5"/>
        <v>NY</v>
      </c>
      <c r="J85" s="124" t="str">
        <f t="shared" si="4"/>
        <v>CN</v>
      </c>
      <c r="K85" s="124" t="e">
        <f t="shared" si="6"/>
        <v>#N/A</v>
      </c>
      <c r="L85" s="124" t="str">
        <f>INDEX('State '!$A$1:$C$62,MATCH($I85,'State '!$B:$B,0),3)</f>
        <v>Northeast</v>
      </c>
      <c r="M85" s="124" t="e">
        <f>INDEX('State '!$A$1:$C$62,MATCH($J85,'State '!$B:$B,0),3)</f>
        <v>#N/A</v>
      </c>
      <c r="N85" s="124"/>
      <c r="O85" s="147">
        <v>27.5</v>
      </c>
      <c r="P85" s="147">
        <v>3.1</v>
      </c>
      <c r="Q85" s="147">
        <v>158</v>
      </c>
      <c r="R85" s="86">
        <v>30</v>
      </c>
      <c r="S85" s="148" t="s">
        <v>135</v>
      </c>
      <c r="T85" s="149" t="s">
        <v>390</v>
      </c>
      <c r="U85" s="150" t="s">
        <v>2032</v>
      </c>
      <c r="V85" s="124" t="s">
        <v>2253</v>
      </c>
      <c r="W85" s="126" t="s">
        <v>2276</v>
      </c>
    </row>
    <row r="86" spans="1:259" s="71" customFormat="1" x14ac:dyDescent="0.2">
      <c r="A86" s="123">
        <v>42342</v>
      </c>
      <c r="B86" s="102" t="s">
        <v>2036</v>
      </c>
      <c r="C86" s="102" t="s">
        <v>202</v>
      </c>
      <c r="D86" s="102" t="s">
        <v>141</v>
      </c>
      <c r="E86" s="102" t="s">
        <v>144</v>
      </c>
      <c r="F86" s="83">
        <v>42341</v>
      </c>
      <c r="G86" s="125">
        <v>2015</v>
      </c>
      <c r="H86" s="124" t="s">
        <v>10</v>
      </c>
      <c r="I86" s="124" t="str">
        <f t="shared" si="5"/>
        <v>NY</v>
      </c>
      <c r="J86" s="124" t="str">
        <f t="shared" si="4"/>
        <v>NY</v>
      </c>
      <c r="K86" s="124" t="str">
        <f t="shared" si="6"/>
        <v>Northeast</v>
      </c>
      <c r="L86" s="124" t="str">
        <f>INDEX('State '!$A$1:$C$62,MATCH($I86,'State '!$B:$B,0),3)</f>
        <v>Northeast</v>
      </c>
      <c r="M86" s="124" t="str">
        <f>INDEX('State '!$A$1:$C$62,MATCH($J86,'State '!$B:$B,0),3)</f>
        <v>Northeast</v>
      </c>
      <c r="N86" s="124"/>
      <c r="O86" s="86">
        <v>65.7</v>
      </c>
      <c r="P86" s="86"/>
      <c r="Q86" s="86">
        <v>140</v>
      </c>
      <c r="R86" s="125"/>
      <c r="S86" s="124" t="s">
        <v>135</v>
      </c>
      <c r="T86" s="124" t="s">
        <v>390</v>
      </c>
      <c r="U86" s="124" t="s">
        <v>2037</v>
      </c>
      <c r="V86" s="124" t="s">
        <v>2250</v>
      </c>
      <c r="W86" s="126"/>
    </row>
    <row r="87" spans="1:259" s="20" customFormat="1" ht="25.5" x14ac:dyDescent="0.2">
      <c r="A87" s="123">
        <v>42355</v>
      </c>
      <c r="B87" s="103" t="s">
        <v>400</v>
      </c>
      <c r="C87" s="103" t="s">
        <v>200</v>
      </c>
      <c r="D87" s="103" t="s">
        <v>1945</v>
      </c>
      <c r="E87" s="145" t="s">
        <v>144</v>
      </c>
      <c r="F87" s="85">
        <v>42339</v>
      </c>
      <c r="G87" s="151">
        <v>2015</v>
      </c>
      <c r="H87" s="124" t="s">
        <v>2198</v>
      </c>
      <c r="I87" s="124" t="str">
        <f t="shared" si="5"/>
        <v>OH</v>
      </c>
      <c r="J87" s="124" t="str">
        <f t="shared" si="4"/>
        <v>LA</v>
      </c>
      <c r="K87" s="124" t="str">
        <f t="shared" si="6"/>
        <v>Northeast, Midwest, South Central</v>
      </c>
      <c r="L87" s="124" t="str">
        <f>INDEX('State '!$A$1:$C$62,MATCH($I87,'State '!$B:$B,0),3)</f>
        <v>Northeast</v>
      </c>
      <c r="M87" s="124" t="str">
        <f>INDEX('State '!$A$1:$C$62,MATCH($J87,'State '!$B:$B,0),3)</f>
        <v>South Central</v>
      </c>
      <c r="N87" s="124" t="s">
        <v>9</v>
      </c>
      <c r="O87" s="147">
        <v>468</v>
      </c>
      <c r="P87" s="147">
        <v>76</v>
      </c>
      <c r="Q87" s="147">
        <v>550</v>
      </c>
      <c r="R87" s="86">
        <v>30</v>
      </c>
      <c r="S87" s="148" t="s">
        <v>135</v>
      </c>
      <c r="T87" s="149" t="s">
        <v>390</v>
      </c>
      <c r="U87" s="150" t="s">
        <v>1948</v>
      </c>
      <c r="V87" s="124" t="s">
        <v>2253</v>
      </c>
      <c r="W87" s="126"/>
      <c r="X87" s="127"/>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c r="IC87" s="114"/>
      <c r="ID87" s="114"/>
      <c r="IE87" s="114"/>
      <c r="IF87" s="114"/>
      <c r="IG87" s="114"/>
      <c r="IH87" s="114"/>
      <c r="II87" s="114"/>
      <c r="IJ87" s="114"/>
      <c r="IK87" s="114"/>
      <c r="IL87" s="114"/>
      <c r="IM87" s="114"/>
      <c r="IN87" s="114"/>
      <c r="IO87" s="114"/>
      <c r="IP87" s="114"/>
      <c r="IQ87" s="114"/>
      <c r="IR87" s="114"/>
      <c r="IS87" s="114"/>
      <c r="IT87" s="114"/>
      <c r="IU87" s="114"/>
      <c r="IV87" s="114"/>
      <c r="IW87" s="114"/>
      <c r="IX87" s="114"/>
      <c r="IY87" s="114"/>
    </row>
    <row r="88" spans="1:259" s="20" customFormat="1" x14ac:dyDescent="0.2">
      <c r="A88" s="123">
        <v>41885</v>
      </c>
      <c r="B88" s="102" t="s">
        <v>2197</v>
      </c>
      <c r="C88" s="102" t="s">
        <v>236</v>
      </c>
      <c r="D88" s="102" t="s">
        <v>141</v>
      </c>
      <c r="E88" s="102" t="s">
        <v>144</v>
      </c>
      <c r="F88" s="83">
        <v>42320</v>
      </c>
      <c r="G88" s="125">
        <v>2015</v>
      </c>
      <c r="H88" s="124" t="s">
        <v>501</v>
      </c>
      <c r="I88" s="124" t="str">
        <f t="shared" si="5"/>
        <v>MS</v>
      </c>
      <c r="J88" s="124" t="str">
        <f t="shared" si="4"/>
        <v>AL</v>
      </c>
      <c r="K88" s="124" t="str">
        <f t="shared" si="6"/>
        <v>South Central</v>
      </c>
      <c r="L88" s="124" t="str">
        <f>INDEX('State '!$A$1:$C$62,MATCH($I88,'State '!$B:$B,0),3)</f>
        <v>South Central</v>
      </c>
      <c r="M88" s="124" t="str">
        <f>INDEX('State '!$A$1:$C$62,MATCH($J88,'State '!$B:$B,0),3)</f>
        <v>South Central</v>
      </c>
      <c r="N88" s="124"/>
      <c r="O88" s="86">
        <v>47.8</v>
      </c>
      <c r="P88" s="86"/>
      <c r="Q88" s="86">
        <v>45</v>
      </c>
      <c r="R88" s="125"/>
      <c r="S88" s="124" t="s">
        <v>135</v>
      </c>
      <c r="T88" s="124" t="s">
        <v>390</v>
      </c>
      <c r="U88" s="124" t="s">
        <v>2131</v>
      </c>
      <c r="V88" s="124" t="s">
        <v>2253</v>
      </c>
      <c r="W88" s="126" t="s">
        <v>2296</v>
      </c>
    </row>
    <row r="89" spans="1:259" s="20" customFormat="1" x14ac:dyDescent="0.2">
      <c r="A89" s="123">
        <v>42612</v>
      </c>
      <c r="B89" s="102" t="s">
        <v>2199</v>
      </c>
      <c r="C89" s="102" t="s">
        <v>1792</v>
      </c>
      <c r="D89" s="102" t="s">
        <v>141</v>
      </c>
      <c r="E89" s="102" t="s">
        <v>144</v>
      </c>
      <c r="F89" s="83">
        <v>42299</v>
      </c>
      <c r="G89" s="125">
        <v>2015</v>
      </c>
      <c r="H89" s="124" t="s">
        <v>2013</v>
      </c>
      <c r="I89" s="124" t="str">
        <f t="shared" si="5"/>
        <v>OH</v>
      </c>
      <c r="J89" s="124" t="str">
        <f t="shared" si="4"/>
        <v>IN</v>
      </c>
      <c r="K89" s="124" t="str">
        <f t="shared" si="6"/>
        <v>Northeast, Midwest</v>
      </c>
      <c r="L89" s="124" t="str">
        <f>INDEX('State '!$A$1:$C$62,MATCH($I89,'State '!$B:$B,0),3)</f>
        <v>Northeast</v>
      </c>
      <c r="M89" s="124" t="str">
        <f>INDEX('State '!$A$1:$C$62,MATCH($J89,'State '!$B:$B,0),3)</f>
        <v>Midwest</v>
      </c>
      <c r="N89" s="124"/>
      <c r="O89" s="86">
        <v>183</v>
      </c>
      <c r="P89" s="86"/>
      <c r="Q89" s="86">
        <v>134</v>
      </c>
      <c r="R89" s="125"/>
      <c r="S89" s="124" t="s">
        <v>135</v>
      </c>
      <c r="T89" s="124" t="s">
        <v>390</v>
      </c>
      <c r="U89" s="124" t="s">
        <v>2200</v>
      </c>
      <c r="V89" s="124" t="s">
        <v>2253</v>
      </c>
      <c r="W89" s="126"/>
    </row>
    <row r="90" spans="1:259" x14ac:dyDescent="0.2">
      <c r="A90" s="123">
        <v>42175</v>
      </c>
      <c r="B90" s="103" t="s">
        <v>405</v>
      </c>
      <c r="C90" s="103" t="s">
        <v>1942</v>
      </c>
      <c r="D90" s="103" t="s">
        <v>137</v>
      </c>
      <c r="E90" s="145" t="s">
        <v>144</v>
      </c>
      <c r="F90" s="85">
        <v>42138</v>
      </c>
      <c r="G90" s="151">
        <v>2015</v>
      </c>
      <c r="H90" s="124" t="s">
        <v>10</v>
      </c>
      <c r="I90" s="124" t="str">
        <f t="shared" si="5"/>
        <v>NY</v>
      </c>
      <c r="J90" s="124" t="str">
        <f t="shared" si="4"/>
        <v>NY</v>
      </c>
      <c r="K90" s="124" t="str">
        <f t="shared" si="6"/>
        <v>Northeast</v>
      </c>
      <c r="L90" s="124" t="str">
        <f>INDEX('State '!$A$1:$C$62,MATCH($I90,'State '!$B:$B,0),3)</f>
        <v>Northeast</v>
      </c>
      <c r="M90" s="124" t="str">
        <f>INDEX('State '!$A$1:$C$62,MATCH($J90,'State '!$B:$B,0),3)</f>
        <v>Northeast</v>
      </c>
      <c r="N90" s="124"/>
      <c r="O90" s="147">
        <v>12</v>
      </c>
      <c r="P90" s="147">
        <v>3.2</v>
      </c>
      <c r="Q90" s="147">
        <v>647</v>
      </c>
      <c r="R90" s="86">
        <v>26</v>
      </c>
      <c r="S90" s="148" t="s">
        <v>135</v>
      </c>
      <c r="T90" s="149" t="s">
        <v>390</v>
      </c>
      <c r="U90" s="150" t="s">
        <v>1943</v>
      </c>
      <c r="V90" s="124" t="s">
        <v>2250</v>
      </c>
      <c r="W90" s="126"/>
    </row>
    <row r="91" spans="1:259" x14ac:dyDescent="0.2">
      <c r="A91" s="123">
        <v>42600</v>
      </c>
      <c r="B91" s="102" t="s">
        <v>1905</v>
      </c>
      <c r="C91" s="102" t="s">
        <v>232</v>
      </c>
      <c r="D91" s="102" t="s">
        <v>134</v>
      </c>
      <c r="E91" s="102" t="s">
        <v>144</v>
      </c>
      <c r="F91" s="83">
        <v>42312</v>
      </c>
      <c r="G91" s="125">
        <v>2015</v>
      </c>
      <c r="H91" s="124" t="s">
        <v>10</v>
      </c>
      <c r="I91" s="124" t="str">
        <f t="shared" si="5"/>
        <v>NY</v>
      </c>
      <c r="J91" s="124" t="str">
        <f t="shared" si="4"/>
        <v>NY</v>
      </c>
      <c r="K91" s="124" t="str">
        <f t="shared" si="6"/>
        <v>Northeast</v>
      </c>
      <c r="L91" s="124" t="str">
        <f>INDEX('State '!$A$1:$C$62,MATCH($I91,'State '!$B:$B,0),3)</f>
        <v>Northeast</v>
      </c>
      <c r="M91" s="124" t="str">
        <f>INDEX('State '!$A$1:$C$62,MATCH($J91,'State '!$B:$B,0),3)</f>
        <v>Northeast</v>
      </c>
      <c r="N91" s="124"/>
      <c r="O91" s="86">
        <v>43.7</v>
      </c>
      <c r="P91" s="86">
        <v>17</v>
      </c>
      <c r="Q91" s="86">
        <v>54</v>
      </c>
      <c r="R91" s="125" t="s">
        <v>745</v>
      </c>
      <c r="S91" s="124" t="s">
        <v>135</v>
      </c>
      <c r="T91" s="124" t="s">
        <v>390</v>
      </c>
      <c r="U91" s="124" t="s">
        <v>1956</v>
      </c>
      <c r="V91" s="124" t="s">
        <v>2250</v>
      </c>
      <c r="W91" s="126"/>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row>
    <row r="92" spans="1:259" ht="25.5" x14ac:dyDescent="0.2">
      <c r="A92" s="123">
        <v>42251</v>
      </c>
      <c r="B92" s="103" t="s">
        <v>2033</v>
      </c>
      <c r="C92" s="102" t="s">
        <v>200</v>
      </c>
      <c r="D92" s="103" t="s">
        <v>1945</v>
      </c>
      <c r="E92" s="145" t="s">
        <v>144</v>
      </c>
      <c r="F92" s="85">
        <v>42244</v>
      </c>
      <c r="G92" s="151">
        <v>2015</v>
      </c>
      <c r="H92" s="124" t="s">
        <v>2034</v>
      </c>
      <c r="I92" s="124" t="str">
        <f t="shared" si="5"/>
        <v>PA</v>
      </c>
      <c r="J92" s="124" t="str">
        <f t="shared" si="4"/>
        <v>IN</v>
      </c>
      <c r="K92" s="124" t="str">
        <f t="shared" si="6"/>
        <v>Northeast, Midwest</v>
      </c>
      <c r="L92" s="124" t="str">
        <f>INDEX('State '!$A$1:$C$62,MATCH($I92,'State '!$B:$B,0),3)</f>
        <v>Northeast</v>
      </c>
      <c r="M92" s="124" t="str">
        <f>INDEX('State '!$A$1:$C$62,MATCH($J92,'State '!$B:$B,0),3)</f>
        <v>Midwest</v>
      </c>
      <c r="N92" s="124"/>
      <c r="O92" s="147">
        <v>56</v>
      </c>
      <c r="P92" s="147"/>
      <c r="Q92" s="147">
        <v>425</v>
      </c>
      <c r="R92" s="86"/>
      <c r="S92" s="148" t="s">
        <v>135</v>
      </c>
      <c r="T92" s="149" t="s">
        <v>390</v>
      </c>
      <c r="U92" s="150" t="s">
        <v>2035</v>
      </c>
      <c r="V92" s="124" t="s">
        <v>2253</v>
      </c>
      <c r="W92" s="126"/>
      <c r="X92" s="114"/>
    </row>
    <row r="93" spans="1:259" ht="25.5" x14ac:dyDescent="0.2">
      <c r="A93" s="123">
        <v>42354</v>
      </c>
      <c r="B93" s="102" t="s">
        <v>1797</v>
      </c>
      <c r="C93" s="102" t="s">
        <v>1942</v>
      </c>
      <c r="D93" s="102" t="s">
        <v>141</v>
      </c>
      <c r="E93" s="102" t="s">
        <v>144</v>
      </c>
      <c r="F93" s="83">
        <v>42243</v>
      </c>
      <c r="G93" s="125">
        <v>2015</v>
      </c>
      <c r="H93" s="124" t="s">
        <v>767</v>
      </c>
      <c r="I93" s="124" t="str">
        <f t="shared" si="5"/>
        <v>VA</v>
      </c>
      <c r="J93" s="124" t="str">
        <f t="shared" si="4"/>
        <v>NC</v>
      </c>
      <c r="K93" s="124" t="str">
        <f t="shared" si="6"/>
        <v>Northeast, Southeast</v>
      </c>
      <c r="L93" s="124" t="str">
        <f>INDEX('State '!$A$1:$C$62,MATCH($I93,'State '!$B:$B,0),3)</f>
        <v>Northeast</v>
      </c>
      <c r="M93" s="124" t="str">
        <f>INDEX('State '!$A$1:$C$62,MATCH($J93,'State '!$B:$B,0),3)</f>
        <v>Southeast</v>
      </c>
      <c r="N93" s="124"/>
      <c r="O93" s="86">
        <v>300</v>
      </c>
      <c r="P93" s="86">
        <v>100</v>
      </c>
      <c r="Q93" s="86">
        <v>270</v>
      </c>
      <c r="R93" s="125">
        <v>24</v>
      </c>
      <c r="S93" s="124" t="s">
        <v>135</v>
      </c>
      <c r="T93" s="124" t="s">
        <v>390</v>
      </c>
      <c r="U93" s="124" t="s">
        <v>1868</v>
      </c>
      <c r="V93" s="124" t="s">
        <v>2250</v>
      </c>
      <c r="W93" s="126" t="s">
        <v>2300</v>
      </c>
    </row>
    <row r="94" spans="1:259" x14ac:dyDescent="0.2">
      <c r="A94" s="123">
        <v>42328</v>
      </c>
      <c r="B94" s="103" t="s">
        <v>2202</v>
      </c>
      <c r="C94" s="103" t="s">
        <v>1970</v>
      </c>
      <c r="D94" s="103" t="s">
        <v>141</v>
      </c>
      <c r="E94" s="145" t="s">
        <v>144</v>
      </c>
      <c r="F94" s="85">
        <v>42308</v>
      </c>
      <c r="G94" s="151">
        <v>2015</v>
      </c>
      <c r="H94" s="124" t="s">
        <v>24</v>
      </c>
      <c r="I94" s="124" t="str">
        <f t="shared" si="5"/>
        <v>NE</v>
      </c>
      <c r="J94" s="124" t="str">
        <f t="shared" si="4"/>
        <v>NE</v>
      </c>
      <c r="K94" s="124" t="str">
        <f t="shared" si="6"/>
        <v>Mountain</v>
      </c>
      <c r="L94" s="124" t="str">
        <f>INDEX('State '!$A$1:$C$62,MATCH($I94,'State '!$B:$B,0),3)</f>
        <v>Mountain</v>
      </c>
      <c r="M94" s="124" t="str">
        <f>INDEX('State '!$A$1:$C$62,MATCH($J94,'State '!$B:$B,0),3)</f>
        <v>Mountain</v>
      </c>
      <c r="N94" s="124"/>
      <c r="O94" s="147">
        <v>16</v>
      </c>
      <c r="P94" s="147">
        <v>13</v>
      </c>
      <c r="Q94" s="147">
        <v>31</v>
      </c>
      <c r="R94" s="86"/>
      <c r="S94" s="148" t="s">
        <v>135</v>
      </c>
      <c r="T94" s="149" t="s">
        <v>390</v>
      </c>
      <c r="U94" s="150" t="s">
        <v>2203</v>
      </c>
      <c r="V94" s="124" t="s">
        <v>2250</v>
      </c>
      <c r="W94" s="126"/>
    </row>
    <row r="95" spans="1:259" x14ac:dyDescent="0.2">
      <c r="A95" s="123">
        <v>42158</v>
      </c>
      <c r="B95" s="102" t="s">
        <v>2017</v>
      </c>
      <c r="C95" s="102" t="s">
        <v>1942</v>
      </c>
      <c r="D95" s="102" t="s">
        <v>134</v>
      </c>
      <c r="E95" s="102" t="s">
        <v>144</v>
      </c>
      <c r="F95" s="83">
        <v>42089</v>
      </c>
      <c r="G95" s="125">
        <v>2015</v>
      </c>
      <c r="H95" s="124" t="s">
        <v>20</v>
      </c>
      <c r="I95" s="124" t="str">
        <f t="shared" si="5"/>
        <v>NJ</v>
      </c>
      <c r="J95" s="124" t="str">
        <f t="shared" si="4"/>
        <v>NJ</v>
      </c>
      <c r="K95" s="124" t="str">
        <f t="shared" si="6"/>
        <v>Northeast</v>
      </c>
      <c r="L95" s="124" t="str">
        <f>INDEX('State '!$A$1:$C$62,MATCH($I95,'State '!$B:$B,0),3)</f>
        <v>Northeast</v>
      </c>
      <c r="M95" s="124" t="str">
        <f>INDEX('State '!$A$1:$C$62,MATCH($J95,'State '!$B:$B,0),3)</f>
        <v>Northeast</v>
      </c>
      <c r="N95" s="124"/>
      <c r="O95" s="86">
        <v>32</v>
      </c>
      <c r="P95" s="86">
        <v>2.4</v>
      </c>
      <c r="Q95" s="86">
        <v>264</v>
      </c>
      <c r="R95" s="125">
        <v>20</v>
      </c>
      <c r="S95" s="124" t="s">
        <v>135</v>
      </c>
      <c r="T95" s="124" t="s">
        <v>390</v>
      </c>
      <c r="U95" s="124" t="s">
        <v>2018</v>
      </c>
      <c r="V95" s="124" t="s">
        <v>2250</v>
      </c>
      <c r="W95" s="126"/>
    </row>
    <row r="96" spans="1:259" x14ac:dyDescent="0.2">
      <c r="A96" s="123">
        <v>42251</v>
      </c>
      <c r="B96" s="103" t="s">
        <v>2133</v>
      </c>
      <c r="C96" s="103" t="s">
        <v>248</v>
      </c>
      <c r="D96" s="103" t="s">
        <v>1945</v>
      </c>
      <c r="E96" s="145" t="s">
        <v>144</v>
      </c>
      <c r="F96" s="85">
        <v>42248</v>
      </c>
      <c r="G96" s="151">
        <v>2015</v>
      </c>
      <c r="H96" s="124" t="s">
        <v>2082</v>
      </c>
      <c r="I96" s="124" t="str">
        <f t="shared" si="5"/>
        <v>OH</v>
      </c>
      <c r="J96" s="124" t="str">
        <f t="shared" si="4"/>
        <v>IL</v>
      </c>
      <c r="K96" s="124" t="str">
        <f t="shared" si="6"/>
        <v>Northeast, Midwest</v>
      </c>
      <c r="L96" s="124" t="str">
        <f>INDEX('State '!$A$1:$C$62,MATCH($I96,'State '!$B:$B,0),3)</f>
        <v>Northeast</v>
      </c>
      <c r="M96" s="124" t="str">
        <f>INDEX('State '!$A$1:$C$62,MATCH($J96,'State '!$B:$B,0),3)</f>
        <v>Midwest</v>
      </c>
      <c r="N96" s="124"/>
      <c r="O96" s="147">
        <v>79</v>
      </c>
      <c r="P96" s="147"/>
      <c r="Q96" s="147">
        <v>1200</v>
      </c>
      <c r="R96" s="86"/>
      <c r="S96" s="148" t="s">
        <v>135</v>
      </c>
      <c r="T96" s="149" t="s">
        <v>390</v>
      </c>
      <c r="U96" s="150" t="s">
        <v>1962</v>
      </c>
      <c r="V96" s="124" t="s">
        <v>2253</v>
      </c>
      <c r="W96" s="126"/>
    </row>
    <row r="97" spans="1:259" x14ac:dyDescent="0.2">
      <c r="A97" s="123">
        <v>41970</v>
      </c>
      <c r="B97" s="102" t="s">
        <v>402</v>
      </c>
      <c r="C97" s="102" t="s">
        <v>203</v>
      </c>
      <c r="D97" s="102" t="s">
        <v>134</v>
      </c>
      <c r="E97" s="102" t="s">
        <v>144</v>
      </c>
      <c r="F97" s="83">
        <v>41928</v>
      </c>
      <c r="G97" s="84">
        <v>2014</v>
      </c>
      <c r="H97" s="124" t="s">
        <v>25</v>
      </c>
      <c r="I97" s="124" t="str">
        <f t="shared" si="5"/>
        <v>CO</v>
      </c>
      <c r="J97" s="124" t="str">
        <f t="shared" si="4"/>
        <v>CO</v>
      </c>
      <c r="K97" s="124" t="str">
        <f t="shared" si="6"/>
        <v>Mountain</v>
      </c>
      <c r="L97" s="124" t="str">
        <f>INDEX('State '!$A$1:$C$62,MATCH($I97,'State '!$B:$B,0),3)</f>
        <v>Mountain</v>
      </c>
      <c r="M97" s="124" t="str">
        <f>INDEX('State '!$A$1:$C$62,MATCH($J97,'State '!$B:$B,0),3)</f>
        <v>Mountain</v>
      </c>
      <c r="N97" s="124"/>
      <c r="O97" s="86">
        <v>110</v>
      </c>
      <c r="P97" s="86">
        <v>34</v>
      </c>
      <c r="Q97" s="86">
        <v>189</v>
      </c>
      <c r="R97" s="125">
        <v>24</v>
      </c>
      <c r="S97" s="124" t="s">
        <v>139</v>
      </c>
      <c r="T97" s="124" t="s">
        <v>188</v>
      </c>
      <c r="U97" s="124" t="s">
        <v>391</v>
      </c>
      <c r="V97" s="124"/>
      <c r="W97" s="126"/>
    </row>
    <row r="98" spans="1:259" ht="25.5" x14ac:dyDescent="0.2">
      <c r="A98" s="123">
        <v>42636</v>
      </c>
      <c r="B98" s="102" t="s">
        <v>1881</v>
      </c>
      <c r="C98" s="102" t="s">
        <v>1882</v>
      </c>
      <c r="D98" s="102" t="s">
        <v>137</v>
      </c>
      <c r="E98" s="102" t="s">
        <v>144</v>
      </c>
      <c r="F98" s="83">
        <v>41942</v>
      </c>
      <c r="G98" s="84">
        <v>2014</v>
      </c>
      <c r="H98" s="124" t="s">
        <v>419</v>
      </c>
      <c r="I98" s="124" t="str">
        <f t="shared" si="5"/>
        <v>TX</v>
      </c>
      <c r="J98" s="124" t="str">
        <f t="shared" si="4"/>
        <v>MX</v>
      </c>
      <c r="K98" s="124" t="str">
        <f t="shared" si="6"/>
        <v>South Central, Mexico</v>
      </c>
      <c r="L98" s="124" t="str">
        <f>INDEX('State '!$A$1:$C$62,MATCH($I98,'State '!$B:$B,0),3)</f>
        <v>South Central</v>
      </c>
      <c r="M98" s="124" t="str">
        <f>INDEX('State '!$A$1:$C$62,MATCH($J98,'State '!$B:$B,0),3)</f>
        <v>Mexico</v>
      </c>
      <c r="N98" s="124"/>
      <c r="O98" s="86">
        <v>0</v>
      </c>
      <c r="P98" s="86">
        <v>124</v>
      </c>
      <c r="Q98" s="86">
        <v>2100</v>
      </c>
      <c r="R98" s="125">
        <v>42</v>
      </c>
      <c r="S98" s="124" t="s">
        <v>135</v>
      </c>
      <c r="T98" s="124" t="s">
        <v>390</v>
      </c>
      <c r="U98" s="124" t="s">
        <v>1883</v>
      </c>
      <c r="V98" s="124"/>
      <c r="W98" s="126" t="s">
        <v>2381</v>
      </c>
    </row>
    <row r="99" spans="1:259" s="132" customFormat="1" x14ac:dyDescent="0.2">
      <c r="A99" s="123">
        <v>41949</v>
      </c>
      <c r="B99" s="102" t="s">
        <v>1995</v>
      </c>
      <c r="C99" s="102" t="s">
        <v>263</v>
      </c>
      <c r="D99" s="102" t="s">
        <v>141</v>
      </c>
      <c r="E99" s="102" t="s">
        <v>144</v>
      </c>
      <c r="F99" s="83">
        <v>41906</v>
      </c>
      <c r="G99" s="84">
        <v>2014</v>
      </c>
      <c r="H99" s="124" t="s">
        <v>19</v>
      </c>
      <c r="I99" s="124" t="str">
        <f t="shared" si="5"/>
        <v>VA</v>
      </c>
      <c r="J99" s="124" t="str">
        <f t="shared" si="4"/>
        <v>VA</v>
      </c>
      <c r="K99" s="124" t="str">
        <f t="shared" si="6"/>
        <v>Northeast</v>
      </c>
      <c r="L99" s="124" t="str">
        <f>INDEX('State '!$A$1:$C$62,MATCH($I99,'State '!$B:$B,0),3)</f>
        <v>Northeast</v>
      </c>
      <c r="M99" s="124" t="str">
        <f>INDEX('State '!$A$1:$C$62,MATCH($J99,'State '!$B:$B,0),3)</f>
        <v>Northeast</v>
      </c>
      <c r="N99" s="124"/>
      <c r="O99" s="86"/>
      <c r="P99" s="86">
        <v>13</v>
      </c>
      <c r="Q99" s="86">
        <v>46</v>
      </c>
      <c r="R99" s="125">
        <v>8</v>
      </c>
      <c r="S99" s="124" t="s">
        <v>135</v>
      </c>
      <c r="T99" s="124" t="s">
        <v>390</v>
      </c>
      <c r="U99" s="124" t="s">
        <v>1996</v>
      </c>
      <c r="V99" s="124"/>
      <c r="W99" s="126"/>
      <c r="X99" s="131"/>
    </row>
    <row r="100" spans="1:259" s="20" customFormat="1" x14ac:dyDescent="0.2">
      <c r="A100" s="123">
        <v>41705</v>
      </c>
      <c r="B100" s="102" t="s">
        <v>1790</v>
      </c>
      <c r="C100" s="102" t="s">
        <v>1791</v>
      </c>
      <c r="D100" s="102" t="s">
        <v>141</v>
      </c>
      <c r="E100" s="102" t="s">
        <v>144</v>
      </c>
      <c r="F100" s="83">
        <v>41729</v>
      </c>
      <c r="G100" s="84">
        <v>2014</v>
      </c>
      <c r="H100" s="124" t="s">
        <v>10</v>
      </c>
      <c r="I100" s="124" t="str">
        <f t="shared" si="5"/>
        <v>NY</v>
      </c>
      <c r="J100" s="124" t="str">
        <f t="shared" si="4"/>
        <v>NY</v>
      </c>
      <c r="K100" s="124" t="str">
        <f t="shared" si="6"/>
        <v>Northeast</v>
      </c>
      <c r="L100" s="124" t="str">
        <f>INDEX('State '!$A$1:$C$62,MATCH($I100,'State '!$B:$B,0),3)</f>
        <v>Northeast</v>
      </c>
      <c r="M100" s="124" t="str">
        <f>INDEX('State '!$A$1:$C$62,MATCH($J100,'State '!$B:$B,0),3)</f>
        <v>Northeast</v>
      </c>
      <c r="N100" s="124"/>
      <c r="O100" s="86">
        <v>49</v>
      </c>
      <c r="P100" s="86"/>
      <c r="Q100" s="86">
        <v>107.5</v>
      </c>
      <c r="R100" s="125"/>
      <c r="S100" s="124" t="s">
        <v>135</v>
      </c>
      <c r="T100" s="124" t="s">
        <v>390</v>
      </c>
      <c r="U100" s="124" t="s">
        <v>1867</v>
      </c>
      <c r="V100" s="124"/>
      <c r="W100" s="126"/>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c r="IC100" s="114"/>
      <c r="ID100" s="114"/>
      <c r="IE100" s="114"/>
      <c r="IF100" s="114"/>
      <c r="IG100" s="114"/>
      <c r="IH100" s="114"/>
      <c r="II100" s="114"/>
      <c r="IJ100" s="114"/>
      <c r="IK100" s="114"/>
      <c r="IL100" s="114"/>
      <c r="IM100" s="114"/>
      <c r="IN100" s="114"/>
      <c r="IO100" s="114"/>
      <c r="IP100" s="114"/>
      <c r="IQ100" s="114"/>
      <c r="IR100" s="114"/>
      <c r="IS100" s="114"/>
      <c r="IT100" s="114"/>
      <c r="IU100" s="114"/>
      <c r="IV100" s="114"/>
      <c r="IW100" s="114"/>
      <c r="IX100" s="114"/>
      <c r="IY100" s="114"/>
    </row>
    <row r="101" spans="1:259" s="20" customFormat="1" x14ac:dyDescent="0.2">
      <c r="A101" s="123">
        <v>41704</v>
      </c>
      <c r="B101" s="102" t="s">
        <v>1893</v>
      </c>
      <c r="C101" s="102" t="s">
        <v>260</v>
      </c>
      <c r="D101" s="102" t="s">
        <v>134</v>
      </c>
      <c r="E101" s="102" t="s">
        <v>144</v>
      </c>
      <c r="F101" s="83">
        <v>41709</v>
      </c>
      <c r="G101" s="84">
        <v>2014</v>
      </c>
      <c r="H101" s="124" t="s">
        <v>25</v>
      </c>
      <c r="I101" s="124" t="str">
        <f t="shared" si="5"/>
        <v>CO</v>
      </c>
      <c r="J101" s="124" t="str">
        <f t="shared" si="4"/>
        <v>CO</v>
      </c>
      <c r="K101" s="124" t="str">
        <f t="shared" si="6"/>
        <v>Mountain</v>
      </c>
      <c r="L101" s="124" t="str">
        <f>INDEX('State '!$A$1:$C$62,MATCH($I101,'State '!$B:$B,0),3)</f>
        <v>Mountain</v>
      </c>
      <c r="M101" s="124" t="str">
        <f>INDEX('State '!$A$1:$C$62,MATCH($J101,'State '!$B:$B,0),3)</f>
        <v>Mountain</v>
      </c>
      <c r="N101" s="124"/>
      <c r="O101" s="86">
        <v>25</v>
      </c>
      <c r="P101" s="86">
        <v>7.75</v>
      </c>
      <c r="Q101" s="86">
        <v>225</v>
      </c>
      <c r="R101" s="125">
        <v>24</v>
      </c>
      <c r="S101" s="124" t="s">
        <v>135</v>
      </c>
      <c r="T101" s="124" t="s">
        <v>390</v>
      </c>
      <c r="U101" s="124" t="s">
        <v>1894</v>
      </c>
      <c r="V101" s="124"/>
      <c r="W101" s="126"/>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c r="IC101" s="114"/>
      <c r="ID101" s="114"/>
      <c r="IE101" s="114"/>
      <c r="IF101" s="114"/>
      <c r="IG101" s="114"/>
      <c r="IH101" s="114"/>
      <c r="II101" s="114"/>
      <c r="IJ101" s="114"/>
      <c r="IK101" s="114"/>
      <c r="IL101" s="114"/>
      <c r="IM101" s="114"/>
      <c r="IN101" s="114"/>
      <c r="IO101" s="114"/>
      <c r="IP101" s="114"/>
      <c r="IQ101" s="114"/>
      <c r="IR101" s="114"/>
      <c r="IS101" s="114"/>
      <c r="IT101" s="114"/>
      <c r="IU101" s="114"/>
      <c r="IV101" s="114"/>
      <c r="IW101" s="114"/>
      <c r="IX101" s="114"/>
      <c r="IY101" s="114"/>
    </row>
    <row r="102" spans="1:259" x14ac:dyDescent="0.2">
      <c r="A102" s="123">
        <v>42597</v>
      </c>
      <c r="B102" s="103" t="s">
        <v>2208</v>
      </c>
      <c r="C102" s="103" t="s">
        <v>263</v>
      </c>
      <c r="D102" s="103" t="s">
        <v>143</v>
      </c>
      <c r="E102" s="145" t="s">
        <v>144</v>
      </c>
      <c r="F102" s="85">
        <v>41936</v>
      </c>
      <c r="G102" s="146">
        <v>2014</v>
      </c>
      <c r="H102" s="124" t="s">
        <v>7</v>
      </c>
      <c r="I102" s="124" t="str">
        <f t="shared" si="5"/>
        <v>PA</v>
      </c>
      <c r="J102" s="124" t="str">
        <f t="shared" si="4"/>
        <v>PA</v>
      </c>
      <c r="K102" s="124" t="str">
        <f t="shared" si="6"/>
        <v>Northeast</v>
      </c>
      <c r="L102" s="124" t="str">
        <f>INDEX('State '!$A$1:$C$62,MATCH($I102,'State '!$B:$B,0),3)</f>
        <v>Northeast</v>
      </c>
      <c r="M102" s="124" t="str">
        <f>INDEX('State '!$A$1:$C$62,MATCH($J102,'State '!$B:$B,0),3)</f>
        <v>Northeast</v>
      </c>
      <c r="N102" s="124"/>
      <c r="O102" s="147">
        <v>121.7</v>
      </c>
      <c r="P102" s="147">
        <v>18.5</v>
      </c>
      <c r="Q102" s="147">
        <v>99</v>
      </c>
      <c r="R102" s="86"/>
      <c r="S102" s="148" t="s">
        <v>135</v>
      </c>
      <c r="T102" s="149" t="s">
        <v>390</v>
      </c>
      <c r="U102" s="150" t="s">
        <v>2209</v>
      </c>
      <c r="V102" s="124"/>
      <c r="W102" s="126"/>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row>
    <row r="103" spans="1:259" s="20" customFormat="1" x14ac:dyDescent="0.2">
      <c r="A103" s="123">
        <v>41676</v>
      </c>
      <c r="B103" s="103" t="s">
        <v>1940</v>
      </c>
      <c r="C103" s="103" t="s">
        <v>263</v>
      </c>
      <c r="D103" s="103" t="s">
        <v>141</v>
      </c>
      <c r="E103" s="145" t="s">
        <v>144</v>
      </c>
      <c r="F103" s="85">
        <v>41940</v>
      </c>
      <c r="G103" s="146">
        <v>2014</v>
      </c>
      <c r="H103" s="124" t="s">
        <v>54</v>
      </c>
      <c r="I103" s="124" t="str">
        <f t="shared" si="5"/>
        <v>MD</v>
      </c>
      <c r="J103" s="124" t="str">
        <f t="shared" si="4"/>
        <v>MD</v>
      </c>
      <c r="K103" s="124" t="str">
        <f t="shared" si="6"/>
        <v>Northeast</v>
      </c>
      <c r="L103" s="124" t="str">
        <f>INDEX('State '!$A$1:$C$62,MATCH($I103,'State '!$B:$B,0),3)</f>
        <v>Northeast</v>
      </c>
      <c r="M103" s="124" t="str">
        <f>INDEX('State '!$A$1:$C$62,MATCH($J103,'State '!$B:$B,0),3)</f>
        <v>Northeast</v>
      </c>
      <c r="N103" s="124"/>
      <c r="O103" s="147">
        <v>132</v>
      </c>
      <c r="P103" s="147">
        <v>21</v>
      </c>
      <c r="Q103" s="147"/>
      <c r="R103" s="86">
        <v>26</v>
      </c>
      <c r="S103" s="148" t="s">
        <v>135</v>
      </c>
      <c r="T103" s="149" t="s">
        <v>390</v>
      </c>
      <c r="U103" s="150" t="s">
        <v>1874</v>
      </c>
      <c r="V103" s="124"/>
      <c r="W103" s="126"/>
    </row>
    <row r="104" spans="1:259" s="20" customFormat="1" x14ac:dyDescent="0.2">
      <c r="A104" s="123">
        <v>41584</v>
      </c>
      <c r="B104" s="103" t="s">
        <v>1902</v>
      </c>
      <c r="C104" s="103" t="s">
        <v>1903</v>
      </c>
      <c r="D104" s="103" t="s">
        <v>137</v>
      </c>
      <c r="E104" s="145" t="s">
        <v>144</v>
      </c>
      <c r="F104" s="85">
        <v>41821</v>
      </c>
      <c r="G104" s="146">
        <v>2014</v>
      </c>
      <c r="H104" s="124" t="s">
        <v>25</v>
      </c>
      <c r="I104" s="124" t="str">
        <f t="shared" si="5"/>
        <v>CO</v>
      </c>
      <c r="J104" s="124" t="str">
        <f t="shared" si="4"/>
        <v>CO</v>
      </c>
      <c r="K104" s="124" t="str">
        <f t="shared" si="6"/>
        <v>Mountain</v>
      </c>
      <c r="L104" s="124" t="str">
        <f>INDEX('State '!$A$1:$C$62,MATCH($I104,'State '!$B:$B,0),3)</f>
        <v>Mountain</v>
      </c>
      <c r="M104" s="124" t="str">
        <f>INDEX('State '!$A$1:$C$62,MATCH($J104,'State '!$B:$B,0),3)</f>
        <v>Mountain</v>
      </c>
      <c r="N104" s="124"/>
      <c r="O104" s="147">
        <v>12</v>
      </c>
      <c r="P104" s="147">
        <v>7.6</v>
      </c>
      <c r="Q104" s="147">
        <v>230</v>
      </c>
      <c r="R104" s="86"/>
      <c r="S104" s="148" t="s">
        <v>135</v>
      </c>
      <c r="T104" s="149" t="s">
        <v>390</v>
      </c>
      <c r="U104" s="150" t="s">
        <v>1904</v>
      </c>
      <c r="V104" s="124"/>
      <c r="W104" s="126"/>
    </row>
    <row r="105" spans="1:259" s="20" customFormat="1" x14ac:dyDescent="0.2">
      <c r="A105" s="123">
        <v>42613</v>
      </c>
      <c r="B105" s="103" t="s">
        <v>2290</v>
      </c>
      <c r="C105" s="102" t="s">
        <v>348</v>
      </c>
      <c r="D105" s="103" t="s">
        <v>141</v>
      </c>
      <c r="E105" s="145" t="s">
        <v>144</v>
      </c>
      <c r="F105" s="85">
        <v>41730</v>
      </c>
      <c r="G105" s="146">
        <v>2014</v>
      </c>
      <c r="H105" s="124" t="s">
        <v>419</v>
      </c>
      <c r="I105" s="124" t="str">
        <f t="shared" si="5"/>
        <v>TX</v>
      </c>
      <c r="J105" s="124" t="str">
        <f t="shared" si="4"/>
        <v>MX</v>
      </c>
      <c r="K105" s="124" t="str">
        <f t="shared" si="6"/>
        <v>South Central, Mexico</v>
      </c>
      <c r="L105" s="124" t="str">
        <f>INDEX('State '!$A$1:$C$62,MATCH($I105,'State '!$B:$B,0),3)</f>
        <v>South Central</v>
      </c>
      <c r="M105" s="124" t="str">
        <f>INDEX('State '!$A$1:$C$62,MATCH($J105,'State '!$B:$B,0),3)</f>
        <v>Mexico</v>
      </c>
      <c r="N105" s="124"/>
      <c r="O105" s="147">
        <v>126</v>
      </c>
      <c r="P105" s="147"/>
      <c r="Q105" s="147">
        <v>215</v>
      </c>
      <c r="R105" s="86"/>
      <c r="S105" s="124" t="s">
        <v>139</v>
      </c>
      <c r="T105" s="124" t="s">
        <v>188</v>
      </c>
      <c r="U105" s="150"/>
      <c r="V105" s="124" t="s">
        <v>2253</v>
      </c>
      <c r="W105" s="126"/>
      <c r="X105" s="144"/>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28"/>
      <c r="IX105" s="128"/>
      <c r="IY105" s="128"/>
    </row>
    <row r="106" spans="1:259" x14ac:dyDescent="0.2">
      <c r="A106" s="123">
        <v>41220</v>
      </c>
      <c r="B106" s="103" t="s">
        <v>1976</v>
      </c>
      <c r="C106" s="103" t="s">
        <v>225</v>
      </c>
      <c r="D106" s="103" t="s">
        <v>141</v>
      </c>
      <c r="E106" s="145" t="s">
        <v>144</v>
      </c>
      <c r="F106" s="85">
        <v>41950</v>
      </c>
      <c r="G106" s="146">
        <v>2014</v>
      </c>
      <c r="H106" s="124" t="s">
        <v>452</v>
      </c>
      <c r="I106" s="124" t="str">
        <f t="shared" si="5"/>
        <v>WV</v>
      </c>
      <c r="J106" s="124" t="str">
        <f t="shared" si="4"/>
        <v>PA</v>
      </c>
      <c r="K106" s="124" t="str">
        <f t="shared" si="6"/>
        <v>Northeast</v>
      </c>
      <c r="L106" s="124" t="str">
        <f>INDEX('State '!$A$1:$C$62,MATCH($I106,'State '!$B:$B,0),3)</f>
        <v>Northeast</v>
      </c>
      <c r="M106" s="124" t="str">
        <f>INDEX('State '!$A$1:$C$62,MATCH($J106,'State '!$B:$B,0),3)</f>
        <v>Northeast</v>
      </c>
      <c r="N106" s="124"/>
      <c r="O106" s="147">
        <v>41.7</v>
      </c>
      <c r="P106" s="147">
        <v>0</v>
      </c>
      <c r="Q106" s="147">
        <v>185</v>
      </c>
      <c r="R106" s="86"/>
      <c r="S106" s="148" t="s">
        <v>135</v>
      </c>
      <c r="T106" s="149" t="s">
        <v>390</v>
      </c>
      <c r="U106" s="150" t="s">
        <v>2056</v>
      </c>
      <c r="V106" s="124"/>
      <c r="W106" s="126"/>
    </row>
    <row r="107" spans="1:259" x14ac:dyDescent="0.2">
      <c r="A107" s="123">
        <v>41339</v>
      </c>
      <c r="B107" s="102" t="s">
        <v>439</v>
      </c>
      <c r="C107" s="102" t="s">
        <v>1942</v>
      </c>
      <c r="D107" s="102" t="s">
        <v>141</v>
      </c>
      <c r="E107" s="102" t="s">
        <v>144</v>
      </c>
      <c r="F107" s="83">
        <v>41950</v>
      </c>
      <c r="G107" s="125">
        <v>2014</v>
      </c>
      <c r="H107" s="124" t="s">
        <v>412</v>
      </c>
      <c r="I107" s="124" t="str">
        <f t="shared" si="5"/>
        <v>PA</v>
      </c>
      <c r="J107" s="124" t="str">
        <f t="shared" si="4"/>
        <v>NY</v>
      </c>
      <c r="K107" s="124" t="str">
        <f t="shared" si="6"/>
        <v>Northeast</v>
      </c>
      <c r="L107" s="124" t="str">
        <f>INDEX('State '!$A$1:$C$62,MATCH($I107,'State '!$B:$B,0),3)</f>
        <v>Northeast</v>
      </c>
      <c r="M107" s="124" t="str">
        <f>INDEX('State '!$A$1:$C$62,MATCH($J107,'State '!$B:$B,0),3)</f>
        <v>Northeast</v>
      </c>
      <c r="N107" s="124"/>
      <c r="O107" s="86">
        <v>48.5</v>
      </c>
      <c r="P107" s="86"/>
      <c r="Q107" s="86">
        <v>100</v>
      </c>
      <c r="R107" s="125"/>
      <c r="S107" s="124" t="s">
        <v>135</v>
      </c>
      <c r="T107" s="124" t="s">
        <v>390</v>
      </c>
      <c r="U107" s="124" t="s">
        <v>2055</v>
      </c>
      <c r="V107" s="124"/>
      <c r="W107" s="126"/>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row>
    <row r="108" spans="1:259" s="20" customFormat="1" x14ac:dyDescent="0.2">
      <c r="A108" s="123">
        <v>42339</v>
      </c>
      <c r="B108" s="102" t="s">
        <v>2204</v>
      </c>
      <c r="C108" s="102" t="s">
        <v>238</v>
      </c>
      <c r="D108" s="102" t="s">
        <v>141</v>
      </c>
      <c r="E108" s="102" t="s">
        <v>144</v>
      </c>
      <c r="F108" s="83">
        <v>41988</v>
      </c>
      <c r="G108" s="125">
        <v>2014</v>
      </c>
      <c r="H108" s="124" t="s">
        <v>6</v>
      </c>
      <c r="I108" s="124" t="str">
        <f t="shared" si="5"/>
        <v>TX</v>
      </c>
      <c r="J108" s="124" t="str">
        <f t="shared" si="4"/>
        <v>TX</v>
      </c>
      <c r="K108" s="124" t="str">
        <f t="shared" si="6"/>
        <v>South Central</v>
      </c>
      <c r="L108" s="124" t="str">
        <f>INDEX('State '!$A$1:$C$62,MATCH($I108,'State '!$B:$B,0),3)</f>
        <v>South Central</v>
      </c>
      <c r="M108" s="124" t="str">
        <f>INDEX('State '!$A$1:$C$62,MATCH($J108,'State '!$B:$B,0),3)</f>
        <v>South Central</v>
      </c>
      <c r="N108" s="124"/>
      <c r="O108" s="86">
        <v>114</v>
      </c>
      <c r="P108" s="86">
        <v>51</v>
      </c>
      <c r="Q108" s="86">
        <v>800</v>
      </c>
      <c r="R108" s="125"/>
      <c r="S108" s="124"/>
      <c r="T108" s="124" t="s">
        <v>391</v>
      </c>
      <c r="U108" s="124"/>
      <c r="V108" s="124"/>
      <c r="W108" s="126"/>
    </row>
    <row r="109" spans="1:259" x14ac:dyDescent="0.2">
      <c r="A109" s="123">
        <v>41622</v>
      </c>
      <c r="B109" s="102" t="s">
        <v>1966</v>
      </c>
      <c r="C109" s="102" t="s">
        <v>211</v>
      </c>
      <c r="D109" s="102" t="s">
        <v>134</v>
      </c>
      <c r="E109" s="102" t="s">
        <v>144</v>
      </c>
      <c r="F109" s="83">
        <v>41789</v>
      </c>
      <c r="G109" s="125">
        <v>2014</v>
      </c>
      <c r="H109" s="124" t="s">
        <v>6</v>
      </c>
      <c r="I109" s="124" t="str">
        <f t="shared" si="5"/>
        <v>TX</v>
      </c>
      <c r="J109" s="124" t="str">
        <f t="shared" si="4"/>
        <v>TX</v>
      </c>
      <c r="K109" s="124" t="str">
        <f t="shared" si="6"/>
        <v>South Central</v>
      </c>
      <c r="L109" s="124" t="str">
        <f>INDEX('State '!$A$1:$C$62,MATCH($I109,'State '!$B:$B,0),3)</f>
        <v>South Central</v>
      </c>
      <c r="M109" s="124" t="str">
        <f>INDEX('State '!$A$1:$C$62,MATCH($J109,'State '!$B:$B,0),3)</f>
        <v>South Central</v>
      </c>
      <c r="N109" s="124"/>
      <c r="O109" s="86">
        <v>26.3</v>
      </c>
      <c r="P109" s="86">
        <v>16.5</v>
      </c>
      <c r="Q109" s="86">
        <v>125</v>
      </c>
      <c r="R109" s="125">
        <v>16</v>
      </c>
      <c r="S109" s="124" t="s">
        <v>135</v>
      </c>
      <c r="T109" s="124" t="s">
        <v>390</v>
      </c>
      <c r="U109" s="124" t="s">
        <v>1967</v>
      </c>
      <c r="V109" s="124"/>
      <c r="W109" s="126"/>
    </row>
    <row r="110" spans="1:259" s="20" customFormat="1" x14ac:dyDescent="0.2">
      <c r="A110" s="123">
        <v>41704</v>
      </c>
      <c r="B110" s="102" t="s">
        <v>1950</v>
      </c>
      <c r="C110" s="102" t="s">
        <v>204</v>
      </c>
      <c r="D110" s="102" t="s">
        <v>142</v>
      </c>
      <c r="E110" s="102" t="s">
        <v>144</v>
      </c>
      <c r="F110" s="83">
        <v>41761</v>
      </c>
      <c r="G110" s="125">
        <v>2014</v>
      </c>
      <c r="H110" s="124" t="s">
        <v>1866</v>
      </c>
      <c r="I110" s="124" t="str">
        <f t="shared" si="5"/>
        <v>WY</v>
      </c>
      <c r="J110" s="124" t="str">
        <f t="shared" si="4"/>
        <v>KS</v>
      </c>
      <c r="K110" s="124" t="str">
        <f t="shared" si="6"/>
        <v>Mountain, South Central</v>
      </c>
      <c r="L110" s="124" t="str">
        <f>INDEX('State '!$A$1:$C$62,MATCH($I110,'State '!$B:$B,0),3)</f>
        <v>Mountain</v>
      </c>
      <c r="M110" s="124" t="str">
        <f>INDEX('State '!$A$1:$C$62,MATCH($J110,'State '!$B:$B,0),3)</f>
        <v>South Central</v>
      </c>
      <c r="N110" s="124"/>
      <c r="O110" s="86"/>
      <c r="P110" s="86">
        <v>-500</v>
      </c>
      <c r="Q110" s="86">
        <v>-255</v>
      </c>
      <c r="R110" s="125"/>
      <c r="S110" s="124" t="s">
        <v>135</v>
      </c>
      <c r="T110" s="124" t="s">
        <v>390</v>
      </c>
      <c r="U110" s="124" t="s">
        <v>1951</v>
      </c>
      <c r="V110" s="124"/>
      <c r="W110" s="126"/>
      <c r="X110" s="127"/>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c r="IW110" s="114"/>
      <c r="IX110" s="114"/>
      <c r="IY110" s="114"/>
    </row>
    <row r="111" spans="1:259" x14ac:dyDescent="0.2">
      <c r="A111" s="123">
        <v>41969</v>
      </c>
      <c r="B111" s="102" t="s">
        <v>1974</v>
      </c>
      <c r="C111" s="103" t="s">
        <v>207</v>
      </c>
      <c r="D111" s="102" t="s">
        <v>141</v>
      </c>
      <c r="E111" s="102" t="s">
        <v>144</v>
      </c>
      <c r="F111" s="83">
        <v>41939</v>
      </c>
      <c r="G111" s="125">
        <v>2014</v>
      </c>
      <c r="H111" s="124" t="s">
        <v>7</v>
      </c>
      <c r="I111" s="124" t="str">
        <f t="shared" si="5"/>
        <v>PA</v>
      </c>
      <c r="J111" s="124" t="str">
        <f t="shared" si="4"/>
        <v>PA</v>
      </c>
      <c r="K111" s="124" t="str">
        <f t="shared" si="6"/>
        <v>Northeast</v>
      </c>
      <c r="L111" s="124" t="str">
        <f>INDEX('State '!$A$1:$C$62,MATCH($I111,'State '!$B:$B,0),3)</f>
        <v>Northeast</v>
      </c>
      <c r="M111" s="124" t="str">
        <f>INDEX('State '!$A$1:$C$62,MATCH($J111,'State '!$B:$B,0),3)</f>
        <v>Northeast</v>
      </c>
      <c r="N111" s="124"/>
      <c r="O111" s="86">
        <v>92</v>
      </c>
      <c r="P111" s="86">
        <v>0</v>
      </c>
      <c r="Q111" s="86">
        <v>230</v>
      </c>
      <c r="R111" s="125"/>
      <c r="S111" s="124" t="s">
        <v>135</v>
      </c>
      <c r="T111" s="124" t="s">
        <v>390</v>
      </c>
      <c r="U111" s="124" t="s">
        <v>1975</v>
      </c>
      <c r="V111" s="124"/>
      <c r="W111" s="126"/>
    </row>
    <row r="112" spans="1:259" s="20" customFormat="1" x14ac:dyDescent="0.2">
      <c r="A112" s="123">
        <v>41810</v>
      </c>
      <c r="B112" s="102" t="s">
        <v>1958</v>
      </c>
      <c r="C112" s="102" t="s">
        <v>248</v>
      </c>
      <c r="D112" s="102" t="s">
        <v>134</v>
      </c>
      <c r="E112" s="102" t="s">
        <v>144</v>
      </c>
      <c r="F112" s="83">
        <v>41808</v>
      </c>
      <c r="G112" s="125">
        <v>2014</v>
      </c>
      <c r="H112" s="124" t="s">
        <v>8</v>
      </c>
      <c r="I112" s="124" t="str">
        <f t="shared" si="5"/>
        <v>OH</v>
      </c>
      <c r="J112" s="124" t="str">
        <f t="shared" si="4"/>
        <v>OH</v>
      </c>
      <c r="K112" s="124" t="str">
        <f t="shared" si="6"/>
        <v>Northeast</v>
      </c>
      <c r="L112" s="124" t="str">
        <f>INDEX('State '!$A$1:$C$62,MATCH($I112,'State '!$B:$B,0),3)</f>
        <v>Northeast</v>
      </c>
      <c r="M112" s="124" t="str">
        <f>INDEX('State '!$A$1:$C$62,MATCH($J112,'State '!$B:$B,0),3)</f>
        <v>Northeast</v>
      </c>
      <c r="N112" s="124"/>
      <c r="O112" s="86">
        <v>75</v>
      </c>
      <c r="P112" s="86">
        <v>14.3</v>
      </c>
      <c r="Q112" s="86">
        <v>600</v>
      </c>
      <c r="R112" s="125">
        <v>24</v>
      </c>
      <c r="S112" s="124" t="s">
        <v>135</v>
      </c>
      <c r="T112" s="124" t="s">
        <v>390</v>
      </c>
      <c r="U112" s="124" t="s">
        <v>1959</v>
      </c>
      <c r="V112" s="124"/>
      <c r="W112" s="126"/>
    </row>
    <row r="113" spans="1:259" s="20" customFormat="1" x14ac:dyDescent="0.2">
      <c r="A113" s="123">
        <v>41950</v>
      </c>
      <c r="B113" s="103" t="s">
        <v>1963</v>
      </c>
      <c r="C113" s="103" t="s">
        <v>1964</v>
      </c>
      <c r="D113" s="103" t="s">
        <v>137</v>
      </c>
      <c r="E113" s="145" t="s">
        <v>144</v>
      </c>
      <c r="F113" s="85">
        <v>41934</v>
      </c>
      <c r="G113" s="151">
        <v>2014</v>
      </c>
      <c r="H113" s="124" t="s">
        <v>1328</v>
      </c>
      <c r="I113" s="124" t="str">
        <f t="shared" si="5"/>
        <v>AZ</v>
      </c>
      <c r="J113" s="124" t="str">
        <f t="shared" si="4"/>
        <v>MX</v>
      </c>
      <c r="K113" s="124" t="str">
        <f t="shared" si="6"/>
        <v>Mountain, Mexico</v>
      </c>
      <c r="L113" s="124" t="str">
        <f>INDEX('State '!$A$1:$C$62,MATCH($I113,'State '!$B:$B,0),3)</f>
        <v>Mountain</v>
      </c>
      <c r="M113" s="124" t="str">
        <f>INDEX('State '!$A$1:$C$62,MATCH($J113,'State '!$B:$B,0),3)</f>
        <v>Mexico</v>
      </c>
      <c r="N113" s="124"/>
      <c r="O113" s="147">
        <v>200</v>
      </c>
      <c r="P113" s="147">
        <v>60.9</v>
      </c>
      <c r="Q113" s="147">
        <v>201</v>
      </c>
      <c r="R113" s="86">
        <v>36</v>
      </c>
      <c r="S113" s="148" t="s">
        <v>135</v>
      </c>
      <c r="T113" s="149" t="s">
        <v>390</v>
      </c>
      <c r="U113" s="150" t="s">
        <v>1965</v>
      </c>
      <c r="V113" s="124"/>
      <c r="W113" s="126"/>
      <c r="X113" s="127"/>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c r="IW113" s="114"/>
      <c r="IX113" s="114"/>
      <c r="IY113" s="114"/>
    </row>
    <row r="114" spans="1:259" x14ac:dyDescent="0.2">
      <c r="A114" s="123">
        <v>41963</v>
      </c>
      <c r="B114" s="103" t="s">
        <v>1888</v>
      </c>
      <c r="C114" s="103" t="s">
        <v>241</v>
      </c>
      <c r="D114" s="103" t="s">
        <v>141</v>
      </c>
      <c r="E114" s="145" t="s">
        <v>144</v>
      </c>
      <c r="F114" s="85">
        <v>41922</v>
      </c>
      <c r="G114" s="151">
        <v>2014</v>
      </c>
      <c r="H114" s="124" t="s">
        <v>501</v>
      </c>
      <c r="I114" s="124" t="str">
        <f t="shared" si="5"/>
        <v>MS</v>
      </c>
      <c r="J114" s="124" t="str">
        <f t="shared" si="4"/>
        <v>AL</v>
      </c>
      <c r="K114" s="124" t="str">
        <f t="shared" si="6"/>
        <v>South Central</v>
      </c>
      <c r="L114" s="124" t="str">
        <f>INDEX('State '!$A$1:$C$62,MATCH($I114,'State '!$B:$B,0),3)</f>
        <v>South Central</v>
      </c>
      <c r="M114" s="124" t="str">
        <f>INDEX('State '!$A$1:$C$62,MATCH($J114,'State '!$B:$B,0),3)</f>
        <v>South Central</v>
      </c>
      <c r="N114" s="124"/>
      <c r="O114" s="147">
        <v>287</v>
      </c>
      <c r="P114" s="147">
        <v>70</v>
      </c>
      <c r="Q114" s="147">
        <v>510.5</v>
      </c>
      <c r="R114" s="86" t="s">
        <v>1889</v>
      </c>
      <c r="S114" s="148" t="s">
        <v>135</v>
      </c>
      <c r="T114" s="149" t="s">
        <v>390</v>
      </c>
      <c r="U114" s="150" t="s">
        <v>1890</v>
      </c>
      <c r="V114" s="124"/>
      <c r="W114" s="126"/>
    </row>
    <row r="115" spans="1:259" x14ac:dyDescent="0.2">
      <c r="A115" s="123">
        <v>42613</v>
      </c>
      <c r="B115" s="105" t="s">
        <v>2282</v>
      </c>
      <c r="C115" s="103" t="s">
        <v>219</v>
      </c>
      <c r="D115" s="105"/>
      <c r="E115" s="145" t="s">
        <v>144</v>
      </c>
      <c r="F115" s="83">
        <v>41974</v>
      </c>
      <c r="G115" s="125">
        <v>2014</v>
      </c>
      <c r="H115" s="124" t="s">
        <v>7</v>
      </c>
      <c r="I115" s="124" t="str">
        <f t="shared" si="5"/>
        <v>PA</v>
      </c>
      <c r="J115" s="124" t="str">
        <f t="shared" si="4"/>
        <v>PA</v>
      </c>
      <c r="K115" s="124" t="str">
        <f t="shared" si="6"/>
        <v>Northeast</v>
      </c>
      <c r="L115" s="124" t="str">
        <f>INDEX('State '!$A$1:$C$62,MATCH($I115,'State '!$B:$B,0),3)</f>
        <v>Northeast</v>
      </c>
      <c r="M115" s="124" t="str">
        <f>INDEX('State '!$A$1:$C$62,MATCH($J115,'State '!$B:$B,0),3)</f>
        <v>Northeast</v>
      </c>
      <c r="N115" s="124"/>
      <c r="O115" s="86">
        <v>0.28999999999999998</v>
      </c>
      <c r="P115" s="86">
        <v>8</v>
      </c>
      <c r="Q115" s="125">
        <v>57</v>
      </c>
      <c r="R115" s="129">
        <v>16</v>
      </c>
      <c r="S115" s="148" t="s">
        <v>135</v>
      </c>
      <c r="T115" s="149" t="s">
        <v>390</v>
      </c>
      <c r="U115" s="124"/>
      <c r="V115" s="124"/>
      <c r="W115" s="126"/>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row>
    <row r="116" spans="1:259" s="20" customFormat="1" x14ac:dyDescent="0.2">
      <c r="A116" s="123">
        <v>41676</v>
      </c>
      <c r="B116" s="102" t="s">
        <v>404</v>
      </c>
      <c r="C116" s="102" t="s">
        <v>200</v>
      </c>
      <c r="D116" s="102" t="s">
        <v>141</v>
      </c>
      <c r="E116" s="102" t="s">
        <v>144</v>
      </c>
      <c r="F116" s="83">
        <v>41950</v>
      </c>
      <c r="G116" s="125">
        <v>2014</v>
      </c>
      <c r="H116" s="124" t="s">
        <v>409</v>
      </c>
      <c r="I116" s="124" t="str">
        <f t="shared" si="5"/>
        <v>PA</v>
      </c>
      <c r="J116" s="124" t="str">
        <f t="shared" si="4"/>
        <v>NJ</v>
      </c>
      <c r="K116" s="124" t="str">
        <f t="shared" si="6"/>
        <v>Northeast</v>
      </c>
      <c r="L116" s="124" t="str">
        <f>INDEX('State '!$A$1:$C$62,MATCH($I116,'State '!$B:$B,0),3)</f>
        <v>Northeast</v>
      </c>
      <c r="M116" s="124" t="str">
        <f>INDEX('State '!$A$1:$C$62,MATCH($J116,'State '!$B:$B,0),3)</f>
        <v>Northeast</v>
      </c>
      <c r="N116" s="124"/>
      <c r="O116" s="86">
        <v>500</v>
      </c>
      <c r="P116" s="86">
        <v>33.5</v>
      </c>
      <c r="Q116" s="86">
        <v>600</v>
      </c>
      <c r="R116" s="125">
        <v>36</v>
      </c>
      <c r="S116" s="124" t="s">
        <v>135</v>
      </c>
      <c r="T116" s="124" t="s">
        <v>390</v>
      </c>
      <c r="U116" s="124" t="s">
        <v>1949</v>
      </c>
      <c r="V116" s="124"/>
      <c r="W116" s="126"/>
    </row>
    <row r="117" spans="1:259" s="20" customFormat="1" ht="25.5" x14ac:dyDescent="0.2">
      <c r="A117" s="123">
        <v>41990</v>
      </c>
      <c r="B117" s="102" t="s">
        <v>1944</v>
      </c>
      <c r="C117" s="103" t="s">
        <v>207</v>
      </c>
      <c r="D117" s="102" t="s">
        <v>1945</v>
      </c>
      <c r="E117" s="102" t="s">
        <v>144</v>
      </c>
      <c r="F117" s="83">
        <v>41730</v>
      </c>
      <c r="G117" s="125">
        <v>2014</v>
      </c>
      <c r="H117" s="124" t="s">
        <v>2245</v>
      </c>
      <c r="I117" s="124" t="str">
        <f t="shared" si="5"/>
        <v>OH</v>
      </c>
      <c r="J117" s="124" t="str">
        <f t="shared" si="4"/>
        <v>MS</v>
      </c>
      <c r="K117" s="124" t="str">
        <f t="shared" si="6"/>
        <v>Northeast, Midwest, South Central</v>
      </c>
      <c r="L117" s="124" t="str">
        <f>INDEX('State '!$A$1:$C$62,MATCH($I117,'State '!$B:$B,0),3)</f>
        <v>Northeast</v>
      </c>
      <c r="M117" s="124" t="str">
        <f>INDEX('State '!$A$1:$C$62,MATCH($J117,'State '!$B:$B,0),3)</f>
        <v>South Central</v>
      </c>
      <c r="N117" s="124" t="s">
        <v>9</v>
      </c>
      <c r="O117" s="86">
        <v>155.6</v>
      </c>
      <c r="P117" s="86">
        <v>0</v>
      </c>
      <c r="Q117" s="86">
        <v>500</v>
      </c>
      <c r="R117" s="125"/>
      <c r="S117" s="124" t="s">
        <v>135</v>
      </c>
      <c r="T117" s="124" t="s">
        <v>390</v>
      </c>
      <c r="U117" s="124"/>
      <c r="V117" s="124"/>
      <c r="W117" s="126"/>
      <c r="X117" s="127"/>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c r="IC117" s="114"/>
      <c r="ID117" s="114"/>
      <c r="IE117" s="114"/>
      <c r="IF117" s="114"/>
      <c r="IG117" s="114"/>
      <c r="IH117" s="114"/>
      <c r="II117" s="114"/>
      <c r="IJ117" s="114"/>
      <c r="IK117" s="114"/>
      <c r="IL117" s="114"/>
      <c r="IM117" s="114"/>
      <c r="IN117" s="114"/>
      <c r="IO117" s="114"/>
      <c r="IP117" s="114"/>
      <c r="IQ117" s="114"/>
      <c r="IR117" s="114"/>
      <c r="IS117" s="114"/>
      <c r="IT117" s="114"/>
      <c r="IU117" s="114"/>
      <c r="IV117" s="114"/>
      <c r="IW117" s="114"/>
      <c r="IX117" s="114"/>
      <c r="IY117" s="114"/>
    </row>
    <row r="118" spans="1:259" x14ac:dyDescent="0.2">
      <c r="A118" s="123">
        <v>41598</v>
      </c>
      <c r="B118" s="102" t="s">
        <v>1969</v>
      </c>
      <c r="C118" s="102" t="s">
        <v>1970</v>
      </c>
      <c r="D118" s="102" t="s">
        <v>141</v>
      </c>
      <c r="E118" s="102" t="s">
        <v>144</v>
      </c>
      <c r="F118" s="83">
        <v>41894</v>
      </c>
      <c r="G118" s="125">
        <v>2014</v>
      </c>
      <c r="H118" s="124" t="s">
        <v>24</v>
      </c>
      <c r="I118" s="124" t="str">
        <f t="shared" si="5"/>
        <v>NE</v>
      </c>
      <c r="J118" s="124" t="str">
        <f t="shared" si="4"/>
        <v>NE</v>
      </c>
      <c r="K118" s="124" t="str">
        <f t="shared" si="6"/>
        <v>Mountain</v>
      </c>
      <c r="L118" s="124" t="str">
        <f>INDEX('State '!$A$1:$C$62,MATCH($I118,'State '!$B:$B,0),3)</f>
        <v>Mountain</v>
      </c>
      <c r="M118" s="124" t="str">
        <f>INDEX('State '!$A$1:$C$62,MATCH($J118,'State '!$B:$B,0),3)</f>
        <v>Mountain</v>
      </c>
      <c r="N118" s="124"/>
      <c r="O118" s="86">
        <v>70</v>
      </c>
      <c r="P118" s="86">
        <v>7</v>
      </c>
      <c r="Q118" s="86">
        <v>88.4</v>
      </c>
      <c r="R118" s="125">
        <v>20</v>
      </c>
      <c r="S118" s="124" t="s">
        <v>135</v>
      </c>
      <c r="T118" s="124" t="s">
        <v>390</v>
      </c>
      <c r="U118" s="124" t="s">
        <v>1971</v>
      </c>
      <c r="V118" s="124"/>
      <c r="W118" s="126" t="s">
        <v>2339</v>
      </c>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row>
    <row r="119" spans="1:259" ht="25.5" x14ac:dyDescent="0.2">
      <c r="A119" s="123">
        <v>41005</v>
      </c>
      <c r="B119" s="103" t="s">
        <v>1977</v>
      </c>
      <c r="C119" s="103" t="s">
        <v>263</v>
      </c>
      <c r="D119" s="103" t="s">
        <v>1945</v>
      </c>
      <c r="E119" s="145" t="s">
        <v>144</v>
      </c>
      <c r="F119" s="85">
        <v>41939</v>
      </c>
      <c r="G119" s="151">
        <v>2014</v>
      </c>
      <c r="H119" s="124" t="s">
        <v>1978</v>
      </c>
      <c r="I119" s="124" t="str">
        <f t="shared" si="5"/>
        <v>PA</v>
      </c>
      <c r="J119" s="124" t="str">
        <f t="shared" si="4"/>
        <v>KY</v>
      </c>
      <c r="K119" s="124" t="str">
        <f t="shared" si="6"/>
        <v>Northeast, Midwest</v>
      </c>
      <c r="L119" s="124" t="str">
        <f>INDEX('State '!$A$1:$C$62,MATCH($I119,'State '!$B:$B,0),3)</f>
        <v>Northeast</v>
      </c>
      <c r="M119" s="124" t="str">
        <f>INDEX('State '!$A$1:$C$62,MATCH($J119,'State '!$B:$B,0),3)</f>
        <v>Midwest</v>
      </c>
      <c r="N119" s="124"/>
      <c r="O119" s="147">
        <v>81</v>
      </c>
      <c r="P119" s="147"/>
      <c r="Q119" s="147">
        <v>444</v>
      </c>
      <c r="R119" s="86"/>
      <c r="S119" s="148" t="s">
        <v>135</v>
      </c>
      <c r="T119" s="149" t="s">
        <v>390</v>
      </c>
      <c r="U119" s="150" t="s">
        <v>1979</v>
      </c>
      <c r="V119" s="124"/>
      <c r="W119" s="126"/>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row>
    <row r="120" spans="1:259" s="20" customFormat="1" x14ac:dyDescent="0.2">
      <c r="A120" s="123">
        <v>41558</v>
      </c>
      <c r="B120" s="102" t="s">
        <v>1968</v>
      </c>
      <c r="C120" s="102" t="s">
        <v>219</v>
      </c>
      <c r="D120" s="102" t="s">
        <v>134</v>
      </c>
      <c r="E120" s="102" t="s">
        <v>144</v>
      </c>
      <c r="F120" s="83">
        <v>41912</v>
      </c>
      <c r="G120" s="125">
        <v>2014</v>
      </c>
      <c r="H120" s="124" t="s">
        <v>55</v>
      </c>
      <c r="I120" s="124" t="str">
        <f t="shared" si="5"/>
        <v>DE</v>
      </c>
      <c r="J120" s="124" t="str">
        <f t="shared" si="4"/>
        <v>DE</v>
      </c>
      <c r="K120" s="124" t="str">
        <f t="shared" si="6"/>
        <v>Northeast</v>
      </c>
      <c r="L120" s="124" t="str">
        <f>INDEX('State '!$A$1:$C$62,MATCH($I120,'State '!$B:$B,0),3)</f>
        <v>Northeast</v>
      </c>
      <c r="M120" s="124" t="str">
        <f>INDEX('State '!$A$1:$C$62,MATCH($J120,'State '!$B:$B,0),3)</f>
        <v>Northeast</v>
      </c>
      <c r="N120" s="124"/>
      <c r="O120" s="86">
        <v>11.2</v>
      </c>
      <c r="P120" s="86">
        <v>5.5</v>
      </c>
      <c r="Q120" s="86">
        <v>55</v>
      </c>
      <c r="R120" s="125">
        <v>16</v>
      </c>
      <c r="S120" s="124" t="s">
        <v>135</v>
      </c>
      <c r="T120" s="124" t="s">
        <v>390</v>
      </c>
      <c r="U120" s="124" t="s">
        <v>2135</v>
      </c>
      <c r="V120" s="124"/>
      <c r="W120" s="126"/>
      <c r="X120" s="127"/>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c r="IC120" s="114"/>
      <c r="ID120" s="114"/>
      <c r="IE120" s="114"/>
      <c r="IF120" s="114"/>
      <c r="IG120" s="114"/>
      <c r="IH120" s="114"/>
      <c r="II120" s="114"/>
      <c r="IJ120" s="114"/>
      <c r="IK120" s="114"/>
      <c r="IL120" s="114"/>
      <c r="IM120" s="114"/>
      <c r="IN120" s="114"/>
      <c r="IO120" s="114"/>
      <c r="IP120" s="114"/>
      <c r="IQ120" s="114"/>
      <c r="IR120" s="114"/>
      <c r="IS120" s="114"/>
      <c r="IT120" s="114"/>
      <c r="IU120" s="114"/>
      <c r="IV120" s="114"/>
      <c r="IW120" s="114"/>
      <c r="IX120" s="114"/>
      <c r="IY120" s="114"/>
    </row>
    <row r="121" spans="1:259" x14ac:dyDescent="0.2">
      <c r="A121" s="123">
        <v>41366</v>
      </c>
      <c r="B121" s="103" t="s">
        <v>496</v>
      </c>
      <c r="C121" s="103" t="s">
        <v>224</v>
      </c>
      <c r="D121" s="103" t="s">
        <v>134</v>
      </c>
      <c r="E121" s="145" t="s">
        <v>144</v>
      </c>
      <c r="F121" s="85">
        <v>41367</v>
      </c>
      <c r="G121" s="146">
        <v>2013</v>
      </c>
      <c r="H121" s="124" t="s">
        <v>0</v>
      </c>
      <c r="I121" s="124" t="str">
        <f t="shared" si="5"/>
        <v>LA</v>
      </c>
      <c r="J121" s="124" t="str">
        <f t="shared" si="4"/>
        <v>LA</v>
      </c>
      <c r="K121" s="124" t="str">
        <f t="shared" si="6"/>
        <v>South Central</v>
      </c>
      <c r="L121" s="124" t="str">
        <f>INDEX('State '!$A$1:$C$62,MATCH($I121,'State '!$B:$B,0),3)</f>
        <v>South Central</v>
      </c>
      <c r="M121" s="124" t="str">
        <f>INDEX('State '!$A$1:$C$62,MATCH($J121,'State '!$B:$B,0),3)</f>
        <v>South Central</v>
      </c>
      <c r="N121" s="124"/>
      <c r="O121" s="147"/>
      <c r="P121" s="147">
        <v>9.9</v>
      </c>
      <c r="Q121" s="147">
        <v>420</v>
      </c>
      <c r="R121" s="86" t="s">
        <v>497</v>
      </c>
      <c r="S121" s="148" t="s">
        <v>135</v>
      </c>
      <c r="T121" s="149" t="s">
        <v>390</v>
      </c>
      <c r="U121" s="150" t="s">
        <v>1934</v>
      </c>
      <c r="V121" s="124"/>
      <c r="W121" s="126" t="s">
        <v>2285</v>
      </c>
      <c r="X121" s="114"/>
    </row>
    <row r="122" spans="1:259" s="20" customFormat="1" ht="25.5" x14ac:dyDescent="0.2">
      <c r="A122" s="123">
        <v>41330</v>
      </c>
      <c r="B122" s="103" t="s">
        <v>1876</v>
      </c>
      <c r="C122" s="103" t="s">
        <v>1877</v>
      </c>
      <c r="D122" s="103" t="s">
        <v>134</v>
      </c>
      <c r="E122" s="145" t="s">
        <v>144</v>
      </c>
      <c r="F122" s="85">
        <v>41319</v>
      </c>
      <c r="G122" s="146">
        <v>2013</v>
      </c>
      <c r="H122" s="124" t="s">
        <v>6</v>
      </c>
      <c r="I122" s="124" t="str">
        <f t="shared" si="5"/>
        <v>TX</v>
      </c>
      <c r="J122" s="124" t="str">
        <f t="shared" si="4"/>
        <v>TX</v>
      </c>
      <c r="K122" s="124" t="str">
        <f t="shared" si="6"/>
        <v>South Central</v>
      </c>
      <c r="L122" s="124" t="str">
        <f>INDEX('State '!$A$1:$C$62,MATCH($I122,'State '!$B:$B,0),3)</f>
        <v>South Central</v>
      </c>
      <c r="M122" s="124" t="str">
        <f>INDEX('State '!$A$1:$C$62,MATCH($J122,'State '!$B:$B,0),3)</f>
        <v>South Central</v>
      </c>
      <c r="N122" s="124"/>
      <c r="O122" s="147">
        <v>0</v>
      </c>
      <c r="P122" s="147">
        <v>10.199999999999999</v>
      </c>
      <c r="Q122" s="147"/>
      <c r="R122" s="86"/>
      <c r="S122" s="148" t="s">
        <v>135</v>
      </c>
      <c r="T122" s="149" t="s">
        <v>390</v>
      </c>
      <c r="U122" s="150" t="s">
        <v>1878</v>
      </c>
      <c r="V122" s="124"/>
      <c r="W122" s="126" t="s">
        <v>2392</v>
      </c>
      <c r="X122" s="127"/>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c r="IC122" s="114"/>
      <c r="ID122" s="114"/>
      <c r="IE122" s="114"/>
      <c r="IF122" s="114"/>
      <c r="IG122" s="114"/>
      <c r="IH122" s="114"/>
      <c r="II122" s="114"/>
      <c r="IJ122" s="114"/>
      <c r="IK122" s="114"/>
      <c r="IL122" s="114"/>
      <c r="IM122" s="114"/>
      <c r="IN122" s="114"/>
      <c r="IO122" s="114"/>
      <c r="IP122" s="114"/>
      <c r="IQ122" s="114"/>
      <c r="IR122" s="114"/>
      <c r="IS122" s="114"/>
      <c r="IT122" s="114"/>
      <c r="IU122" s="114"/>
      <c r="IV122" s="114"/>
      <c r="IW122" s="114"/>
      <c r="IX122" s="114"/>
      <c r="IY122" s="114"/>
    </row>
    <row r="123" spans="1:259" x14ac:dyDescent="0.2">
      <c r="A123" s="123">
        <v>41519</v>
      </c>
      <c r="B123" s="103" t="s">
        <v>436</v>
      </c>
      <c r="C123" s="103" t="s">
        <v>212</v>
      </c>
      <c r="D123" s="103" t="s">
        <v>141</v>
      </c>
      <c r="E123" s="145" t="s">
        <v>144</v>
      </c>
      <c r="F123" s="85">
        <v>41395</v>
      </c>
      <c r="G123" s="146">
        <v>2013</v>
      </c>
      <c r="H123" s="124" t="s">
        <v>6</v>
      </c>
      <c r="I123" s="124" t="str">
        <f t="shared" si="5"/>
        <v>TX</v>
      </c>
      <c r="J123" s="124" t="str">
        <f t="shared" si="4"/>
        <v>TX</v>
      </c>
      <c r="K123" s="124" t="str">
        <f t="shared" si="6"/>
        <v>South Central</v>
      </c>
      <c r="L123" s="124" t="str">
        <f>INDEX('State '!$A$1:$C$62,MATCH($I123,'State '!$B:$B,0),3)</f>
        <v>South Central</v>
      </c>
      <c r="M123" s="124" t="str">
        <f>INDEX('State '!$A$1:$C$62,MATCH($J123,'State '!$B:$B,0),3)</f>
        <v>South Central</v>
      </c>
      <c r="N123" s="124"/>
      <c r="O123" s="147"/>
      <c r="P123" s="147">
        <v>105</v>
      </c>
      <c r="Q123" s="147"/>
      <c r="R123" s="86">
        <v>24</v>
      </c>
      <c r="S123" s="148" t="s">
        <v>139</v>
      </c>
      <c r="T123" s="149" t="s">
        <v>188</v>
      </c>
      <c r="U123" s="150" t="s">
        <v>391</v>
      </c>
      <c r="V123" s="124"/>
      <c r="W123" s="126"/>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row>
    <row r="124" spans="1:259" x14ac:dyDescent="0.2">
      <c r="A124" s="123">
        <v>41615</v>
      </c>
      <c r="B124" s="103" t="s">
        <v>1872</v>
      </c>
      <c r="C124" s="103" t="s">
        <v>219</v>
      </c>
      <c r="D124" s="103" t="s">
        <v>141</v>
      </c>
      <c r="E124" s="145" t="s">
        <v>144</v>
      </c>
      <c r="F124" s="85">
        <v>41579</v>
      </c>
      <c r="G124" s="146">
        <v>2013</v>
      </c>
      <c r="H124" s="124" t="s">
        <v>55</v>
      </c>
      <c r="I124" s="124" t="str">
        <f t="shared" si="5"/>
        <v>DE</v>
      </c>
      <c r="J124" s="124" t="str">
        <f t="shared" si="4"/>
        <v>DE</v>
      </c>
      <c r="K124" s="124" t="str">
        <f t="shared" si="6"/>
        <v>Northeast</v>
      </c>
      <c r="L124" s="124" t="str">
        <f>INDEX('State '!$A$1:$C$62,MATCH($I124,'State '!$B:$B,0),3)</f>
        <v>Northeast</v>
      </c>
      <c r="M124" s="124" t="str">
        <f>INDEX('State '!$A$1:$C$62,MATCH($J124,'State '!$B:$B,0),3)</f>
        <v>Northeast</v>
      </c>
      <c r="N124" s="124"/>
      <c r="O124" s="152">
        <v>16.283000000000001</v>
      </c>
      <c r="P124" s="147">
        <v>11</v>
      </c>
      <c r="Q124" s="147">
        <v>15</v>
      </c>
      <c r="R124" s="86">
        <v>16</v>
      </c>
      <c r="S124" s="148" t="s">
        <v>135</v>
      </c>
      <c r="T124" s="149" t="s">
        <v>390</v>
      </c>
      <c r="U124" s="150" t="s">
        <v>1873</v>
      </c>
      <c r="V124" s="124"/>
      <c r="W124" s="126"/>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c r="IW124" s="20"/>
      <c r="IX124" s="20"/>
      <c r="IY124" s="20"/>
    </row>
    <row r="125" spans="1:259" s="20" customFormat="1" x14ac:dyDescent="0.2">
      <c r="A125" s="123">
        <v>41523</v>
      </c>
      <c r="B125" s="103" t="s">
        <v>1972</v>
      </c>
      <c r="C125" s="103" t="s">
        <v>265</v>
      </c>
      <c r="D125" s="103" t="s">
        <v>141</v>
      </c>
      <c r="E125" s="145" t="s">
        <v>144</v>
      </c>
      <c r="F125" s="85">
        <v>41522</v>
      </c>
      <c r="G125" s="146">
        <v>2013</v>
      </c>
      <c r="H125" s="124" t="s">
        <v>21</v>
      </c>
      <c r="I125" s="124" t="str">
        <f t="shared" si="5"/>
        <v>UT</v>
      </c>
      <c r="J125" s="124" t="str">
        <f t="shared" si="4"/>
        <v>UT</v>
      </c>
      <c r="K125" s="124" t="str">
        <f t="shared" si="6"/>
        <v>Mountain</v>
      </c>
      <c r="L125" s="124" t="str">
        <f>INDEX('State '!$A$1:$C$62,MATCH($I125,'State '!$B:$B,0),3)</f>
        <v>Mountain</v>
      </c>
      <c r="M125" s="124" t="str">
        <f>INDEX('State '!$A$1:$C$62,MATCH($J125,'State '!$B:$B,0),3)</f>
        <v>Mountain</v>
      </c>
      <c r="N125" s="124"/>
      <c r="O125" s="147">
        <v>14.8</v>
      </c>
      <c r="P125" s="147">
        <v>14.7</v>
      </c>
      <c r="Q125" s="147">
        <v>62</v>
      </c>
      <c r="R125" s="86">
        <v>16</v>
      </c>
      <c r="S125" s="148" t="s">
        <v>135</v>
      </c>
      <c r="T125" s="149" t="s">
        <v>390</v>
      </c>
      <c r="U125" s="150" t="s">
        <v>1973</v>
      </c>
      <c r="V125" s="124"/>
      <c r="W125" s="126" t="s">
        <v>2297</v>
      </c>
      <c r="X125" s="127"/>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c r="II125" s="114"/>
      <c r="IJ125" s="114"/>
      <c r="IK125" s="114"/>
      <c r="IL125" s="114"/>
      <c r="IM125" s="114"/>
      <c r="IN125" s="114"/>
      <c r="IO125" s="114"/>
      <c r="IP125" s="114"/>
      <c r="IQ125" s="114"/>
      <c r="IR125" s="114"/>
      <c r="IS125" s="114"/>
      <c r="IT125" s="114"/>
      <c r="IU125" s="114"/>
      <c r="IV125" s="114"/>
      <c r="IW125" s="114"/>
      <c r="IX125" s="114"/>
      <c r="IY125" s="114"/>
    </row>
    <row r="126" spans="1:259" s="20" customFormat="1" x14ac:dyDescent="0.2">
      <c r="A126" s="123">
        <v>41610</v>
      </c>
      <c r="B126" s="102" t="s">
        <v>450</v>
      </c>
      <c r="C126" s="102" t="s">
        <v>1942</v>
      </c>
      <c r="D126" s="102" t="s">
        <v>141</v>
      </c>
      <c r="E126" s="102" t="s">
        <v>144</v>
      </c>
      <c r="F126" s="83">
        <v>41327</v>
      </c>
      <c r="G126" s="84">
        <v>2013</v>
      </c>
      <c r="H126" s="124" t="s">
        <v>19</v>
      </c>
      <c r="I126" s="124" t="str">
        <f t="shared" si="5"/>
        <v>VA</v>
      </c>
      <c r="J126" s="124" t="str">
        <f t="shared" si="4"/>
        <v>VA</v>
      </c>
      <c r="K126" s="124" t="str">
        <f t="shared" si="6"/>
        <v>Northeast</v>
      </c>
      <c r="L126" s="124" t="str">
        <f>INDEX('State '!$A$1:$C$62,MATCH($I126,'State '!$B:$B,0),3)</f>
        <v>Northeast</v>
      </c>
      <c r="M126" s="124" t="str">
        <f>INDEX('State '!$A$1:$C$62,MATCH($J126,'State '!$B:$B,0),3)</f>
        <v>Northeast</v>
      </c>
      <c r="N126" s="124"/>
      <c r="O126" s="86">
        <v>55</v>
      </c>
      <c r="P126" s="86">
        <v>1.44</v>
      </c>
      <c r="Q126" s="86">
        <v>142</v>
      </c>
      <c r="R126" s="125">
        <v>42</v>
      </c>
      <c r="S126" s="124" t="s">
        <v>135</v>
      </c>
      <c r="T126" s="124" t="s">
        <v>390</v>
      </c>
      <c r="U126" s="124" t="s">
        <v>451</v>
      </c>
      <c r="V126" s="124"/>
      <c r="W126" s="126"/>
    </row>
    <row r="127" spans="1:259" x14ac:dyDescent="0.2">
      <c r="A127" s="123">
        <v>41276</v>
      </c>
      <c r="B127" s="103" t="s">
        <v>458</v>
      </c>
      <c r="C127" s="103" t="s">
        <v>1791</v>
      </c>
      <c r="D127" s="103" t="s">
        <v>141</v>
      </c>
      <c r="E127" s="145" t="s">
        <v>144</v>
      </c>
      <c r="F127" s="85">
        <v>41426</v>
      </c>
      <c r="G127" s="146">
        <v>2013</v>
      </c>
      <c r="H127" s="124" t="s">
        <v>10</v>
      </c>
      <c r="I127" s="124" t="str">
        <f t="shared" si="5"/>
        <v>NY</v>
      </c>
      <c r="J127" s="124" t="str">
        <f t="shared" si="4"/>
        <v>NY</v>
      </c>
      <c r="K127" s="124" t="str">
        <f t="shared" si="6"/>
        <v>Northeast</v>
      </c>
      <c r="L127" s="124" t="str">
        <f>INDEX('State '!$A$1:$C$62,MATCH($I127,'State '!$B:$B,0),3)</f>
        <v>Northeast</v>
      </c>
      <c r="M127" s="124" t="str">
        <f>INDEX('State '!$A$1:$C$62,MATCH($J127,'State '!$B:$B,0),3)</f>
        <v>Northeast</v>
      </c>
      <c r="N127" s="124"/>
      <c r="O127" s="147">
        <v>44</v>
      </c>
      <c r="P127" s="147">
        <v>0.1</v>
      </c>
      <c r="Q127" s="147">
        <v>225</v>
      </c>
      <c r="R127" s="86">
        <v>36</v>
      </c>
      <c r="S127" s="148" t="s">
        <v>135</v>
      </c>
      <c r="T127" s="149" t="s">
        <v>390</v>
      </c>
      <c r="U127" s="150" t="s">
        <v>459</v>
      </c>
      <c r="V127" s="124"/>
      <c r="W127" s="126"/>
    </row>
    <row r="128" spans="1:259" x14ac:dyDescent="0.2">
      <c r="A128" s="123">
        <v>41537</v>
      </c>
      <c r="B128" s="103" t="s">
        <v>437</v>
      </c>
      <c r="C128" s="103" t="s">
        <v>207</v>
      </c>
      <c r="D128" s="103" t="s">
        <v>141</v>
      </c>
      <c r="E128" s="145" t="s">
        <v>144</v>
      </c>
      <c r="F128" s="85">
        <v>41537</v>
      </c>
      <c r="G128" s="146">
        <v>2013</v>
      </c>
      <c r="H128" s="124" t="s">
        <v>7</v>
      </c>
      <c r="I128" s="124" t="str">
        <f t="shared" si="5"/>
        <v>PA</v>
      </c>
      <c r="J128" s="124" t="str">
        <f t="shared" si="4"/>
        <v>PA</v>
      </c>
      <c r="K128" s="124" t="str">
        <f t="shared" si="6"/>
        <v>Northeast</v>
      </c>
      <c r="L128" s="124" t="str">
        <f>INDEX('State '!$A$1:$C$62,MATCH($I128,'State '!$B:$B,0),3)</f>
        <v>Northeast</v>
      </c>
      <c r="M128" s="124" t="str">
        <f>INDEX('State '!$A$1:$C$62,MATCH($J128,'State '!$B:$B,0),3)</f>
        <v>Northeast</v>
      </c>
      <c r="N128" s="124"/>
      <c r="O128" s="147">
        <v>89</v>
      </c>
      <c r="P128" s="147">
        <v>7.9</v>
      </c>
      <c r="Q128" s="147">
        <v>240</v>
      </c>
      <c r="R128" s="86">
        <v>30</v>
      </c>
      <c r="S128" s="148" t="s">
        <v>135</v>
      </c>
      <c r="T128" s="149" t="s">
        <v>390</v>
      </c>
      <c r="U128" s="150" t="s">
        <v>438</v>
      </c>
      <c r="V128" s="124"/>
      <c r="W128" s="126"/>
    </row>
    <row r="129" spans="1:259" s="20" customFormat="1" x14ac:dyDescent="0.2">
      <c r="A129" s="123">
        <v>41584</v>
      </c>
      <c r="B129" s="102" t="s">
        <v>433</v>
      </c>
      <c r="C129" s="102" t="s">
        <v>200</v>
      </c>
      <c r="D129" s="102" t="s">
        <v>141</v>
      </c>
      <c r="E129" s="102" t="s">
        <v>144</v>
      </c>
      <c r="F129" s="83">
        <v>41584</v>
      </c>
      <c r="G129" s="84">
        <v>2013</v>
      </c>
      <c r="H129" s="124" t="s">
        <v>406</v>
      </c>
      <c r="I129" s="124" t="str">
        <f t="shared" si="5"/>
        <v>NJ</v>
      </c>
      <c r="J129" s="124" t="str">
        <f t="shared" ref="J129:J192" si="7">RIGHT($H129,2)</f>
        <v>NY</v>
      </c>
      <c r="K129" s="124" t="str">
        <f t="shared" si="6"/>
        <v>Northeast</v>
      </c>
      <c r="L129" s="124" t="str">
        <f>INDEX('State '!$A$1:$C$62,MATCH($I129,'State '!$B:$B,0),3)</f>
        <v>Northeast</v>
      </c>
      <c r="M129" s="124" t="str">
        <f>INDEX('State '!$A$1:$C$62,MATCH($J129,'State '!$B:$B,0),3)</f>
        <v>Northeast</v>
      </c>
      <c r="N129" s="124"/>
      <c r="O129" s="86">
        <v>1200</v>
      </c>
      <c r="P129" s="86">
        <v>20.9</v>
      </c>
      <c r="Q129" s="86">
        <v>800</v>
      </c>
      <c r="R129" s="125" t="s">
        <v>434</v>
      </c>
      <c r="S129" s="124" t="s">
        <v>135</v>
      </c>
      <c r="T129" s="124" t="s">
        <v>390</v>
      </c>
      <c r="U129" s="124" t="s">
        <v>414</v>
      </c>
      <c r="V129" s="124"/>
      <c r="W129" s="126"/>
      <c r="X129" s="127"/>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c r="GJ129" s="114"/>
      <c r="GK129" s="114"/>
      <c r="GL129" s="114"/>
      <c r="GM129" s="114"/>
      <c r="GN129" s="114"/>
      <c r="GO129" s="114"/>
      <c r="GP129" s="114"/>
      <c r="GQ129" s="114"/>
      <c r="GR129" s="114"/>
      <c r="GS129" s="114"/>
      <c r="GT129" s="114"/>
      <c r="GU129" s="114"/>
      <c r="GV129" s="114"/>
      <c r="GW129" s="114"/>
      <c r="GX129" s="114"/>
      <c r="GY129" s="114"/>
      <c r="GZ129" s="114"/>
      <c r="HA129" s="114"/>
      <c r="HB129" s="114"/>
      <c r="HC129" s="114"/>
      <c r="HD129" s="114"/>
      <c r="HE129" s="114"/>
      <c r="HF129" s="114"/>
      <c r="HG129" s="114"/>
      <c r="HH129" s="114"/>
      <c r="HI129" s="114"/>
      <c r="HJ129" s="114"/>
      <c r="HK129" s="114"/>
      <c r="HL129" s="114"/>
      <c r="HM129" s="114"/>
      <c r="HN129" s="114"/>
      <c r="HO129" s="114"/>
      <c r="HP129" s="114"/>
      <c r="HQ129" s="114"/>
      <c r="HR129" s="114"/>
      <c r="HS129" s="114"/>
      <c r="HT129" s="114"/>
      <c r="HU129" s="114"/>
      <c r="HV129" s="114"/>
      <c r="HW129" s="114"/>
      <c r="HX129" s="114"/>
      <c r="HY129" s="114"/>
      <c r="HZ129" s="114"/>
      <c r="IA129" s="114"/>
      <c r="IB129" s="114"/>
      <c r="IC129" s="114"/>
      <c r="ID129" s="114"/>
      <c r="IE129" s="114"/>
      <c r="IF129" s="114"/>
      <c r="IG129" s="114"/>
      <c r="IH129" s="114"/>
      <c r="II129" s="114"/>
      <c r="IJ129" s="114"/>
      <c r="IK129" s="114"/>
      <c r="IL129" s="114"/>
      <c r="IM129" s="114"/>
      <c r="IN129" s="114"/>
      <c r="IO129" s="114"/>
      <c r="IP129" s="114"/>
      <c r="IQ129" s="114"/>
      <c r="IR129" s="114"/>
      <c r="IS129" s="114"/>
      <c r="IT129" s="114"/>
      <c r="IU129" s="114"/>
      <c r="IV129" s="114"/>
      <c r="IW129" s="114"/>
      <c r="IX129" s="114"/>
      <c r="IY129" s="114"/>
    </row>
    <row r="130" spans="1:259" x14ac:dyDescent="0.2">
      <c r="A130" s="123">
        <v>41432</v>
      </c>
      <c r="B130" s="103" t="s">
        <v>1784</v>
      </c>
      <c r="C130" s="103" t="s">
        <v>1785</v>
      </c>
      <c r="D130" s="103" t="s">
        <v>137</v>
      </c>
      <c r="E130" s="145" t="s">
        <v>144</v>
      </c>
      <c r="F130" s="85">
        <v>41432</v>
      </c>
      <c r="G130" s="146">
        <v>2013</v>
      </c>
      <c r="H130" s="124" t="s">
        <v>419</v>
      </c>
      <c r="I130" s="124" t="str">
        <f t="shared" si="5"/>
        <v>TX</v>
      </c>
      <c r="J130" s="124" t="str">
        <f t="shared" si="7"/>
        <v>MX</v>
      </c>
      <c r="K130" s="124" t="str">
        <f t="shared" si="6"/>
        <v>South Central, Mexico</v>
      </c>
      <c r="L130" s="124" t="str">
        <f>INDEX('State '!$A$1:$C$62,MATCH($I130,'State '!$B:$B,0),3)</f>
        <v>South Central</v>
      </c>
      <c r="M130" s="124" t="str">
        <f>INDEX('State '!$A$1:$C$62,MATCH($J130,'State '!$B:$B,0),3)</f>
        <v>Mexico</v>
      </c>
      <c r="N130" s="124"/>
      <c r="O130" s="147"/>
      <c r="P130" s="147">
        <v>0.28000000000000003</v>
      </c>
      <c r="Q130" s="147">
        <v>366</v>
      </c>
      <c r="R130" s="86">
        <v>36</v>
      </c>
      <c r="S130" s="148" t="s">
        <v>135</v>
      </c>
      <c r="T130" s="149" t="s">
        <v>390</v>
      </c>
      <c r="U130" s="150" t="s">
        <v>1786</v>
      </c>
      <c r="V130" s="124" t="s">
        <v>2253</v>
      </c>
      <c r="W130" s="126"/>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c r="IW130" s="20"/>
      <c r="IX130" s="20"/>
      <c r="IY130" s="20"/>
    </row>
    <row r="131" spans="1:259" s="20" customFormat="1" x14ac:dyDescent="0.2">
      <c r="A131" s="123">
        <v>41074</v>
      </c>
      <c r="B131" s="102" t="s">
        <v>2061</v>
      </c>
      <c r="C131" s="102" t="s">
        <v>2062</v>
      </c>
      <c r="D131" s="102" t="s">
        <v>134</v>
      </c>
      <c r="E131" s="102" t="s">
        <v>144</v>
      </c>
      <c r="F131" s="83">
        <v>41609</v>
      </c>
      <c r="G131" s="84">
        <v>2013</v>
      </c>
      <c r="H131" s="124" t="s">
        <v>31</v>
      </c>
      <c r="I131" s="124" t="str">
        <f t="shared" ref="I131:I194" si="8">LEFT($H131,2)</f>
        <v>NV</v>
      </c>
      <c r="J131" s="124" t="str">
        <f t="shared" si="7"/>
        <v>NV</v>
      </c>
      <c r="K131" s="124" t="str">
        <f t="shared" ref="K131:K194" si="9">IF($L131=$M131,L131,CONCATENATE($L131,", ",IF(ISBLANK(N131),"",CONCATENATE(N131,", ")),$M131))</f>
        <v>Mountain</v>
      </c>
      <c r="L131" s="124" t="str">
        <f>INDEX('State '!$A$1:$C$62,MATCH($I131,'State '!$B:$B,0),3)</f>
        <v>Mountain</v>
      </c>
      <c r="M131" s="124" t="str">
        <f>INDEX('State '!$A$1:$C$62,MATCH($J131,'State '!$B:$B,0),3)</f>
        <v>Mountain</v>
      </c>
      <c r="N131" s="124"/>
      <c r="O131" s="86"/>
      <c r="P131" s="86">
        <v>24</v>
      </c>
      <c r="Q131" s="86"/>
      <c r="R131" s="125">
        <v>12</v>
      </c>
      <c r="S131" s="124" t="s">
        <v>139</v>
      </c>
      <c r="T131" s="124" t="s">
        <v>188</v>
      </c>
      <c r="U131" s="124" t="s">
        <v>391</v>
      </c>
      <c r="V131" s="124"/>
      <c r="W131" s="126"/>
      <c r="X131" s="127"/>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c r="IL131" s="114"/>
      <c r="IM131" s="114"/>
      <c r="IN131" s="114"/>
      <c r="IO131" s="114"/>
      <c r="IP131" s="114"/>
      <c r="IQ131" s="114"/>
      <c r="IR131" s="114"/>
      <c r="IS131" s="114"/>
      <c r="IT131" s="114"/>
      <c r="IU131" s="114"/>
      <c r="IV131" s="114"/>
      <c r="IW131" s="114"/>
      <c r="IX131" s="114"/>
      <c r="IY131" s="114"/>
    </row>
    <row r="132" spans="1:259" x14ac:dyDescent="0.2">
      <c r="A132" s="123">
        <v>41531</v>
      </c>
      <c r="B132" s="103" t="s">
        <v>411</v>
      </c>
      <c r="C132" s="103" t="s">
        <v>1942</v>
      </c>
      <c r="D132" s="103" t="s">
        <v>141</v>
      </c>
      <c r="E132" s="145" t="s">
        <v>144</v>
      </c>
      <c r="F132" s="85">
        <v>41575</v>
      </c>
      <c r="G132" s="151">
        <v>2013</v>
      </c>
      <c r="H132" s="124" t="s">
        <v>409</v>
      </c>
      <c r="I132" s="124" t="str">
        <f t="shared" si="8"/>
        <v>PA</v>
      </c>
      <c r="J132" s="124" t="str">
        <f t="shared" si="7"/>
        <v>NJ</v>
      </c>
      <c r="K132" s="124" t="str">
        <f t="shared" si="9"/>
        <v>Northeast</v>
      </c>
      <c r="L132" s="124" t="str">
        <f>INDEX('State '!$A$1:$C$62,MATCH($I132,'State '!$B:$B,0),3)</f>
        <v>Northeast</v>
      </c>
      <c r="M132" s="124" t="str">
        <f>INDEX('State '!$A$1:$C$62,MATCH($J132,'State '!$B:$B,0),3)</f>
        <v>Northeast</v>
      </c>
      <c r="N132" s="124"/>
      <c r="O132" s="147">
        <v>390</v>
      </c>
      <c r="P132" s="147">
        <v>12.5</v>
      </c>
      <c r="Q132" s="147">
        <v>250</v>
      </c>
      <c r="R132" s="86" t="s">
        <v>479</v>
      </c>
      <c r="S132" s="148" t="s">
        <v>135</v>
      </c>
      <c r="T132" s="149" t="s">
        <v>390</v>
      </c>
      <c r="U132" s="150" t="s">
        <v>435</v>
      </c>
      <c r="V132" s="124"/>
      <c r="W132" s="126"/>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c r="IW132" s="20"/>
      <c r="IX132" s="20"/>
      <c r="IY132" s="20"/>
    </row>
    <row r="133" spans="1:259" x14ac:dyDescent="0.2">
      <c r="A133" s="123">
        <v>41617</v>
      </c>
      <c r="B133" s="102" t="s">
        <v>408</v>
      </c>
      <c r="C133" s="102" t="s">
        <v>207</v>
      </c>
      <c r="D133" s="102" t="s">
        <v>141</v>
      </c>
      <c r="E133" s="102" t="s">
        <v>144</v>
      </c>
      <c r="F133" s="83">
        <v>41613</v>
      </c>
      <c r="G133" s="125">
        <v>2013</v>
      </c>
      <c r="H133" s="124" t="s">
        <v>409</v>
      </c>
      <c r="I133" s="124" t="str">
        <f t="shared" si="8"/>
        <v>PA</v>
      </c>
      <c r="J133" s="124" t="str">
        <f t="shared" si="7"/>
        <v>NJ</v>
      </c>
      <c r="K133" s="124" t="str">
        <f t="shared" si="9"/>
        <v>Northeast</v>
      </c>
      <c r="L133" s="124" t="str">
        <f>INDEX('State '!$A$1:$C$62,MATCH($I133,'State '!$B:$B,0),3)</f>
        <v>Northeast</v>
      </c>
      <c r="M133" s="124" t="str">
        <f>INDEX('State '!$A$1:$C$62,MATCH($J133,'State '!$B:$B,0),3)</f>
        <v>Northeast</v>
      </c>
      <c r="N133" s="124"/>
      <c r="O133" s="86">
        <v>500</v>
      </c>
      <c r="P133" s="86">
        <v>40.299999999999997</v>
      </c>
      <c r="Q133" s="86">
        <v>636</v>
      </c>
      <c r="R133" s="125">
        <v>24</v>
      </c>
      <c r="S133" s="124" t="s">
        <v>135</v>
      </c>
      <c r="T133" s="124" t="s">
        <v>390</v>
      </c>
      <c r="U133" s="124" t="s">
        <v>2136</v>
      </c>
      <c r="V133" s="124"/>
      <c r="W133" s="126"/>
      <c r="X133" s="114"/>
    </row>
    <row r="134" spans="1:259" s="20" customFormat="1" x14ac:dyDescent="0.2">
      <c r="A134" s="123">
        <v>42613</v>
      </c>
      <c r="B134" s="103" t="s">
        <v>392</v>
      </c>
      <c r="C134" s="103" t="s">
        <v>198</v>
      </c>
      <c r="D134" s="103" t="s">
        <v>134</v>
      </c>
      <c r="E134" s="145" t="s">
        <v>144</v>
      </c>
      <c r="F134" s="85">
        <v>41394</v>
      </c>
      <c r="G134" s="151">
        <v>2013</v>
      </c>
      <c r="H134" s="124" t="s">
        <v>0</v>
      </c>
      <c r="I134" s="124" t="str">
        <f t="shared" si="8"/>
        <v>LA</v>
      </c>
      <c r="J134" s="124" t="str">
        <f t="shared" si="7"/>
        <v>LA</v>
      </c>
      <c r="K134" s="124" t="str">
        <f t="shared" si="9"/>
        <v>South Central</v>
      </c>
      <c r="L134" s="124" t="str">
        <f>INDEX('State '!$A$1:$C$62,MATCH($I134,'State '!$B:$B,0),3)</f>
        <v>South Central</v>
      </c>
      <c r="M134" s="124" t="str">
        <f>INDEX('State '!$A$1:$C$62,MATCH($J134,'State '!$B:$B,0),3)</f>
        <v>South Central</v>
      </c>
      <c r="N134" s="124"/>
      <c r="O134" s="147">
        <v>12</v>
      </c>
      <c r="P134" s="147">
        <f>11.7+2.7</f>
        <v>14.399999999999999</v>
      </c>
      <c r="Q134" s="147">
        <v>600</v>
      </c>
      <c r="R134" s="86" t="s">
        <v>393</v>
      </c>
      <c r="S134" s="148" t="s">
        <v>135</v>
      </c>
      <c r="T134" s="149" t="s">
        <v>390</v>
      </c>
      <c r="U134" s="150" t="s">
        <v>394</v>
      </c>
      <c r="V134" s="124"/>
      <c r="W134" s="126"/>
    </row>
    <row r="135" spans="1:259" x14ac:dyDescent="0.2">
      <c r="A135" s="123">
        <v>41614</v>
      </c>
      <c r="B135" s="102" t="s">
        <v>431</v>
      </c>
      <c r="C135" s="102" t="s">
        <v>225</v>
      </c>
      <c r="D135" s="102" t="s">
        <v>141</v>
      </c>
      <c r="E135" s="102" t="s">
        <v>144</v>
      </c>
      <c r="F135" s="83">
        <v>41579</v>
      </c>
      <c r="G135" s="125">
        <v>2013</v>
      </c>
      <c r="H135" s="124" t="s">
        <v>7</v>
      </c>
      <c r="I135" s="124" t="str">
        <f t="shared" si="8"/>
        <v>PA</v>
      </c>
      <c r="J135" s="124" t="str">
        <f t="shared" si="7"/>
        <v>PA</v>
      </c>
      <c r="K135" s="124" t="str">
        <f t="shared" si="9"/>
        <v>Northeast</v>
      </c>
      <c r="L135" s="124" t="str">
        <f>INDEX('State '!$A$1:$C$62,MATCH($I135,'State '!$B:$B,0),3)</f>
        <v>Northeast</v>
      </c>
      <c r="M135" s="124" t="str">
        <f>INDEX('State '!$A$1:$C$62,MATCH($J135,'State '!$B:$B,0),3)</f>
        <v>Northeast</v>
      </c>
      <c r="N135" s="124"/>
      <c r="O135" s="86">
        <v>16.760000000000002</v>
      </c>
      <c r="P135" s="86">
        <v>3.6</v>
      </c>
      <c r="Q135" s="86">
        <v>92</v>
      </c>
      <c r="R135" s="125">
        <v>24</v>
      </c>
      <c r="S135" s="124" t="s">
        <v>135</v>
      </c>
      <c r="T135" s="124" t="s">
        <v>390</v>
      </c>
      <c r="U135" s="124" t="s">
        <v>2214</v>
      </c>
      <c r="V135" s="124"/>
      <c r="W135" s="126"/>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c r="IW135" s="20"/>
      <c r="IX135" s="20"/>
      <c r="IY135" s="20"/>
    </row>
    <row r="136" spans="1:259" x14ac:dyDescent="0.2">
      <c r="A136" s="123">
        <v>41120</v>
      </c>
      <c r="B136" s="103" t="s">
        <v>1870</v>
      </c>
      <c r="C136" s="103" t="s">
        <v>1785</v>
      </c>
      <c r="D136" s="103" t="s">
        <v>141</v>
      </c>
      <c r="E136" s="145" t="s">
        <v>144</v>
      </c>
      <c r="F136" s="85">
        <v>41487</v>
      </c>
      <c r="G136" s="151">
        <v>2013</v>
      </c>
      <c r="H136" s="124" t="s">
        <v>419</v>
      </c>
      <c r="I136" s="124" t="str">
        <f t="shared" si="8"/>
        <v>TX</v>
      </c>
      <c r="J136" s="124" t="str">
        <f t="shared" si="7"/>
        <v>MX</v>
      </c>
      <c r="K136" s="124" t="str">
        <f t="shared" si="9"/>
        <v>South Central, Mexico</v>
      </c>
      <c r="L136" s="124" t="str">
        <f>INDEX('State '!$A$1:$C$62,MATCH($I136,'State '!$B:$B,0),3)</f>
        <v>South Central</v>
      </c>
      <c r="M136" s="124" t="str">
        <f>INDEX('State '!$A$1:$C$62,MATCH($J136,'State '!$B:$B,0),3)</f>
        <v>Mexico</v>
      </c>
      <c r="N136" s="124"/>
      <c r="O136" s="147"/>
      <c r="P136" s="147"/>
      <c r="Q136" s="147">
        <v>237</v>
      </c>
      <c r="R136" s="86"/>
      <c r="S136" s="148" t="s">
        <v>135</v>
      </c>
      <c r="T136" s="149" t="s">
        <v>390</v>
      </c>
      <c r="U136" s="150" t="s">
        <v>1871</v>
      </c>
      <c r="V136" s="124" t="s">
        <v>2253</v>
      </c>
      <c r="W136" s="126"/>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c r="EU136" s="20"/>
      <c r="EV136" s="20"/>
      <c r="EW136" s="20"/>
      <c r="EX136" s="20"/>
      <c r="EY136" s="20"/>
      <c r="EZ136" s="20"/>
      <c r="FA136" s="20"/>
      <c r="FB136" s="20"/>
      <c r="FC136" s="20"/>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c r="IV136" s="20"/>
      <c r="IW136" s="20"/>
      <c r="IX136" s="20"/>
      <c r="IY136" s="20"/>
    </row>
    <row r="137" spans="1:259" s="20" customFormat="1" x14ac:dyDescent="0.2">
      <c r="A137" s="123">
        <v>41543</v>
      </c>
      <c r="B137" s="103" t="s">
        <v>427</v>
      </c>
      <c r="C137" s="103" t="s">
        <v>210</v>
      </c>
      <c r="D137" s="103" t="s">
        <v>134</v>
      </c>
      <c r="E137" s="145" t="s">
        <v>144</v>
      </c>
      <c r="F137" s="85">
        <v>41543</v>
      </c>
      <c r="G137" s="151">
        <v>2013</v>
      </c>
      <c r="H137" s="124" t="s">
        <v>50</v>
      </c>
      <c r="I137" s="124" t="str">
        <f t="shared" si="8"/>
        <v>WA</v>
      </c>
      <c r="J137" s="124" t="str">
        <f t="shared" si="7"/>
        <v>WA</v>
      </c>
      <c r="K137" s="124" t="str">
        <f t="shared" si="9"/>
        <v>Pacific</v>
      </c>
      <c r="L137" s="124" t="str">
        <f>INDEX('State '!$A$1:$C$62,MATCH($I137,'State '!$B:$B,0),3)</f>
        <v>Pacific</v>
      </c>
      <c r="M137" s="124" t="str">
        <f>INDEX('State '!$A$1:$C$62,MATCH($J137,'State '!$B:$B,0),3)</f>
        <v>Pacific</v>
      </c>
      <c r="N137" s="124"/>
      <c r="O137" s="147"/>
      <c r="P137" s="147">
        <v>4</v>
      </c>
      <c r="Q137" s="147">
        <v>75</v>
      </c>
      <c r="R137" s="86">
        <v>16</v>
      </c>
      <c r="S137" s="148" t="s">
        <v>135</v>
      </c>
      <c r="T137" s="149" t="s">
        <v>390</v>
      </c>
      <c r="U137" s="150" t="s">
        <v>1939</v>
      </c>
      <c r="V137" s="124"/>
      <c r="W137" s="126"/>
      <c r="X137" s="127"/>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c r="II137" s="114"/>
      <c r="IJ137" s="114"/>
      <c r="IK137" s="114"/>
      <c r="IL137" s="114"/>
      <c r="IM137" s="114"/>
      <c r="IN137" s="114"/>
      <c r="IO137" s="114"/>
      <c r="IP137" s="114"/>
      <c r="IQ137" s="114"/>
      <c r="IR137" s="114"/>
      <c r="IS137" s="114"/>
      <c r="IT137" s="114"/>
      <c r="IU137" s="114"/>
      <c r="IV137" s="114"/>
      <c r="IW137" s="114"/>
      <c r="IX137" s="114"/>
      <c r="IY137" s="114"/>
    </row>
    <row r="138" spans="1:259" s="20" customFormat="1" x14ac:dyDescent="0.2">
      <c r="A138" s="123">
        <v>41614</v>
      </c>
      <c r="B138" s="102" t="s">
        <v>429</v>
      </c>
      <c r="C138" s="102" t="s">
        <v>225</v>
      </c>
      <c r="D138" s="102" t="s">
        <v>141</v>
      </c>
      <c r="E138" s="102" t="s">
        <v>144</v>
      </c>
      <c r="F138" s="83">
        <v>41550</v>
      </c>
      <c r="G138" s="125">
        <v>2013</v>
      </c>
      <c r="H138" s="124" t="s">
        <v>7</v>
      </c>
      <c r="I138" s="124" t="str">
        <f t="shared" si="8"/>
        <v>PA</v>
      </c>
      <c r="J138" s="124" t="str">
        <f t="shared" si="7"/>
        <v>PA</v>
      </c>
      <c r="K138" s="124" t="str">
        <f t="shared" si="9"/>
        <v>Northeast</v>
      </c>
      <c r="L138" s="124" t="str">
        <f>INDEX('State '!$A$1:$C$62,MATCH($I138,'State '!$B:$B,0),3)</f>
        <v>Northeast</v>
      </c>
      <c r="M138" s="124" t="str">
        <f>INDEX('State '!$A$1:$C$62,MATCH($J138,'State '!$B:$B,0),3)</f>
        <v>Northeast</v>
      </c>
      <c r="N138" s="124"/>
      <c r="O138" s="86">
        <v>67.2</v>
      </c>
      <c r="P138" s="86">
        <v>15</v>
      </c>
      <c r="Q138" s="86">
        <v>270</v>
      </c>
      <c r="R138" s="125">
        <v>24</v>
      </c>
      <c r="S138" s="124" t="s">
        <v>135</v>
      </c>
      <c r="T138" s="124" t="s">
        <v>390</v>
      </c>
      <c r="U138" s="124" t="s">
        <v>430</v>
      </c>
      <c r="V138" s="124"/>
      <c r="W138" s="126"/>
      <c r="X138" s="127"/>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c r="IC138" s="114"/>
      <c r="ID138" s="114"/>
      <c r="IE138" s="114"/>
      <c r="IF138" s="114"/>
      <c r="IG138" s="114"/>
      <c r="IH138" s="114"/>
      <c r="II138" s="114"/>
      <c r="IJ138" s="114"/>
      <c r="IK138" s="114"/>
      <c r="IL138" s="114"/>
      <c r="IM138" s="114"/>
      <c r="IN138" s="114"/>
      <c r="IO138" s="114"/>
      <c r="IP138" s="114"/>
      <c r="IQ138" s="114"/>
      <c r="IR138" s="114"/>
      <c r="IS138" s="114"/>
      <c r="IT138" s="114"/>
      <c r="IU138" s="114"/>
      <c r="IV138" s="114"/>
      <c r="IW138" s="114"/>
      <c r="IX138" s="114"/>
      <c r="IY138" s="114"/>
    </row>
    <row r="139" spans="1:259" s="20" customFormat="1" x14ac:dyDescent="0.2">
      <c r="A139" s="123">
        <v>41508</v>
      </c>
      <c r="B139" s="103" t="s">
        <v>416</v>
      </c>
      <c r="C139" s="103" t="s">
        <v>208</v>
      </c>
      <c r="D139" s="103" t="s">
        <v>134</v>
      </c>
      <c r="E139" s="145" t="s">
        <v>144</v>
      </c>
      <c r="F139" s="85">
        <v>41518</v>
      </c>
      <c r="G139" s="151">
        <v>2013</v>
      </c>
      <c r="H139" s="124" t="s">
        <v>11</v>
      </c>
      <c r="I139" s="124" t="str">
        <f t="shared" si="8"/>
        <v>ND</v>
      </c>
      <c r="J139" s="124" t="str">
        <f t="shared" si="7"/>
        <v>ND</v>
      </c>
      <c r="K139" s="124" t="str">
        <f t="shared" si="9"/>
        <v>Mountain</v>
      </c>
      <c r="L139" s="124" t="str">
        <f>INDEX('State '!$A$1:$C$62,MATCH($I139,'State '!$B:$B,0),3)</f>
        <v>Mountain</v>
      </c>
      <c r="M139" s="124" t="str">
        <f>INDEX('State '!$A$1:$C$62,MATCH($J139,'State '!$B:$B,0),3)</f>
        <v>Mountain</v>
      </c>
      <c r="N139" s="124"/>
      <c r="O139" s="147">
        <v>167</v>
      </c>
      <c r="P139" s="147">
        <v>80</v>
      </c>
      <c r="Q139" s="147">
        <v>126.4</v>
      </c>
      <c r="R139" s="86">
        <v>12</v>
      </c>
      <c r="S139" s="148" t="s">
        <v>135</v>
      </c>
      <c r="T139" s="149" t="s">
        <v>390</v>
      </c>
      <c r="U139" s="150" t="s">
        <v>417</v>
      </c>
      <c r="V139" s="124"/>
      <c r="W139" s="126"/>
      <c r="X139" s="127"/>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c r="IC139" s="114"/>
      <c r="ID139" s="114"/>
      <c r="IE139" s="114"/>
      <c r="IF139" s="114"/>
      <c r="IG139" s="114"/>
      <c r="IH139" s="114"/>
      <c r="II139" s="114"/>
      <c r="IJ139" s="114"/>
      <c r="IK139" s="114"/>
      <c r="IL139" s="114"/>
      <c r="IM139" s="114"/>
      <c r="IN139" s="114"/>
      <c r="IO139" s="114"/>
      <c r="IP139" s="114"/>
      <c r="IQ139" s="114"/>
      <c r="IR139" s="114"/>
      <c r="IS139" s="114"/>
      <c r="IT139" s="114"/>
      <c r="IU139" s="114"/>
      <c r="IV139" s="114"/>
      <c r="IW139" s="114"/>
      <c r="IX139" s="114"/>
      <c r="IY139" s="114"/>
    </row>
    <row r="140" spans="1:259" x14ac:dyDescent="0.2">
      <c r="A140" s="123">
        <v>41441</v>
      </c>
      <c r="B140" s="102" t="s">
        <v>477</v>
      </c>
      <c r="C140" s="102" t="s">
        <v>1942</v>
      </c>
      <c r="D140" s="102" t="s">
        <v>141</v>
      </c>
      <c r="E140" s="102" t="s">
        <v>144</v>
      </c>
      <c r="F140" s="83">
        <v>41428</v>
      </c>
      <c r="G140" s="125">
        <v>2013</v>
      </c>
      <c r="H140" s="124" t="s">
        <v>17</v>
      </c>
      <c r="I140" s="124" t="str">
        <f t="shared" si="8"/>
        <v>AL</v>
      </c>
      <c r="J140" s="124" t="str">
        <f t="shared" si="7"/>
        <v>AL</v>
      </c>
      <c r="K140" s="124" t="str">
        <f t="shared" si="9"/>
        <v>South Central</v>
      </c>
      <c r="L140" s="124" t="str">
        <f>INDEX('State '!$A$1:$C$62,MATCH($I140,'State '!$B:$B,0),3)</f>
        <v>South Central</v>
      </c>
      <c r="M140" s="124" t="str">
        <f>INDEX('State '!$A$1:$C$62,MATCH($J140,'State '!$B:$B,0),3)</f>
        <v>South Central</v>
      </c>
      <c r="N140" s="124"/>
      <c r="O140" s="86">
        <v>126.5</v>
      </c>
      <c r="P140" s="86">
        <v>23</v>
      </c>
      <c r="Q140" s="86">
        <v>130</v>
      </c>
      <c r="R140" s="125"/>
      <c r="S140" s="124" t="s">
        <v>135</v>
      </c>
      <c r="T140" s="124" t="s">
        <v>390</v>
      </c>
      <c r="U140" s="124" t="s">
        <v>454</v>
      </c>
      <c r="V140" s="124"/>
      <c r="W140" s="126"/>
    </row>
    <row r="141" spans="1:259" s="20" customFormat="1" x14ac:dyDescent="0.2">
      <c r="A141" s="123">
        <v>41426</v>
      </c>
      <c r="B141" s="103" t="s">
        <v>1884</v>
      </c>
      <c r="C141" s="103" t="s">
        <v>1885</v>
      </c>
      <c r="D141" s="103" t="s">
        <v>134</v>
      </c>
      <c r="E141" s="145" t="s">
        <v>144</v>
      </c>
      <c r="F141" s="85">
        <v>41417</v>
      </c>
      <c r="G141" s="151">
        <v>2013</v>
      </c>
      <c r="H141" s="124" t="s">
        <v>6</v>
      </c>
      <c r="I141" s="124" t="str">
        <f t="shared" si="8"/>
        <v>TX</v>
      </c>
      <c r="J141" s="124" t="str">
        <f t="shared" si="7"/>
        <v>TX</v>
      </c>
      <c r="K141" s="124" t="str">
        <f t="shared" si="9"/>
        <v>South Central</v>
      </c>
      <c r="L141" s="124" t="str">
        <f>INDEX('State '!$A$1:$C$62,MATCH($I141,'State '!$B:$B,0),3)</f>
        <v>South Central</v>
      </c>
      <c r="M141" s="124" t="str">
        <f>INDEX('State '!$A$1:$C$62,MATCH($J141,'State '!$B:$B,0),3)</f>
        <v>South Central</v>
      </c>
      <c r="N141" s="124"/>
      <c r="O141" s="147">
        <v>0</v>
      </c>
      <c r="P141" s="147">
        <v>19.7</v>
      </c>
      <c r="Q141" s="147">
        <v>400</v>
      </c>
      <c r="R141" s="86">
        <v>24</v>
      </c>
      <c r="S141" s="148" t="s">
        <v>1880</v>
      </c>
      <c r="T141" s="149" t="s">
        <v>390</v>
      </c>
      <c r="U141" s="150" t="s">
        <v>1886</v>
      </c>
      <c r="V141" s="124"/>
      <c r="W141" s="126"/>
      <c r="X141" s="127"/>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c r="IC141" s="114"/>
      <c r="ID141" s="114"/>
      <c r="IE141" s="114"/>
      <c r="IF141" s="114"/>
      <c r="IG141" s="114"/>
      <c r="IH141" s="114"/>
      <c r="II141" s="114"/>
      <c r="IJ141" s="114"/>
      <c r="IK141" s="114"/>
      <c r="IL141" s="114"/>
      <c r="IM141" s="114"/>
      <c r="IN141" s="114"/>
      <c r="IO141" s="114"/>
      <c r="IP141" s="114"/>
      <c r="IQ141" s="114"/>
      <c r="IR141" s="114"/>
      <c r="IS141" s="114"/>
      <c r="IT141" s="114"/>
      <c r="IU141" s="114"/>
      <c r="IV141" s="114"/>
      <c r="IW141" s="114"/>
      <c r="IX141" s="114"/>
      <c r="IY141" s="114"/>
    </row>
    <row r="142" spans="1:259" s="20" customFormat="1" x14ac:dyDescent="0.2">
      <c r="A142" s="123">
        <v>41546</v>
      </c>
      <c r="B142" s="103" t="s">
        <v>1862</v>
      </c>
      <c r="C142" s="103" t="s">
        <v>263</v>
      </c>
      <c r="D142" s="103" t="s">
        <v>141</v>
      </c>
      <c r="E142" s="145" t="s">
        <v>144</v>
      </c>
      <c r="F142" s="85">
        <v>41548</v>
      </c>
      <c r="G142" s="151">
        <v>2013</v>
      </c>
      <c r="H142" s="124" t="s">
        <v>19</v>
      </c>
      <c r="I142" s="124" t="str">
        <f t="shared" si="8"/>
        <v>VA</v>
      </c>
      <c r="J142" s="124" t="str">
        <f t="shared" si="7"/>
        <v>VA</v>
      </c>
      <c r="K142" s="124" t="str">
        <f t="shared" si="9"/>
        <v>Northeast</v>
      </c>
      <c r="L142" s="124" t="str">
        <f>INDEX('State '!$A$1:$C$62,MATCH($I142,'State '!$B:$B,0),3)</f>
        <v>Northeast</v>
      </c>
      <c r="M142" s="124" t="str">
        <f>INDEX('State '!$A$1:$C$62,MATCH($J142,'State '!$B:$B,0),3)</f>
        <v>Northeast</v>
      </c>
      <c r="N142" s="124"/>
      <c r="O142" s="147">
        <v>34.299999999999997</v>
      </c>
      <c r="P142" s="147">
        <v>2.5</v>
      </c>
      <c r="Q142" s="147">
        <v>246</v>
      </c>
      <c r="R142" s="86">
        <v>24</v>
      </c>
      <c r="S142" s="148" t="s">
        <v>135</v>
      </c>
      <c r="T142" s="149" t="s">
        <v>390</v>
      </c>
      <c r="U142" s="150" t="s">
        <v>407</v>
      </c>
      <c r="V142" s="124"/>
      <c r="W142" s="126"/>
      <c r="X142" s="127"/>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c r="II142" s="114"/>
      <c r="IJ142" s="114"/>
      <c r="IK142" s="114"/>
      <c r="IL142" s="114"/>
      <c r="IM142" s="114"/>
      <c r="IN142" s="114"/>
      <c r="IO142" s="114"/>
      <c r="IP142" s="114"/>
      <c r="IQ142" s="114"/>
      <c r="IR142" s="114"/>
      <c r="IS142" s="114"/>
      <c r="IT142" s="114"/>
      <c r="IU142" s="114"/>
      <c r="IV142" s="114"/>
      <c r="IW142" s="114"/>
      <c r="IX142" s="114"/>
      <c r="IY142" s="114"/>
    </row>
    <row r="143" spans="1:259" x14ac:dyDescent="0.2">
      <c r="A143" s="123">
        <v>41524</v>
      </c>
      <c r="B143" s="103" t="s">
        <v>418</v>
      </c>
      <c r="C143" s="103" t="s">
        <v>1785</v>
      </c>
      <c r="D143" s="103" t="s">
        <v>134</v>
      </c>
      <c r="E143" s="145" t="s">
        <v>144</v>
      </c>
      <c r="F143" s="85">
        <v>41360</v>
      </c>
      <c r="G143" s="151">
        <v>2013</v>
      </c>
      <c r="H143" s="124" t="s">
        <v>1328</v>
      </c>
      <c r="I143" s="124" t="str">
        <f t="shared" si="8"/>
        <v>AZ</v>
      </c>
      <c r="J143" s="124" t="str">
        <f t="shared" si="7"/>
        <v>MX</v>
      </c>
      <c r="K143" s="124" t="str">
        <f t="shared" si="9"/>
        <v>Mountain, Mexico</v>
      </c>
      <c r="L143" s="124" t="str">
        <f>INDEX('State '!$A$1:$C$62,MATCH($I143,'State '!$B:$B,0),3)</f>
        <v>Mountain</v>
      </c>
      <c r="M143" s="124" t="str">
        <f>INDEX('State '!$A$1:$C$62,MATCH($J143,'State '!$B:$B,0),3)</f>
        <v>Mexico</v>
      </c>
      <c r="N143" s="124"/>
      <c r="O143" s="147">
        <v>23.1</v>
      </c>
      <c r="P143" s="147">
        <v>0.1</v>
      </c>
      <c r="Q143" s="147">
        <v>185</v>
      </c>
      <c r="R143" s="86"/>
      <c r="S143" s="148" t="s">
        <v>135</v>
      </c>
      <c r="T143" s="149" t="s">
        <v>390</v>
      </c>
      <c r="U143" s="150" t="s">
        <v>420</v>
      </c>
      <c r="V143" s="124"/>
      <c r="W143" s="126"/>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row>
    <row r="144" spans="1:259" s="20" customFormat="1" x14ac:dyDescent="0.2">
      <c r="A144" s="123">
        <v>41349</v>
      </c>
      <c r="B144" s="102" t="s">
        <v>1906</v>
      </c>
      <c r="C144" s="102" t="s">
        <v>219</v>
      </c>
      <c r="D144" s="102" t="s">
        <v>141</v>
      </c>
      <c r="E144" s="102" t="s">
        <v>144</v>
      </c>
      <c r="F144" s="83"/>
      <c r="G144" s="84">
        <v>2012</v>
      </c>
      <c r="H144" s="124" t="s">
        <v>464</v>
      </c>
      <c r="I144" s="124" t="str">
        <f t="shared" si="8"/>
        <v>DE</v>
      </c>
      <c r="J144" s="124" t="str">
        <f t="shared" si="7"/>
        <v>MD</v>
      </c>
      <c r="K144" s="124" t="str">
        <f t="shared" si="9"/>
        <v>Northeast</v>
      </c>
      <c r="L144" s="124" t="str">
        <f>INDEX('State '!$A$1:$C$62,MATCH($I144,'State '!$B:$B,0),3)</f>
        <v>Northeast</v>
      </c>
      <c r="M144" s="124" t="str">
        <f>INDEX('State '!$A$1:$C$62,MATCH($J144,'State '!$B:$B,0),3)</f>
        <v>Northeast</v>
      </c>
      <c r="N144" s="124"/>
      <c r="O144" s="86">
        <v>13</v>
      </c>
      <c r="P144" s="86">
        <v>21.7</v>
      </c>
      <c r="Q144" s="86">
        <v>6.25</v>
      </c>
      <c r="R144" s="125" t="s">
        <v>465</v>
      </c>
      <c r="S144" s="124" t="s">
        <v>135</v>
      </c>
      <c r="T144" s="124" t="s">
        <v>390</v>
      </c>
      <c r="U144" s="124" t="s">
        <v>466</v>
      </c>
      <c r="V144" s="124"/>
      <c r="W144" s="126"/>
    </row>
    <row r="145" spans="1:259" x14ac:dyDescent="0.2">
      <c r="A145" s="123">
        <v>41720</v>
      </c>
      <c r="B145" s="103" t="s">
        <v>1814</v>
      </c>
      <c r="C145" s="103" t="s">
        <v>1815</v>
      </c>
      <c r="D145" s="103" t="s">
        <v>134</v>
      </c>
      <c r="E145" s="145" t="s">
        <v>144</v>
      </c>
      <c r="F145" s="85">
        <v>41031</v>
      </c>
      <c r="G145" s="146">
        <v>2012</v>
      </c>
      <c r="H145" s="124" t="s">
        <v>1816</v>
      </c>
      <c r="I145" s="124" t="str">
        <f t="shared" si="8"/>
        <v>PR</v>
      </c>
      <c r="J145" s="124" t="str">
        <f t="shared" si="7"/>
        <v>PR</v>
      </c>
      <c r="K145" s="124" t="e">
        <f t="shared" si="9"/>
        <v>#N/A</v>
      </c>
      <c r="L145" s="124" t="e">
        <f>INDEX('State '!$A$1:$C$62,MATCH($I145,'State '!$B:$B,0),3)</f>
        <v>#N/A</v>
      </c>
      <c r="M145" s="124" t="e">
        <f>INDEX('State '!$A$1:$C$62,MATCH($J145,'State '!$B:$B,0),3)</f>
        <v>#N/A</v>
      </c>
      <c r="N145" s="124"/>
      <c r="O145" s="147">
        <v>50</v>
      </c>
      <c r="P145" s="147">
        <v>42</v>
      </c>
      <c r="Q145" s="147">
        <v>186</v>
      </c>
      <c r="R145" s="86">
        <v>24</v>
      </c>
      <c r="S145" s="148" t="s">
        <v>135</v>
      </c>
      <c r="T145" s="149" t="s">
        <v>390</v>
      </c>
      <c r="U145" s="150" t="s">
        <v>1817</v>
      </c>
      <c r="V145" s="124"/>
      <c r="W145" s="126"/>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row>
    <row r="146" spans="1:259" s="20" customFormat="1" ht="38.25" x14ac:dyDescent="0.2">
      <c r="A146" s="123">
        <v>41156</v>
      </c>
      <c r="B146" s="103" t="s">
        <v>467</v>
      </c>
      <c r="C146" s="103" t="s">
        <v>225</v>
      </c>
      <c r="D146" s="103" t="s">
        <v>137</v>
      </c>
      <c r="E146" s="145" t="s">
        <v>144</v>
      </c>
      <c r="F146" s="85">
        <v>41156</v>
      </c>
      <c r="G146" s="146">
        <v>2012</v>
      </c>
      <c r="H146" s="124" t="s">
        <v>452</v>
      </c>
      <c r="I146" s="124" t="str">
        <f t="shared" si="8"/>
        <v>WV</v>
      </c>
      <c r="J146" s="124" t="str">
        <f t="shared" si="7"/>
        <v>PA</v>
      </c>
      <c r="K146" s="124" t="str">
        <f t="shared" si="9"/>
        <v>Northeast</v>
      </c>
      <c r="L146" s="124" t="str">
        <f>INDEX('State '!$A$1:$C$62,MATCH($I146,'State '!$B:$B,0),3)</f>
        <v>Northeast</v>
      </c>
      <c r="M146" s="124" t="str">
        <f>INDEX('State '!$A$1:$C$62,MATCH($J146,'State '!$B:$B,0),3)</f>
        <v>Northeast</v>
      </c>
      <c r="N146" s="124"/>
      <c r="O146" s="147">
        <v>635</v>
      </c>
      <c r="P146" s="147">
        <v>110</v>
      </c>
      <c r="Q146" s="147">
        <v>484.26</v>
      </c>
      <c r="R146" s="86" t="s">
        <v>468</v>
      </c>
      <c r="S146" s="148" t="s">
        <v>135</v>
      </c>
      <c r="T146" s="149" t="s">
        <v>390</v>
      </c>
      <c r="U146" s="150" t="s">
        <v>469</v>
      </c>
      <c r="V146" s="124"/>
      <c r="W146" s="126" t="s">
        <v>2336</v>
      </c>
    </row>
    <row r="147" spans="1:259" ht="38.25" x14ac:dyDescent="0.2">
      <c r="A147" s="123">
        <v>41005</v>
      </c>
      <c r="B147" s="105" t="s">
        <v>424</v>
      </c>
      <c r="C147" s="105" t="s">
        <v>1942</v>
      </c>
      <c r="D147" s="105" t="s">
        <v>134</v>
      </c>
      <c r="E147" s="102" t="s">
        <v>144</v>
      </c>
      <c r="F147" s="83">
        <v>41003</v>
      </c>
      <c r="G147" s="84">
        <v>2012</v>
      </c>
      <c r="H147" s="124" t="s">
        <v>20</v>
      </c>
      <c r="I147" s="124" t="str">
        <f t="shared" si="8"/>
        <v>NJ</v>
      </c>
      <c r="J147" s="124" t="str">
        <f t="shared" si="7"/>
        <v>NJ</v>
      </c>
      <c r="K147" s="124" t="str">
        <f t="shared" si="9"/>
        <v>Northeast</v>
      </c>
      <c r="L147" s="124" t="str">
        <f>INDEX('State '!$A$1:$C$62,MATCH($I147,'State '!$B:$B,0),3)</f>
        <v>Northeast</v>
      </c>
      <c r="M147" s="124" t="str">
        <f>INDEX('State '!$A$1:$C$62,MATCH($J147,'State '!$B:$B,0),3)</f>
        <v>Northeast</v>
      </c>
      <c r="N147" s="124"/>
      <c r="O147" s="86">
        <v>17</v>
      </c>
      <c r="P147" s="86">
        <v>6.24</v>
      </c>
      <c r="Q147" s="125">
        <v>250</v>
      </c>
      <c r="R147" s="129" t="s">
        <v>425</v>
      </c>
      <c r="S147" s="130" t="s">
        <v>135</v>
      </c>
      <c r="T147" s="124" t="s">
        <v>390</v>
      </c>
      <c r="U147" s="124" t="s">
        <v>426</v>
      </c>
      <c r="V147" s="124"/>
      <c r="W147" s="126" t="s">
        <v>2337</v>
      </c>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c r="IW147" s="20"/>
      <c r="IX147" s="20"/>
      <c r="IY147" s="20"/>
    </row>
    <row r="148" spans="1:259" x14ac:dyDescent="0.2">
      <c r="A148" s="123">
        <v>41276</v>
      </c>
      <c r="B148" s="103" t="s">
        <v>1787</v>
      </c>
      <c r="C148" s="103" t="s">
        <v>1788</v>
      </c>
      <c r="D148" s="103" t="s">
        <v>141</v>
      </c>
      <c r="E148" s="145" t="s">
        <v>144</v>
      </c>
      <c r="F148" s="85">
        <v>41214</v>
      </c>
      <c r="G148" s="146">
        <v>2012</v>
      </c>
      <c r="H148" s="124" t="s">
        <v>452</v>
      </c>
      <c r="I148" s="124" t="str">
        <f t="shared" si="8"/>
        <v>WV</v>
      </c>
      <c r="J148" s="124" t="str">
        <f t="shared" si="7"/>
        <v>PA</v>
      </c>
      <c r="K148" s="124" t="str">
        <f t="shared" si="9"/>
        <v>Northeast</v>
      </c>
      <c r="L148" s="124" t="str">
        <f>INDEX('State '!$A$1:$C$62,MATCH($I148,'State '!$B:$B,0),3)</f>
        <v>Northeast</v>
      </c>
      <c r="M148" s="124" t="str">
        <f>INDEX('State '!$A$1:$C$62,MATCH($J148,'State '!$B:$B,0),3)</f>
        <v>Northeast</v>
      </c>
      <c r="N148" s="124"/>
      <c r="O148" s="147">
        <v>21.7</v>
      </c>
      <c r="P148" s="147">
        <v>0</v>
      </c>
      <c r="Q148" s="147">
        <v>209</v>
      </c>
      <c r="R148" s="86"/>
      <c r="S148" s="148" t="s">
        <v>135</v>
      </c>
      <c r="T148" s="149" t="s">
        <v>390</v>
      </c>
      <c r="U148" s="150" t="s">
        <v>1789</v>
      </c>
      <c r="V148" s="124"/>
      <c r="W148" s="126"/>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c r="IW148" s="20"/>
      <c r="IX148" s="20"/>
      <c r="IY148" s="20"/>
    </row>
    <row r="149" spans="1:259" x14ac:dyDescent="0.2">
      <c r="A149" s="123">
        <v>41001</v>
      </c>
      <c r="B149" s="102" t="s">
        <v>1936</v>
      </c>
      <c r="C149" s="102" t="s">
        <v>1937</v>
      </c>
      <c r="D149" s="102" t="s">
        <v>134</v>
      </c>
      <c r="E149" s="102" t="s">
        <v>144</v>
      </c>
      <c r="F149" s="83"/>
      <c r="G149" s="84">
        <v>2012</v>
      </c>
      <c r="H149" s="124" t="s">
        <v>41</v>
      </c>
      <c r="I149" s="124" t="str">
        <f t="shared" si="8"/>
        <v>MI</v>
      </c>
      <c r="J149" s="124" t="str">
        <f t="shared" si="7"/>
        <v>MI</v>
      </c>
      <c r="K149" s="124" t="str">
        <f t="shared" si="9"/>
        <v>Midwest</v>
      </c>
      <c r="L149" s="124" t="str">
        <f>INDEX('State '!$A$1:$C$62,MATCH($I149,'State '!$B:$B,0),3)</f>
        <v>Midwest</v>
      </c>
      <c r="M149" s="124" t="str">
        <f>INDEX('State '!$A$1:$C$62,MATCH($J149,'State '!$B:$B,0),3)</f>
        <v>Midwest</v>
      </c>
      <c r="N149" s="124"/>
      <c r="O149" s="86"/>
      <c r="P149" s="86">
        <v>0.25</v>
      </c>
      <c r="Q149" s="86">
        <v>300</v>
      </c>
      <c r="R149" s="125">
        <v>12</v>
      </c>
      <c r="S149" s="124" t="s">
        <v>135</v>
      </c>
      <c r="T149" s="124" t="s">
        <v>390</v>
      </c>
      <c r="U149" s="124" t="s">
        <v>1938</v>
      </c>
      <c r="V149" s="124"/>
      <c r="W149" s="126"/>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c r="IW149" s="20"/>
      <c r="IX149" s="20"/>
      <c r="IY149" s="20"/>
    </row>
    <row r="150" spans="1:259" x14ac:dyDescent="0.2">
      <c r="A150" s="123">
        <v>41106</v>
      </c>
      <c r="B150" s="102" t="s">
        <v>1907</v>
      </c>
      <c r="C150" s="102" t="s">
        <v>219</v>
      </c>
      <c r="D150" s="102" t="s">
        <v>141</v>
      </c>
      <c r="E150" s="102" t="s">
        <v>144</v>
      </c>
      <c r="F150" s="83"/>
      <c r="G150" s="84">
        <v>2012</v>
      </c>
      <c r="H150" s="124" t="s">
        <v>464</v>
      </c>
      <c r="I150" s="124" t="str">
        <f t="shared" si="8"/>
        <v>DE</v>
      </c>
      <c r="J150" s="124" t="str">
        <f t="shared" si="7"/>
        <v>MD</v>
      </c>
      <c r="K150" s="124" t="str">
        <f t="shared" si="9"/>
        <v>Northeast</v>
      </c>
      <c r="L150" s="124" t="str">
        <f>INDEX('State '!$A$1:$C$62,MATCH($I150,'State '!$B:$B,0),3)</f>
        <v>Northeast</v>
      </c>
      <c r="M150" s="124" t="str">
        <f>INDEX('State '!$A$1:$C$62,MATCH($J150,'State '!$B:$B,0),3)</f>
        <v>Northeast</v>
      </c>
      <c r="N150" s="124"/>
      <c r="O150" s="86">
        <v>5.9</v>
      </c>
      <c r="P150" s="86">
        <v>5</v>
      </c>
      <c r="Q150" s="86">
        <v>4.07</v>
      </c>
      <c r="R150" s="125">
        <v>6</v>
      </c>
      <c r="S150" s="124" t="s">
        <v>135</v>
      </c>
      <c r="T150" s="124" t="s">
        <v>390</v>
      </c>
      <c r="U150" s="124" t="s">
        <v>476</v>
      </c>
      <c r="V150" s="124"/>
      <c r="W150" s="126"/>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c r="IW150" s="20"/>
      <c r="IX150" s="20"/>
      <c r="IY150" s="20"/>
    </row>
    <row r="151" spans="1:259" s="20" customFormat="1" x14ac:dyDescent="0.2">
      <c r="A151" s="123">
        <v>41106</v>
      </c>
      <c r="B151" s="102" t="s">
        <v>444</v>
      </c>
      <c r="C151" s="102" t="s">
        <v>215</v>
      </c>
      <c r="D151" s="102" t="s">
        <v>137</v>
      </c>
      <c r="E151" s="102" t="s">
        <v>144</v>
      </c>
      <c r="F151" s="83">
        <v>40998</v>
      </c>
      <c r="G151" s="84">
        <v>2012</v>
      </c>
      <c r="H151" s="124" t="s">
        <v>25</v>
      </c>
      <c r="I151" s="124" t="str">
        <f t="shared" si="8"/>
        <v>CO</v>
      </c>
      <c r="J151" s="124" t="str">
        <f t="shared" si="7"/>
        <v>CO</v>
      </c>
      <c r="K151" s="124" t="str">
        <f t="shared" si="9"/>
        <v>Mountain</v>
      </c>
      <c r="L151" s="124" t="str">
        <f>INDEX('State '!$A$1:$C$62,MATCH($I151,'State '!$B:$B,0),3)</f>
        <v>Mountain</v>
      </c>
      <c r="M151" s="124" t="str">
        <f>INDEX('State '!$A$1:$C$62,MATCH($J151,'State '!$B:$B,0),3)</f>
        <v>Mountain</v>
      </c>
      <c r="N151" s="124"/>
      <c r="O151" s="86"/>
      <c r="P151" s="86">
        <v>3.5</v>
      </c>
      <c r="Q151" s="86">
        <v>500</v>
      </c>
      <c r="R151" s="125" t="s">
        <v>445</v>
      </c>
      <c r="S151" s="124" t="s">
        <v>135</v>
      </c>
      <c r="T151" s="124" t="s">
        <v>390</v>
      </c>
      <c r="U151" s="124" t="s">
        <v>446</v>
      </c>
      <c r="V151" s="124"/>
      <c r="W151" s="126"/>
      <c r="X151" s="127"/>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c r="IC151" s="114"/>
      <c r="ID151" s="114"/>
      <c r="IE151" s="114"/>
      <c r="IF151" s="114"/>
      <c r="IG151" s="114"/>
      <c r="IH151" s="114"/>
      <c r="II151" s="114"/>
      <c r="IJ151" s="114"/>
      <c r="IK151" s="114"/>
      <c r="IL151" s="114"/>
      <c r="IM151" s="114"/>
      <c r="IN151" s="114"/>
      <c r="IO151" s="114"/>
      <c r="IP151" s="114"/>
      <c r="IQ151" s="114"/>
      <c r="IR151" s="114"/>
      <c r="IS151" s="114"/>
      <c r="IT151" s="114"/>
      <c r="IU151" s="114"/>
      <c r="IV151" s="114"/>
      <c r="IW151" s="114"/>
      <c r="IX151" s="114"/>
      <c r="IY151" s="114"/>
    </row>
    <row r="152" spans="1:259" s="20" customFormat="1" x14ac:dyDescent="0.2">
      <c r="A152" s="123">
        <v>42597</v>
      </c>
      <c r="B152" s="102" t="s">
        <v>2137</v>
      </c>
      <c r="C152" s="102" t="s">
        <v>225</v>
      </c>
      <c r="D152" s="102" t="s">
        <v>2215</v>
      </c>
      <c r="E152" s="102" t="s">
        <v>144</v>
      </c>
      <c r="F152" s="83">
        <v>41212</v>
      </c>
      <c r="G152" s="84">
        <v>2012</v>
      </c>
      <c r="H152" s="124" t="s">
        <v>397</v>
      </c>
      <c r="I152" s="124" t="str">
        <f t="shared" si="8"/>
        <v>PA</v>
      </c>
      <c r="J152" s="124" t="str">
        <f t="shared" si="7"/>
        <v>NY</v>
      </c>
      <c r="K152" s="124" t="str">
        <f t="shared" si="9"/>
        <v>Northeast</v>
      </c>
      <c r="L152" s="124" t="str">
        <f>INDEX('State '!$A$1:$C$62,MATCH($I152,'State '!$B:$B,0),3)</f>
        <v>Northeast</v>
      </c>
      <c r="M152" s="124" t="str">
        <f>INDEX('State '!$A$1:$C$62,MATCH($J152,'State '!$B:$B,0),3)</f>
        <v>Northeast</v>
      </c>
      <c r="N152" s="124"/>
      <c r="O152" s="86">
        <v>45.7</v>
      </c>
      <c r="P152" s="86">
        <v>7</v>
      </c>
      <c r="Q152" s="86">
        <v>-150</v>
      </c>
      <c r="R152" s="125" t="s">
        <v>2207</v>
      </c>
      <c r="S152" s="124" t="s">
        <v>135</v>
      </c>
      <c r="T152" s="124" t="s">
        <v>390</v>
      </c>
      <c r="U152" s="124" t="s">
        <v>498</v>
      </c>
      <c r="V152" s="124"/>
      <c r="W152" s="126"/>
      <c r="X152" s="127"/>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114"/>
      <c r="IE152" s="114"/>
      <c r="IF152" s="114"/>
      <c r="IG152" s="114"/>
      <c r="IH152" s="114"/>
      <c r="II152" s="114"/>
      <c r="IJ152" s="114"/>
      <c r="IK152" s="114"/>
      <c r="IL152" s="114"/>
      <c r="IM152" s="114"/>
      <c r="IN152" s="114"/>
      <c r="IO152" s="114"/>
      <c r="IP152" s="114"/>
      <c r="IQ152" s="114"/>
      <c r="IR152" s="114"/>
      <c r="IS152" s="114"/>
      <c r="IT152" s="114"/>
      <c r="IU152" s="114"/>
      <c r="IV152" s="114"/>
      <c r="IW152" s="114"/>
      <c r="IX152" s="114"/>
      <c r="IY152" s="114"/>
    </row>
    <row r="153" spans="1:259" s="20" customFormat="1" x14ac:dyDescent="0.2">
      <c r="A153" s="123">
        <v>41221</v>
      </c>
      <c r="B153" s="103" t="s">
        <v>440</v>
      </c>
      <c r="C153" s="103" t="s">
        <v>231</v>
      </c>
      <c r="D153" s="103" t="s">
        <v>141</v>
      </c>
      <c r="E153" s="145" t="s">
        <v>144</v>
      </c>
      <c r="F153" s="85">
        <v>41227</v>
      </c>
      <c r="G153" s="146">
        <v>2012</v>
      </c>
      <c r="H153" s="124" t="s">
        <v>7</v>
      </c>
      <c r="I153" s="124" t="str">
        <f t="shared" si="8"/>
        <v>PA</v>
      </c>
      <c r="J153" s="124" t="str">
        <f t="shared" si="7"/>
        <v>PA</v>
      </c>
      <c r="K153" s="124" t="str">
        <f t="shared" si="9"/>
        <v>Northeast</v>
      </c>
      <c r="L153" s="124" t="str">
        <f>INDEX('State '!$A$1:$C$62,MATCH($I153,'State '!$B:$B,0),3)</f>
        <v>Northeast</v>
      </c>
      <c r="M153" s="124" t="str">
        <f>INDEX('State '!$A$1:$C$62,MATCH($J153,'State '!$B:$B,0),3)</f>
        <v>Northeast</v>
      </c>
      <c r="N153" s="124"/>
      <c r="O153" s="147"/>
      <c r="P153" s="147">
        <v>39</v>
      </c>
      <c r="Q153" s="147">
        <v>555</v>
      </c>
      <c r="R153" s="86">
        <v>30</v>
      </c>
      <c r="S153" s="148" t="s">
        <v>135</v>
      </c>
      <c r="T153" s="149" t="s">
        <v>390</v>
      </c>
      <c r="U153" s="150" t="s">
        <v>441</v>
      </c>
      <c r="V153" s="124"/>
      <c r="W153" s="126"/>
      <c r="X153" s="127"/>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c r="II153" s="114"/>
      <c r="IJ153" s="114"/>
      <c r="IK153" s="114"/>
      <c r="IL153" s="114"/>
      <c r="IM153" s="114"/>
      <c r="IN153" s="114"/>
      <c r="IO153" s="114"/>
      <c r="IP153" s="114"/>
      <c r="IQ153" s="114"/>
      <c r="IR153" s="114"/>
      <c r="IS153" s="114"/>
      <c r="IT153" s="114"/>
      <c r="IU153" s="114"/>
      <c r="IV153" s="114"/>
      <c r="IW153" s="114"/>
      <c r="IX153" s="114"/>
      <c r="IY153" s="114"/>
    </row>
    <row r="154" spans="1:259" s="20" customFormat="1" ht="25.5" x14ac:dyDescent="0.2">
      <c r="A154" s="123">
        <v>41151</v>
      </c>
      <c r="B154" s="102" t="s">
        <v>1823</v>
      </c>
      <c r="C154" s="102" t="s">
        <v>1824</v>
      </c>
      <c r="D154" s="102" t="s">
        <v>137</v>
      </c>
      <c r="E154" s="102" t="s">
        <v>144</v>
      </c>
      <c r="F154" s="83">
        <v>40963</v>
      </c>
      <c r="G154" s="84">
        <v>2012</v>
      </c>
      <c r="H154" s="124" t="s">
        <v>34</v>
      </c>
      <c r="I154" s="124" t="str">
        <f t="shared" si="8"/>
        <v>WI</v>
      </c>
      <c r="J154" s="124" t="str">
        <f t="shared" si="7"/>
        <v>WI</v>
      </c>
      <c r="K154" s="124" t="str">
        <f t="shared" si="9"/>
        <v>Midwest</v>
      </c>
      <c r="L154" s="124" t="str">
        <f>INDEX('State '!$A$1:$C$62,MATCH($I154,'State '!$B:$B,0),3)</f>
        <v>Midwest</v>
      </c>
      <c r="M154" s="124" t="str">
        <f>INDEX('State '!$A$1:$C$62,MATCH($J154,'State '!$B:$B,0),3)</f>
        <v>Midwest</v>
      </c>
      <c r="N154" s="124"/>
      <c r="O154" s="86">
        <v>22</v>
      </c>
      <c r="P154" s="86">
        <v>13.7</v>
      </c>
      <c r="Q154" s="86"/>
      <c r="R154" s="125"/>
      <c r="S154" s="124" t="s">
        <v>139</v>
      </c>
      <c r="T154" s="124" t="s">
        <v>188</v>
      </c>
      <c r="U154" s="124" t="s">
        <v>391</v>
      </c>
      <c r="V154" s="124"/>
      <c r="W154" s="126"/>
      <c r="X154" s="127"/>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c r="IW154" s="114"/>
      <c r="IX154" s="114"/>
      <c r="IY154" s="114"/>
    </row>
    <row r="155" spans="1:259" s="20" customFormat="1" x14ac:dyDescent="0.2">
      <c r="A155" s="123">
        <v>41215</v>
      </c>
      <c r="B155" s="103" t="s">
        <v>484</v>
      </c>
      <c r="C155" s="103" t="s">
        <v>202</v>
      </c>
      <c r="D155" s="103" t="s">
        <v>141</v>
      </c>
      <c r="E155" s="145" t="s">
        <v>144</v>
      </c>
      <c r="F155" s="85">
        <v>41213</v>
      </c>
      <c r="G155" s="146">
        <v>2012</v>
      </c>
      <c r="H155" s="124" t="s">
        <v>7</v>
      </c>
      <c r="I155" s="124" t="str">
        <f t="shared" si="8"/>
        <v>PA</v>
      </c>
      <c r="J155" s="124" t="str">
        <f t="shared" si="7"/>
        <v>PA</v>
      </c>
      <c r="K155" s="124" t="str">
        <f t="shared" si="9"/>
        <v>Northeast</v>
      </c>
      <c r="L155" s="124" t="str">
        <f>INDEX('State '!$A$1:$C$62,MATCH($I155,'State '!$B:$B,0),3)</f>
        <v>Northeast</v>
      </c>
      <c r="M155" s="124" t="str">
        <f>INDEX('State '!$A$1:$C$62,MATCH($J155,'State '!$B:$B,0),3)</f>
        <v>Northeast</v>
      </c>
      <c r="N155" s="124"/>
      <c r="O155" s="147">
        <v>35.823</v>
      </c>
      <c r="P155" s="147">
        <v>4.8499999999999996</v>
      </c>
      <c r="Q155" s="147">
        <v>150</v>
      </c>
      <c r="R155" s="86">
        <v>24</v>
      </c>
      <c r="S155" s="148" t="s">
        <v>135</v>
      </c>
      <c r="T155" s="149" t="s">
        <v>390</v>
      </c>
      <c r="U155" s="150" t="s">
        <v>485</v>
      </c>
      <c r="V155" s="124"/>
      <c r="W155" s="126" t="s">
        <v>2331</v>
      </c>
      <c r="X155" s="127"/>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c r="IW155" s="114"/>
      <c r="IX155" s="114"/>
      <c r="IY155" s="114"/>
    </row>
    <row r="156" spans="1:259" s="20" customFormat="1" x14ac:dyDescent="0.2">
      <c r="A156" s="123">
        <v>41215</v>
      </c>
      <c r="B156" s="103" t="s">
        <v>1863</v>
      </c>
      <c r="C156" s="103" t="s">
        <v>1792</v>
      </c>
      <c r="D156" s="103" t="s">
        <v>141</v>
      </c>
      <c r="E156" s="145" t="s">
        <v>144</v>
      </c>
      <c r="F156" s="85">
        <v>41214</v>
      </c>
      <c r="G156" s="146">
        <v>2012</v>
      </c>
      <c r="H156" s="124" t="s">
        <v>34</v>
      </c>
      <c r="I156" s="124" t="str">
        <f t="shared" si="8"/>
        <v>WI</v>
      </c>
      <c r="J156" s="124" t="str">
        <f t="shared" si="7"/>
        <v>WI</v>
      </c>
      <c r="K156" s="124" t="str">
        <f t="shared" si="9"/>
        <v>Midwest</v>
      </c>
      <c r="L156" s="124" t="str">
        <f>INDEX('State '!$A$1:$C$62,MATCH($I156,'State '!$B:$B,0),3)</f>
        <v>Midwest</v>
      </c>
      <c r="M156" s="124" t="str">
        <f>INDEX('State '!$A$1:$C$62,MATCH($J156,'State '!$B:$B,0),3)</f>
        <v>Midwest</v>
      </c>
      <c r="N156" s="124"/>
      <c r="O156" s="147">
        <v>25.1</v>
      </c>
      <c r="P156" s="147"/>
      <c r="Q156" s="147">
        <v>101.1</v>
      </c>
      <c r="R156" s="86"/>
      <c r="S156" s="148" t="s">
        <v>135</v>
      </c>
      <c r="T156" s="149" t="s">
        <v>390</v>
      </c>
      <c r="U156" s="150" t="s">
        <v>1864</v>
      </c>
      <c r="V156" s="124"/>
      <c r="W156" s="126"/>
      <c r="X156" s="127"/>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c r="IW156" s="114"/>
      <c r="IX156" s="114"/>
      <c r="IY156" s="114"/>
    </row>
    <row r="157" spans="1:259" x14ac:dyDescent="0.2">
      <c r="A157" s="123">
        <v>41354</v>
      </c>
      <c r="B157" s="102" t="s">
        <v>421</v>
      </c>
      <c r="C157" s="102" t="s">
        <v>209</v>
      </c>
      <c r="D157" s="102" t="s">
        <v>137</v>
      </c>
      <c r="E157" s="102" t="s">
        <v>144</v>
      </c>
      <c r="F157" s="83">
        <v>41130</v>
      </c>
      <c r="G157" s="84">
        <v>2012</v>
      </c>
      <c r="H157" s="124" t="s">
        <v>14</v>
      </c>
      <c r="I157" s="124" t="str">
        <f t="shared" si="8"/>
        <v>MS</v>
      </c>
      <c r="J157" s="124" t="str">
        <f t="shared" si="7"/>
        <v>MS</v>
      </c>
      <c r="K157" s="124" t="str">
        <f t="shared" si="9"/>
        <v>South Central</v>
      </c>
      <c r="L157" s="124" t="str">
        <f>INDEX('State '!$A$1:$C$62,MATCH($I157,'State '!$B:$B,0),3)</f>
        <v>South Central</v>
      </c>
      <c r="M157" s="124" t="str">
        <f>INDEX('State '!$A$1:$C$62,MATCH($J157,'State '!$B:$B,0),3)</f>
        <v>South Central</v>
      </c>
      <c r="N157" s="124"/>
      <c r="O157" s="86">
        <v>75</v>
      </c>
      <c r="P157" s="86">
        <v>36.799999999999997</v>
      </c>
      <c r="Q157" s="86">
        <v>200</v>
      </c>
      <c r="R157" s="125" t="s">
        <v>422</v>
      </c>
      <c r="S157" s="124" t="s">
        <v>135</v>
      </c>
      <c r="T157" s="124" t="s">
        <v>390</v>
      </c>
      <c r="U157" s="124" t="s">
        <v>423</v>
      </c>
      <c r="V157" s="124"/>
      <c r="W157" s="126"/>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row>
    <row r="158" spans="1:259" x14ac:dyDescent="0.2">
      <c r="A158" s="123">
        <v>41106</v>
      </c>
      <c r="B158" s="102" t="s">
        <v>493</v>
      </c>
      <c r="C158" s="102" t="s">
        <v>197</v>
      </c>
      <c r="D158" s="102" t="s">
        <v>134</v>
      </c>
      <c r="E158" s="102" t="s">
        <v>144</v>
      </c>
      <c r="F158" s="83"/>
      <c r="G158" s="84">
        <v>2012</v>
      </c>
      <c r="H158" s="124" t="s">
        <v>6</v>
      </c>
      <c r="I158" s="124" t="str">
        <f t="shared" si="8"/>
        <v>TX</v>
      </c>
      <c r="J158" s="124" t="str">
        <f t="shared" si="7"/>
        <v>TX</v>
      </c>
      <c r="K158" s="124" t="str">
        <f t="shared" si="9"/>
        <v>South Central</v>
      </c>
      <c r="L158" s="124" t="str">
        <f>INDEX('State '!$A$1:$C$62,MATCH($I158,'State '!$B:$B,0),3)</f>
        <v>South Central</v>
      </c>
      <c r="M158" s="124" t="str">
        <f>INDEX('State '!$A$1:$C$62,MATCH($J158,'State '!$B:$B,0),3)</f>
        <v>South Central</v>
      </c>
      <c r="N158" s="124"/>
      <c r="O158" s="86"/>
      <c r="P158" s="86">
        <v>2.5499999999999998</v>
      </c>
      <c r="Q158" s="86"/>
      <c r="R158" s="125">
        <v>30</v>
      </c>
      <c r="S158" s="124" t="s">
        <v>135</v>
      </c>
      <c r="T158" s="124" t="s">
        <v>390</v>
      </c>
      <c r="U158" s="124" t="s">
        <v>494</v>
      </c>
      <c r="V158" s="124"/>
      <c r="W158" s="126"/>
    </row>
    <row r="159" spans="1:259" s="20" customFormat="1" x14ac:dyDescent="0.2">
      <c r="A159" s="123">
        <v>41106</v>
      </c>
      <c r="B159" s="102" t="s">
        <v>472</v>
      </c>
      <c r="C159" s="102" t="s">
        <v>226</v>
      </c>
      <c r="D159" s="102" t="s">
        <v>134</v>
      </c>
      <c r="E159" s="102" t="s">
        <v>144</v>
      </c>
      <c r="F159" s="83">
        <v>41044</v>
      </c>
      <c r="G159" s="84">
        <v>2012</v>
      </c>
      <c r="H159" s="124" t="s">
        <v>13</v>
      </c>
      <c r="I159" s="124" t="str">
        <f t="shared" si="8"/>
        <v>CA</v>
      </c>
      <c r="J159" s="124" t="str">
        <f t="shared" si="7"/>
        <v>CA</v>
      </c>
      <c r="K159" s="124" t="str">
        <f t="shared" si="9"/>
        <v>Pacific</v>
      </c>
      <c r="L159" s="124" t="str">
        <f>INDEX('State '!$A$1:$C$62,MATCH($I159,'State '!$B:$B,0),3)</f>
        <v>Pacific</v>
      </c>
      <c r="M159" s="124" t="str">
        <f>INDEX('State '!$A$1:$C$62,MATCH($J159,'State '!$B:$B,0),3)</f>
        <v>Pacific</v>
      </c>
      <c r="N159" s="124"/>
      <c r="O159" s="86">
        <v>15.7</v>
      </c>
      <c r="P159" s="86">
        <v>8.6</v>
      </c>
      <c r="Q159" s="86">
        <v>24.27</v>
      </c>
      <c r="R159" s="125">
        <v>8</v>
      </c>
      <c r="S159" s="124" t="s">
        <v>135</v>
      </c>
      <c r="T159" s="124" t="s">
        <v>390</v>
      </c>
      <c r="U159" s="124" t="s">
        <v>499</v>
      </c>
      <c r="V159" s="124"/>
      <c r="W159" s="126"/>
      <c r="X159" s="127"/>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114"/>
      <c r="IE159" s="114"/>
      <c r="IF159" s="114"/>
      <c r="IG159" s="114"/>
      <c r="IH159" s="114"/>
      <c r="II159" s="114"/>
      <c r="IJ159" s="114"/>
      <c r="IK159" s="114"/>
      <c r="IL159" s="114"/>
      <c r="IM159" s="114"/>
      <c r="IN159" s="114"/>
      <c r="IO159" s="114"/>
      <c r="IP159" s="114"/>
      <c r="IQ159" s="114"/>
      <c r="IR159" s="114"/>
      <c r="IS159" s="114"/>
      <c r="IT159" s="114"/>
      <c r="IU159" s="114"/>
      <c r="IV159" s="114"/>
      <c r="IW159" s="114"/>
      <c r="IX159" s="114"/>
      <c r="IY159" s="114"/>
    </row>
    <row r="160" spans="1:259" x14ac:dyDescent="0.2">
      <c r="A160" s="123">
        <v>41276</v>
      </c>
      <c r="B160" s="102" t="s">
        <v>495</v>
      </c>
      <c r="C160" s="102" t="s">
        <v>210</v>
      </c>
      <c r="D160" s="102" t="s">
        <v>134</v>
      </c>
      <c r="E160" s="102" t="s">
        <v>144</v>
      </c>
      <c r="F160" s="83">
        <v>41214</v>
      </c>
      <c r="G160" s="125">
        <v>2012</v>
      </c>
      <c r="H160" s="124" t="s">
        <v>50</v>
      </c>
      <c r="I160" s="124" t="str">
        <f t="shared" si="8"/>
        <v>WA</v>
      </c>
      <c r="J160" s="124" t="str">
        <f t="shared" si="7"/>
        <v>WA</v>
      </c>
      <c r="K160" s="124" t="str">
        <f t="shared" si="9"/>
        <v>Pacific</v>
      </c>
      <c r="L160" s="124" t="str">
        <f>INDEX('State '!$A$1:$C$62,MATCH($I160,'State '!$B:$B,0),3)</f>
        <v>Pacific</v>
      </c>
      <c r="M160" s="124" t="str">
        <f>INDEX('State '!$A$1:$C$62,MATCH($J160,'State '!$B:$B,0),3)</f>
        <v>Pacific</v>
      </c>
      <c r="N160" s="124"/>
      <c r="O160" s="86"/>
      <c r="P160" s="86">
        <v>2.2000000000000002</v>
      </c>
      <c r="Q160" s="86">
        <v>84.2</v>
      </c>
      <c r="R160" s="125">
        <v>20</v>
      </c>
      <c r="S160" s="124" t="s">
        <v>135</v>
      </c>
      <c r="T160" s="124" t="s">
        <v>390</v>
      </c>
      <c r="U160" s="124" t="s">
        <v>428</v>
      </c>
      <c r="V160" s="124"/>
      <c r="W160" s="126"/>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c r="IW160" s="20"/>
      <c r="IX160" s="20"/>
      <c r="IY160" s="20"/>
    </row>
    <row r="161" spans="1:259" x14ac:dyDescent="0.2">
      <c r="A161" s="123">
        <v>41215</v>
      </c>
      <c r="B161" s="103" t="s">
        <v>456</v>
      </c>
      <c r="C161" s="103" t="s">
        <v>225</v>
      </c>
      <c r="D161" s="103" t="s">
        <v>141</v>
      </c>
      <c r="E161" s="145" t="s">
        <v>144</v>
      </c>
      <c r="F161" s="85">
        <v>41213</v>
      </c>
      <c r="G161" s="151">
        <v>2012</v>
      </c>
      <c r="H161" s="124" t="s">
        <v>7</v>
      </c>
      <c r="I161" s="124" t="str">
        <f t="shared" si="8"/>
        <v>PA</v>
      </c>
      <c r="J161" s="124" t="str">
        <f t="shared" si="7"/>
        <v>PA</v>
      </c>
      <c r="K161" s="124" t="str">
        <f t="shared" si="9"/>
        <v>Northeast</v>
      </c>
      <c r="L161" s="124" t="str">
        <f>INDEX('State '!$A$1:$C$62,MATCH($I161,'State '!$B:$B,0),3)</f>
        <v>Northeast</v>
      </c>
      <c r="M161" s="124" t="str">
        <f>INDEX('State '!$A$1:$C$62,MATCH($J161,'State '!$B:$B,0),3)</f>
        <v>Northeast</v>
      </c>
      <c r="N161" s="124"/>
      <c r="O161" s="147">
        <v>97.3</v>
      </c>
      <c r="P161" s="147"/>
      <c r="Q161" s="147">
        <v>200</v>
      </c>
      <c r="R161" s="86"/>
      <c r="S161" s="148" t="s">
        <v>135</v>
      </c>
      <c r="T161" s="149" t="s">
        <v>390</v>
      </c>
      <c r="U161" s="150" t="s">
        <v>457</v>
      </c>
      <c r="V161" s="124"/>
      <c r="W161" s="126"/>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c r="IV161" s="20"/>
      <c r="IW161" s="20"/>
      <c r="IX161" s="20"/>
      <c r="IY161" s="20"/>
    </row>
    <row r="162" spans="1:259" s="20" customFormat="1" x14ac:dyDescent="0.2">
      <c r="A162" s="123">
        <v>41198</v>
      </c>
      <c r="B162" s="103" t="s">
        <v>482</v>
      </c>
      <c r="C162" s="103" t="s">
        <v>207</v>
      </c>
      <c r="D162" s="103" t="s">
        <v>141</v>
      </c>
      <c r="E162" s="145" t="s">
        <v>144</v>
      </c>
      <c r="F162" s="85">
        <v>41201</v>
      </c>
      <c r="G162" s="151">
        <v>2012</v>
      </c>
      <c r="H162" s="124" t="s">
        <v>397</v>
      </c>
      <c r="I162" s="124" t="str">
        <f t="shared" si="8"/>
        <v>PA</v>
      </c>
      <c r="J162" s="124" t="str">
        <f t="shared" si="7"/>
        <v>NY</v>
      </c>
      <c r="K162" s="124" t="str">
        <f t="shared" si="9"/>
        <v>Northeast</v>
      </c>
      <c r="L162" s="124" t="str">
        <f>INDEX('State '!$A$1:$C$62,MATCH($I162,'State '!$B:$B,0),3)</f>
        <v>Northeast</v>
      </c>
      <c r="M162" s="124" t="str">
        <f>INDEX('State '!$A$1:$C$62,MATCH($J162,'State '!$B:$B,0),3)</f>
        <v>Northeast</v>
      </c>
      <c r="N162" s="124"/>
      <c r="O162" s="147">
        <v>100</v>
      </c>
      <c r="P162" s="147">
        <v>7</v>
      </c>
      <c r="Q162" s="147">
        <v>250</v>
      </c>
      <c r="R162" s="86">
        <v>30</v>
      </c>
      <c r="S162" s="148" t="s">
        <v>135</v>
      </c>
      <c r="T162" s="149" t="s">
        <v>390</v>
      </c>
      <c r="U162" s="150" t="s">
        <v>483</v>
      </c>
      <c r="V162" s="124"/>
      <c r="W162" s="126"/>
    </row>
    <row r="163" spans="1:259" x14ac:dyDescent="0.2">
      <c r="A163" s="123">
        <v>41215</v>
      </c>
      <c r="B163" s="102" t="s">
        <v>491</v>
      </c>
      <c r="C163" s="102" t="s">
        <v>202</v>
      </c>
      <c r="D163" s="102" t="s">
        <v>141</v>
      </c>
      <c r="E163" s="102" t="s">
        <v>144</v>
      </c>
      <c r="F163" s="83">
        <v>41213</v>
      </c>
      <c r="G163" s="125">
        <v>2012</v>
      </c>
      <c r="H163" s="124" t="s">
        <v>397</v>
      </c>
      <c r="I163" s="124" t="str">
        <f t="shared" si="8"/>
        <v>PA</v>
      </c>
      <c r="J163" s="124" t="str">
        <f t="shared" si="7"/>
        <v>NY</v>
      </c>
      <c r="K163" s="124" t="str">
        <f t="shared" si="9"/>
        <v>Northeast</v>
      </c>
      <c r="L163" s="124" t="str">
        <f>INDEX('State '!$A$1:$C$62,MATCH($I163,'State '!$B:$B,0),3)</f>
        <v>Northeast</v>
      </c>
      <c r="M163" s="124" t="str">
        <f>INDEX('State '!$A$1:$C$62,MATCH($J163,'State '!$B:$B,0),3)</f>
        <v>Northeast</v>
      </c>
      <c r="N163" s="124"/>
      <c r="O163" s="86">
        <v>80</v>
      </c>
      <c r="P163" s="86">
        <v>0</v>
      </c>
      <c r="Q163" s="86">
        <v>320</v>
      </c>
      <c r="R163" s="125"/>
      <c r="S163" s="124" t="s">
        <v>135</v>
      </c>
      <c r="T163" s="124" t="s">
        <v>474</v>
      </c>
      <c r="U163" s="124" t="s">
        <v>492</v>
      </c>
      <c r="V163" s="124"/>
      <c r="W163" s="126"/>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0"/>
      <c r="IY163" s="20"/>
    </row>
    <row r="164" spans="1:259" x14ac:dyDescent="0.2">
      <c r="A164" s="123">
        <v>41215</v>
      </c>
      <c r="B164" s="102" t="s">
        <v>480</v>
      </c>
      <c r="C164" s="102" t="s">
        <v>200</v>
      </c>
      <c r="D164" s="102" t="s">
        <v>141</v>
      </c>
      <c r="E164" s="102" t="s">
        <v>144</v>
      </c>
      <c r="F164" s="83">
        <v>41200</v>
      </c>
      <c r="G164" s="125">
        <v>2012</v>
      </c>
      <c r="H164" s="124" t="s">
        <v>7</v>
      </c>
      <c r="I164" s="124" t="str">
        <f t="shared" si="8"/>
        <v>PA</v>
      </c>
      <c r="J164" s="124" t="str">
        <f t="shared" si="7"/>
        <v>PA</v>
      </c>
      <c r="K164" s="124" t="str">
        <f t="shared" si="9"/>
        <v>Northeast</v>
      </c>
      <c r="L164" s="124" t="str">
        <f>INDEX('State '!$A$1:$C$62,MATCH($I164,'State '!$B:$B,0),3)</f>
        <v>Northeast</v>
      </c>
      <c r="M164" s="124" t="str">
        <f>INDEX('State '!$A$1:$C$62,MATCH($J164,'State '!$B:$B,0),3)</f>
        <v>Northeast</v>
      </c>
      <c r="N164" s="124"/>
      <c r="O164" s="86"/>
      <c r="P164" s="86"/>
      <c r="Q164" s="86">
        <v>27</v>
      </c>
      <c r="R164" s="125">
        <v>30</v>
      </c>
      <c r="S164" s="124" t="s">
        <v>135</v>
      </c>
      <c r="T164" s="124" t="s">
        <v>390</v>
      </c>
      <c r="U164" s="124" t="s">
        <v>481</v>
      </c>
      <c r="V164" s="124"/>
      <c r="W164" s="126"/>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c r="IV164" s="20"/>
      <c r="IW164" s="20"/>
      <c r="IX164" s="20"/>
      <c r="IY164" s="20"/>
    </row>
    <row r="165" spans="1:259" s="20" customFormat="1" x14ac:dyDescent="0.2">
      <c r="A165" s="123">
        <v>40591</v>
      </c>
      <c r="B165" s="103" t="s">
        <v>1833</v>
      </c>
      <c r="C165" s="103" t="s">
        <v>213</v>
      </c>
      <c r="D165" s="103" t="s">
        <v>137</v>
      </c>
      <c r="E165" s="145" t="s">
        <v>144</v>
      </c>
      <c r="F165" s="85">
        <v>41061</v>
      </c>
      <c r="G165" s="151">
        <v>2012</v>
      </c>
      <c r="H165" s="124" t="s">
        <v>16</v>
      </c>
      <c r="I165" s="124" t="str">
        <f t="shared" si="8"/>
        <v>NC</v>
      </c>
      <c r="J165" s="124" t="str">
        <f t="shared" si="7"/>
        <v>NC</v>
      </c>
      <c r="K165" s="124" t="str">
        <f t="shared" si="9"/>
        <v>Southeast</v>
      </c>
      <c r="L165" s="124" t="str">
        <f>INDEX('State '!$A$1:$C$62,MATCH($I165,'State '!$B:$B,0),3)</f>
        <v>Southeast</v>
      </c>
      <c r="M165" s="124" t="str">
        <f>INDEX('State '!$A$1:$C$62,MATCH($J165,'State '!$B:$B,0),3)</f>
        <v>Southeast</v>
      </c>
      <c r="N165" s="124"/>
      <c r="O165" s="147"/>
      <c r="P165" s="147">
        <v>38</v>
      </c>
      <c r="Q165" s="147"/>
      <c r="R165" s="86">
        <v>20</v>
      </c>
      <c r="S165" s="148" t="s">
        <v>139</v>
      </c>
      <c r="T165" s="149" t="s">
        <v>188</v>
      </c>
      <c r="U165" s="150" t="s">
        <v>391</v>
      </c>
      <c r="V165" s="124"/>
      <c r="W165" s="126"/>
    </row>
    <row r="166" spans="1:259" s="20" customFormat="1" x14ac:dyDescent="0.2">
      <c r="A166" s="123">
        <v>41441</v>
      </c>
      <c r="B166" s="102" t="s">
        <v>1794</v>
      </c>
      <c r="C166" s="102" t="s">
        <v>238</v>
      </c>
      <c r="D166" s="102" t="s">
        <v>141</v>
      </c>
      <c r="E166" s="102" t="s">
        <v>144</v>
      </c>
      <c r="F166" s="83"/>
      <c r="G166" s="125">
        <v>2012</v>
      </c>
      <c r="H166" s="124" t="s">
        <v>6</v>
      </c>
      <c r="I166" s="124" t="str">
        <f t="shared" si="8"/>
        <v>TX</v>
      </c>
      <c r="J166" s="124" t="str">
        <f t="shared" si="7"/>
        <v>TX</v>
      </c>
      <c r="K166" s="124" t="str">
        <f t="shared" si="9"/>
        <v>South Central</v>
      </c>
      <c r="L166" s="124" t="str">
        <f>INDEX('State '!$A$1:$C$62,MATCH($I166,'State '!$B:$B,0),3)</f>
        <v>South Central</v>
      </c>
      <c r="M166" s="124" t="str">
        <f>INDEX('State '!$A$1:$C$62,MATCH($J166,'State '!$B:$B,0),3)</f>
        <v>South Central</v>
      </c>
      <c r="N166" s="124"/>
      <c r="O166" s="86">
        <v>0</v>
      </c>
      <c r="P166" s="86">
        <v>70</v>
      </c>
      <c r="Q166" s="86">
        <v>400</v>
      </c>
      <c r="R166" s="125">
        <v>42</v>
      </c>
      <c r="S166" s="124" t="s">
        <v>139</v>
      </c>
      <c r="T166" s="124" t="s">
        <v>188</v>
      </c>
      <c r="U166" s="124" t="s">
        <v>391</v>
      </c>
      <c r="V166" s="124"/>
      <c r="W166" s="126"/>
    </row>
    <row r="167" spans="1:259" s="20" customFormat="1" x14ac:dyDescent="0.2">
      <c r="A167" s="123">
        <v>40968</v>
      </c>
      <c r="B167" s="103" t="s">
        <v>447</v>
      </c>
      <c r="C167" s="103" t="s">
        <v>216</v>
      </c>
      <c r="D167" s="103" t="s">
        <v>141</v>
      </c>
      <c r="E167" s="145" t="s">
        <v>144</v>
      </c>
      <c r="F167" s="85">
        <v>41061</v>
      </c>
      <c r="G167" s="151">
        <v>2012</v>
      </c>
      <c r="H167" s="124" t="s">
        <v>1396</v>
      </c>
      <c r="I167" s="124" t="str">
        <f t="shared" si="8"/>
        <v>MS</v>
      </c>
      <c r="J167" s="124" t="str">
        <f t="shared" si="7"/>
        <v>GA</v>
      </c>
      <c r="K167" s="124" t="str">
        <f t="shared" si="9"/>
        <v>South Central, Southeast</v>
      </c>
      <c r="L167" s="124" t="str">
        <f>INDEX('State '!$A$1:$C$62,MATCH($I167,'State '!$B:$B,0),3)</f>
        <v>South Central</v>
      </c>
      <c r="M167" s="124" t="str">
        <f>INDEX('State '!$A$1:$C$62,MATCH($J167,'State '!$B:$B,0),3)</f>
        <v>Southeast</v>
      </c>
      <c r="N167" s="124"/>
      <c r="O167" s="147">
        <v>122.6</v>
      </c>
      <c r="P167" s="147">
        <v>19.3</v>
      </c>
      <c r="Q167" s="147">
        <v>125</v>
      </c>
      <c r="R167" s="86">
        <v>36</v>
      </c>
      <c r="S167" s="148" t="s">
        <v>135</v>
      </c>
      <c r="T167" s="149" t="s">
        <v>390</v>
      </c>
      <c r="U167" s="150" t="s">
        <v>448</v>
      </c>
      <c r="V167" s="124"/>
      <c r="W167" s="126"/>
    </row>
    <row r="168" spans="1:259" s="20" customFormat="1" x14ac:dyDescent="0.2">
      <c r="A168" s="123">
        <v>41215</v>
      </c>
      <c r="B168" s="103" t="s">
        <v>1795</v>
      </c>
      <c r="C168" s="103" t="s">
        <v>1796</v>
      </c>
      <c r="D168" s="103" t="s">
        <v>134</v>
      </c>
      <c r="E168" s="145" t="s">
        <v>144</v>
      </c>
      <c r="F168" s="85">
        <v>41122</v>
      </c>
      <c r="G168" s="151">
        <v>2012</v>
      </c>
      <c r="H168" s="124" t="s">
        <v>11</v>
      </c>
      <c r="I168" s="124" t="str">
        <f t="shared" si="8"/>
        <v>ND</v>
      </c>
      <c r="J168" s="124" t="str">
        <f t="shared" si="7"/>
        <v>ND</v>
      </c>
      <c r="K168" s="124" t="str">
        <f t="shared" si="9"/>
        <v>Mountain</v>
      </c>
      <c r="L168" s="124" t="str">
        <f>INDEX('State '!$A$1:$C$62,MATCH($I168,'State '!$B:$B,0),3)</f>
        <v>Mountain</v>
      </c>
      <c r="M168" s="124" t="str">
        <f>INDEX('State '!$A$1:$C$62,MATCH($J168,'State '!$B:$B,0),3)</f>
        <v>Mountain</v>
      </c>
      <c r="N168" s="124"/>
      <c r="O168" s="147"/>
      <c r="P168" s="147">
        <v>13</v>
      </c>
      <c r="Q168" s="147">
        <v>146</v>
      </c>
      <c r="R168" s="86"/>
      <c r="S168" s="148" t="s">
        <v>139</v>
      </c>
      <c r="T168" s="149" t="s">
        <v>188</v>
      </c>
      <c r="U168" s="150" t="s">
        <v>391</v>
      </c>
      <c r="V168" s="124"/>
      <c r="W168" s="126"/>
    </row>
    <row r="169" spans="1:259" x14ac:dyDescent="0.2">
      <c r="A169" s="123">
        <v>41215</v>
      </c>
      <c r="B169" s="102" t="s">
        <v>473</v>
      </c>
      <c r="C169" s="102" t="s">
        <v>207</v>
      </c>
      <c r="D169" s="102" t="s">
        <v>141</v>
      </c>
      <c r="E169" s="102" t="s">
        <v>144</v>
      </c>
      <c r="F169" s="83">
        <v>41198</v>
      </c>
      <c r="G169" s="125">
        <v>2012</v>
      </c>
      <c r="H169" s="124" t="s">
        <v>2031</v>
      </c>
      <c r="I169" s="124" t="str">
        <f t="shared" si="8"/>
        <v>NY</v>
      </c>
      <c r="J169" s="124" t="str">
        <f t="shared" si="7"/>
        <v>CN</v>
      </c>
      <c r="K169" s="124" t="e">
        <f t="shared" si="9"/>
        <v>#N/A</v>
      </c>
      <c r="L169" s="124" t="str">
        <f>INDEX('State '!$A$1:$C$62,MATCH($I169,'State '!$B:$B,0),3)</f>
        <v>Northeast</v>
      </c>
      <c r="M169" s="124" t="e">
        <f>INDEX('State '!$A$1:$C$62,MATCH($J169,'State '!$B:$B,0),3)</f>
        <v>#N/A</v>
      </c>
      <c r="N169" s="124"/>
      <c r="O169" s="86">
        <v>60</v>
      </c>
      <c r="P169" s="86"/>
      <c r="Q169" s="86">
        <v>320</v>
      </c>
      <c r="R169" s="125"/>
      <c r="S169" s="124" t="s">
        <v>135</v>
      </c>
      <c r="T169" s="124" t="s">
        <v>474</v>
      </c>
      <c r="U169" s="124" t="s">
        <v>475</v>
      </c>
      <c r="V169" s="124"/>
      <c r="W169" s="126"/>
    </row>
    <row r="170" spans="1:259" s="20" customFormat="1" x14ac:dyDescent="0.2">
      <c r="A170" s="123">
        <v>41120</v>
      </c>
      <c r="B170" s="102" t="s">
        <v>486</v>
      </c>
      <c r="C170" s="102" t="s">
        <v>1788</v>
      </c>
      <c r="D170" s="102" t="s">
        <v>137</v>
      </c>
      <c r="E170" s="102" t="s">
        <v>144</v>
      </c>
      <c r="F170" s="83">
        <v>41109</v>
      </c>
      <c r="G170" s="125">
        <v>2012</v>
      </c>
      <c r="H170" s="124" t="s">
        <v>452</v>
      </c>
      <c r="I170" s="124" t="str">
        <f t="shared" si="8"/>
        <v>WV</v>
      </c>
      <c r="J170" s="124" t="str">
        <f t="shared" si="7"/>
        <v>PA</v>
      </c>
      <c r="K170" s="124" t="str">
        <f t="shared" si="9"/>
        <v>Northeast</v>
      </c>
      <c r="L170" s="124" t="str">
        <f>INDEX('State '!$A$1:$C$62,MATCH($I170,'State '!$B:$B,0),3)</f>
        <v>Northeast</v>
      </c>
      <c r="M170" s="124" t="str">
        <f>INDEX('State '!$A$1:$C$62,MATCH($J170,'State '!$B:$B,0),3)</f>
        <v>Northeast</v>
      </c>
      <c r="N170" s="124"/>
      <c r="O170" s="86">
        <v>272</v>
      </c>
      <c r="P170" s="86">
        <v>50</v>
      </c>
      <c r="Q170" s="86">
        <v>313.56</v>
      </c>
      <c r="R170" s="125" t="s">
        <v>488</v>
      </c>
      <c r="S170" s="124" t="s">
        <v>135</v>
      </c>
      <c r="T170" s="124" t="s">
        <v>390</v>
      </c>
      <c r="U170" s="124" t="s">
        <v>1858</v>
      </c>
      <c r="V170" s="124"/>
      <c r="W170" s="126"/>
      <c r="X170" s="127"/>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c r="IC170" s="114"/>
      <c r="ID170" s="114"/>
      <c r="IE170" s="114"/>
      <c r="IF170" s="114"/>
      <c r="IG170" s="114"/>
      <c r="IH170" s="114"/>
      <c r="II170" s="114"/>
      <c r="IJ170" s="114"/>
      <c r="IK170" s="114"/>
      <c r="IL170" s="114"/>
      <c r="IM170" s="114"/>
      <c r="IN170" s="114"/>
      <c r="IO170" s="114"/>
      <c r="IP170" s="114"/>
      <c r="IQ170" s="114"/>
      <c r="IR170" s="114"/>
      <c r="IS170" s="114"/>
      <c r="IT170" s="114"/>
      <c r="IU170" s="114"/>
      <c r="IV170" s="114"/>
      <c r="IW170" s="114"/>
      <c r="IX170" s="114"/>
      <c r="IY170" s="114"/>
    </row>
    <row r="171" spans="1:259" x14ac:dyDescent="0.2">
      <c r="A171" s="123">
        <v>41215</v>
      </c>
      <c r="B171" s="103" t="s">
        <v>460</v>
      </c>
      <c r="C171" s="103" t="s">
        <v>200</v>
      </c>
      <c r="D171" s="103" t="s">
        <v>141</v>
      </c>
      <c r="E171" s="145" t="s">
        <v>144</v>
      </c>
      <c r="F171" s="85">
        <v>41213</v>
      </c>
      <c r="G171" s="151">
        <v>2012</v>
      </c>
      <c r="H171" s="124" t="s">
        <v>452</v>
      </c>
      <c r="I171" s="124" t="str">
        <f t="shared" si="8"/>
        <v>WV</v>
      </c>
      <c r="J171" s="124" t="str">
        <f t="shared" si="7"/>
        <v>PA</v>
      </c>
      <c r="K171" s="124" t="str">
        <f t="shared" si="9"/>
        <v>Northeast</v>
      </c>
      <c r="L171" s="124" t="str">
        <f>INDEX('State '!$A$1:$C$62,MATCH($I171,'State '!$B:$B,0),3)</f>
        <v>Northeast</v>
      </c>
      <c r="M171" s="124" t="str">
        <f>INDEX('State '!$A$1:$C$62,MATCH($J171,'State '!$B:$B,0),3)</f>
        <v>Northeast</v>
      </c>
      <c r="N171" s="124"/>
      <c r="O171" s="147">
        <v>197</v>
      </c>
      <c r="P171" s="147">
        <v>17.3</v>
      </c>
      <c r="Q171" s="147">
        <v>200</v>
      </c>
      <c r="R171" s="86">
        <v>36</v>
      </c>
      <c r="S171" s="148" t="s">
        <v>135</v>
      </c>
      <c r="T171" s="149" t="s">
        <v>390</v>
      </c>
      <c r="U171" s="150" t="s">
        <v>461</v>
      </c>
      <c r="V171" s="124"/>
      <c r="W171" s="126"/>
      <c r="X171" s="114"/>
    </row>
    <row r="172" spans="1:259" s="20" customFormat="1" x14ac:dyDescent="0.2">
      <c r="A172" s="123">
        <v>41106</v>
      </c>
      <c r="B172" s="103" t="s">
        <v>453</v>
      </c>
      <c r="C172" s="103" t="s">
        <v>1942</v>
      </c>
      <c r="D172" s="103" t="s">
        <v>141</v>
      </c>
      <c r="E172" s="145" t="s">
        <v>144</v>
      </c>
      <c r="F172" s="85">
        <v>41044</v>
      </c>
      <c r="G172" s="151">
        <v>2012</v>
      </c>
      <c r="H172" s="124" t="s">
        <v>537</v>
      </c>
      <c r="I172" s="124" t="str">
        <f t="shared" si="8"/>
        <v>AL</v>
      </c>
      <c r="J172" s="124" t="str">
        <f t="shared" si="7"/>
        <v>NC</v>
      </c>
      <c r="K172" s="124" t="str">
        <f t="shared" si="9"/>
        <v>South Central, Southeast</v>
      </c>
      <c r="L172" s="124" t="str">
        <f>INDEX('State '!$A$1:$C$62,MATCH($I172,'State '!$B:$B,0),3)</f>
        <v>South Central</v>
      </c>
      <c r="M172" s="124" t="str">
        <f>INDEX('State '!$A$1:$C$62,MATCH($J172,'State '!$B:$B,0),3)</f>
        <v>Southeast</v>
      </c>
      <c r="N172" s="124"/>
      <c r="O172" s="147">
        <v>92.5</v>
      </c>
      <c r="P172" s="147">
        <v>22.59</v>
      </c>
      <c r="Q172" s="147">
        <v>95</v>
      </c>
      <c r="R172" s="86">
        <v>42</v>
      </c>
      <c r="S172" s="148" t="s">
        <v>135</v>
      </c>
      <c r="T172" s="149" t="s">
        <v>390</v>
      </c>
      <c r="U172" s="150" t="s">
        <v>454</v>
      </c>
      <c r="V172" s="124"/>
      <c r="W172" s="126"/>
    </row>
    <row r="173" spans="1:259" s="20" customFormat="1" x14ac:dyDescent="0.2">
      <c r="A173" s="123">
        <v>40848</v>
      </c>
      <c r="B173" s="102" t="s">
        <v>503</v>
      </c>
      <c r="C173" s="102" t="s">
        <v>207</v>
      </c>
      <c r="D173" s="102" t="s">
        <v>141</v>
      </c>
      <c r="E173" s="102" t="s">
        <v>144</v>
      </c>
      <c r="F173" s="83">
        <v>40848</v>
      </c>
      <c r="G173" s="84">
        <v>2011</v>
      </c>
      <c r="H173" s="124" t="s">
        <v>409</v>
      </c>
      <c r="I173" s="124" t="str">
        <f t="shared" si="8"/>
        <v>PA</v>
      </c>
      <c r="J173" s="124" t="str">
        <f t="shared" si="7"/>
        <v>NJ</v>
      </c>
      <c r="K173" s="124" t="str">
        <f t="shared" si="9"/>
        <v>Northeast</v>
      </c>
      <c r="L173" s="124" t="str">
        <f>INDEX('State '!$A$1:$C$62,MATCH($I173,'State '!$B:$B,0),3)</f>
        <v>Northeast</v>
      </c>
      <c r="M173" s="124" t="str">
        <f>INDEX('State '!$A$1:$C$62,MATCH($J173,'State '!$B:$B,0),3)</f>
        <v>Northeast</v>
      </c>
      <c r="N173" s="124"/>
      <c r="O173" s="86">
        <v>643</v>
      </c>
      <c r="P173" s="86">
        <v>127.4</v>
      </c>
      <c r="Q173" s="86">
        <v>350</v>
      </c>
      <c r="R173" s="125">
        <v>30</v>
      </c>
      <c r="S173" s="124" t="s">
        <v>135</v>
      </c>
      <c r="T173" s="124" t="s">
        <v>390</v>
      </c>
      <c r="U173" s="124" t="s">
        <v>504</v>
      </c>
      <c r="V173" s="124"/>
      <c r="W173" s="126"/>
      <c r="X173" s="127"/>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114"/>
      <c r="IE173" s="114"/>
      <c r="IF173" s="114"/>
      <c r="IG173" s="114"/>
      <c r="IH173" s="114"/>
      <c r="II173" s="114"/>
      <c r="IJ173" s="114"/>
      <c r="IK173" s="114"/>
      <c r="IL173" s="114"/>
      <c r="IM173" s="114"/>
      <c r="IN173" s="114"/>
      <c r="IO173" s="114"/>
      <c r="IP173" s="114"/>
      <c r="IQ173" s="114"/>
      <c r="IR173" s="114"/>
      <c r="IS173" s="114"/>
      <c r="IT173" s="114"/>
      <c r="IU173" s="114"/>
      <c r="IV173" s="114"/>
      <c r="IW173" s="114"/>
      <c r="IX173" s="114"/>
      <c r="IY173" s="114"/>
    </row>
    <row r="174" spans="1:259" s="20" customFormat="1" x14ac:dyDescent="0.2">
      <c r="A174" s="123">
        <v>40609</v>
      </c>
      <c r="B174" s="103" t="s">
        <v>520</v>
      </c>
      <c r="C174" s="103" t="s">
        <v>235</v>
      </c>
      <c r="D174" s="103" t="s">
        <v>137</v>
      </c>
      <c r="E174" s="145" t="s">
        <v>144</v>
      </c>
      <c r="F174" s="85">
        <v>40848</v>
      </c>
      <c r="G174" s="146">
        <v>2011</v>
      </c>
      <c r="H174" s="124" t="s">
        <v>0</v>
      </c>
      <c r="I174" s="124" t="str">
        <f t="shared" si="8"/>
        <v>LA</v>
      </c>
      <c r="J174" s="124" t="str">
        <f t="shared" si="7"/>
        <v>LA</v>
      </c>
      <c r="K174" s="124" t="str">
        <f t="shared" si="9"/>
        <v>South Central</v>
      </c>
      <c r="L174" s="124" t="str">
        <f>INDEX('State '!$A$1:$C$62,MATCH($I174,'State '!$B:$B,0),3)</f>
        <v>South Central</v>
      </c>
      <c r="M174" s="124" t="str">
        <f>INDEX('State '!$A$1:$C$62,MATCH($J174,'State '!$B:$B,0),3)</f>
        <v>South Central</v>
      </c>
      <c r="N174" s="124"/>
      <c r="O174" s="147">
        <v>1500</v>
      </c>
      <c r="P174" s="147">
        <v>270</v>
      </c>
      <c r="Q174" s="147">
        <v>1800</v>
      </c>
      <c r="R174" s="86" t="s">
        <v>521</v>
      </c>
      <c r="S174" s="148" t="s">
        <v>139</v>
      </c>
      <c r="T174" s="149" t="s">
        <v>188</v>
      </c>
      <c r="U174" s="150" t="s">
        <v>391</v>
      </c>
      <c r="V174" s="124"/>
      <c r="W174" s="126"/>
      <c r="X174" s="127"/>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c r="IC174" s="114"/>
      <c r="ID174" s="114"/>
      <c r="IE174" s="114"/>
      <c r="IF174" s="114"/>
      <c r="IG174" s="114"/>
      <c r="IH174" s="114"/>
      <c r="II174" s="114"/>
      <c r="IJ174" s="114"/>
      <c r="IK174" s="114"/>
      <c r="IL174" s="114"/>
      <c r="IM174" s="114"/>
      <c r="IN174" s="114"/>
      <c r="IO174" s="114"/>
      <c r="IP174" s="114"/>
      <c r="IQ174" s="114"/>
      <c r="IR174" s="114"/>
      <c r="IS174" s="114"/>
      <c r="IT174" s="114"/>
      <c r="IU174" s="114"/>
      <c r="IV174" s="114"/>
      <c r="IW174" s="114"/>
      <c r="IX174" s="114"/>
      <c r="IY174" s="114"/>
    </row>
    <row r="175" spans="1:259" x14ac:dyDescent="0.2">
      <c r="A175" s="123">
        <v>40924</v>
      </c>
      <c r="B175" s="102" t="s">
        <v>545</v>
      </c>
      <c r="C175" s="102" t="s">
        <v>241</v>
      </c>
      <c r="D175" s="102" t="s">
        <v>141</v>
      </c>
      <c r="E175" s="102" t="s">
        <v>144</v>
      </c>
      <c r="F175" s="83">
        <v>40663</v>
      </c>
      <c r="G175" s="84">
        <v>2011</v>
      </c>
      <c r="H175" s="124" t="s">
        <v>17</v>
      </c>
      <c r="I175" s="124" t="str">
        <f t="shared" si="8"/>
        <v>AL</v>
      </c>
      <c r="J175" s="124" t="str">
        <f t="shared" si="7"/>
        <v>AL</v>
      </c>
      <c r="K175" s="124" t="str">
        <f t="shared" si="9"/>
        <v>South Central</v>
      </c>
      <c r="L175" s="124" t="str">
        <f>INDEX('State '!$A$1:$C$62,MATCH($I175,'State '!$B:$B,0),3)</f>
        <v>South Central</v>
      </c>
      <c r="M175" s="124" t="str">
        <f>INDEX('State '!$A$1:$C$62,MATCH($J175,'State '!$B:$B,0),3)</f>
        <v>South Central</v>
      </c>
      <c r="N175" s="124"/>
      <c r="O175" s="86"/>
      <c r="P175" s="86"/>
      <c r="Q175" s="86">
        <v>54</v>
      </c>
      <c r="R175" s="125"/>
      <c r="S175" s="124" t="s">
        <v>135</v>
      </c>
      <c r="T175" s="124" t="s">
        <v>390</v>
      </c>
      <c r="U175" s="124" t="s">
        <v>546</v>
      </c>
      <c r="V175" s="124"/>
      <c r="W175" s="126"/>
      <c r="X175" s="114"/>
    </row>
    <row r="176" spans="1:259" s="20" customFormat="1" x14ac:dyDescent="0.2">
      <c r="A176" s="123">
        <v>40619</v>
      </c>
      <c r="B176" s="102" t="s">
        <v>528</v>
      </c>
      <c r="C176" s="102" t="s">
        <v>226</v>
      </c>
      <c r="D176" s="102" t="s">
        <v>141</v>
      </c>
      <c r="E176" s="102" t="s">
        <v>144</v>
      </c>
      <c r="F176" s="83">
        <v>40817</v>
      </c>
      <c r="G176" s="84">
        <v>2011</v>
      </c>
      <c r="H176" s="124" t="s">
        <v>529</v>
      </c>
      <c r="I176" s="124" t="str">
        <f t="shared" si="8"/>
        <v>WY</v>
      </c>
      <c r="J176" s="124" t="str">
        <f t="shared" si="7"/>
        <v>NV</v>
      </c>
      <c r="K176" s="124" t="str">
        <f t="shared" si="9"/>
        <v>Mountain</v>
      </c>
      <c r="L176" s="124" t="str">
        <f>INDEX('State '!$A$1:$C$62,MATCH($I176,'State '!$B:$B,0),3)</f>
        <v>Mountain</v>
      </c>
      <c r="M176" s="124" t="str">
        <f>INDEX('State '!$A$1:$C$62,MATCH($J176,'State '!$B:$B,0),3)</f>
        <v>Mountain</v>
      </c>
      <c r="N176" s="124"/>
      <c r="O176" s="86">
        <v>30</v>
      </c>
      <c r="P176" s="86">
        <v>28</v>
      </c>
      <c r="Q176" s="86">
        <v>266</v>
      </c>
      <c r="R176" s="125">
        <v>36</v>
      </c>
      <c r="S176" s="124" t="s">
        <v>135</v>
      </c>
      <c r="T176" s="124" t="s">
        <v>390</v>
      </c>
      <c r="U176" s="124" t="s">
        <v>530</v>
      </c>
      <c r="V176" s="124"/>
      <c r="W176" s="126"/>
      <c r="X176" s="127"/>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c r="IC176" s="114"/>
      <c r="ID176" s="114"/>
      <c r="IE176" s="114"/>
      <c r="IF176" s="114"/>
      <c r="IG176" s="114"/>
      <c r="IH176" s="114"/>
      <c r="II176" s="114"/>
      <c r="IJ176" s="114"/>
      <c r="IK176" s="114"/>
      <c r="IL176" s="114"/>
      <c r="IM176" s="114"/>
      <c r="IN176" s="114"/>
      <c r="IO176" s="114"/>
      <c r="IP176" s="114"/>
      <c r="IQ176" s="114"/>
      <c r="IR176" s="114"/>
      <c r="IS176" s="114"/>
      <c r="IT176" s="114"/>
      <c r="IU176" s="114"/>
      <c r="IV176" s="114"/>
      <c r="IW176" s="114"/>
      <c r="IX176" s="114"/>
      <c r="IY176" s="114"/>
    </row>
    <row r="177" spans="1:259" s="20" customFormat="1" x14ac:dyDescent="0.2">
      <c r="A177" s="123">
        <v>40588</v>
      </c>
      <c r="B177" s="102" t="s">
        <v>505</v>
      </c>
      <c r="C177" s="102" t="s">
        <v>228</v>
      </c>
      <c r="D177" s="102" t="s">
        <v>137</v>
      </c>
      <c r="E177" s="102" t="s">
        <v>144</v>
      </c>
      <c r="F177" s="83">
        <v>40557</v>
      </c>
      <c r="G177" s="84">
        <v>2011</v>
      </c>
      <c r="H177" s="124" t="s">
        <v>506</v>
      </c>
      <c r="I177" s="124" t="str">
        <f t="shared" si="8"/>
        <v>WY</v>
      </c>
      <c r="J177" s="124" t="str">
        <f t="shared" si="7"/>
        <v>ND</v>
      </c>
      <c r="K177" s="124" t="str">
        <f t="shared" si="9"/>
        <v>Mountain</v>
      </c>
      <c r="L177" s="124" t="str">
        <f>INDEX('State '!$A$1:$C$62,MATCH($I177,'State '!$B:$B,0),3)</f>
        <v>Mountain</v>
      </c>
      <c r="M177" s="124" t="str">
        <f>INDEX('State '!$A$1:$C$62,MATCH($J177,'State '!$B:$B,0),3)</f>
        <v>Mountain</v>
      </c>
      <c r="N177" s="124"/>
      <c r="O177" s="86">
        <v>609.6</v>
      </c>
      <c r="P177" s="86">
        <v>302</v>
      </c>
      <c r="Q177" s="86">
        <v>477</v>
      </c>
      <c r="R177" s="125">
        <v>30</v>
      </c>
      <c r="S177" s="124" t="s">
        <v>135</v>
      </c>
      <c r="T177" s="124" t="s">
        <v>390</v>
      </c>
      <c r="U177" s="124" t="s">
        <v>507</v>
      </c>
      <c r="V177" s="124"/>
      <c r="W177" s="126"/>
      <c r="X177" s="127"/>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c r="IC177" s="114"/>
      <c r="ID177" s="114"/>
      <c r="IE177" s="114"/>
      <c r="IF177" s="114"/>
      <c r="IG177" s="114"/>
      <c r="IH177" s="114"/>
      <c r="II177" s="114"/>
      <c r="IJ177" s="114"/>
      <c r="IK177" s="114"/>
      <c r="IL177" s="114"/>
      <c r="IM177" s="114"/>
      <c r="IN177" s="114"/>
      <c r="IO177" s="114"/>
      <c r="IP177" s="114"/>
      <c r="IQ177" s="114"/>
      <c r="IR177" s="114"/>
      <c r="IS177" s="114"/>
      <c r="IT177" s="114"/>
      <c r="IU177" s="114"/>
      <c r="IV177" s="114"/>
      <c r="IW177" s="114"/>
      <c r="IX177" s="114"/>
      <c r="IY177" s="114"/>
    </row>
    <row r="178" spans="1:259" x14ac:dyDescent="0.2">
      <c r="A178" s="123">
        <v>40906</v>
      </c>
      <c r="B178" s="102" t="s">
        <v>2070</v>
      </c>
      <c r="C178" s="102" t="s">
        <v>217</v>
      </c>
      <c r="D178" s="102" t="s">
        <v>134</v>
      </c>
      <c r="E178" s="102" t="s">
        <v>144</v>
      </c>
      <c r="F178" s="83"/>
      <c r="G178" s="84">
        <v>2011</v>
      </c>
      <c r="H178" s="124" t="s">
        <v>0</v>
      </c>
      <c r="I178" s="124" t="str">
        <f t="shared" si="8"/>
        <v>LA</v>
      </c>
      <c r="J178" s="124" t="str">
        <f t="shared" si="7"/>
        <v>LA</v>
      </c>
      <c r="K178" s="124" t="str">
        <f t="shared" si="9"/>
        <v>South Central</v>
      </c>
      <c r="L178" s="124" t="str">
        <f>INDEX('State '!$A$1:$C$62,MATCH($I178,'State '!$B:$B,0),3)</f>
        <v>South Central</v>
      </c>
      <c r="M178" s="124" t="str">
        <f>INDEX('State '!$A$1:$C$62,MATCH($J178,'State '!$B:$B,0),3)</f>
        <v>South Central</v>
      </c>
      <c r="N178" s="124"/>
      <c r="O178" s="86">
        <v>30</v>
      </c>
      <c r="P178" s="86">
        <v>12.6</v>
      </c>
      <c r="Q178" s="86">
        <v>1800</v>
      </c>
      <c r="R178" s="125">
        <v>20</v>
      </c>
      <c r="S178" s="124" t="s">
        <v>135</v>
      </c>
      <c r="T178" s="124" t="s">
        <v>390</v>
      </c>
      <c r="U178" s="124" t="s">
        <v>2071</v>
      </c>
      <c r="V178" s="124"/>
      <c r="W178" s="126"/>
    </row>
    <row r="179" spans="1:259" s="20" customFormat="1" x14ac:dyDescent="0.2">
      <c r="A179" s="123">
        <v>42600</v>
      </c>
      <c r="B179" s="103" t="s">
        <v>2224</v>
      </c>
      <c r="C179" s="103" t="s">
        <v>232</v>
      </c>
      <c r="D179" s="103" t="s">
        <v>1945</v>
      </c>
      <c r="E179" s="145" t="s">
        <v>144</v>
      </c>
      <c r="F179" s="85">
        <v>40437</v>
      </c>
      <c r="G179" s="146">
        <v>2011</v>
      </c>
      <c r="H179" s="124" t="s">
        <v>2225</v>
      </c>
      <c r="I179" s="124" t="str">
        <f t="shared" si="8"/>
        <v>NY</v>
      </c>
      <c r="J179" s="124" t="str">
        <f t="shared" si="7"/>
        <v>ON</v>
      </c>
      <c r="K179" s="124" t="str">
        <f t="shared" si="9"/>
        <v>Northeast, Canada</v>
      </c>
      <c r="L179" s="124" t="str">
        <f>INDEX('State '!$A$1:$C$62,MATCH($I179,'State '!$B:$B,0),3)</f>
        <v>Northeast</v>
      </c>
      <c r="M179" s="124" t="str">
        <f>INDEX('State '!$A$1:$C$62,MATCH($J179,'State '!$B:$B,0),3)</f>
        <v>Canada</v>
      </c>
      <c r="N179" s="124"/>
      <c r="O179" s="147">
        <v>0</v>
      </c>
      <c r="P179" s="147"/>
      <c r="Q179" s="147">
        <v>350</v>
      </c>
      <c r="R179" s="86"/>
      <c r="S179" s="148" t="s">
        <v>135</v>
      </c>
      <c r="T179" s="149" t="s">
        <v>390</v>
      </c>
      <c r="U179" s="150" t="s">
        <v>2226</v>
      </c>
      <c r="V179" s="124"/>
      <c r="W179" s="126"/>
    </row>
    <row r="180" spans="1:259" s="20" customFormat="1" x14ac:dyDescent="0.2">
      <c r="A180" s="123">
        <v>40924</v>
      </c>
      <c r="B180" s="103" t="s">
        <v>548</v>
      </c>
      <c r="C180" s="103" t="s">
        <v>241</v>
      </c>
      <c r="D180" s="103" t="s">
        <v>141</v>
      </c>
      <c r="E180" s="145" t="s">
        <v>144</v>
      </c>
      <c r="F180" s="85">
        <v>40857</v>
      </c>
      <c r="G180" s="146">
        <v>2011</v>
      </c>
      <c r="H180" s="124" t="s">
        <v>0</v>
      </c>
      <c r="I180" s="124" t="str">
        <f t="shared" si="8"/>
        <v>LA</v>
      </c>
      <c r="J180" s="124" t="str">
        <f t="shared" si="7"/>
        <v>LA</v>
      </c>
      <c r="K180" s="124" t="str">
        <f t="shared" si="9"/>
        <v>South Central</v>
      </c>
      <c r="L180" s="124" t="str">
        <f>INDEX('State '!$A$1:$C$62,MATCH($I180,'State '!$B:$B,0),3)</f>
        <v>South Central</v>
      </c>
      <c r="M180" s="124" t="str">
        <f>INDEX('State '!$A$1:$C$62,MATCH($J180,'State '!$B:$B,0),3)</f>
        <v>South Central</v>
      </c>
      <c r="N180" s="124"/>
      <c r="O180" s="147">
        <v>0</v>
      </c>
      <c r="P180" s="147">
        <v>0</v>
      </c>
      <c r="Q180" s="147">
        <v>105</v>
      </c>
      <c r="R180" s="86"/>
      <c r="S180" s="148" t="s">
        <v>135</v>
      </c>
      <c r="T180" s="149" t="s">
        <v>390</v>
      </c>
      <c r="U180" s="150" t="s">
        <v>549</v>
      </c>
      <c r="V180" s="124"/>
      <c r="W180" s="126"/>
      <c r="X180" s="127"/>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14"/>
      <c r="HE180" s="114"/>
      <c r="HF180" s="114"/>
      <c r="HG180" s="114"/>
      <c r="HH180" s="114"/>
      <c r="HI180" s="114"/>
      <c r="HJ180" s="114"/>
      <c r="HK180" s="114"/>
      <c r="HL180" s="114"/>
      <c r="HM180" s="114"/>
      <c r="HN180" s="114"/>
      <c r="HO180" s="114"/>
      <c r="HP180" s="114"/>
      <c r="HQ180" s="114"/>
      <c r="HR180" s="114"/>
      <c r="HS180" s="114"/>
      <c r="HT180" s="114"/>
      <c r="HU180" s="114"/>
      <c r="HV180" s="114"/>
      <c r="HW180" s="114"/>
      <c r="HX180" s="114"/>
      <c r="HY180" s="114"/>
      <c r="HZ180" s="114"/>
      <c r="IA180" s="114"/>
      <c r="IB180" s="114"/>
      <c r="IC180" s="114"/>
      <c r="ID180" s="114"/>
      <c r="IE180" s="114"/>
      <c r="IF180" s="114"/>
      <c r="IG180" s="114"/>
      <c r="IH180" s="114"/>
      <c r="II180" s="114"/>
      <c r="IJ180" s="114"/>
      <c r="IK180" s="114"/>
      <c r="IL180" s="114"/>
      <c r="IM180" s="114"/>
      <c r="IN180" s="114"/>
      <c r="IO180" s="114"/>
      <c r="IP180" s="114"/>
      <c r="IQ180" s="114"/>
      <c r="IR180" s="114"/>
      <c r="IS180" s="114"/>
      <c r="IT180" s="114"/>
      <c r="IU180" s="114"/>
      <c r="IV180" s="114"/>
      <c r="IW180" s="114"/>
      <c r="IX180" s="114"/>
      <c r="IY180" s="114"/>
    </row>
    <row r="181" spans="1:259" x14ac:dyDescent="0.2">
      <c r="A181" s="123">
        <v>40597</v>
      </c>
      <c r="B181" s="103" t="s">
        <v>541</v>
      </c>
      <c r="C181" s="103" t="s">
        <v>238</v>
      </c>
      <c r="D181" s="103" t="s">
        <v>137</v>
      </c>
      <c r="E181" s="145" t="s">
        <v>144</v>
      </c>
      <c r="F181" s="85">
        <v>40591</v>
      </c>
      <c r="G181" s="146">
        <v>2011</v>
      </c>
      <c r="H181" s="124" t="s">
        <v>6</v>
      </c>
      <c r="I181" s="124" t="str">
        <f t="shared" si="8"/>
        <v>TX</v>
      </c>
      <c r="J181" s="124" t="str">
        <f t="shared" si="7"/>
        <v>TX</v>
      </c>
      <c r="K181" s="124" t="str">
        <f t="shared" si="9"/>
        <v>South Central</v>
      </c>
      <c r="L181" s="124" t="str">
        <f>INDEX('State '!$A$1:$C$62,MATCH($I181,'State '!$B:$B,0),3)</f>
        <v>South Central</v>
      </c>
      <c r="M181" s="124" t="str">
        <f>INDEX('State '!$A$1:$C$62,MATCH($J181,'State '!$B:$B,0),3)</f>
        <v>South Central</v>
      </c>
      <c r="N181" s="124"/>
      <c r="O181" s="147">
        <v>0</v>
      </c>
      <c r="P181" s="147">
        <v>83</v>
      </c>
      <c r="Q181" s="147">
        <v>300</v>
      </c>
      <c r="R181" s="86">
        <v>20</v>
      </c>
      <c r="S181" s="148" t="s">
        <v>139</v>
      </c>
      <c r="T181" s="149" t="s">
        <v>188</v>
      </c>
      <c r="U181" s="150" t="s">
        <v>391</v>
      </c>
      <c r="V181" s="124"/>
      <c r="W181" s="126"/>
    </row>
    <row r="182" spans="1:259" s="20" customFormat="1" x14ac:dyDescent="0.2">
      <c r="A182" s="123">
        <v>40597</v>
      </c>
      <c r="B182" s="102" t="s">
        <v>535</v>
      </c>
      <c r="C182" s="102" t="s">
        <v>238</v>
      </c>
      <c r="D182" s="102" t="s">
        <v>137</v>
      </c>
      <c r="E182" s="102" t="s">
        <v>144</v>
      </c>
      <c r="F182" s="83">
        <v>40591</v>
      </c>
      <c r="G182" s="84">
        <v>2011</v>
      </c>
      <c r="H182" s="124" t="s">
        <v>6</v>
      </c>
      <c r="I182" s="124" t="str">
        <f t="shared" si="8"/>
        <v>TX</v>
      </c>
      <c r="J182" s="124" t="str">
        <f t="shared" si="7"/>
        <v>TX</v>
      </c>
      <c r="K182" s="124" t="str">
        <f t="shared" si="9"/>
        <v>South Central</v>
      </c>
      <c r="L182" s="124" t="str">
        <f>INDEX('State '!$A$1:$C$62,MATCH($I182,'State '!$B:$B,0),3)</f>
        <v>South Central</v>
      </c>
      <c r="M182" s="124" t="str">
        <f>INDEX('State '!$A$1:$C$62,MATCH($J182,'State '!$B:$B,0),3)</f>
        <v>South Central</v>
      </c>
      <c r="N182" s="124"/>
      <c r="O182" s="86">
        <v>0</v>
      </c>
      <c r="P182" s="86">
        <v>50</v>
      </c>
      <c r="Q182" s="86">
        <v>400</v>
      </c>
      <c r="R182" s="125">
        <v>24</v>
      </c>
      <c r="S182" s="124" t="s">
        <v>139</v>
      </c>
      <c r="T182" s="124" t="s">
        <v>188</v>
      </c>
      <c r="U182" s="124" t="s">
        <v>391</v>
      </c>
      <c r="V182" s="124"/>
      <c r="W182" s="126"/>
      <c r="X182" s="127"/>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14"/>
      <c r="HE182" s="114"/>
      <c r="HF182" s="114"/>
      <c r="HG182" s="114"/>
      <c r="HH182" s="114"/>
      <c r="HI182" s="114"/>
      <c r="HJ182" s="114"/>
      <c r="HK182" s="114"/>
      <c r="HL182" s="114"/>
      <c r="HM182" s="114"/>
      <c r="HN182" s="114"/>
      <c r="HO182" s="114"/>
      <c r="HP182" s="114"/>
      <c r="HQ182" s="114"/>
      <c r="HR182" s="114"/>
      <c r="HS182" s="114"/>
      <c r="HT182" s="114"/>
      <c r="HU182" s="114"/>
      <c r="HV182" s="114"/>
      <c r="HW182" s="114"/>
      <c r="HX182" s="114"/>
      <c r="HY182" s="114"/>
      <c r="HZ182" s="114"/>
      <c r="IA182" s="114"/>
      <c r="IB182" s="114"/>
      <c r="IC182" s="114"/>
      <c r="ID182" s="114"/>
      <c r="IE182" s="114"/>
      <c r="IF182" s="114"/>
      <c r="IG182" s="114"/>
      <c r="IH182" s="114"/>
      <c r="II182" s="114"/>
      <c r="IJ182" s="114"/>
      <c r="IK182" s="114"/>
      <c r="IL182" s="114"/>
      <c r="IM182" s="114"/>
      <c r="IN182" s="114"/>
      <c r="IO182" s="114"/>
      <c r="IP182" s="114"/>
      <c r="IQ182" s="114"/>
      <c r="IR182" s="114"/>
      <c r="IS182" s="114"/>
      <c r="IT182" s="114"/>
      <c r="IU182" s="114"/>
      <c r="IV182" s="114"/>
      <c r="IW182" s="114"/>
      <c r="IX182" s="114"/>
      <c r="IY182" s="114"/>
    </row>
    <row r="183" spans="1:259" s="20" customFormat="1" x14ac:dyDescent="0.2">
      <c r="A183" s="123">
        <v>40350</v>
      </c>
      <c r="B183" s="102" t="s">
        <v>2238</v>
      </c>
      <c r="C183" s="102" t="s">
        <v>2239</v>
      </c>
      <c r="D183" s="102" t="s">
        <v>141</v>
      </c>
      <c r="E183" s="102" t="s">
        <v>144</v>
      </c>
      <c r="F183" s="83">
        <v>40743</v>
      </c>
      <c r="G183" s="84">
        <v>2011</v>
      </c>
      <c r="H183" s="124" t="s">
        <v>0</v>
      </c>
      <c r="I183" s="124" t="str">
        <f t="shared" si="8"/>
        <v>LA</v>
      </c>
      <c r="J183" s="124" t="str">
        <f t="shared" si="7"/>
        <v>LA</v>
      </c>
      <c r="K183" s="124" t="str">
        <f t="shared" si="9"/>
        <v>South Central</v>
      </c>
      <c r="L183" s="124" t="str">
        <f>INDEX('State '!$A$1:$C$62,MATCH($I183,'State '!$B:$B,0),3)</f>
        <v>South Central</v>
      </c>
      <c r="M183" s="124" t="str">
        <f>INDEX('State '!$A$1:$C$62,MATCH($J183,'State '!$B:$B,0),3)</f>
        <v>South Central</v>
      </c>
      <c r="N183" s="124"/>
      <c r="O183" s="86">
        <v>193</v>
      </c>
      <c r="P183" s="86">
        <v>20.5</v>
      </c>
      <c r="Q183" s="86">
        <v>400</v>
      </c>
      <c r="R183" s="125">
        <v>42</v>
      </c>
      <c r="S183" s="124" t="s">
        <v>135</v>
      </c>
      <c r="T183" s="124" t="s">
        <v>390</v>
      </c>
      <c r="U183" s="124" t="s">
        <v>547</v>
      </c>
      <c r="V183" s="124"/>
      <c r="W183" s="126"/>
      <c r="X183" s="127"/>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c r="IC183" s="114"/>
      <c r="ID183" s="114"/>
      <c r="IE183" s="114"/>
      <c r="IF183" s="114"/>
      <c r="IG183" s="114"/>
      <c r="IH183" s="114"/>
      <c r="II183" s="114"/>
      <c r="IJ183" s="114"/>
      <c r="IK183" s="114"/>
      <c r="IL183" s="114"/>
      <c r="IM183" s="114"/>
      <c r="IN183" s="114"/>
      <c r="IO183" s="114"/>
      <c r="IP183" s="114"/>
      <c r="IQ183" s="114"/>
      <c r="IR183" s="114"/>
      <c r="IS183" s="114"/>
      <c r="IT183" s="114"/>
      <c r="IU183" s="114"/>
      <c r="IV183" s="114"/>
      <c r="IW183" s="114"/>
      <c r="IX183" s="114"/>
      <c r="IY183" s="114"/>
    </row>
    <row r="184" spans="1:259" x14ac:dyDescent="0.2">
      <c r="A184" s="123">
        <v>40814</v>
      </c>
      <c r="B184" s="103" t="s">
        <v>559</v>
      </c>
      <c r="C184" s="103" t="s">
        <v>237</v>
      </c>
      <c r="D184" s="103" t="s">
        <v>134</v>
      </c>
      <c r="E184" s="145" t="s">
        <v>144</v>
      </c>
      <c r="F184" s="85">
        <v>40808</v>
      </c>
      <c r="G184" s="146">
        <v>2011</v>
      </c>
      <c r="H184" s="124" t="s">
        <v>17</v>
      </c>
      <c r="I184" s="124" t="str">
        <f t="shared" si="8"/>
        <v>AL</v>
      </c>
      <c r="J184" s="124" t="str">
        <f t="shared" si="7"/>
        <v>AL</v>
      </c>
      <c r="K184" s="124" t="str">
        <f t="shared" si="9"/>
        <v>South Central</v>
      </c>
      <c r="L184" s="124" t="str">
        <f>INDEX('State '!$A$1:$C$62,MATCH($I184,'State '!$B:$B,0),3)</f>
        <v>South Central</v>
      </c>
      <c r="M184" s="124" t="str">
        <f>INDEX('State '!$A$1:$C$62,MATCH($J184,'State '!$B:$B,0),3)</f>
        <v>South Central</v>
      </c>
      <c r="N184" s="124"/>
      <c r="O184" s="147">
        <v>34</v>
      </c>
      <c r="P184" s="147">
        <v>8.9</v>
      </c>
      <c r="Q184" s="147">
        <v>343</v>
      </c>
      <c r="R184" s="86">
        <v>24</v>
      </c>
      <c r="S184" s="148" t="s">
        <v>135</v>
      </c>
      <c r="T184" s="149" t="s">
        <v>390</v>
      </c>
      <c r="U184" s="150" t="s">
        <v>560</v>
      </c>
      <c r="V184" s="124"/>
      <c r="W184" s="126"/>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c r="DZ184" s="20"/>
      <c r="EA184" s="20"/>
      <c r="EB184" s="20"/>
      <c r="EC184" s="20"/>
      <c r="ED184" s="20"/>
      <c r="EE184" s="20"/>
      <c r="EF184" s="20"/>
      <c r="EG184" s="20"/>
      <c r="EH184" s="20"/>
      <c r="EI184" s="20"/>
      <c r="EJ184" s="20"/>
      <c r="EK184" s="20"/>
      <c r="EL184" s="20"/>
      <c r="EM184" s="20"/>
      <c r="EN184" s="20"/>
      <c r="EO184" s="20"/>
      <c r="EP184" s="20"/>
      <c r="EQ184" s="20"/>
      <c r="ER184" s="20"/>
      <c r="ES184" s="20"/>
      <c r="ET184" s="20"/>
      <c r="EU184" s="20"/>
      <c r="EV184" s="20"/>
      <c r="EW184" s="20"/>
      <c r="EX184" s="20"/>
      <c r="EY184" s="20"/>
      <c r="EZ184" s="20"/>
      <c r="FA184" s="20"/>
      <c r="FB184" s="20"/>
      <c r="FC184" s="20"/>
      <c r="FD184" s="20"/>
      <c r="FE184" s="20"/>
      <c r="FF184" s="20"/>
      <c r="FG184" s="20"/>
      <c r="FH184" s="20"/>
      <c r="FI184" s="20"/>
      <c r="FJ184" s="20"/>
      <c r="FK184" s="20"/>
      <c r="FL184" s="20"/>
      <c r="FM184" s="20"/>
      <c r="FN184" s="20"/>
      <c r="FO184" s="20"/>
      <c r="FP184" s="20"/>
      <c r="FQ184" s="20"/>
      <c r="FR184" s="20"/>
      <c r="FS184" s="20"/>
      <c r="FT184" s="20"/>
      <c r="FU184" s="20"/>
      <c r="FV184" s="20"/>
      <c r="FW184" s="20"/>
      <c r="FX184" s="20"/>
      <c r="FY184" s="20"/>
      <c r="FZ184" s="20"/>
      <c r="GA184" s="20"/>
      <c r="GB184" s="20"/>
      <c r="GC184" s="20"/>
      <c r="GD184" s="20"/>
      <c r="GE184" s="20"/>
      <c r="GF184" s="20"/>
      <c r="GG184" s="20"/>
      <c r="GH184" s="20"/>
      <c r="GI184" s="20"/>
      <c r="GJ184" s="20"/>
      <c r="GK184" s="20"/>
      <c r="GL184" s="20"/>
      <c r="GM184" s="20"/>
      <c r="GN184" s="20"/>
      <c r="GO184" s="20"/>
      <c r="GP184" s="20"/>
      <c r="GQ184" s="20"/>
      <c r="GR184" s="20"/>
      <c r="GS184" s="20"/>
      <c r="GT184" s="20"/>
      <c r="GU184" s="20"/>
      <c r="GV184" s="20"/>
      <c r="GW184" s="20"/>
      <c r="GX184" s="20"/>
      <c r="GY184" s="20"/>
      <c r="GZ184" s="20"/>
      <c r="HA184" s="20"/>
      <c r="HB184" s="20"/>
      <c r="HC184" s="20"/>
      <c r="HD184" s="20"/>
      <c r="HE184" s="20"/>
      <c r="HF184" s="20"/>
      <c r="HG184" s="20"/>
      <c r="HH184" s="20"/>
      <c r="HI184" s="20"/>
      <c r="HJ184" s="20"/>
      <c r="HK184" s="20"/>
      <c r="HL184" s="20"/>
      <c r="HM184" s="20"/>
      <c r="HN184" s="20"/>
      <c r="HO184" s="20"/>
      <c r="HP184" s="20"/>
      <c r="HQ184" s="20"/>
      <c r="HR184" s="20"/>
      <c r="HS184" s="20"/>
      <c r="HT184" s="20"/>
      <c r="HU184" s="20"/>
      <c r="HV184" s="20"/>
      <c r="HW184" s="20"/>
      <c r="HX184" s="20"/>
      <c r="HY184" s="20"/>
      <c r="HZ184" s="20"/>
      <c r="IA184" s="20"/>
      <c r="IB184" s="20"/>
      <c r="IC184" s="20"/>
      <c r="ID184" s="20"/>
      <c r="IE184" s="20"/>
      <c r="IF184" s="20"/>
      <c r="IG184" s="20"/>
      <c r="IH184" s="20"/>
      <c r="II184" s="20"/>
      <c r="IJ184" s="20"/>
      <c r="IK184" s="20"/>
      <c r="IL184" s="20"/>
      <c r="IM184" s="20"/>
      <c r="IN184" s="20"/>
      <c r="IO184" s="20"/>
      <c r="IP184" s="20"/>
      <c r="IQ184" s="20"/>
      <c r="IR184" s="20"/>
      <c r="IS184" s="20"/>
      <c r="IT184" s="20"/>
      <c r="IU184" s="20"/>
      <c r="IV184" s="20"/>
      <c r="IW184" s="20"/>
      <c r="IX184" s="20"/>
      <c r="IY184" s="20"/>
    </row>
    <row r="185" spans="1:259" s="20" customFormat="1" x14ac:dyDescent="0.2">
      <c r="A185" s="123">
        <v>40585</v>
      </c>
      <c r="B185" s="103" t="s">
        <v>531</v>
      </c>
      <c r="C185" s="103" t="s">
        <v>237</v>
      </c>
      <c r="D185" s="103" t="s">
        <v>141</v>
      </c>
      <c r="E185" s="145" t="s">
        <v>144</v>
      </c>
      <c r="F185" s="85">
        <v>40588</v>
      </c>
      <c r="G185" s="146">
        <v>2011</v>
      </c>
      <c r="H185" s="124" t="s">
        <v>532</v>
      </c>
      <c r="I185" s="124" t="str">
        <f t="shared" si="8"/>
        <v>AL</v>
      </c>
      <c r="J185" s="124" t="str">
        <f t="shared" si="7"/>
        <v>FL</v>
      </c>
      <c r="K185" s="124" t="str">
        <f t="shared" si="9"/>
        <v>South Central, Southeast</v>
      </c>
      <c r="L185" s="124" t="str">
        <f>INDEX('State '!$A$1:$C$62,MATCH($I185,'State '!$B:$B,0),3)</f>
        <v>South Central</v>
      </c>
      <c r="M185" s="124" t="str">
        <f>INDEX('State '!$A$1:$C$62,MATCH($J185,'State '!$B:$B,0),3)</f>
        <v>Southeast</v>
      </c>
      <c r="N185" s="124"/>
      <c r="O185" s="147">
        <v>2455</v>
      </c>
      <c r="P185" s="147">
        <v>483</v>
      </c>
      <c r="Q185" s="147">
        <v>820</v>
      </c>
      <c r="R185" s="86" t="s">
        <v>533</v>
      </c>
      <c r="S185" s="148" t="s">
        <v>135</v>
      </c>
      <c r="T185" s="149" t="s">
        <v>390</v>
      </c>
      <c r="U185" s="150" t="s">
        <v>534</v>
      </c>
      <c r="V185" s="124"/>
      <c r="W185" s="126"/>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c r="IW185" s="114"/>
      <c r="IX185" s="114"/>
      <c r="IY185" s="114"/>
    </row>
    <row r="186" spans="1:259" ht="25.5" x14ac:dyDescent="0.2">
      <c r="A186" s="123">
        <v>41106</v>
      </c>
      <c r="B186" s="102" t="s">
        <v>489</v>
      </c>
      <c r="C186" s="102" t="s">
        <v>223</v>
      </c>
      <c r="D186" s="102" t="s">
        <v>141</v>
      </c>
      <c r="E186" s="102" t="s">
        <v>144</v>
      </c>
      <c r="F186" s="83">
        <v>40634</v>
      </c>
      <c r="G186" s="84">
        <v>2011</v>
      </c>
      <c r="H186" s="124" t="s">
        <v>24</v>
      </c>
      <c r="I186" s="124" t="str">
        <f t="shared" si="8"/>
        <v>NE</v>
      </c>
      <c r="J186" s="124" t="str">
        <f t="shared" si="7"/>
        <v>NE</v>
      </c>
      <c r="K186" s="124" t="str">
        <f t="shared" si="9"/>
        <v>Mountain</v>
      </c>
      <c r="L186" s="124" t="str">
        <f>INDEX('State '!$A$1:$C$62,MATCH($I186,'State '!$B:$B,0),3)</f>
        <v>Mountain</v>
      </c>
      <c r="M186" s="124" t="str">
        <f>INDEX('State '!$A$1:$C$62,MATCH($J186,'State '!$B:$B,0),3)</f>
        <v>Mountain</v>
      </c>
      <c r="N186" s="124"/>
      <c r="O186" s="86"/>
      <c r="P186" s="86">
        <v>11</v>
      </c>
      <c r="Q186" s="86"/>
      <c r="R186" s="125">
        <v>20</v>
      </c>
      <c r="S186" s="124" t="s">
        <v>135</v>
      </c>
      <c r="T186" s="124" t="s">
        <v>390</v>
      </c>
      <c r="U186" s="124" t="s">
        <v>490</v>
      </c>
      <c r="V186" s="124"/>
      <c r="W186" s="126"/>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c r="IV186" s="20"/>
      <c r="IW186" s="20"/>
      <c r="IX186" s="20"/>
      <c r="IY186" s="20"/>
    </row>
    <row r="187" spans="1:259" s="20" customFormat="1" x14ac:dyDescent="0.2">
      <c r="A187" s="123">
        <v>40683</v>
      </c>
      <c r="B187" s="103" t="s">
        <v>234</v>
      </c>
      <c r="C187" s="103" t="s">
        <v>234</v>
      </c>
      <c r="D187" s="103" t="s">
        <v>134</v>
      </c>
      <c r="E187" s="145" t="s">
        <v>144</v>
      </c>
      <c r="F187" s="85">
        <v>40612</v>
      </c>
      <c r="G187" s="146">
        <v>2011</v>
      </c>
      <c r="H187" s="124" t="s">
        <v>442</v>
      </c>
      <c r="I187" s="124" t="str">
        <f t="shared" si="8"/>
        <v>TX</v>
      </c>
      <c r="J187" s="124" t="str">
        <f t="shared" si="7"/>
        <v>LA</v>
      </c>
      <c r="K187" s="124" t="str">
        <f t="shared" si="9"/>
        <v>South Central</v>
      </c>
      <c r="L187" s="124" t="str">
        <f>INDEX('State '!$A$1:$C$62,MATCH($I187,'State '!$B:$B,0),3)</f>
        <v>South Central</v>
      </c>
      <c r="M187" s="124" t="str">
        <f>INDEX('State '!$A$1:$C$62,MATCH($J187,'State '!$B:$B,0),3)</f>
        <v>South Central</v>
      </c>
      <c r="N187" s="124"/>
      <c r="O187" s="147"/>
      <c r="P187" s="147">
        <v>69</v>
      </c>
      <c r="Q187" s="147">
        <v>2500</v>
      </c>
      <c r="R187" s="86">
        <v>42</v>
      </c>
      <c r="S187" s="148" t="s">
        <v>135</v>
      </c>
      <c r="T187" s="149" t="s">
        <v>390</v>
      </c>
      <c r="U187" s="150" t="s">
        <v>449</v>
      </c>
      <c r="V187" s="124" t="s">
        <v>2253</v>
      </c>
      <c r="W187" s="126"/>
      <c r="X187" s="127"/>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c r="HD187" s="114"/>
      <c r="HE187" s="114"/>
      <c r="HF187" s="114"/>
      <c r="HG187" s="114"/>
      <c r="HH187" s="114"/>
      <c r="HI187" s="114"/>
      <c r="HJ187" s="114"/>
      <c r="HK187" s="114"/>
      <c r="HL187" s="114"/>
      <c r="HM187" s="114"/>
      <c r="HN187" s="114"/>
      <c r="HO187" s="114"/>
      <c r="HP187" s="114"/>
      <c r="HQ187" s="114"/>
      <c r="HR187" s="114"/>
      <c r="HS187" s="114"/>
      <c r="HT187" s="114"/>
      <c r="HU187" s="114"/>
      <c r="HV187" s="114"/>
      <c r="HW187" s="114"/>
      <c r="HX187" s="114"/>
      <c r="HY187" s="114"/>
      <c r="HZ187" s="114"/>
      <c r="IA187" s="114"/>
      <c r="IB187" s="114"/>
      <c r="IC187" s="114"/>
      <c r="ID187" s="114"/>
      <c r="IE187" s="114"/>
      <c r="IF187" s="114"/>
      <c r="IG187" s="114"/>
      <c r="IH187" s="114"/>
      <c r="II187" s="114"/>
      <c r="IJ187" s="114"/>
      <c r="IK187" s="114"/>
      <c r="IL187" s="114"/>
      <c r="IM187" s="114"/>
      <c r="IN187" s="114"/>
      <c r="IO187" s="114"/>
      <c r="IP187" s="114"/>
      <c r="IQ187" s="114"/>
      <c r="IR187" s="114"/>
      <c r="IS187" s="114"/>
      <c r="IT187" s="114"/>
      <c r="IU187" s="114"/>
      <c r="IV187" s="114"/>
      <c r="IW187" s="114"/>
      <c r="IX187" s="114"/>
      <c r="IY187" s="114"/>
    </row>
    <row r="188" spans="1:259" s="20" customFormat="1" x14ac:dyDescent="0.2">
      <c r="A188" s="123">
        <v>40380</v>
      </c>
      <c r="B188" s="103" t="s">
        <v>1822</v>
      </c>
      <c r="C188" s="103" t="s">
        <v>214</v>
      </c>
      <c r="D188" s="103" t="s">
        <v>137</v>
      </c>
      <c r="E188" s="145" t="s">
        <v>144</v>
      </c>
      <c r="F188" s="85">
        <v>40808</v>
      </c>
      <c r="G188" s="146">
        <v>2011</v>
      </c>
      <c r="H188" s="124" t="s">
        <v>14</v>
      </c>
      <c r="I188" s="124" t="str">
        <f t="shared" si="8"/>
        <v>MS</v>
      </c>
      <c r="J188" s="124" t="str">
        <f t="shared" si="7"/>
        <v>MS</v>
      </c>
      <c r="K188" s="124" t="str">
        <f t="shared" si="9"/>
        <v>South Central</v>
      </c>
      <c r="L188" s="124" t="str">
        <f>INDEX('State '!$A$1:$C$62,MATCH($I188,'State '!$B:$B,0),3)</f>
        <v>South Central</v>
      </c>
      <c r="M188" s="124" t="str">
        <f>INDEX('State '!$A$1:$C$62,MATCH($J188,'State '!$B:$B,0),3)</f>
        <v>South Central</v>
      </c>
      <c r="N188" s="124"/>
      <c r="O188" s="147">
        <v>10</v>
      </c>
      <c r="P188" s="147">
        <v>5.0199999999999996</v>
      </c>
      <c r="Q188" s="147">
        <v>1500</v>
      </c>
      <c r="R188" s="86">
        <v>36</v>
      </c>
      <c r="S188" s="148" t="s">
        <v>135</v>
      </c>
      <c r="T188" s="149" t="s">
        <v>390</v>
      </c>
      <c r="U188" s="150" t="s">
        <v>443</v>
      </c>
      <c r="V188" s="124"/>
      <c r="W188" s="126"/>
      <c r="X188" s="127"/>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c r="HD188" s="114"/>
      <c r="HE188" s="114"/>
      <c r="HF188" s="114"/>
      <c r="HG188" s="114"/>
      <c r="HH188" s="114"/>
      <c r="HI188" s="114"/>
      <c r="HJ188" s="114"/>
      <c r="HK188" s="114"/>
      <c r="HL188" s="114"/>
      <c r="HM188" s="114"/>
      <c r="HN188" s="114"/>
      <c r="HO188" s="114"/>
      <c r="HP188" s="114"/>
      <c r="HQ188" s="114"/>
      <c r="HR188" s="114"/>
      <c r="HS188" s="114"/>
      <c r="HT188" s="114"/>
      <c r="HU188" s="114"/>
      <c r="HV188" s="114"/>
      <c r="HW188" s="114"/>
      <c r="HX188" s="114"/>
      <c r="HY188" s="114"/>
      <c r="HZ188" s="114"/>
      <c r="IA188" s="114"/>
      <c r="IB188" s="114"/>
      <c r="IC188" s="114"/>
      <c r="ID188" s="114"/>
      <c r="IE188" s="114"/>
      <c r="IF188" s="114"/>
      <c r="IG188" s="114"/>
      <c r="IH188" s="114"/>
      <c r="II188" s="114"/>
      <c r="IJ188" s="114"/>
      <c r="IK188" s="114"/>
      <c r="IL188" s="114"/>
      <c r="IM188" s="114"/>
      <c r="IN188" s="114"/>
      <c r="IO188" s="114"/>
      <c r="IP188" s="114"/>
      <c r="IQ188" s="114"/>
      <c r="IR188" s="114"/>
      <c r="IS188" s="114"/>
      <c r="IT188" s="114"/>
      <c r="IU188" s="114"/>
      <c r="IV188" s="114"/>
      <c r="IW188" s="114"/>
      <c r="IX188" s="114"/>
      <c r="IY188" s="114"/>
    </row>
    <row r="189" spans="1:259" s="20" customFormat="1" x14ac:dyDescent="0.2">
      <c r="A189" s="123">
        <v>40828</v>
      </c>
      <c r="B189" s="103" t="s">
        <v>557</v>
      </c>
      <c r="C189" s="103" t="s">
        <v>244</v>
      </c>
      <c r="D189" s="103" t="s">
        <v>134</v>
      </c>
      <c r="E189" s="145" t="s">
        <v>144</v>
      </c>
      <c r="F189" s="85">
        <v>40634</v>
      </c>
      <c r="G189" s="146">
        <v>2011</v>
      </c>
      <c r="H189" s="124" t="s">
        <v>18</v>
      </c>
      <c r="I189" s="124" t="str">
        <f t="shared" si="8"/>
        <v>FL</v>
      </c>
      <c r="J189" s="124" t="str">
        <f t="shared" si="7"/>
        <v>FL</v>
      </c>
      <c r="K189" s="124" t="str">
        <f t="shared" si="9"/>
        <v>Southeast</v>
      </c>
      <c r="L189" s="124" t="str">
        <f>INDEX('State '!$A$1:$C$62,MATCH($I189,'State '!$B:$B,0),3)</f>
        <v>Southeast</v>
      </c>
      <c r="M189" s="124" t="str">
        <f>INDEX('State '!$A$1:$C$62,MATCH($J189,'State '!$B:$B,0),3)</f>
        <v>Southeast</v>
      </c>
      <c r="N189" s="124"/>
      <c r="O189" s="147">
        <v>50.8</v>
      </c>
      <c r="P189" s="147"/>
      <c r="Q189" s="147">
        <v>35</v>
      </c>
      <c r="R189" s="86"/>
      <c r="S189" s="148" t="s">
        <v>135</v>
      </c>
      <c r="T189" s="149" t="s">
        <v>390</v>
      </c>
      <c r="U189" s="150" t="s">
        <v>558</v>
      </c>
      <c r="V189" s="124"/>
      <c r="W189" s="126"/>
      <c r="X189" s="127"/>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c r="FH189" s="114"/>
      <c r="FI189" s="114"/>
      <c r="FJ189" s="114"/>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c r="HD189" s="114"/>
      <c r="HE189" s="114"/>
      <c r="HF189" s="114"/>
      <c r="HG189" s="114"/>
      <c r="HH189" s="114"/>
      <c r="HI189" s="114"/>
      <c r="HJ189" s="114"/>
      <c r="HK189" s="114"/>
      <c r="HL189" s="114"/>
      <c r="HM189" s="114"/>
      <c r="HN189" s="114"/>
      <c r="HO189" s="114"/>
      <c r="HP189" s="114"/>
      <c r="HQ189" s="114"/>
      <c r="HR189" s="114"/>
      <c r="HS189" s="114"/>
      <c r="HT189" s="114"/>
      <c r="HU189" s="114"/>
      <c r="HV189" s="114"/>
      <c r="HW189" s="114"/>
      <c r="HX189" s="114"/>
      <c r="HY189" s="114"/>
      <c r="HZ189" s="114"/>
      <c r="IA189" s="114"/>
      <c r="IB189" s="114"/>
      <c r="IC189" s="114"/>
      <c r="ID189" s="114"/>
      <c r="IE189" s="114"/>
      <c r="IF189" s="114"/>
      <c r="IG189" s="114"/>
      <c r="IH189" s="114"/>
      <c r="II189" s="114"/>
      <c r="IJ189" s="114"/>
      <c r="IK189" s="114"/>
      <c r="IL189" s="114"/>
      <c r="IM189" s="114"/>
      <c r="IN189" s="114"/>
      <c r="IO189" s="114"/>
      <c r="IP189" s="114"/>
      <c r="IQ189" s="114"/>
      <c r="IR189" s="114"/>
      <c r="IS189" s="114"/>
      <c r="IT189" s="114"/>
      <c r="IU189" s="114"/>
      <c r="IV189" s="114"/>
      <c r="IW189" s="114"/>
      <c r="IX189" s="114"/>
      <c r="IY189" s="114"/>
    </row>
    <row r="190" spans="1:259" x14ac:dyDescent="0.2">
      <c r="A190" s="123">
        <v>40588</v>
      </c>
      <c r="B190" s="103" t="s">
        <v>517</v>
      </c>
      <c r="C190" s="103" t="s">
        <v>200</v>
      </c>
      <c r="D190" s="103" t="s">
        <v>134</v>
      </c>
      <c r="E190" s="145" t="s">
        <v>144</v>
      </c>
      <c r="F190" s="85">
        <v>40709</v>
      </c>
      <c r="G190" s="146">
        <v>2011</v>
      </c>
      <c r="H190" s="124" t="s">
        <v>2287</v>
      </c>
      <c r="I190" s="124" t="str">
        <f t="shared" si="8"/>
        <v>TX</v>
      </c>
      <c r="J190" s="124" t="str">
        <f t="shared" si="7"/>
        <v>AR</v>
      </c>
      <c r="K190" s="124" t="str">
        <f t="shared" si="9"/>
        <v>South Central</v>
      </c>
      <c r="L190" s="124" t="str">
        <f>INDEX('State '!$A$1:$C$62,MATCH($I190,'State '!$B:$B,0),3)</f>
        <v>South Central</v>
      </c>
      <c r="M190" s="124" t="str">
        <f>INDEX('State '!$A$1:$C$62,MATCH($J190,'State '!$B:$B,0),3)</f>
        <v>South Central</v>
      </c>
      <c r="N190" s="124"/>
      <c r="O190" s="147">
        <v>38.124000000000002</v>
      </c>
      <c r="P190" s="147">
        <v>8.4</v>
      </c>
      <c r="Q190" s="147">
        <v>112</v>
      </c>
      <c r="R190" s="86">
        <v>16</v>
      </c>
      <c r="S190" s="148" t="s">
        <v>135</v>
      </c>
      <c r="T190" s="149" t="s">
        <v>390</v>
      </c>
      <c r="U190" s="150" t="s">
        <v>518</v>
      </c>
      <c r="V190" s="124"/>
      <c r="W190" s="126"/>
    </row>
    <row r="191" spans="1:259" x14ac:dyDescent="0.2">
      <c r="A191" s="123">
        <v>40388</v>
      </c>
      <c r="B191" s="103" t="s">
        <v>524</v>
      </c>
      <c r="C191" s="103" t="s">
        <v>236</v>
      </c>
      <c r="D191" s="103" t="s">
        <v>141</v>
      </c>
      <c r="E191" s="145" t="s">
        <v>144</v>
      </c>
      <c r="F191" s="85">
        <v>40695</v>
      </c>
      <c r="G191" s="146">
        <v>2011</v>
      </c>
      <c r="H191" s="124" t="s">
        <v>809</v>
      </c>
      <c r="I191" s="124" t="str">
        <f t="shared" si="8"/>
        <v>LA</v>
      </c>
      <c r="J191" s="124" t="str">
        <f t="shared" si="7"/>
        <v>MS</v>
      </c>
      <c r="K191" s="124" t="str">
        <f t="shared" si="9"/>
        <v>South Central</v>
      </c>
      <c r="L191" s="124" t="str">
        <f>INDEX('State '!$A$1:$C$62,MATCH($I191,'State '!$B:$B,0),3)</f>
        <v>South Central</v>
      </c>
      <c r="M191" s="124" t="str">
        <f>INDEX('State '!$A$1:$C$62,MATCH($J191,'State '!$B:$B,0),3)</f>
        <v>South Central</v>
      </c>
      <c r="N191" s="124"/>
      <c r="O191" s="147">
        <v>69</v>
      </c>
      <c r="P191" s="147"/>
      <c r="Q191" s="147">
        <v>360</v>
      </c>
      <c r="R191" s="86" t="s">
        <v>479</v>
      </c>
      <c r="S191" s="148" t="s">
        <v>135</v>
      </c>
      <c r="T191" s="149" t="s">
        <v>390</v>
      </c>
      <c r="U191" s="150" t="s">
        <v>525</v>
      </c>
      <c r="V191" s="124"/>
      <c r="W191" s="126"/>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c r="FM191" s="20"/>
      <c r="FN191" s="20"/>
      <c r="FO191" s="20"/>
      <c r="FP191" s="20"/>
      <c r="FQ191" s="20"/>
      <c r="FR191" s="20"/>
      <c r="FS191" s="20"/>
      <c r="FT191" s="20"/>
      <c r="FU191" s="20"/>
      <c r="FV191" s="20"/>
      <c r="FW191" s="20"/>
      <c r="FX191" s="20"/>
      <c r="FY191" s="20"/>
      <c r="FZ191" s="20"/>
      <c r="GA191" s="20"/>
      <c r="GB191" s="20"/>
      <c r="GC191" s="20"/>
      <c r="GD191" s="20"/>
      <c r="GE191" s="20"/>
      <c r="GF191" s="20"/>
      <c r="GG191" s="20"/>
      <c r="GH191" s="20"/>
      <c r="GI191" s="20"/>
      <c r="GJ191" s="20"/>
      <c r="GK191" s="20"/>
      <c r="GL191" s="20"/>
      <c r="GM191" s="20"/>
      <c r="GN191" s="20"/>
      <c r="GO191" s="20"/>
      <c r="GP191" s="20"/>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c r="HZ191" s="20"/>
      <c r="IA191" s="20"/>
      <c r="IB191" s="20"/>
      <c r="IC191" s="20"/>
      <c r="ID191" s="20"/>
      <c r="IE191" s="20"/>
      <c r="IF191" s="20"/>
      <c r="IG191" s="20"/>
      <c r="IH191" s="20"/>
      <c r="II191" s="20"/>
      <c r="IJ191" s="20"/>
      <c r="IK191" s="20"/>
      <c r="IL191" s="20"/>
      <c r="IM191" s="20"/>
      <c r="IN191" s="20"/>
      <c r="IO191" s="20"/>
      <c r="IP191" s="20"/>
      <c r="IQ191" s="20"/>
      <c r="IR191" s="20"/>
      <c r="IS191" s="20"/>
      <c r="IT191" s="20"/>
      <c r="IU191" s="20"/>
      <c r="IV191" s="20"/>
      <c r="IW191" s="20"/>
      <c r="IX191" s="20"/>
      <c r="IY191" s="20"/>
    </row>
    <row r="192" spans="1:259" s="20" customFormat="1" x14ac:dyDescent="0.2">
      <c r="A192" s="123">
        <v>40619</v>
      </c>
      <c r="B192" s="103" t="s">
        <v>539</v>
      </c>
      <c r="C192" s="103" t="s">
        <v>239</v>
      </c>
      <c r="D192" s="103" t="s">
        <v>141</v>
      </c>
      <c r="E192" s="145" t="s">
        <v>144</v>
      </c>
      <c r="F192" s="85">
        <v>40576</v>
      </c>
      <c r="G192" s="146">
        <v>2011</v>
      </c>
      <c r="H192" s="124" t="s">
        <v>29</v>
      </c>
      <c r="I192" s="124" t="str">
        <f t="shared" si="8"/>
        <v>WY</v>
      </c>
      <c r="J192" s="124" t="str">
        <f t="shared" si="7"/>
        <v>WY</v>
      </c>
      <c r="K192" s="124" t="str">
        <f t="shared" si="9"/>
        <v>Mountain</v>
      </c>
      <c r="L192" s="124" t="str">
        <f>INDEX('State '!$A$1:$C$62,MATCH($I192,'State '!$B:$B,0),3)</f>
        <v>Mountain</v>
      </c>
      <c r="M192" s="124" t="str">
        <f>INDEX('State '!$A$1:$C$62,MATCH($J192,'State '!$B:$B,0),3)</f>
        <v>Mountain</v>
      </c>
      <c r="N192" s="124"/>
      <c r="O192" s="147">
        <v>94</v>
      </c>
      <c r="P192" s="147">
        <v>43.3</v>
      </c>
      <c r="Q192" s="147">
        <v>800</v>
      </c>
      <c r="R192" s="86">
        <v>36</v>
      </c>
      <c r="S192" s="148" t="s">
        <v>135</v>
      </c>
      <c r="T192" s="149" t="s">
        <v>390</v>
      </c>
      <c r="U192" s="150" t="s">
        <v>540</v>
      </c>
      <c r="V192" s="124"/>
      <c r="W192" s="126"/>
    </row>
    <row r="193" spans="1:259" x14ac:dyDescent="0.2">
      <c r="A193" s="123">
        <v>40388</v>
      </c>
      <c r="B193" s="102" t="s">
        <v>522</v>
      </c>
      <c r="C193" s="102" t="s">
        <v>1942</v>
      </c>
      <c r="D193" s="102" t="s">
        <v>141</v>
      </c>
      <c r="E193" s="102" t="s">
        <v>144</v>
      </c>
      <c r="F193" s="83">
        <v>40664</v>
      </c>
      <c r="G193" s="84">
        <v>2011</v>
      </c>
      <c r="H193" s="124" t="s">
        <v>17</v>
      </c>
      <c r="I193" s="124" t="str">
        <f t="shared" si="8"/>
        <v>AL</v>
      </c>
      <c r="J193" s="124" t="str">
        <f t="shared" ref="J193:J256" si="10">RIGHT($H193,2)</f>
        <v>AL</v>
      </c>
      <c r="K193" s="124" t="str">
        <f t="shared" si="9"/>
        <v>South Central</v>
      </c>
      <c r="L193" s="124" t="str">
        <f>INDEX('State '!$A$1:$C$62,MATCH($I193,'State '!$B:$B,0),3)</f>
        <v>South Central</v>
      </c>
      <c r="M193" s="124" t="str">
        <f>INDEX('State '!$A$1:$C$62,MATCH($J193,'State '!$B:$B,0),3)</f>
        <v>South Central</v>
      </c>
      <c r="N193" s="124"/>
      <c r="O193" s="86">
        <v>36</v>
      </c>
      <c r="P193" s="86"/>
      <c r="Q193" s="86">
        <v>380</v>
      </c>
      <c r="R193" s="125"/>
      <c r="S193" s="124" t="s">
        <v>135</v>
      </c>
      <c r="T193" s="124" t="s">
        <v>390</v>
      </c>
      <c r="U193" s="124" t="s">
        <v>523</v>
      </c>
      <c r="V193" s="124"/>
      <c r="W193" s="126"/>
    </row>
    <row r="194" spans="1:259" s="20" customFormat="1" x14ac:dyDescent="0.2">
      <c r="A194" s="123">
        <v>40588</v>
      </c>
      <c r="B194" s="102" t="s">
        <v>526</v>
      </c>
      <c r="C194" s="102" t="s">
        <v>202</v>
      </c>
      <c r="D194" s="102" t="s">
        <v>141</v>
      </c>
      <c r="E194" s="102" t="s">
        <v>144</v>
      </c>
      <c r="F194" s="83">
        <v>40835</v>
      </c>
      <c r="G194" s="84">
        <v>2011</v>
      </c>
      <c r="H194" s="124" t="s">
        <v>7</v>
      </c>
      <c r="I194" s="124" t="str">
        <f t="shared" si="8"/>
        <v>PA</v>
      </c>
      <c r="J194" s="124" t="str">
        <f t="shared" si="10"/>
        <v>PA</v>
      </c>
      <c r="K194" s="124" t="str">
        <f t="shared" si="9"/>
        <v>Northeast</v>
      </c>
      <c r="L194" s="124" t="str">
        <f>INDEX('State '!$A$1:$C$62,MATCH($I194,'State '!$B:$B,0),3)</f>
        <v>Northeast</v>
      </c>
      <c r="M194" s="124" t="str">
        <f>INDEX('State '!$A$1:$C$62,MATCH($J194,'State '!$B:$B,0),3)</f>
        <v>Northeast</v>
      </c>
      <c r="N194" s="124"/>
      <c r="O194" s="86">
        <v>55.6</v>
      </c>
      <c r="P194" s="86">
        <v>18.2</v>
      </c>
      <c r="Q194" s="86">
        <v>150</v>
      </c>
      <c r="R194" s="125">
        <v>20</v>
      </c>
      <c r="S194" s="124" t="s">
        <v>135</v>
      </c>
      <c r="T194" s="124" t="s">
        <v>390</v>
      </c>
      <c r="U194" s="124" t="s">
        <v>527</v>
      </c>
      <c r="V194" s="124"/>
      <c r="W194" s="126"/>
    </row>
    <row r="195" spans="1:259" x14ac:dyDescent="0.2">
      <c r="A195" s="123">
        <v>40617</v>
      </c>
      <c r="B195" s="103" t="s">
        <v>512</v>
      </c>
      <c r="C195" s="103" t="s">
        <v>231</v>
      </c>
      <c r="D195" s="103" t="s">
        <v>141</v>
      </c>
      <c r="E195" s="145" t="s">
        <v>144</v>
      </c>
      <c r="F195" s="85">
        <v>40848</v>
      </c>
      <c r="G195" s="146">
        <v>2011</v>
      </c>
      <c r="H195" s="124" t="s">
        <v>397</v>
      </c>
      <c r="I195" s="124" t="str">
        <f t="shared" ref="I195:I258" si="11">LEFT($H195,2)</f>
        <v>PA</v>
      </c>
      <c r="J195" s="124" t="str">
        <f t="shared" si="10"/>
        <v>NY</v>
      </c>
      <c r="K195" s="124" t="str">
        <f t="shared" ref="K195:K258" si="12">IF($L195=$M195,L195,CONCATENATE($L195,", ",IF(ISBLANK(N195),"",CONCATENATE(N195,", ")),$M195))</f>
        <v>Northeast</v>
      </c>
      <c r="L195" s="124" t="str">
        <f>INDEX('State '!$A$1:$C$62,MATCH($I195,'State '!$B:$B,0),3)</f>
        <v>Northeast</v>
      </c>
      <c r="M195" s="124" t="str">
        <f>INDEX('State '!$A$1:$C$62,MATCH($J195,'State '!$B:$B,0),3)</f>
        <v>Northeast</v>
      </c>
      <c r="N195" s="124"/>
      <c r="O195" s="147">
        <v>0</v>
      </c>
      <c r="P195" s="147">
        <v>0</v>
      </c>
      <c r="Q195" s="147">
        <v>325</v>
      </c>
      <c r="R195" s="86"/>
      <c r="S195" s="148" t="s">
        <v>135</v>
      </c>
      <c r="T195" s="149" t="s">
        <v>390</v>
      </c>
      <c r="U195" s="150" t="s">
        <v>513</v>
      </c>
      <c r="V195" s="124"/>
      <c r="W195" s="126"/>
    </row>
    <row r="196" spans="1:259" s="20" customFormat="1" x14ac:dyDescent="0.2">
      <c r="A196" s="123">
        <v>40609</v>
      </c>
      <c r="B196" s="103" t="s">
        <v>551</v>
      </c>
      <c r="C196" s="103" t="s">
        <v>243</v>
      </c>
      <c r="D196" s="103" t="s">
        <v>137</v>
      </c>
      <c r="E196" s="145" t="s">
        <v>144</v>
      </c>
      <c r="F196" s="85">
        <v>40640</v>
      </c>
      <c r="G196" s="146">
        <v>2011</v>
      </c>
      <c r="H196" s="124" t="s">
        <v>552</v>
      </c>
      <c r="I196" s="124" t="str">
        <f t="shared" si="11"/>
        <v>AK</v>
      </c>
      <c r="J196" s="124" t="str">
        <f t="shared" si="10"/>
        <v>AK</v>
      </c>
      <c r="K196" s="124" t="str">
        <f t="shared" si="12"/>
        <v>Pacific</v>
      </c>
      <c r="L196" s="124" t="str">
        <f>INDEX('State '!$A$1:$C$62,MATCH($I196,'State '!$B:$B,0),3)</f>
        <v>Pacific</v>
      </c>
      <c r="M196" s="124" t="str">
        <f>INDEX('State '!$A$1:$C$62,MATCH($J196,'State '!$B:$B,0),3)</f>
        <v>Pacific</v>
      </c>
      <c r="N196" s="124"/>
      <c r="O196" s="147"/>
      <c r="P196" s="147">
        <v>7.4</v>
      </c>
      <c r="Q196" s="147">
        <v>48.685000000000002</v>
      </c>
      <c r="R196" s="86"/>
      <c r="S196" s="148" t="s">
        <v>139</v>
      </c>
      <c r="T196" s="149" t="s">
        <v>188</v>
      </c>
      <c r="U196" s="150" t="s">
        <v>391</v>
      </c>
      <c r="V196" s="124"/>
      <c r="W196" s="126"/>
    </row>
    <row r="197" spans="1:259" x14ac:dyDescent="0.2">
      <c r="A197" s="123">
        <v>40647</v>
      </c>
      <c r="B197" s="103" t="s">
        <v>2138</v>
      </c>
      <c r="C197" s="103" t="s">
        <v>233</v>
      </c>
      <c r="D197" s="103" t="s">
        <v>134</v>
      </c>
      <c r="E197" s="145" t="s">
        <v>144</v>
      </c>
      <c r="F197" s="85">
        <v>40786</v>
      </c>
      <c r="G197" s="151">
        <v>2011</v>
      </c>
      <c r="H197" s="124" t="s">
        <v>1813</v>
      </c>
      <c r="I197" s="124" t="str">
        <f t="shared" si="11"/>
        <v>VA</v>
      </c>
      <c r="J197" s="124" t="str">
        <f t="shared" si="10"/>
        <v>TN</v>
      </c>
      <c r="K197" s="124" t="str">
        <f t="shared" si="12"/>
        <v>Northeast, Midwest</v>
      </c>
      <c r="L197" s="124" t="str">
        <f>INDEX('State '!$A$1:$C$62,MATCH($I197,'State '!$B:$B,0),3)</f>
        <v>Northeast</v>
      </c>
      <c r="M197" s="124" t="str">
        <f>INDEX('State '!$A$1:$C$62,MATCH($J197,'State '!$B:$B,0),3)</f>
        <v>Midwest</v>
      </c>
      <c r="N197" s="124"/>
      <c r="O197" s="147">
        <v>135</v>
      </c>
      <c r="P197" s="147">
        <v>28</v>
      </c>
      <c r="Q197" s="147">
        <v>150</v>
      </c>
      <c r="R197" s="86">
        <v>24</v>
      </c>
      <c r="S197" s="148" t="s">
        <v>135</v>
      </c>
      <c r="T197" s="149" t="s">
        <v>390</v>
      </c>
      <c r="U197" s="150" t="s">
        <v>519</v>
      </c>
      <c r="V197" s="124"/>
      <c r="W197" s="126"/>
    </row>
    <row r="198" spans="1:259" x14ac:dyDescent="0.2">
      <c r="A198" s="123">
        <v>40388</v>
      </c>
      <c r="B198" s="102" t="s">
        <v>510</v>
      </c>
      <c r="C198" s="102" t="s">
        <v>230</v>
      </c>
      <c r="D198" s="102" t="s">
        <v>141</v>
      </c>
      <c r="E198" s="102" t="s">
        <v>144</v>
      </c>
      <c r="F198" s="83">
        <v>40805</v>
      </c>
      <c r="G198" s="125">
        <v>2011</v>
      </c>
      <c r="H198" s="124" t="s">
        <v>31</v>
      </c>
      <c r="I198" s="124" t="str">
        <f t="shared" si="11"/>
        <v>NV</v>
      </c>
      <c r="J198" s="124" t="str">
        <f t="shared" si="10"/>
        <v>NV</v>
      </c>
      <c r="K198" s="124" t="str">
        <f t="shared" si="12"/>
        <v>Mountain</v>
      </c>
      <c r="L198" s="124" t="str">
        <f>INDEX('State '!$A$1:$C$62,MATCH($I198,'State '!$B:$B,0),3)</f>
        <v>Mountain</v>
      </c>
      <c r="M198" s="124" t="str">
        <f>INDEX('State '!$A$1:$C$62,MATCH($J198,'State '!$B:$B,0),3)</f>
        <v>Mountain</v>
      </c>
      <c r="N198" s="124"/>
      <c r="O198" s="86">
        <v>2.387</v>
      </c>
      <c r="P198" s="86">
        <v>0.9</v>
      </c>
      <c r="Q198" s="86"/>
      <c r="R198" s="125"/>
      <c r="S198" s="124" t="s">
        <v>135</v>
      </c>
      <c r="T198" s="124" t="s">
        <v>390</v>
      </c>
      <c r="U198" s="124" t="s">
        <v>511</v>
      </c>
      <c r="V198" s="124"/>
      <c r="W198" s="126"/>
    </row>
    <row r="199" spans="1:259" x14ac:dyDescent="0.2">
      <c r="A199" s="123">
        <v>40814</v>
      </c>
      <c r="B199" s="103" t="s">
        <v>500</v>
      </c>
      <c r="C199" s="103" t="s">
        <v>227</v>
      </c>
      <c r="D199" s="103" t="s">
        <v>141</v>
      </c>
      <c r="E199" s="145" t="s">
        <v>144</v>
      </c>
      <c r="F199" s="85">
        <v>40808</v>
      </c>
      <c r="G199" s="151">
        <v>2011</v>
      </c>
      <c r="H199" s="124" t="s">
        <v>501</v>
      </c>
      <c r="I199" s="124" t="str">
        <f t="shared" si="11"/>
        <v>MS</v>
      </c>
      <c r="J199" s="124" t="str">
        <f t="shared" si="10"/>
        <v>AL</v>
      </c>
      <c r="K199" s="124" t="str">
        <f t="shared" si="12"/>
        <v>South Central</v>
      </c>
      <c r="L199" s="124" t="str">
        <f>INDEX('State '!$A$1:$C$62,MATCH($I199,'State '!$B:$B,0),3)</f>
        <v>South Central</v>
      </c>
      <c r="M199" s="124" t="str">
        <f>INDEX('State '!$A$1:$C$62,MATCH($J199,'State '!$B:$B,0),3)</f>
        <v>South Central</v>
      </c>
      <c r="N199" s="124"/>
      <c r="O199" s="147">
        <v>59</v>
      </c>
      <c r="P199" s="147">
        <v>15.5</v>
      </c>
      <c r="Q199" s="147">
        <v>810</v>
      </c>
      <c r="R199" s="86">
        <v>26</v>
      </c>
      <c r="S199" s="148" t="s">
        <v>135</v>
      </c>
      <c r="T199" s="149" t="s">
        <v>390</v>
      </c>
      <c r="U199" s="150" t="s">
        <v>502</v>
      </c>
      <c r="V199" s="124"/>
      <c r="W199" s="126"/>
    </row>
    <row r="200" spans="1:259" s="20" customFormat="1" x14ac:dyDescent="0.2">
      <c r="A200" s="123">
        <v>40380</v>
      </c>
      <c r="B200" s="103" t="s">
        <v>462</v>
      </c>
      <c r="C200" s="103" t="s">
        <v>218</v>
      </c>
      <c r="D200" s="103" t="s">
        <v>134</v>
      </c>
      <c r="E200" s="145" t="s">
        <v>144</v>
      </c>
      <c r="F200" s="85"/>
      <c r="G200" s="151">
        <v>2011</v>
      </c>
      <c r="H200" s="124" t="s">
        <v>0</v>
      </c>
      <c r="I200" s="124" t="str">
        <f t="shared" si="11"/>
        <v>LA</v>
      </c>
      <c r="J200" s="124" t="str">
        <f t="shared" si="10"/>
        <v>LA</v>
      </c>
      <c r="K200" s="124" t="str">
        <f t="shared" si="12"/>
        <v>South Central</v>
      </c>
      <c r="L200" s="124" t="str">
        <f>INDEX('State '!$A$1:$C$62,MATCH($I200,'State '!$B:$B,0),3)</f>
        <v>South Central</v>
      </c>
      <c r="M200" s="124" t="str">
        <f>INDEX('State '!$A$1:$C$62,MATCH($J200,'State '!$B:$B,0),3)</f>
        <v>South Central</v>
      </c>
      <c r="N200" s="124"/>
      <c r="O200" s="147">
        <v>15</v>
      </c>
      <c r="P200" s="147">
        <v>5.3</v>
      </c>
      <c r="Q200" s="147">
        <v>900</v>
      </c>
      <c r="R200" s="86">
        <v>24</v>
      </c>
      <c r="S200" s="148" t="s">
        <v>135</v>
      </c>
      <c r="T200" s="149" t="s">
        <v>390</v>
      </c>
      <c r="U200" s="150" t="s">
        <v>463</v>
      </c>
      <c r="V200" s="124"/>
      <c r="W200" s="126"/>
      <c r="X200" s="127"/>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c r="IC200" s="114"/>
      <c r="ID200" s="114"/>
      <c r="IE200" s="114"/>
      <c r="IF200" s="114"/>
      <c r="IG200" s="114"/>
      <c r="IH200" s="114"/>
      <c r="II200" s="114"/>
      <c r="IJ200" s="114"/>
      <c r="IK200" s="114"/>
      <c r="IL200" s="114"/>
      <c r="IM200" s="114"/>
      <c r="IN200" s="114"/>
      <c r="IO200" s="114"/>
      <c r="IP200" s="114"/>
      <c r="IQ200" s="114"/>
      <c r="IR200" s="114"/>
      <c r="IS200" s="114"/>
      <c r="IT200" s="114"/>
      <c r="IU200" s="114"/>
      <c r="IV200" s="114"/>
      <c r="IW200" s="114"/>
      <c r="IX200" s="114"/>
      <c r="IY200" s="114"/>
    </row>
    <row r="201" spans="1:259" s="20" customFormat="1" x14ac:dyDescent="0.2">
      <c r="A201" s="123">
        <v>40842</v>
      </c>
      <c r="B201" s="103" t="s">
        <v>508</v>
      </c>
      <c r="C201" s="103" t="s">
        <v>229</v>
      </c>
      <c r="D201" s="103" t="s">
        <v>141</v>
      </c>
      <c r="E201" s="145" t="s">
        <v>144</v>
      </c>
      <c r="F201" s="85">
        <v>40842</v>
      </c>
      <c r="G201" s="151">
        <v>2011</v>
      </c>
      <c r="H201" s="124" t="s">
        <v>28</v>
      </c>
      <c r="I201" s="124" t="str">
        <f t="shared" si="11"/>
        <v>IL</v>
      </c>
      <c r="J201" s="124" t="str">
        <f t="shared" si="10"/>
        <v>IL</v>
      </c>
      <c r="K201" s="124" t="str">
        <f t="shared" si="12"/>
        <v>Midwest</v>
      </c>
      <c r="L201" s="124" t="str">
        <f>INDEX('State '!$A$1:$C$62,MATCH($I201,'State '!$B:$B,0),3)</f>
        <v>Midwest</v>
      </c>
      <c r="M201" s="124" t="str">
        <f>INDEX('State '!$A$1:$C$62,MATCH($J201,'State '!$B:$B,0),3)</f>
        <v>Midwest</v>
      </c>
      <c r="N201" s="124"/>
      <c r="O201" s="147">
        <v>18.399999999999999</v>
      </c>
      <c r="P201" s="147">
        <v>8.65</v>
      </c>
      <c r="Q201" s="147">
        <v>120</v>
      </c>
      <c r="R201" s="86">
        <v>16</v>
      </c>
      <c r="S201" s="148" t="s">
        <v>135</v>
      </c>
      <c r="T201" s="149" t="s">
        <v>390</v>
      </c>
      <c r="U201" s="150" t="s">
        <v>509</v>
      </c>
      <c r="V201" s="124"/>
      <c r="W201" s="126"/>
      <c r="X201" s="127"/>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c r="FD201" s="114"/>
      <c r="FE201" s="114"/>
      <c r="FF201" s="114"/>
      <c r="FG201" s="114"/>
      <c r="FH201" s="114"/>
      <c r="FI201" s="114"/>
      <c r="FJ201" s="114"/>
      <c r="FK201" s="114"/>
      <c r="FL201" s="114"/>
      <c r="FM201" s="114"/>
      <c r="FN201" s="114"/>
      <c r="FO201" s="114"/>
      <c r="FP201" s="114"/>
      <c r="FQ201" s="114"/>
      <c r="FR201" s="114"/>
      <c r="FS201" s="114"/>
      <c r="FT201" s="114"/>
      <c r="FU201" s="114"/>
      <c r="FV201" s="114"/>
      <c r="FW201" s="114"/>
      <c r="FX201" s="114"/>
      <c r="FY201" s="114"/>
      <c r="FZ201" s="114"/>
      <c r="GA201" s="114"/>
      <c r="GB201" s="114"/>
      <c r="GC201" s="114"/>
      <c r="GD201" s="114"/>
      <c r="GE201" s="114"/>
      <c r="GF201" s="114"/>
      <c r="GG201" s="114"/>
      <c r="GH201" s="114"/>
      <c r="GI201" s="114"/>
      <c r="GJ201" s="114"/>
      <c r="GK201" s="114"/>
      <c r="GL201" s="114"/>
      <c r="GM201" s="114"/>
      <c r="GN201" s="114"/>
      <c r="GO201" s="114"/>
      <c r="GP201" s="114"/>
      <c r="GQ201" s="114"/>
      <c r="GR201" s="114"/>
      <c r="GS201" s="114"/>
      <c r="GT201" s="114"/>
      <c r="GU201" s="114"/>
      <c r="GV201" s="114"/>
      <c r="GW201" s="114"/>
      <c r="GX201" s="114"/>
      <c r="GY201" s="114"/>
      <c r="GZ201" s="114"/>
      <c r="HA201" s="114"/>
      <c r="HB201" s="114"/>
      <c r="HC201" s="114"/>
      <c r="HD201" s="114"/>
      <c r="HE201" s="114"/>
      <c r="HF201" s="114"/>
      <c r="HG201" s="114"/>
      <c r="HH201" s="114"/>
      <c r="HI201" s="114"/>
      <c r="HJ201" s="114"/>
      <c r="HK201" s="114"/>
      <c r="HL201" s="114"/>
      <c r="HM201" s="114"/>
      <c r="HN201" s="114"/>
      <c r="HO201" s="114"/>
      <c r="HP201" s="114"/>
      <c r="HQ201" s="114"/>
      <c r="HR201" s="114"/>
      <c r="HS201" s="114"/>
      <c r="HT201" s="114"/>
      <c r="HU201" s="114"/>
      <c r="HV201" s="114"/>
      <c r="HW201" s="114"/>
      <c r="HX201" s="114"/>
      <c r="HY201" s="114"/>
      <c r="HZ201" s="114"/>
      <c r="IA201" s="114"/>
      <c r="IB201" s="114"/>
      <c r="IC201" s="114"/>
      <c r="ID201" s="114"/>
      <c r="IE201" s="114"/>
      <c r="IF201" s="114"/>
      <c r="IG201" s="114"/>
      <c r="IH201" s="114"/>
      <c r="II201" s="114"/>
      <c r="IJ201" s="114"/>
      <c r="IK201" s="114"/>
      <c r="IL201" s="114"/>
      <c r="IM201" s="114"/>
      <c r="IN201" s="114"/>
      <c r="IO201" s="114"/>
      <c r="IP201" s="114"/>
      <c r="IQ201" s="114"/>
      <c r="IR201" s="114"/>
      <c r="IS201" s="114"/>
      <c r="IT201" s="114"/>
      <c r="IU201" s="114"/>
      <c r="IV201" s="114"/>
      <c r="IW201" s="114"/>
      <c r="IX201" s="114"/>
      <c r="IY201" s="114"/>
    </row>
    <row r="202" spans="1:259" s="20" customFormat="1" x14ac:dyDescent="0.2">
      <c r="A202" s="123">
        <v>41335</v>
      </c>
      <c r="B202" s="103" t="s">
        <v>1793</v>
      </c>
      <c r="C202" s="103" t="s">
        <v>238</v>
      </c>
      <c r="D202" s="103" t="s">
        <v>141</v>
      </c>
      <c r="E202" s="145" t="s">
        <v>144</v>
      </c>
      <c r="F202" s="85">
        <v>40817</v>
      </c>
      <c r="G202" s="151">
        <v>2011</v>
      </c>
      <c r="H202" s="124" t="s">
        <v>6</v>
      </c>
      <c r="I202" s="124" t="str">
        <f t="shared" si="11"/>
        <v>TX</v>
      </c>
      <c r="J202" s="124" t="str">
        <f t="shared" si="10"/>
        <v>TX</v>
      </c>
      <c r="K202" s="124" t="str">
        <f t="shared" si="12"/>
        <v>South Central</v>
      </c>
      <c r="L202" s="124" t="str">
        <f>INDEX('State '!$A$1:$C$62,MATCH($I202,'State '!$B:$B,0),3)</f>
        <v>South Central</v>
      </c>
      <c r="M202" s="124" t="str">
        <f>INDEX('State '!$A$1:$C$62,MATCH($J202,'State '!$B:$B,0),3)</f>
        <v>South Central</v>
      </c>
      <c r="N202" s="124"/>
      <c r="O202" s="147">
        <v>0</v>
      </c>
      <c r="P202" s="147">
        <v>160</v>
      </c>
      <c r="Q202" s="147">
        <v>400</v>
      </c>
      <c r="R202" s="86">
        <v>30</v>
      </c>
      <c r="S202" s="148" t="s">
        <v>139</v>
      </c>
      <c r="T202" s="149" t="s">
        <v>188</v>
      </c>
      <c r="U202" s="150" t="s">
        <v>391</v>
      </c>
      <c r="V202" s="124"/>
      <c r="W202" s="126"/>
      <c r="X202" s="127"/>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c r="FD202" s="114"/>
      <c r="FE202" s="114"/>
      <c r="FF202" s="114"/>
      <c r="FG202" s="114"/>
      <c r="FH202" s="114"/>
      <c r="FI202" s="114"/>
      <c r="FJ202" s="114"/>
      <c r="FK202" s="114"/>
      <c r="FL202" s="114"/>
      <c r="FM202" s="114"/>
      <c r="FN202" s="114"/>
      <c r="FO202" s="114"/>
      <c r="FP202" s="114"/>
      <c r="FQ202" s="114"/>
      <c r="FR202" s="114"/>
      <c r="FS202" s="114"/>
      <c r="FT202" s="114"/>
      <c r="FU202" s="114"/>
      <c r="FV202" s="114"/>
      <c r="FW202" s="114"/>
      <c r="FX202" s="114"/>
      <c r="FY202" s="114"/>
      <c r="FZ202" s="114"/>
      <c r="GA202" s="114"/>
      <c r="GB202" s="114"/>
      <c r="GC202" s="114"/>
      <c r="GD202" s="114"/>
      <c r="GE202" s="114"/>
      <c r="GF202" s="114"/>
      <c r="GG202" s="114"/>
      <c r="GH202" s="114"/>
      <c r="GI202" s="114"/>
      <c r="GJ202" s="114"/>
      <c r="GK202" s="114"/>
      <c r="GL202" s="114"/>
      <c r="GM202" s="114"/>
      <c r="GN202" s="114"/>
      <c r="GO202" s="114"/>
      <c r="GP202" s="114"/>
      <c r="GQ202" s="114"/>
      <c r="GR202" s="114"/>
      <c r="GS202" s="114"/>
      <c r="GT202" s="114"/>
      <c r="GU202" s="114"/>
      <c r="GV202" s="114"/>
      <c r="GW202" s="114"/>
      <c r="GX202" s="114"/>
      <c r="GY202" s="114"/>
      <c r="GZ202" s="114"/>
      <c r="HA202" s="114"/>
      <c r="HB202" s="114"/>
      <c r="HC202" s="114"/>
      <c r="HD202" s="114"/>
      <c r="HE202" s="114"/>
      <c r="HF202" s="114"/>
      <c r="HG202" s="114"/>
      <c r="HH202" s="114"/>
      <c r="HI202" s="114"/>
      <c r="HJ202" s="114"/>
      <c r="HK202" s="114"/>
      <c r="HL202" s="114"/>
      <c r="HM202" s="114"/>
      <c r="HN202" s="114"/>
      <c r="HO202" s="114"/>
      <c r="HP202" s="114"/>
      <c r="HQ202" s="114"/>
      <c r="HR202" s="114"/>
      <c r="HS202" s="114"/>
      <c r="HT202" s="114"/>
      <c r="HU202" s="114"/>
      <c r="HV202" s="114"/>
      <c r="HW202" s="114"/>
      <c r="HX202" s="114"/>
      <c r="HY202" s="114"/>
      <c r="HZ202" s="114"/>
      <c r="IA202" s="114"/>
      <c r="IB202" s="114"/>
      <c r="IC202" s="114"/>
      <c r="ID202" s="114"/>
      <c r="IE202" s="114"/>
      <c r="IF202" s="114"/>
      <c r="IG202" s="114"/>
      <c r="IH202" s="114"/>
      <c r="II202" s="114"/>
      <c r="IJ202" s="114"/>
      <c r="IK202" s="114"/>
      <c r="IL202" s="114"/>
      <c r="IM202" s="114"/>
      <c r="IN202" s="114"/>
      <c r="IO202" s="114"/>
      <c r="IP202" s="114"/>
      <c r="IQ202" s="114"/>
      <c r="IR202" s="114"/>
      <c r="IS202" s="114"/>
      <c r="IT202" s="114"/>
      <c r="IU202" s="114"/>
      <c r="IV202" s="114"/>
      <c r="IW202" s="114"/>
      <c r="IX202" s="114"/>
      <c r="IY202" s="114"/>
    </row>
    <row r="203" spans="1:259" s="20" customFormat="1" x14ac:dyDescent="0.2">
      <c r="A203" s="123">
        <v>40585</v>
      </c>
      <c r="B203" s="103" t="s">
        <v>542</v>
      </c>
      <c r="C203" s="103" t="s">
        <v>240</v>
      </c>
      <c r="D203" s="103" t="s">
        <v>137</v>
      </c>
      <c r="E203" s="145" t="s">
        <v>144</v>
      </c>
      <c r="F203" s="85">
        <v>40752</v>
      </c>
      <c r="G203" s="151">
        <v>2011</v>
      </c>
      <c r="H203" s="124" t="s">
        <v>543</v>
      </c>
      <c r="I203" s="124" t="str">
        <f t="shared" si="11"/>
        <v>WY</v>
      </c>
      <c r="J203" s="124" t="str">
        <f t="shared" si="10"/>
        <v>OR</v>
      </c>
      <c r="K203" s="124" t="str">
        <f t="shared" si="12"/>
        <v>Mountain, Pacific</v>
      </c>
      <c r="L203" s="124" t="str">
        <f>INDEX('State '!$A$1:$C$62,MATCH($I203,'State '!$B:$B,0),3)</f>
        <v>Mountain</v>
      </c>
      <c r="M203" s="124" t="str">
        <f>INDEX('State '!$A$1:$C$62,MATCH($J203,'State '!$B:$B,0),3)</f>
        <v>Pacific</v>
      </c>
      <c r="N203" s="124"/>
      <c r="O203" s="147">
        <v>2960</v>
      </c>
      <c r="P203" s="147">
        <v>672.5</v>
      </c>
      <c r="Q203" s="147">
        <v>1500</v>
      </c>
      <c r="R203" s="86">
        <v>42</v>
      </c>
      <c r="S203" s="148" t="s">
        <v>135</v>
      </c>
      <c r="T203" s="149" t="s">
        <v>390</v>
      </c>
      <c r="U203" s="150" t="s">
        <v>544</v>
      </c>
      <c r="V203" s="124"/>
      <c r="W203" s="126"/>
    </row>
    <row r="204" spans="1:259" x14ac:dyDescent="0.2">
      <c r="A204" s="123">
        <v>42619</v>
      </c>
      <c r="B204" s="102" t="s">
        <v>2065</v>
      </c>
      <c r="C204" s="102" t="s">
        <v>2301</v>
      </c>
      <c r="D204" s="102" t="s">
        <v>134</v>
      </c>
      <c r="E204" s="145" t="s">
        <v>144</v>
      </c>
      <c r="F204" s="83"/>
      <c r="G204" s="125">
        <v>2011</v>
      </c>
      <c r="H204" s="124" t="s">
        <v>29</v>
      </c>
      <c r="I204" s="124" t="str">
        <f t="shared" si="11"/>
        <v>WY</v>
      </c>
      <c r="J204" s="124" t="str">
        <f t="shared" si="10"/>
        <v>WY</v>
      </c>
      <c r="K204" s="124" t="str">
        <f t="shared" si="12"/>
        <v>Mountain</v>
      </c>
      <c r="L204" s="124" t="str">
        <f>INDEX('State '!$A$1:$C$62,MATCH($I204,'State '!$B:$B,0),3)</f>
        <v>Mountain</v>
      </c>
      <c r="M204" s="124" t="str">
        <f>INDEX('State '!$A$1:$C$62,MATCH($J204,'State '!$B:$B,0),3)</f>
        <v>Mountain</v>
      </c>
      <c r="N204" s="124"/>
      <c r="O204" s="86"/>
      <c r="P204" s="86"/>
      <c r="Q204" s="86"/>
      <c r="R204" s="125" t="s">
        <v>1138</v>
      </c>
      <c r="S204" s="124" t="s">
        <v>135</v>
      </c>
      <c r="T204" s="124" t="s">
        <v>390</v>
      </c>
      <c r="U204" s="124" t="s">
        <v>2302</v>
      </c>
      <c r="V204" s="124"/>
      <c r="W204" s="126"/>
    </row>
    <row r="205" spans="1:259" x14ac:dyDescent="0.2">
      <c r="A205" s="123">
        <v>40589</v>
      </c>
      <c r="B205" s="103" t="s">
        <v>455</v>
      </c>
      <c r="C205" s="103" t="s">
        <v>216</v>
      </c>
      <c r="D205" s="103" t="s">
        <v>141</v>
      </c>
      <c r="E205" s="145" t="s">
        <v>144</v>
      </c>
      <c r="F205" s="85">
        <v>40695</v>
      </c>
      <c r="G205" s="151">
        <v>2011</v>
      </c>
      <c r="H205" s="124" t="s">
        <v>14</v>
      </c>
      <c r="I205" s="124" t="str">
        <f t="shared" si="11"/>
        <v>MS</v>
      </c>
      <c r="J205" s="124" t="str">
        <f t="shared" si="10"/>
        <v>MS</v>
      </c>
      <c r="K205" s="124" t="str">
        <f t="shared" si="12"/>
        <v>South Central</v>
      </c>
      <c r="L205" s="124" t="str">
        <f>INDEX('State '!$A$1:$C$62,MATCH($I205,'State '!$B:$B,0),3)</f>
        <v>South Central</v>
      </c>
      <c r="M205" s="124" t="str">
        <f>INDEX('State '!$A$1:$C$62,MATCH($J205,'State '!$B:$B,0),3)</f>
        <v>South Central</v>
      </c>
      <c r="N205" s="124"/>
      <c r="O205" s="147">
        <v>108</v>
      </c>
      <c r="P205" s="147">
        <v>19.7</v>
      </c>
      <c r="Q205" s="147">
        <v>125</v>
      </c>
      <c r="R205" s="86">
        <v>36</v>
      </c>
      <c r="S205" s="148" t="s">
        <v>135</v>
      </c>
      <c r="T205" s="149" t="s">
        <v>390</v>
      </c>
      <c r="U205" s="150" t="s">
        <v>448</v>
      </c>
      <c r="V205" s="124"/>
      <c r="W205" s="126"/>
    </row>
    <row r="206" spans="1:259" x14ac:dyDescent="0.2">
      <c r="A206" s="123">
        <v>40785</v>
      </c>
      <c r="B206" s="103" t="s">
        <v>554</v>
      </c>
      <c r="C206" s="103" t="s">
        <v>200</v>
      </c>
      <c r="D206" s="103" t="s">
        <v>141</v>
      </c>
      <c r="E206" s="145" t="s">
        <v>144</v>
      </c>
      <c r="F206" s="85">
        <v>40781</v>
      </c>
      <c r="G206" s="151">
        <v>2011</v>
      </c>
      <c r="H206" s="124" t="s">
        <v>7</v>
      </c>
      <c r="I206" s="124" t="str">
        <f t="shared" si="11"/>
        <v>PA</v>
      </c>
      <c r="J206" s="124" t="str">
        <f t="shared" si="10"/>
        <v>PA</v>
      </c>
      <c r="K206" s="124" t="str">
        <f t="shared" si="12"/>
        <v>Northeast</v>
      </c>
      <c r="L206" s="124" t="str">
        <f>INDEX('State '!$A$1:$C$62,MATCH($I206,'State '!$B:$B,0),3)</f>
        <v>Northeast</v>
      </c>
      <c r="M206" s="124" t="str">
        <f>INDEX('State '!$A$1:$C$62,MATCH($J206,'State '!$B:$B,0),3)</f>
        <v>Northeast</v>
      </c>
      <c r="N206" s="124"/>
      <c r="O206" s="147">
        <v>472</v>
      </c>
      <c r="P206" s="147">
        <v>38.6</v>
      </c>
      <c r="Q206" s="147">
        <v>455</v>
      </c>
      <c r="R206" s="86" t="s">
        <v>555</v>
      </c>
      <c r="S206" s="148" t="s">
        <v>135</v>
      </c>
      <c r="T206" s="149" t="s">
        <v>390</v>
      </c>
      <c r="U206" s="150" t="s">
        <v>556</v>
      </c>
      <c r="V206" s="124"/>
      <c r="W206" s="126"/>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row>
    <row r="207" spans="1:259" s="20" customFormat="1" x14ac:dyDescent="0.2">
      <c r="A207" s="123">
        <v>40848</v>
      </c>
      <c r="B207" s="103" t="s">
        <v>514</v>
      </c>
      <c r="C207" s="103" t="s">
        <v>232</v>
      </c>
      <c r="D207" s="103" t="s">
        <v>137</v>
      </c>
      <c r="E207" s="145" t="s">
        <v>144</v>
      </c>
      <c r="F207" s="85">
        <v>40867</v>
      </c>
      <c r="G207" s="151">
        <v>2011</v>
      </c>
      <c r="H207" s="124" t="s">
        <v>397</v>
      </c>
      <c r="I207" s="124" t="str">
        <f t="shared" si="11"/>
        <v>PA</v>
      </c>
      <c r="J207" s="124" t="str">
        <f t="shared" si="10"/>
        <v>NY</v>
      </c>
      <c r="K207" s="124" t="str">
        <f t="shared" si="12"/>
        <v>Northeast</v>
      </c>
      <c r="L207" s="124" t="str">
        <f>INDEX('State '!$A$1:$C$62,MATCH($I207,'State '!$B:$B,0),3)</f>
        <v>Northeast</v>
      </c>
      <c r="M207" s="124" t="str">
        <f>INDEX('State '!$A$1:$C$62,MATCH($J207,'State '!$B:$B,0),3)</f>
        <v>Northeast</v>
      </c>
      <c r="N207" s="124"/>
      <c r="O207" s="147">
        <v>46.76</v>
      </c>
      <c r="P207" s="147">
        <v>15</v>
      </c>
      <c r="Q207" s="147">
        <v>350</v>
      </c>
      <c r="R207" s="86">
        <v>24</v>
      </c>
      <c r="S207" s="148" t="s">
        <v>135</v>
      </c>
      <c r="T207" s="149" t="s">
        <v>390</v>
      </c>
      <c r="U207" s="150" t="s">
        <v>516</v>
      </c>
      <c r="V207" s="124"/>
      <c r="W207" s="126"/>
    </row>
    <row r="208" spans="1:259" x14ac:dyDescent="0.2">
      <c r="A208" s="123">
        <v>40373</v>
      </c>
      <c r="B208" s="102" t="s">
        <v>536</v>
      </c>
      <c r="C208" s="102" t="s">
        <v>1942</v>
      </c>
      <c r="D208" s="102" t="s">
        <v>141</v>
      </c>
      <c r="E208" s="102" t="s">
        <v>144</v>
      </c>
      <c r="F208" s="83">
        <v>40660</v>
      </c>
      <c r="G208" s="125">
        <v>2011</v>
      </c>
      <c r="H208" s="124" t="s">
        <v>537</v>
      </c>
      <c r="I208" s="124" t="str">
        <f t="shared" si="11"/>
        <v>AL</v>
      </c>
      <c r="J208" s="124" t="str">
        <f t="shared" si="10"/>
        <v>NC</v>
      </c>
      <c r="K208" s="124" t="str">
        <f t="shared" si="12"/>
        <v>South Central, Southeast</v>
      </c>
      <c r="L208" s="124" t="str">
        <f>INDEX('State '!$A$1:$C$62,MATCH($I208,'State '!$B:$B,0),3)</f>
        <v>South Central</v>
      </c>
      <c r="M208" s="124" t="str">
        <f>INDEX('State '!$A$1:$C$62,MATCH($J208,'State '!$B:$B,0),3)</f>
        <v>Southeast</v>
      </c>
      <c r="N208" s="124"/>
      <c r="O208" s="86">
        <v>148</v>
      </c>
      <c r="P208" s="86">
        <v>22</v>
      </c>
      <c r="Q208" s="86">
        <v>218.5</v>
      </c>
      <c r="R208" s="125">
        <v>42</v>
      </c>
      <c r="S208" s="124" t="s">
        <v>135</v>
      </c>
      <c r="T208" s="124" t="s">
        <v>390</v>
      </c>
      <c r="U208" s="124" t="s">
        <v>538</v>
      </c>
      <c r="V208" s="124"/>
      <c r="W208" s="126"/>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c r="EF208" s="20"/>
      <c r="EG208" s="20"/>
      <c r="EH208" s="20"/>
      <c r="EI208" s="20"/>
      <c r="EJ208" s="20"/>
      <c r="EK208" s="20"/>
      <c r="EL208" s="20"/>
      <c r="EM208" s="20"/>
      <c r="EN208" s="20"/>
      <c r="EO208" s="20"/>
      <c r="EP208" s="20"/>
      <c r="EQ208" s="20"/>
      <c r="ER208" s="20"/>
      <c r="ES208" s="20"/>
      <c r="ET208" s="20"/>
      <c r="EU208" s="20"/>
      <c r="EV208" s="20"/>
      <c r="EW208" s="20"/>
      <c r="EX208" s="20"/>
      <c r="EY208" s="20"/>
      <c r="EZ208" s="20"/>
      <c r="FA208" s="20"/>
      <c r="FB208" s="20"/>
      <c r="FC208" s="20"/>
      <c r="FD208" s="20"/>
      <c r="FE208" s="20"/>
      <c r="FF208" s="20"/>
      <c r="FG208" s="20"/>
      <c r="FH208" s="20"/>
      <c r="FI208" s="20"/>
      <c r="FJ208" s="20"/>
      <c r="FK208" s="20"/>
      <c r="FL208" s="20"/>
      <c r="FM208" s="20"/>
      <c r="FN208" s="20"/>
      <c r="FO208" s="20"/>
      <c r="FP208" s="20"/>
      <c r="FQ208" s="20"/>
      <c r="FR208" s="20"/>
      <c r="FS208" s="20"/>
      <c r="FT208" s="20"/>
      <c r="FU208" s="20"/>
      <c r="FV208" s="20"/>
      <c r="FW208" s="20"/>
      <c r="FX208" s="20"/>
      <c r="FY208" s="20"/>
      <c r="FZ208" s="20"/>
      <c r="GA208" s="20"/>
      <c r="GB208" s="20"/>
      <c r="GC208" s="20"/>
      <c r="GD208" s="20"/>
      <c r="GE208" s="20"/>
      <c r="GF208" s="20"/>
      <c r="GG208" s="20"/>
      <c r="GH208" s="20"/>
      <c r="GI208" s="20"/>
      <c r="GJ208" s="20"/>
      <c r="GK208" s="20"/>
      <c r="GL208" s="20"/>
      <c r="GM208" s="20"/>
      <c r="GN208" s="20"/>
      <c r="GO208" s="20"/>
      <c r="GP208" s="20"/>
      <c r="GQ208" s="20"/>
      <c r="GR208" s="20"/>
      <c r="GS208" s="20"/>
      <c r="GT208" s="20"/>
      <c r="GU208" s="20"/>
      <c r="GV208" s="20"/>
      <c r="GW208" s="20"/>
      <c r="GX208" s="20"/>
      <c r="GY208" s="20"/>
      <c r="GZ208" s="20"/>
      <c r="HA208" s="20"/>
      <c r="HB208" s="20"/>
      <c r="HC208" s="20"/>
      <c r="HD208" s="20"/>
      <c r="HE208" s="20"/>
      <c r="HF208" s="20"/>
      <c r="HG208" s="20"/>
      <c r="HH208" s="20"/>
      <c r="HI208" s="20"/>
      <c r="HJ208" s="20"/>
      <c r="HK208" s="20"/>
      <c r="HL208" s="20"/>
      <c r="HM208" s="20"/>
      <c r="HN208" s="20"/>
      <c r="HO208" s="20"/>
      <c r="HP208" s="20"/>
      <c r="HQ208" s="20"/>
      <c r="HR208" s="20"/>
      <c r="HS208" s="20"/>
      <c r="HT208" s="20"/>
      <c r="HU208" s="20"/>
      <c r="HV208" s="20"/>
      <c r="HW208" s="20"/>
      <c r="HX208" s="20"/>
      <c r="HY208" s="20"/>
      <c r="HZ208" s="20"/>
      <c r="IA208" s="20"/>
      <c r="IB208" s="20"/>
      <c r="IC208" s="20"/>
      <c r="ID208" s="20"/>
      <c r="IE208" s="20"/>
      <c r="IF208" s="20"/>
      <c r="IG208" s="20"/>
      <c r="IH208" s="20"/>
      <c r="II208" s="20"/>
      <c r="IJ208" s="20"/>
      <c r="IK208" s="20"/>
      <c r="IL208" s="20"/>
      <c r="IM208" s="20"/>
      <c r="IN208" s="20"/>
      <c r="IO208" s="20"/>
      <c r="IP208" s="20"/>
      <c r="IQ208" s="20"/>
      <c r="IR208" s="20"/>
      <c r="IS208" s="20"/>
      <c r="IT208" s="20"/>
      <c r="IU208" s="20"/>
      <c r="IV208" s="20"/>
      <c r="IW208" s="20"/>
      <c r="IX208" s="20"/>
      <c r="IY208" s="20"/>
    </row>
    <row r="209" spans="1:259" s="20" customFormat="1" x14ac:dyDescent="0.2">
      <c r="A209" s="123">
        <v>40619</v>
      </c>
      <c r="B209" s="102" t="s">
        <v>588</v>
      </c>
      <c r="C209" s="102" t="s">
        <v>249</v>
      </c>
      <c r="D209" s="102" t="s">
        <v>141</v>
      </c>
      <c r="E209" s="102" t="s">
        <v>144</v>
      </c>
      <c r="F209" s="83">
        <v>40483</v>
      </c>
      <c r="G209" s="84">
        <v>2010</v>
      </c>
      <c r="H209" s="124" t="s">
        <v>29</v>
      </c>
      <c r="I209" s="124" t="str">
        <f t="shared" si="11"/>
        <v>WY</v>
      </c>
      <c r="J209" s="124" t="str">
        <f t="shared" si="10"/>
        <v>WY</v>
      </c>
      <c r="K209" s="124" t="str">
        <f t="shared" si="12"/>
        <v>Mountain</v>
      </c>
      <c r="L209" s="124" t="str">
        <f>INDEX('State '!$A$1:$C$62,MATCH($I209,'State '!$B:$B,0),3)</f>
        <v>Mountain</v>
      </c>
      <c r="M209" s="124" t="str">
        <f>INDEX('State '!$A$1:$C$62,MATCH($J209,'State '!$B:$B,0),3)</f>
        <v>Mountain</v>
      </c>
      <c r="N209" s="124"/>
      <c r="O209" s="86">
        <v>71</v>
      </c>
      <c r="P209" s="86">
        <v>2.4300000000000002</v>
      </c>
      <c r="Q209" s="86">
        <v>285</v>
      </c>
      <c r="R209" s="125">
        <v>20</v>
      </c>
      <c r="S209" s="124" t="s">
        <v>135</v>
      </c>
      <c r="T209" s="124" t="s">
        <v>390</v>
      </c>
      <c r="U209" s="124" t="s">
        <v>589</v>
      </c>
      <c r="V209" s="124"/>
      <c r="W209" s="126"/>
    </row>
    <row r="210" spans="1:259" s="20" customFormat="1" x14ac:dyDescent="0.2">
      <c r="A210" s="123">
        <v>40379</v>
      </c>
      <c r="B210" s="103" t="s">
        <v>609</v>
      </c>
      <c r="C210" s="103" t="s">
        <v>201</v>
      </c>
      <c r="D210" s="103" t="s">
        <v>141</v>
      </c>
      <c r="E210" s="145" t="s">
        <v>515</v>
      </c>
      <c r="F210" s="85">
        <v>40483</v>
      </c>
      <c r="G210" s="146">
        <v>2010</v>
      </c>
      <c r="H210" s="124" t="s">
        <v>35</v>
      </c>
      <c r="I210" s="124" t="str">
        <f t="shared" si="11"/>
        <v>CT</v>
      </c>
      <c r="J210" s="124" t="str">
        <f t="shared" si="10"/>
        <v>CT</v>
      </c>
      <c r="K210" s="124" t="str">
        <f t="shared" si="12"/>
        <v>Northeast</v>
      </c>
      <c r="L210" s="124" t="str">
        <f>INDEX('State '!$A$1:$C$62,MATCH($I210,'State '!$B:$B,0),3)</f>
        <v>Northeast</v>
      </c>
      <c r="M210" s="124" t="str">
        <f>INDEX('State '!$A$1:$C$62,MATCH($J210,'State '!$B:$B,0),3)</f>
        <v>Northeast</v>
      </c>
      <c r="N210" s="124"/>
      <c r="O210" s="147">
        <v>45</v>
      </c>
      <c r="P210" s="147">
        <v>2.6</v>
      </c>
      <c r="Q210" s="147">
        <v>281.5</v>
      </c>
      <c r="R210" s="86">
        <v>36</v>
      </c>
      <c r="S210" s="148" t="s">
        <v>135</v>
      </c>
      <c r="T210" s="149" t="s">
        <v>390</v>
      </c>
      <c r="U210" s="150" t="s">
        <v>610</v>
      </c>
      <c r="V210" s="124"/>
      <c r="W210" s="126"/>
    </row>
    <row r="211" spans="1:259" x14ac:dyDescent="0.2">
      <c r="A211" s="123">
        <v>40388</v>
      </c>
      <c r="B211" s="103" t="s">
        <v>1908</v>
      </c>
      <c r="C211" s="103" t="s">
        <v>1792</v>
      </c>
      <c r="D211" s="103" t="s">
        <v>141</v>
      </c>
      <c r="E211" s="145" t="s">
        <v>144</v>
      </c>
      <c r="F211" s="85">
        <v>40479</v>
      </c>
      <c r="G211" s="146">
        <v>2010</v>
      </c>
      <c r="H211" s="124" t="s">
        <v>34</v>
      </c>
      <c r="I211" s="124" t="str">
        <f t="shared" si="11"/>
        <v>WI</v>
      </c>
      <c r="J211" s="124" t="str">
        <f t="shared" si="10"/>
        <v>WI</v>
      </c>
      <c r="K211" s="124" t="str">
        <f t="shared" si="12"/>
        <v>Midwest</v>
      </c>
      <c r="L211" s="124" t="str">
        <f>INDEX('State '!$A$1:$C$62,MATCH($I211,'State '!$B:$B,0),3)</f>
        <v>Midwest</v>
      </c>
      <c r="M211" s="124" t="str">
        <f>INDEX('State '!$A$1:$C$62,MATCH($J211,'State '!$B:$B,0),3)</f>
        <v>Midwest</v>
      </c>
      <c r="N211" s="124"/>
      <c r="O211" s="147">
        <v>38.299999999999997</v>
      </c>
      <c r="P211" s="147">
        <v>8.9</v>
      </c>
      <c r="Q211" s="147">
        <v>97.9</v>
      </c>
      <c r="R211" s="86">
        <v>30</v>
      </c>
      <c r="S211" s="148" t="s">
        <v>135</v>
      </c>
      <c r="T211" s="149" t="s">
        <v>390</v>
      </c>
      <c r="U211" s="150" t="s">
        <v>594</v>
      </c>
      <c r="V211" s="124"/>
      <c r="W211" s="126"/>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c r="EF211" s="20"/>
      <c r="EG211" s="20"/>
      <c r="EH211" s="20"/>
      <c r="EI211" s="20"/>
      <c r="EJ211" s="20"/>
      <c r="EK211" s="20"/>
      <c r="EL211" s="20"/>
      <c r="EM211" s="20"/>
      <c r="EN211" s="20"/>
      <c r="EO211" s="20"/>
      <c r="EP211" s="20"/>
      <c r="EQ211" s="20"/>
      <c r="ER211" s="20"/>
      <c r="ES211" s="20"/>
      <c r="ET211" s="20"/>
      <c r="EU211" s="20"/>
      <c r="EV211" s="20"/>
      <c r="EW211" s="20"/>
      <c r="EX211" s="20"/>
      <c r="EY211" s="20"/>
      <c r="EZ211" s="20"/>
      <c r="FA211" s="20"/>
      <c r="FB211" s="20"/>
      <c r="FC211" s="20"/>
      <c r="FD211" s="20"/>
      <c r="FE211" s="20"/>
      <c r="FF211" s="20"/>
      <c r="FG211" s="20"/>
      <c r="FH211" s="20"/>
      <c r="FI211" s="20"/>
      <c r="FJ211" s="20"/>
      <c r="FK211" s="20"/>
      <c r="FL211" s="20"/>
      <c r="FM211" s="20"/>
      <c r="FN211" s="20"/>
      <c r="FO211" s="20"/>
      <c r="FP211" s="20"/>
      <c r="FQ211" s="20"/>
      <c r="FR211" s="20"/>
      <c r="FS211" s="20"/>
      <c r="FT211" s="20"/>
      <c r="FU211" s="20"/>
      <c r="FV211" s="20"/>
      <c r="FW211" s="20"/>
      <c r="FX211" s="20"/>
      <c r="FY211" s="20"/>
      <c r="FZ211" s="20"/>
      <c r="GA211" s="20"/>
      <c r="GB211" s="20"/>
      <c r="GC211" s="20"/>
      <c r="GD211" s="20"/>
      <c r="GE211" s="20"/>
      <c r="GF211" s="20"/>
      <c r="GG211" s="20"/>
      <c r="GH211" s="20"/>
      <c r="GI211" s="20"/>
      <c r="GJ211" s="20"/>
      <c r="GK211" s="20"/>
      <c r="GL211" s="20"/>
      <c r="GM211" s="20"/>
      <c r="GN211" s="20"/>
      <c r="GO211" s="20"/>
      <c r="GP211" s="20"/>
      <c r="GQ211" s="20"/>
      <c r="GR211" s="20"/>
      <c r="GS211" s="20"/>
      <c r="GT211" s="20"/>
      <c r="GU211" s="20"/>
      <c r="GV211" s="20"/>
      <c r="GW211" s="20"/>
      <c r="GX211" s="20"/>
      <c r="GY211" s="20"/>
      <c r="GZ211" s="20"/>
      <c r="HA211" s="20"/>
      <c r="HB211" s="20"/>
      <c r="HC211" s="20"/>
      <c r="HD211" s="20"/>
      <c r="HE211" s="20"/>
      <c r="HF211" s="20"/>
      <c r="HG211" s="20"/>
      <c r="HH211" s="20"/>
      <c r="HI211" s="20"/>
      <c r="HJ211" s="20"/>
      <c r="HK211" s="20"/>
      <c r="HL211" s="20"/>
      <c r="HM211" s="20"/>
      <c r="HN211" s="20"/>
      <c r="HO211" s="20"/>
      <c r="HP211" s="20"/>
      <c r="HQ211" s="20"/>
      <c r="HR211" s="20"/>
      <c r="HS211" s="20"/>
      <c r="HT211" s="20"/>
      <c r="HU211" s="20"/>
      <c r="HV211" s="20"/>
      <c r="HW211" s="20"/>
      <c r="HX211" s="20"/>
      <c r="HY211" s="20"/>
      <c r="HZ211" s="20"/>
      <c r="IA211" s="20"/>
      <c r="IB211" s="20"/>
      <c r="IC211" s="20"/>
      <c r="ID211" s="20"/>
      <c r="IE211" s="20"/>
      <c r="IF211" s="20"/>
      <c r="IG211" s="20"/>
      <c r="IH211" s="20"/>
      <c r="II211" s="20"/>
      <c r="IJ211" s="20"/>
      <c r="IK211" s="20"/>
      <c r="IL211" s="20"/>
      <c r="IM211" s="20"/>
      <c r="IN211" s="20"/>
      <c r="IO211" s="20"/>
      <c r="IP211" s="20"/>
      <c r="IQ211" s="20"/>
      <c r="IR211" s="20"/>
      <c r="IS211" s="20"/>
      <c r="IT211" s="20"/>
      <c r="IU211" s="20"/>
      <c r="IV211" s="20"/>
      <c r="IW211" s="20"/>
      <c r="IX211" s="20"/>
      <c r="IY211" s="20"/>
    </row>
    <row r="212" spans="1:259" x14ac:dyDescent="0.2">
      <c r="A212" s="123">
        <v>40633</v>
      </c>
      <c r="B212" s="103" t="s">
        <v>628</v>
      </c>
      <c r="C212" s="103" t="s">
        <v>261</v>
      </c>
      <c r="D212" s="103" t="s">
        <v>141</v>
      </c>
      <c r="E212" s="145" t="s">
        <v>144</v>
      </c>
      <c r="F212" s="85">
        <v>40481</v>
      </c>
      <c r="G212" s="146">
        <v>2010</v>
      </c>
      <c r="H212" s="124" t="s">
        <v>629</v>
      </c>
      <c r="I212" s="124" t="str">
        <f t="shared" si="11"/>
        <v>IL</v>
      </c>
      <c r="J212" s="124" t="str">
        <f t="shared" si="10"/>
        <v>IN</v>
      </c>
      <c r="K212" s="124" t="str">
        <f t="shared" si="12"/>
        <v>Midwest</v>
      </c>
      <c r="L212" s="124" t="str">
        <f>INDEX('State '!$A$1:$C$62,MATCH($I212,'State '!$B:$B,0),3)</f>
        <v>Midwest</v>
      </c>
      <c r="M212" s="124" t="str">
        <f>INDEX('State '!$A$1:$C$62,MATCH($J212,'State '!$B:$B,0),3)</f>
        <v>Midwest</v>
      </c>
      <c r="N212" s="124"/>
      <c r="O212" s="147">
        <v>3.84</v>
      </c>
      <c r="P212" s="147"/>
      <c r="Q212" s="147">
        <v>150</v>
      </c>
      <c r="R212" s="86"/>
      <c r="S212" s="148" t="s">
        <v>135</v>
      </c>
      <c r="T212" s="149" t="s">
        <v>390</v>
      </c>
      <c r="U212" s="150" t="s">
        <v>630</v>
      </c>
      <c r="V212" s="124"/>
      <c r="W212" s="126"/>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c r="GN212" s="20"/>
      <c r="GO212" s="20"/>
      <c r="GP212" s="20"/>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c r="HZ212" s="20"/>
      <c r="IA212" s="20"/>
      <c r="IB212" s="20"/>
      <c r="IC212" s="20"/>
      <c r="ID212" s="20"/>
      <c r="IE212" s="20"/>
      <c r="IF212" s="20"/>
      <c r="IG212" s="20"/>
      <c r="IH212" s="20"/>
      <c r="II212" s="20"/>
      <c r="IJ212" s="20"/>
      <c r="IK212" s="20"/>
      <c r="IL212" s="20"/>
      <c r="IM212" s="20"/>
      <c r="IN212" s="20"/>
      <c r="IO212" s="20"/>
      <c r="IP212" s="20"/>
      <c r="IQ212" s="20"/>
      <c r="IR212" s="20"/>
      <c r="IS212" s="20"/>
      <c r="IT212" s="20"/>
      <c r="IU212" s="20"/>
      <c r="IV212" s="20"/>
      <c r="IW212" s="20"/>
      <c r="IX212" s="20"/>
      <c r="IY212" s="20"/>
    </row>
    <row r="213" spans="1:259" ht="25.5" x14ac:dyDescent="0.2">
      <c r="A213" s="123">
        <v>40388</v>
      </c>
      <c r="B213" s="102" t="s">
        <v>622</v>
      </c>
      <c r="C213" s="102" t="s">
        <v>259</v>
      </c>
      <c r="D213" s="102" t="s">
        <v>141</v>
      </c>
      <c r="E213" s="102" t="s">
        <v>144</v>
      </c>
      <c r="F213" s="83">
        <v>40210</v>
      </c>
      <c r="G213" s="84">
        <v>2010</v>
      </c>
      <c r="H213" s="124" t="s">
        <v>442</v>
      </c>
      <c r="I213" s="124" t="str">
        <f t="shared" si="11"/>
        <v>TX</v>
      </c>
      <c r="J213" s="124" t="str">
        <f t="shared" si="10"/>
        <v>LA</v>
      </c>
      <c r="K213" s="124" t="str">
        <f t="shared" si="12"/>
        <v>South Central</v>
      </c>
      <c r="L213" s="124" t="str">
        <f>INDEX('State '!$A$1:$C$62,MATCH($I213,'State '!$B:$B,0),3)</f>
        <v>South Central</v>
      </c>
      <c r="M213" s="124" t="str">
        <f>INDEX('State '!$A$1:$C$62,MATCH($J213,'State '!$B:$B,0),3)</f>
        <v>South Central</v>
      </c>
      <c r="N213" s="124"/>
      <c r="O213" s="86">
        <v>68</v>
      </c>
      <c r="P213" s="86"/>
      <c r="Q213" s="86">
        <v>274</v>
      </c>
      <c r="R213" s="125"/>
      <c r="S213" s="124" t="s">
        <v>135</v>
      </c>
      <c r="T213" s="124" t="s">
        <v>390</v>
      </c>
      <c r="U213" s="124" t="s">
        <v>623</v>
      </c>
      <c r="V213" s="124"/>
      <c r="W213" s="126"/>
    </row>
    <row r="214" spans="1:259" s="20" customFormat="1" ht="25.5" x14ac:dyDescent="0.2">
      <c r="A214" s="123">
        <v>40367</v>
      </c>
      <c r="B214" s="103" t="s">
        <v>578</v>
      </c>
      <c r="C214" s="103" t="s">
        <v>205</v>
      </c>
      <c r="D214" s="103" t="s">
        <v>141</v>
      </c>
      <c r="E214" s="145" t="s">
        <v>144</v>
      </c>
      <c r="F214" s="85">
        <v>40315</v>
      </c>
      <c r="G214" s="146">
        <v>2010</v>
      </c>
      <c r="H214" s="124" t="s">
        <v>33</v>
      </c>
      <c r="I214" s="124" t="str">
        <f t="shared" si="11"/>
        <v>WV</v>
      </c>
      <c r="J214" s="124" t="str">
        <f t="shared" si="10"/>
        <v>WV</v>
      </c>
      <c r="K214" s="124" t="str">
        <f t="shared" si="12"/>
        <v>Northeast</v>
      </c>
      <c r="L214" s="124" t="str">
        <f>INDEX('State '!$A$1:$C$62,MATCH($I214,'State '!$B:$B,0),3)</f>
        <v>Northeast</v>
      </c>
      <c r="M214" s="124" t="str">
        <f>INDEX('State '!$A$1:$C$62,MATCH($J214,'State '!$B:$B,0),3)</f>
        <v>Northeast</v>
      </c>
      <c r="N214" s="124"/>
      <c r="O214" s="147">
        <v>16.100000000000001</v>
      </c>
      <c r="P214" s="147">
        <v>1</v>
      </c>
      <c r="Q214" s="147">
        <v>27.6</v>
      </c>
      <c r="R214" s="86">
        <v>16</v>
      </c>
      <c r="S214" s="148" t="s">
        <v>135</v>
      </c>
      <c r="T214" s="149" t="s">
        <v>390</v>
      </c>
      <c r="U214" s="150" t="s">
        <v>579</v>
      </c>
      <c r="V214" s="124"/>
      <c r="W214" s="126"/>
      <c r="X214" s="127"/>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c r="FD214" s="114"/>
      <c r="FE214" s="114"/>
      <c r="FF214" s="114"/>
      <c r="FG214" s="114"/>
      <c r="FH214" s="114"/>
      <c r="FI214" s="114"/>
      <c r="FJ214" s="114"/>
      <c r="FK214" s="114"/>
      <c r="FL214" s="114"/>
      <c r="FM214" s="114"/>
      <c r="FN214" s="114"/>
      <c r="FO214" s="114"/>
      <c r="FP214" s="114"/>
      <c r="FQ214" s="114"/>
      <c r="FR214" s="114"/>
      <c r="FS214" s="114"/>
      <c r="FT214" s="114"/>
      <c r="FU214" s="114"/>
      <c r="FV214" s="114"/>
      <c r="FW214" s="114"/>
      <c r="FX214" s="114"/>
      <c r="FY214" s="114"/>
      <c r="FZ214" s="114"/>
      <c r="GA214" s="114"/>
      <c r="GB214" s="114"/>
      <c r="GC214" s="114"/>
      <c r="GD214" s="114"/>
      <c r="GE214" s="114"/>
      <c r="GF214" s="114"/>
      <c r="GG214" s="114"/>
      <c r="GH214" s="114"/>
      <c r="GI214" s="114"/>
      <c r="GJ214" s="114"/>
      <c r="GK214" s="114"/>
      <c r="GL214" s="114"/>
      <c r="GM214" s="114"/>
      <c r="GN214" s="114"/>
      <c r="GO214" s="114"/>
      <c r="GP214" s="114"/>
      <c r="GQ214" s="114"/>
      <c r="GR214" s="114"/>
      <c r="GS214" s="114"/>
      <c r="GT214" s="114"/>
      <c r="GU214" s="114"/>
      <c r="GV214" s="114"/>
      <c r="GW214" s="114"/>
      <c r="GX214" s="114"/>
      <c r="GY214" s="114"/>
      <c r="GZ214" s="114"/>
      <c r="HA214" s="114"/>
      <c r="HB214" s="114"/>
      <c r="HC214" s="114"/>
      <c r="HD214" s="114"/>
      <c r="HE214" s="114"/>
      <c r="HF214" s="114"/>
      <c r="HG214" s="114"/>
      <c r="HH214" s="114"/>
      <c r="HI214" s="114"/>
      <c r="HJ214" s="114"/>
      <c r="HK214" s="114"/>
      <c r="HL214" s="114"/>
      <c r="HM214" s="114"/>
      <c r="HN214" s="114"/>
      <c r="HO214" s="114"/>
      <c r="HP214" s="114"/>
      <c r="HQ214" s="114"/>
      <c r="HR214" s="114"/>
      <c r="HS214" s="114"/>
      <c r="HT214" s="114"/>
      <c r="HU214" s="114"/>
      <c r="HV214" s="114"/>
      <c r="HW214" s="114"/>
      <c r="HX214" s="114"/>
      <c r="HY214" s="114"/>
      <c r="HZ214" s="114"/>
      <c r="IA214" s="114"/>
      <c r="IB214" s="114"/>
      <c r="IC214" s="114"/>
      <c r="ID214" s="114"/>
      <c r="IE214" s="114"/>
      <c r="IF214" s="114"/>
      <c r="IG214" s="114"/>
      <c r="IH214" s="114"/>
      <c r="II214" s="114"/>
      <c r="IJ214" s="114"/>
      <c r="IK214" s="114"/>
      <c r="IL214" s="114"/>
      <c r="IM214" s="114"/>
      <c r="IN214" s="114"/>
      <c r="IO214" s="114"/>
      <c r="IP214" s="114"/>
      <c r="IQ214" s="114"/>
      <c r="IR214" s="114"/>
      <c r="IS214" s="114"/>
      <c r="IT214" s="114"/>
      <c r="IU214" s="114"/>
      <c r="IV214" s="114"/>
      <c r="IW214" s="114"/>
      <c r="IX214" s="114"/>
      <c r="IY214" s="114"/>
    </row>
    <row r="215" spans="1:259" x14ac:dyDescent="0.2">
      <c r="A215" s="123">
        <v>40589</v>
      </c>
      <c r="B215" s="102" t="s">
        <v>626</v>
      </c>
      <c r="C215" s="102" t="s">
        <v>260</v>
      </c>
      <c r="D215" s="102" t="s">
        <v>141</v>
      </c>
      <c r="E215" s="102" t="s">
        <v>144</v>
      </c>
      <c r="F215" s="83">
        <v>40500</v>
      </c>
      <c r="G215" s="84">
        <v>2010</v>
      </c>
      <c r="H215" s="124" t="s">
        <v>25</v>
      </c>
      <c r="I215" s="124" t="str">
        <f t="shared" si="11"/>
        <v>CO</v>
      </c>
      <c r="J215" s="124" t="str">
        <f t="shared" si="10"/>
        <v>CO</v>
      </c>
      <c r="K215" s="124" t="str">
        <f t="shared" si="12"/>
        <v>Mountain</v>
      </c>
      <c r="L215" s="124" t="str">
        <f>INDEX('State '!$A$1:$C$62,MATCH($I215,'State '!$B:$B,0),3)</f>
        <v>Mountain</v>
      </c>
      <c r="M215" s="124" t="str">
        <f>INDEX('State '!$A$1:$C$62,MATCH($J215,'State '!$B:$B,0),3)</f>
        <v>Mountain</v>
      </c>
      <c r="N215" s="124"/>
      <c r="O215" s="86">
        <v>132</v>
      </c>
      <c r="P215" s="86">
        <v>118</v>
      </c>
      <c r="Q215" s="86">
        <v>130</v>
      </c>
      <c r="R215" s="125">
        <v>16</v>
      </c>
      <c r="S215" s="124" t="s">
        <v>135</v>
      </c>
      <c r="T215" s="124" t="s">
        <v>390</v>
      </c>
      <c r="U215" s="124" t="s">
        <v>627</v>
      </c>
      <c r="V215" s="124"/>
      <c r="W215" s="126"/>
    </row>
    <row r="216" spans="1:259" s="20" customFormat="1" x14ac:dyDescent="0.2">
      <c r="A216" s="123">
        <v>40388</v>
      </c>
      <c r="B216" s="103" t="s">
        <v>573</v>
      </c>
      <c r="C216" s="103" t="s">
        <v>1942</v>
      </c>
      <c r="D216" s="103" t="s">
        <v>134</v>
      </c>
      <c r="E216" s="145" t="s">
        <v>144</v>
      </c>
      <c r="F216" s="85">
        <v>40458</v>
      </c>
      <c r="G216" s="146">
        <v>2010</v>
      </c>
      <c r="H216" s="124" t="s">
        <v>7</v>
      </c>
      <c r="I216" s="124" t="str">
        <f t="shared" si="11"/>
        <v>PA</v>
      </c>
      <c r="J216" s="124" t="str">
        <f t="shared" si="10"/>
        <v>PA</v>
      </c>
      <c r="K216" s="124" t="str">
        <f t="shared" si="12"/>
        <v>Northeast</v>
      </c>
      <c r="L216" s="124" t="str">
        <f>INDEX('State '!$A$1:$C$62,MATCH($I216,'State '!$B:$B,0),3)</f>
        <v>Northeast</v>
      </c>
      <c r="M216" s="124" t="str">
        <f>INDEX('State '!$A$1:$C$62,MATCH($J216,'State '!$B:$B,0),3)</f>
        <v>Northeast</v>
      </c>
      <c r="N216" s="124"/>
      <c r="O216" s="147">
        <v>12.5</v>
      </c>
      <c r="P216" s="147">
        <v>3.5</v>
      </c>
      <c r="Q216" s="147">
        <v>208</v>
      </c>
      <c r="R216" s="86">
        <v>16</v>
      </c>
      <c r="S216" s="148" t="s">
        <v>135</v>
      </c>
      <c r="T216" s="149" t="s">
        <v>390</v>
      </c>
      <c r="U216" s="150" t="s">
        <v>574</v>
      </c>
      <c r="V216" s="124"/>
      <c r="W216" s="126"/>
    </row>
    <row r="217" spans="1:259" ht="25.5" x14ac:dyDescent="0.2">
      <c r="A217" s="123">
        <v>40619</v>
      </c>
      <c r="B217" s="105" t="s">
        <v>617</v>
      </c>
      <c r="C217" s="105" t="s">
        <v>249</v>
      </c>
      <c r="D217" s="105" t="s">
        <v>141</v>
      </c>
      <c r="E217" s="102" t="s">
        <v>144</v>
      </c>
      <c r="F217" s="83">
        <v>40492</v>
      </c>
      <c r="G217" s="84">
        <v>2010</v>
      </c>
      <c r="H217" s="124" t="s">
        <v>415</v>
      </c>
      <c r="I217" s="124" t="str">
        <f t="shared" si="11"/>
        <v>UT</v>
      </c>
      <c r="J217" s="124" t="str">
        <f t="shared" si="10"/>
        <v>WY</v>
      </c>
      <c r="K217" s="124" t="str">
        <f t="shared" si="12"/>
        <v>Mountain</v>
      </c>
      <c r="L217" s="124" t="str">
        <f>INDEX('State '!$A$1:$C$62,MATCH($I217,'State '!$B:$B,0),3)</f>
        <v>Mountain</v>
      </c>
      <c r="M217" s="124" t="str">
        <f>INDEX('State '!$A$1:$C$62,MATCH($J217,'State '!$B:$B,0),3)</f>
        <v>Mountain</v>
      </c>
      <c r="N217" s="124"/>
      <c r="O217" s="86">
        <v>48.6</v>
      </c>
      <c r="P217" s="86"/>
      <c r="Q217" s="125">
        <v>180</v>
      </c>
      <c r="R217" s="129"/>
      <c r="S217" s="130" t="s">
        <v>135</v>
      </c>
      <c r="T217" s="124" t="s">
        <v>390</v>
      </c>
      <c r="U217" s="124" t="s">
        <v>618</v>
      </c>
      <c r="V217" s="124"/>
      <c r="W217" s="126"/>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c r="FL217" s="20"/>
      <c r="FM217" s="20"/>
      <c r="FN217" s="20"/>
      <c r="FO217" s="20"/>
      <c r="FP217" s="20"/>
      <c r="FQ217" s="20"/>
      <c r="FR217" s="20"/>
      <c r="FS217" s="20"/>
      <c r="FT217" s="20"/>
      <c r="FU217" s="20"/>
      <c r="FV217" s="20"/>
      <c r="FW217" s="20"/>
      <c r="FX217" s="20"/>
      <c r="FY217" s="20"/>
      <c r="FZ217" s="20"/>
      <c r="GA217" s="20"/>
      <c r="GB217" s="20"/>
      <c r="GC217" s="20"/>
      <c r="GD217" s="20"/>
      <c r="GE217" s="20"/>
      <c r="GF217" s="20"/>
      <c r="GG217" s="20"/>
      <c r="GH217" s="20"/>
      <c r="GI217" s="20"/>
      <c r="GJ217" s="20"/>
      <c r="GK217" s="20"/>
      <c r="GL217" s="20"/>
      <c r="GM217" s="20"/>
      <c r="GN217" s="20"/>
      <c r="GO217" s="20"/>
      <c r="GP217" s="20"/>
      <c r="GQ217" s="20"/>
      <c r="GR217" s="20"/>
      <c r="GS217" s="20"/>
      <c r="GT217" s="20"/>
      <c r="GU217" s="20"/>
      <c r="GV217" s="20"/>
      <c r="GW217" s="20"/>
      <c r="GX217" s="20"/>
      <c r="GY217" s="20"/>
      <c r="GZ217" s="20"/>
      <c r="HA217" s="20"/>
      <c r="HB217" s="20"/>
      <c r="HC217" s="20"/>
      <c r="HD217" s="20"/>
      <c r="HE217" s="20"/>
      <c r="HF217" s="20"/>
      <c r="HG217" s="20"/>
      <c r="HH217" s="20"/>
      <c r="HI217" s="20"/>
      <c r="HJ217" s="20"/>
      <c r="HK217" s="20"/>
      <c r="HL217" s="20"/>
      <c r="HM217" s="20"/>
      <c r="HN217" s="20"/>
      <c r="HO217" s="20"/>
      <c r="HP217" s="20"/>
      <c r="HQ217" s="20"/>
      <c r="HR217" s="20"/>
      <c r="HS217" s="20"/>
      <c r="HT217" s="20"/>
      <c r="HU217" s="20"/>
      <c r="HV217" s="20"/>
      <c r="HW217" s="20"/>
      <c r="HX217" s="20"/>
      <c r="HY217" s="20"/>
      <c r="HZ217" s="20"/>
      <c r="IA217" s="20"/>
      <c r="IB217" s="20"/>
      <c r="IC217" s="20"/>
      <c r="ID217" s="20"/>
      <c r="IE217" s="20"/>
      <c r="IF217" s="20"/>
      <c r="IG217" s="20"/>
      <c r="IH217" s="20"/>
      <c r="II217" s="20"/>
      <c r="IJ217" s="20"/>
      <c r="IK217" s="20"/>
      <c r="IL217" s="20"/>
      <c r="IM217" s="20"/>
      <c r="IN217" s="20"/>
      <c r="IO217" s="20"/>
      <c r="IP217" s="20"/>
      <c r="IQ217" s="20"/>
      <c r="IR217" s="20"/>
      <c r="IS217" s="20"/>
      <c r="IT217" s="20"/>
      <c r="IU217" s="20"/>
      <c r="IV217" s="20"/>
      <c r="IW217" s="20"/>
      <c r="IX217" s="20"/>
      <c r="IY217" s="20"/>
    </row>
    <row r="218" spans="1:259" s="20" customFormat="1" x14ac:dyDescent="0.2">
      <c r="A218" s="123">
        <v>40388</v>
      </c>
      <c r="B218" s="102" t="s">
        <v>635</v>
      </c>
      <c r="C218" s="102" t="s">
        <v>225</v>
      </c>
      <c r="D218" s="102" t="s">
        <v>141</v>
      </c>
      <c r="E218" s="102" t="s">
        <v>144</v>
      </c>
      <c r="F218" s="83">
        <v>40480</v>
      </c>
      <c r="G218" s="84">
        <v>2010</v>
      </c>
      <c r="H218" s="124" t="s">
        <v>7</v>
      </c>
      <c r="I218" s="124" t="str">
        <f t="shared" si="11"/>
        <v>PA</v>
      </c>
      <c r="J218" s="124" t="str">
        <f t="shared" si="10"/>
        <v>PA</v>
      </c>
      <c r="K218" s="124" t="str">
        <f t="shared" si="12"/>
        <v>Northeast</v>
      </c>
      <c r="L218" s="124" t="str">
        <f>INDEX('State '!$A$1:$C$62,MATCH($I218,'State '!$B:$B,0),3)</f>
        <v>Northeast</v>
      </c>
      <c r="M218" s="124" t="str">
        <f>INDEX('State '!$A$1:$C$62,MATCH($J218,'State '!$B:$B,0),3)</f>
        <v>Northeast</v>
      </c>
      <c r="N218" s="124"/>
      <c r="O218" s="86">
        <v>34.4</v>
      </c>
      <c r="P218" s="86">
        <v>2</v>
      </c>
      <c r="Q218" s="86">
        <v>200</v>
      </c>
      <c r="R218" s="125">
        <v>20</v>
      </c>
      <c r="S218" s="124" t="s">
        <v>135</v>
      </c>
      <c r="T218" s="124" t="s">
        <v>390</v>
      </c>
      <c r="U218" s="124" t="s">
        <v>636</v>
      </c>
      <c r="V218" s="124"/>
      <c r="W218" s="126"/>
    </row>
    <row r="219" spans="1:259" x14ac:dyDescent="0.2">
      <c r="A219" s="123">
        <v>40388</v>
      </c>
      <c r="B219" s="103" t="s">
        <v>563</v>
      </c>
      <c r="C219" s="103" t="s">
        <v>225</v>
      </c>
      <c r="D219" s="103" t="s">
        <v>141</v>
      </c>
      <c r="E219" s="145" t="s">
        <v>144</v>
      </c>
      <c r="F219" s="85">
        <v>40473</v>
      </c>
      <c r="G219" s="146">
        <v>2010</v>
      </c>
      <c r="H219" s="124" t="s">
        <v>10</v>
      </c>
      <c r="I219" s="124" t="str">
        <f t="shared" si="11"/>
        <v>NY</v>
      </c>
      <c r="J219" s="124" t="str">
        <f t="shared" si="10"/>
        <v>NY</v>
      </c>
      <c r="K219" s="124" t="str">
        <f t="shared" si="12"/>
        <v>Northeast</v>
      </c>
      <c r="L219" s="124" t="str">
        <f>INDEX('State '!$A$1:$C$62,MATCH($I219,'State '!$B:$B,0),3)</f>
        <v>Northeast</v>
      </c>
      <c r="M219" s="124" t="str">
        <f>INDEX('State '!$A$1:$C$62,MATCH($J219,'State '!$B:$B,0),3)</f>
        <v>Northeast</v>
      </c>
      <c r="N219" s="124"/>
      <c r="O219" s="147">
        <v>22.5</v>
      </c>
      <c r="P219" s="147"/>
      <c r="Q219" s="147">
        <v>20</v>
      </c>
      <c r="R219" s="86"/>
      <c r="S219" s="148" t="s">
        <v>135</v>
      </c>
      <c r="T219" s="149" t="s">
        <v>390</v>
      </c>
      <c r="U219" s="150" t="s">
        <v>564</v>
      </c>
      <c r="V219" s="124"/>
      <c r="W219" s="126"/>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ET219" s="20"/>
      <c r="EU219" s="20"/>
      <c r="EV219" s="20"/>
      <c r="EW219" s="20"/>
      <c r="EX219" s="20"/>
      <c r="EY219" s="20"/>
      <c r="EZ219" s="20"/>
      <c r="FA219" s="20"/>
      <c r="FB219" s="20"/>
      <c r="FC219" s="20"/>
      <c r="FD219" s="20"/>
      <c r="FE219" s="20"/>
      <c r="FF219" s="20"/>
      <c r="FG219" s="20"/>
      <c r="FH219" s="20"/>
      <c r="FI219" s="20"/>
      <c r="FJ219" s="20"/>
      <c r="FK219" s="20"/>
      <c r="FL219" s="20"/>
      <c r="FM219" s="20"/>
      <c r="FN219" s="20"/>
      <c r="FO219" s="20"/>
      <c r="FP219" s="20"/>
      <c r="FQ219" s="20"/>
      <c r="FR219" s="20"/>
      <c r="FS219" s="20"/>
      <c r="FT219" s="20"/>
      <c r="FU219" s="20"/>
      <c r="FV219" s="20"/>
      <c r="FW219" s="20"/>
      <c r="FX219" s="20"/>
      <c r="FY219" s="20"/>
      <c r="FZ219" s="20"/>
      <c r="GA219" s="20"/>
      <c r="GB219" s="20"/>
      <c r="GC219" s="20"/>
      <c r="GD219" s="20"/>
      <c r="GE219" s="20"/>
      <c r="GF219" s="20"/>
      <c r="GG219" s="20"/>
      <c r="GH219" s="20"/>
      <c r="GI219" s="20"/>
      <c r="GJ219" s="20"/>
      <c r="GK219" s="20"/>
      <c r="GL219" s="20"/>
      <c r="GM219" s="20"/>
      <c r="GN219" s="20"/>
      <c r="GO219" s="20"/>
      <c r="GP219" s="20"/>
      <c r="GQ219" s="20"/>
      <c r="GR219" s="20"/>
      <c r="GS219" s="20"/>
      <c r="GT219" s="20"/>
      <c r="GU219" s="20"/>
      <c r="GV219" s="20"/>
      <c r="GW219" s="20"/>
      <c r="GX219" s="20"/>
      <c r="GY219" s="20"/>
      <c r="GZ219" s="20"/>
      <c r="HA219" s="20"/>
      <c r="HB219" s="20"/>
      <c r="HC219" s="20"/>
      <c r="HD219" s="20"/>
      <c r="HE219" s="20"/>
      <c r="HF219" s="20"/>
      <c r="HG219" s="20"/>
      <c r="HH219" s="20"/>
      <c r="HI219" s="20"/>
      <c r="HJ219" s="20"/>
      <c r="HK219" s="20"/>
      <c r="HL219" s="20"/>
      <c r="HM219" s="20"/>
      <c r="HN219" s="20"/>
      <c r="HO219" s="20"/>
      <c r="HP219" s="20"/>
      <c r="HQ219" s="20"/>
      <c r="HR219" s="20"/>
      <c r="HS219" s="20"/>
      <c r="HT219" s="20"/>
      <c r="HU219" s="20"/>
      <c r="HV219" s="20"/>
      <c r="HW219" s="20"/>
      <c r="HX219" s="20"/>
      <c r="HY219" s="20"/>
      <c r="HZ219" s="20"/>
      <c r="IA219" s="20"/>
      <c r="IB219" s="20"/>
      <c r="IC219" s="20"/>
      <c r="ID219" s="20"/>
      <c r="IE219" s="20"/>
      <c r="IF219" s="20"/>
      <c r="IG219" s="20"/>
      <c r="IH219" s="20"/>
      <c r="II219" s="20"/>
      <c r="IJ219" s="20"/>
      <c r="IK219" s="20"/>
      <c r="IL219" s="20"/>
      <c r="IM219" s="20"/>
      <c r="IN219" s="20"/>
      <c r="IO219" s="20"/>
      <c r="IP219" s="20"/>
      <c r="IQ219" s="20"/>
      <c r="IR219" s="20"/>
      <c r="IS219" s="20"/>
      <c r="IT219" s="20"/>
      <c r="IU219" s="20"/>
      <c r="IV219" s="20"/>
      <c r="IW219" s="20"/>
      <c r="IX219" s="20"/>
      <c r="IY219" s="20"/>
    </row>
    <row r="220" spans="1:259" s="20" customFormat="1" x14ac:dyDescent="0.2">
      <c r="A220" s="123">
        <v>40388</v>
      </c>
      <c r="B220" s="102" t="s">
        <v>561</v>
      </c>
      <c r="C220" s="102" t="s">
        <v>225</v>
      </c>
      <c r="D220" s="102" t="s">
        <v>141</v>
      </c>
      <c r="E220" s="102" t="s">
        <v>144</v>
      </c>
      <c r="F220" s="83">
        <v>40477</v>
      </c>
      <c r="G220" s="84">
        <v>2010</v>
      </c>
      <c r="H220" s="124" t="s">
        <v>487</v>
      </c>
      <c r="I220" s="124" t="str">
        <f t="shared" si="11"/>
        <v>PA</v>
      </c>
      <c r="J220" s="124" t="str">
        <f t="shared" si="10"/>
        <v>WV</v>
      </c>
      <c r="K220" s="124" t="str">
        <f t="shared" si="12"/>
        <v>Northeast</v>
      </c>
      <c r="L220" s="124" t="str">
        <f>INDEX('State '!$A$1:$C$62,MATCH($I220,'State '!$B:$B,0),3)</f>
        <v>Northeast</v>
      </c>
      <c r="M220" s="124" t="str">
        <f>INDEX('State '!$A$1:$C$62,MATCH($J220,'State '!$B:$B,0),3)</f>
        <v>Northeast</v>
      </c>
      <c r="N220" s="124"/>
      <c r="O220" s="86">
        <v>34.700000000000003</v>
      </c>
      <c r="P220" s="86">
        <v>9.42</v>
      </c>
      <c r="Q220" s="86">
        <v>224</v>
      </c>
      <c r="R220" s="125">
        <v>24</v>
      </c>
      <c r="S220" s="124" t="s">
        <v>135</v>
      </c>
      <c r="T220" s="124" t="s">
        <v>390</v>
      </c>
      <c r="U220" s="124" t="s">
        <v>562</v>
      </c>
      <c r="V220" s="124"/>
      <c r="W220" s="126"/>
    </row>
    <row r="221" spans="1:259" s="20" customFormat="1" x14ac:dyDescent="0.2">
      <c r="A221" s="123">
        <v>40367</v>
      </c>
      <c r="B221" s="103" t="s">
        <v>575</v>
      </c>
      <c r="C221" s="103" t="s">
        <v>225</v>
      </c>
      <c r="D221" s="103" t="s">
        <v>141</v>
      </c>
      <c r="E221" s="145" t="s">
        <v>144</v>
      </c>
      <c r="F221" s="85">
        <v>40269</v>
      </c>
      <c r="G221" s="146">
        <v>2010</v>
      </c>
      <c r="H221" s="124" t="s">
        <v>7</v>
      </c>
      <c r="I221" s="124" t="str">
        <f t="shared" si="11"/>
        <v>PA</v>
      </c>
      <c r="J221" s="124" t="str">
        <f t="shared" si="10"/>
        <v>PA</v>
      </c>
      <c r="K221" s="124" t="str">
        <f t="shared" si="12"/>
        <v>Northeast</v>
      </c>
      <c r="L221" s="124" t="str">
        <f>INDEX('State '!$A$1:$C$62,MATCH($I221,'State '!$B:$B,0),3)</f>
        <v>Northeast</v>
      </c>
      <c r="M221" s="124" t="str">
        <f>INDEX('State '!$A$1:$C$62,MATCH($J221,'State '!$B:$B,0),3)</f>
        <v>Northeast</v>
      </c>
      <c r="N221" s="124"/>
      <c r="O221" s="147">
        <v>40.6</v>
      </c>
      <c r="P221" s="147">
        <v>1.4</v>
      </c>
      <c r="Q221" s="147">
        <v>57</v>
      </c>
      <c r="R221" s="86">
        <v>10</v>
      </c>
      <c r="S221" s="148" t="s">
        <v>135</v>
      </c>
      <c r="T221" s="149" t="s">
        <v>390</v>
      </c>
      <c r="U221" s="150" t="s">
        <v>576</v>
      </c>
      <c r="V221" s="124"/>
      <c r="W221" s="126"/>
      <c r="X221" s="127"/>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14"/>
      <c r="HN221" s="114"/>
      <c r="HO221" s="114"/>
      <c r="HP221" s="114"/>
      <c r="HQ221" s="114"/>
      <c r="HR221" s="114"/>
      <c r="HS221" s="114"/>
      <c r="HT221" s="114"/>
      <c r="HU221" s="114"/>
      <c r="HV221" s="114"/>
      <c r="HW221" s="114"/>
      <c r="HX221" s="114"/>
      <c r="HY221" s="114"/>
      <c r="HZ221" s="114"/>
      <c r="IA221" s="114"/>
      <c r="IB221" s="114"/>
      <c r="IC221" s="114"/>
      <c r="ID221" s="114"/>
      <c r="IE221" s="114"/>
      <c r="IF221" s="114"/>
      <c r="IG221" s="114"/>
      <c r="IH221" s="114"/>
      <c r="II221" s="114"/>
      <c r="IJ221" s="114"/>
      <c r="IK221" s="114"/>
      <c r="IL221" s="114"/>
      <c r="IM221" s="114"/>
      <c r="IN221" s="114"/>
      <c r="IO221" s="114"/>
      <c r="IP221" s="114"/>
      <c r="IQ221" s="114"/>
      <c r="IR221" s="114"/>
      <c r="IS221" s="114"/>
      <c r="IT221" s="114"/>
      <c r="IU221" s="114"/>
      <c r="IV221" s="114"/>
      <c r="IW221" s="114"/>
      <c r="IX221" s="114"/>
      <c r="IY221" s="114"/>
    </row>
    <row r="222" spans="1:259" s="20" customFormat="1" x14ac:dyDescent="0.2">
      <c r="A222" s="123">
        <v>40380</v>
      </c>
      <c r="B222" s="102" t="s">
        <v>595</v>
      </c>
      <c r="C222" s="102" t="s">
        <v>197</v>
      </c>
      <c r="D222" s="102" t="s">
        <v>134</v>
      </c>
      <c r="E222" s="102" t="s">
        <v>144</v>
      </c>
      <c r="F222" s="83">
        <v>40422</v>
      </c>
      <c r="G222" s="84">
        <v>2010</v>
      </c>
      <c r="H222" s="124" t="s">
        <v>0</v>
      </c>
      <c r="I222" s="124" t="str">
        <f t="shared" si="11"/>
        <v>LA</v>
      </c>
      <c r="J222" s="124" t="str">
        <f t="shared" si="10"/>
        <v>LA</v>
      </c>
      <c r="K222" s="124" t="str">
        <f t="shared" si="12"/>
        <v>South Central</v>
      </c>
      <c r="L222" s="124" t="str">
        <f>INDEX('State '!$A$1:$C$62,MATCH($I222,'State '!$B:$B,0),3)</f>
        <v>South Central</v>
      </c>
      <c r="M222" s="124" t="str">
        <f>INDEX('State '!$A$1:$C$62,MATCH($J222,'State '!$B:$B,0),3)</f>
        <v>South Central</v>
      </c>
      <c r="N222" s="124"/>
      <c r="O222" s="86">
        <v>25</v>
      </c>
      <c r="P222" s="86">
        <v>16.52</v>
      </c>
      <c r="Q222" s="86">
        <v>200</v>
      </c>
      <c r="R222" s="125">
        <v>24</v>
      </c>
      <c r="S222" s="124" t="s">
        <v>135</v>
      </c>
      <c r="T222" s="124" t="s">
        <v>390</v>
      </c>
      <c r="U222" s="124" t="s">
        <v>596</v>
      </c>
      <c r="V222" s="124"/>
      <c r="W222" s="126"/>
      <c r="X222" s="127"/>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c r="HD222" s="114"/>
      <c r="HE222" s="114"/>
      <c r="HF222" s="114"/>
      <c r="HG222" s="114"/>
      <c r="HH222" s="114"/>
      <c r="HI222" s="114"/>
      <c r="HJ222" s="114"/>
      <c r="HK222" s="114"/>
      <c r="HL222" s="114"/>
      <c r="HM222" s="114"/>
      <c r="HN222" s="114"/>
      <c r="HO222" s="114"/>
      <c r="HP222" s="114"/>
      <c r="HQ222" s="114"/>
      <c r="HR222" s="114"/>
      <c r="HS222" s="114"/>
      <c r="HT222" s="114"/>
      <c r="HU222" s="114"/>
      <c r="HV222" s="114"/>
      <c r="HW222" s="114"/>
      <c r="HX222" s="114"/>
      <c r="HY222" s="114"/>
      <c r="HZ222" s="114"/>
      <c r="IA222" s="114"/>
      <c r="IB222" s="114"/>
      <c r="IC222" s="114"/>
      <c r="ID222" s="114"/>
      <c r="IE222" s="114"/>
      <c r="IF222" s="114"/>
      <c r="IG222" s="114"/>
      <c r="IH222" s="114"/>
      <c r="II222" s="114"/>
      <c r="IJ222" s="114"/>
      <c r="IK222" s="114"/>
      <c r="IL222" s="114"/>
      <c r="IM222" s="114"/>
      <c r="IN222" s="114"/>
      <c r="IO222" s="114"/>
      <c r="IP222" s="114"/>
      <c r="IQ222" s="114"/>
      <c r="IR222" s="114"/>
      <c r="IS222" s="114"/>
      <c r="IT222" s="114"/>
      <c r="IU222" s="114"/>
      <c r="IV222" s="114"/>
      <c r="IW222" s="114"/>
      <c r="IX222" s="114"/>
      <c r="IY222" s="114"/>
    </row>
    <row r="223" spans="1:259" s="20" customFormat="1" x14ac:dyDescent="0.2">
      <c r="A223" s="123">
        <v>40655</v>
      </c>
      <c r="B223" s="102" t="s">
        <v>597</v>
      </c>
      <c r="C223" s="102" t="s">
        <v>235</v>
      </c>
      <c r="D223" s="102" t="s">
        <v>141</v>
      </c>
      <c r="E223" s="102" t="s">
        <v>144</v>
      </c>
      <c r="F223" s="83">
        <v>40441</v>
      </c>
      <c r="G223" s="84">
        <v>2010</v>
      </c>
      <c r="H223" s="124" t="s">
        <v>6</v>
      </c>
      <c r="I223" s="124" t="str">
        <f t="shared" si="11"/>
        <v>TX</v>
      </c>
      <c r="J223" s="124" t="str">
        <f t="shared" si="10"/>
        <v>TX</v>
      </c>
      <c r="K223" s="124" t="str">
        <f t="shared" si="12"/>
        <v>South Central</v>
      </c>
      <c r="L223" s="124" t="str">
        <f>INDEX('State '!$A$1:$C$62,MATCH($I223,'State '!$B:$B,0),3)</f>
        <v>South Central</v>
      </c>
      <c r="M223" s="124" t="str">
        <f>INDEX('State '!$A$1:$C$62,MATCH($J223,'State '!$B:$B,0),3)</f>
        <v>South Central</v>
      </c>
      <c r="N223" s="124"/>
      <c r="O223" s="86"/>
      <c r="P223" s="86">
        <v>69</v>
      </c>
      <c r="Q223" s="86"/>
      <c r="R223" s="125" t="s">
        <v>598</v>
      </c>
      <c r="S223" s="124" t="s">
        <v>139</v>
      </c>
      <c r="T223" s="124" t="s">
        <v>188</v>
      </c>
      <c r="U223" s="124" t="s">
        <v>391</v>
      </c>
      <c r="V223" s="124"/>
      <c r="W223" s="126"/>
    </row>
    <row r="224" spans="1:259" x14ac:dyDescent="0.2">
      <c r="A224" s="123">
        <v>40389</v>
      </c>
      <c r="B224" s="102" t="s">
        <v>612</v>
      </c>
      <c r="C224" s="102" t="s">
        <v>235</v>
      </c>
      <c r="D224" s="102" t="s">
        <v>134</v>
      </c>
      <c r="E224" s="102" t="s">
        <v>144</v>
      </c>
      <c r="F224" s="83">
        <v>40387</v>
      </c>
      <c r="G224" s="84">
        <v>2010</v>
      </c>
      <c r="H224" s="124" t="s">
        <v>6</v>
      </c>
      <c r="I224" s="124" t="str">
        <f t="shared" si="11"/>
        <v>TX</v>
      </c>
      <c r="J224" s="124" t="str">
        <f t="shared" si="10"/>
        <v>TX</v>
      </c>
      <c r="K224" s="124" t="str">
        <f t="shared" si="12"/>
        <v>South Central</v>
      </c>
      <c r="L224" s="124" t="str">
        <f>INDEX('State '!$A$1:$C$62,MATCH($I224,'State '!$B:$B,0),3)</f>
        <v>South Central</v>
      </c>
      <c r="M224" s="124" t="str">
        <f>INDEX('State '!$A$1:$C$62,MATCH($J224,'State '!$B:$B,0),3)</f>
        <v>South Central</v>
      </c>
      <c r="N224" s="124"/>
      <c r="O224" s="86">
        <v>55</v>
      </c>
      <c r="P224" s="86">
        <v>40</v>
      </c>
      <c r="Q224" s="86">
        <v>1000</v>
      </c>
      <c r="R224" s="125" t="s">
        <v>399</v>
      </c>
      <c r="S224" s="124" t="s">
        <v>139</v>
      </c>
      <c r="T224" s="124" t="s">
        <v>188</v>
      </c>
      <c r="U224" s="124" t="s">
        <v>391</v>
      </c>
      <c r="V224" s="124"/>
      <c r="W224" s="126"/>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20"/>
      <c r="GN224" s="20"/>
      <c r="GO224" s="20"/>
      <c r="GP224" s="20"/>
      <c r="GQ224" s="20"/>
      <c r="GR224" s="20"/>
      <c r="GS224" s="20"/>
      <c r="GT224" s="20"/>
      <c r="GU224" s="20"/>
      <c r="GV224" s="20"/>
      <c r="GW224" s="20"/>
      <c r="GX224" s="20"/>
      <c r="GY224" s="20"/>
      <c r="GZ224" s="20"/>
      <c r="HA224" s="20"/>
      <c r="HB224" s="20"/>
      <c r="HC224" s="20"/>
      <c r="HD224" s="20"/>
      <c r="HE224" s="20"/>
      <c r="HF224" s="20"/>
      <c r="HG224" s="20"/>
      <c r="HH224" s="20"/>
      <c r="HI224" s="20"/>
      <c r="HJ224" s="20"/>
      <c r="HK224" s="20"/>
      <c r="HL224" s="20"/>
      <c r="HM224" s="20"/>
      <c r="HN224" s="20"/>
      <c r="HO224" s="20"/>
      <c r="HP224" s="20"/>
      <c r="HQ224" s="20"/>
      <c r="HR224" s="20"/>
      <c r="HS224" s="20"/>
      <c r="HT224" s="20"/>
      <c r="HU224" s="20"/>
      <c r="HV224" s="20"/>
      <c r="HW224" s="20"/>
      <c r="HX224" s="20"/>
      <c r="HY224" s="20"/>
      <c r="HZ224" s="20"/>
      <c r="IA224" s="20"/>
      <c r="IB224" s="20"/>
      <c r="IC224" s="20"/>
      <c r="ID224" s="20"/>
      <c r="IE224" s="20"/>
      <c r="IF224" s="20"/>
      <c r="IG224" s="20"/>
      <c r="IH224" s="20"/>
      <c r="II224" s="20"/>
      <c r="IJ224" s="20"/>
      <c r="IK224" s="20"/>
      <c r="IL224" s="20"/>
      <c r="IM224" s="20"/>
      <c r="IN224" s="20"/>
      <c r="IO224" s="20"/>
      <c r="IP224" s="20"/>
      <c r="IQ224" s="20"/>
      <c r="IR224" s="20"/>
      <c r="IS224" s="20"/>
      <c r="IT224" s="20"/>
      <c r="IU224" s="20"/>
      <c r="IV224" s="20"/>
      <c r="IW224" s="20"/>
      <c r="IX224" s="20"/>
      <c r="IY224" s="20"/>
    </row>
    <row r="225" spans="1:259" x14ac:dyDescent="0.2">
      <c r="A225" s="123">
        <v>40359</v>
      </c>
      <c r="B225" s="103" t="s">
        <v>584</v>
      </c>
      <c r="C225" s="103" t="s">
        <v>247</v>
      </c>
      <c r="D225" s="103" t="s">
        <v>137</v>
      </c>
      <c r="E225" s="145" t="s">
        <v>144</v>
      </c>
      <c r="F225" s="85">
        <v>40358</v>
      </c>
      <c r="G225" s="146">
        <v>2010</v>
      </c>
      <c r="H225" s="124" t="s">
        <v>6</v>
      </c>
      <c r="I225" s="124" t="str">
        <f t="shared" si="11"/>
        <v>TX</v>
      </c>
      <c r="J225" s="124" t="str">
        <f t="shared" si="10"/>
        <v>TX</v>
      </c>
      <c r="K225" s="124" t="str">
        <f t="shared" si="12"/>
        <v>South Central</v>
      </c>
      <c r="L225" s="124" t="str">
        <f>INDEX('State '!$A$1:$C$62,MATCH($I225,'State '!$B:$B,0),3)</f>
        <v>South Central</v>
      </c>
      <c r="M225" s="124" t="str">
        <f>INDEX('State '!$A$1:$C$62,MATCH($J225,'State '!$B:$B,0),3)</f>
        <v>South Central</v>
      </c>
      <c r="N225" s="124"/>
      <c r="O225" s="147"/>
      <c r="P225" s="147">
        <v>62</v>
      </c>
      <c r="Q225" s="147">
        <v>600</v>
      </c>
      <c r="R225" s="86">
        <v>30</v>
      </c>
      <c r="S225" s="148" t="s">
        <v>139</v>
      </c>
      <c r="T225" s="149" t="s">
        <v>188</v>
      </c>
      <c r="U225" s="150" t="s">
        <v>391</v>
      </c>
      <c r="V225" s="124"/>
      <c r="W225" s="126"/>
    </row>
    <row r="226" spans="1:259" x14ac:dyDescent="0.2">
      <c r="A226" s="123">
        <v>40308</v>
      </c>
      <c r="B226" s="102" t="s">
        <v>590</v>
      </c>
      <c r="C226" s="102" t="s">
        <v>250</v>
      </c>
      <c r="D226" s="102" t="s">
        <v>141</v>
      </c>
      <c r="E226" s="102" t="s">
        <v>144</v>
      </c>
      <c r="F226" s="83">
        <v>40467</v>
      </c>
      <c r="G226" s="84">
        <v>2010</v>
      </c>
      <c r="H226" s="124" t="s">
        <v>7</v>
      </c>
      <c r="I226" s="124" t="str">
        <f t="shared" si="11"/>
        <v>PA</v>
      </c>
      <c r="J226" s="124" t="str">
        <f t="shared" si="10"/>
        <v>PA</v>
      </c>
      <c r="K226" s="124" t="str">
        <f t="shared" si="12"/>
        <v>Northeast</v>
      </c>
      <c r="L226" s="124" t="str">
        <f>INDEX('State '!$A$1:$C$62,MATCH($I226,'State '!$B:$B,0),3)</f>
        <v>Northeast</v>
      </c>
      <c r="M226" s="124" t="str">
        <f>INDEX('State '!$A$1:$C$62,MATCH($J226,'State '!$B:$B,0),3)</f>
        <v>Northeast</v>
      </c>
      <c r="N226" s="124"/>
      <c r="O226" s="86">
        <v>19.399999999999999</v>
      </c>
      <c r="P226" s="86">
        <v>8</v>
      </c>
      <c r="Q226" s="86">
        <v>40</v>
      </c>
      <c r="R226" s="125">
        <v>16</v>
      </c>
      <c r="S226" s="124" t="s">
        <v>135</v>
      </c>
      <c r="T226" s="124" t="s">
        <v>390</v>
      </c>
      <c r="U226" s="124" t="s">
        <v>591</v>
      </c>
      <c r="V226" s="124"/>
      <c r="W226" s="126"/>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c r="EF226" s="20"/>
      <c r="EG226" s="20"/>
      <c r="EH226" s="20"/>
      <c r="EI226" s="20"/>
      <c r="EJ226" s="20"/>
      <c r="EK226" s="20"/>
      <c r="EL226" s="20"/>
      <c r="EM226" s="20"/>
      <c r="EN226" s="20"/>
      <c r="EO226" s="20"/>
      <c r="EP226" s="20"/>
      <c r="EQ226" s="20"/>
      <c r="ER226" s="20"/>
      <c r="ES226" s="20"/>
      <c r="ET226" s="20"/>
      <c r="EU226" s="20"/>
      <c r="EV226" s="20"/>
      <c r="EW226" s="20"/>
      <c r="EX226" s="20"/>
      <c r="EY226" s="20"/>
      <c r="EZ226" s="20"/>
      <c r="FA226" s="20"/>
      <c r="FB226" s="20"/>
      <c r="FC226" s="20"/>
      <c r="FD226" s="20"/>
      <c r="FE226" s="20"/>
      <c r="FF226" s="20"/>
      <c r="FG226" s="20"/>
      <c r="FH226" s="20"/>
      <c r="FI226" s="20"/>
      <c r="FJ226" s="20"/>
      <c r="FK226" s="20"/>
      <c r="FL226" s="20"/>
      <c r="FM226" s="20"/>
      <c r="FN226" s="20"/>
      <c r="FO226" s="20"/>
      <c r="FP226" s="20"/>
      <c r="FQ226" s="20"/>
      <c r="FR226" s="20"/>
      <c r="FS226" s="20"/>
      <c r="FT226" s="20"/>
      <c r="FU226" s="20"/>
      <c r="FV226" s="20"/>
      <c r="FW226" s="20"/>
      <c r="FX226" s="20"/>
      <c r="FY226" s="20"/>
      <c r="FZ226" s="20"/>
      <c r="GA226" s="20"/>
      <c r="GB226" s="20"/>
      <c r="GC226" s="20"/>
      <c r="GD226" s="20"/>
      <c r="GE226" s="20"/>
      <c r="GF226" s="20"/>
      <c r="GG226" s="20"/>
      <c r="GH226" s="20"/>
      <c r="GI226" s="20"/>
      <c r="GJ226" s="20"/>
      <c r="GK226" s="20"/>
      <c r="GL226" s="20"/>
      <c r="GM226" s="20"/>
      <c r="GN226" s="20"/>
      <c r="GO226" s="20"/>
      <c r="GP226" s="20"/>
      <c r="GQ226" s="20"/>
      <c r="GR226" s="20"/>
      <c r="GS226" s="20"/>
      <c r="GT226" s="20"/>
      <c r="GU226" s="20"/>
      <c r="GV226" s="20"/>
      <c r="GW226" s="20"/>
      <c r="GX226" s="20"/>
      <c r="GY226" s="20"/>
      <c r="GZ226" s="20"/>
      <c r="HA226" s="20"/>
      <c r="HB226" s="20"/>
      <c r="HC226" s="20"/>
      <c r="HD226" s="20"/>
      <c r="HE226" s="20"/>
      <c r="HF226" s="20"/>
      <c r="HG226" s="20"/>
      <c r="HH226" s="20"/>
      <c r="HI226" s="20"/>
      <c r="HJ226" s="20"/>
      <c r="HK226" s="20"/>
      <c r="HL226" s="20"/>
      <c r="HM226" s="20"/>
      <c r="HN226" s="20"/>
      <c r="HO226" s="20"/>
      <c r="HP226" s="20"/>
      <c r="HQ226" s="20"/>
      <c r="HR226" s="20"/>
      <c r="HS226" s="20"/>
      <c r="HT226" s="20"/>
      <c r="HU226" s="20"/>
      <c r="HV226" s="20"/>
      <c r="HW226" s="20"/>
      <c r="HX226" s="20"/>
      <c r="HY226" s="20"/>
      <c r="HZ226" s="20"/>
      <c r="IA226" s="20"/>
      <c r="IB226" s="20"/>
      <c r="IC226" s="20"/>
      <c r="ID226" s="20"/>
      <c r="IE226" s="20"/>
      <c r="IF226" s="20"/>
      <c r="IG226" s="20"/>
      <c r="IH226" s="20"/>
      <c r="II226" s="20"/>
      <c r="IJ226" s="20"/>
      <c r="IK226" s="20"/>
      <c r="IL226" s="20"/>
      <c r="IM226" s="20"/>
      <c r="IN226" s="20"/>
      <c r="IO226" s="20"/>
      <c r="IP226" s="20"/>
      <c r="IQ226" s="20"/>
      <c r="IR226" s="20"/>
      <c r="IS226" s="20"/>
      <c r="IT226" s="20"/>
      <c r="IU226" s="20"/>
      <c r="IV226" s="20"/>
      <c r="IW226" s="20"/>
      <c r="IX226" s="20"/>
      <c r="IY226" s="20"/>
    </row>
    <row r="227" spans="1:259" s="20" customFormat="1" x14ac:dyDescent="0.2">
      <c r="A227" s="123">
        <v>40350</v>
      </c>
      <c r="B227" s="102" t="s">
        <v>615</v>
      </c>
      <c r="C227" s="102" t="s">
        <v>2239</v>
      </c>
      <c r="D227" s="102" t="s">
        <v>137</v>
      </c>
      <c r="E227" s="102" t="s">
        <v>144</v>
      </c>
      <c r="F227" s="83">
        <v>40513</v>
      </c>
      <c r="G227" s="84">
        <v>2010</v>
      </c>
      <c r="H227" s="124" t="s">
        <v>442</v>
      </c>
      <c r="I227" s="124" t="str">
        <f t="shared" si="11"/>
        <v>TX</v>
      </c>
      <c r="J227" s="124" t="str">
        <f t="shared" si="10"/>
        <v>LA</v>
      </c>
      <c r="K227" s="124" t="str">
        <f t="shared" si="12"/>
        <v>South Central</v>
      </c>
      <c r="L227" s="124" t="str">
        <f>INDEX('State '!$A$1:$C$62,MATCH($I227,'State '!$B:$B,0),3)</f>
        <v>South Central</v>
      </c>
      <c r="M227" s="124" t="str">
        <f>INDEX('State '!$A$1:$C$62,MATCH($J227,'State '!$B:$B,0),3)</f>
        <v>South Central</v>
      </c>
      <c r="N227" s="124"/>
      <c r="O227" s="86">
        <v>1200</v>
      </c>
      <c r="P227" s="86">
        <v>175</v>
      </c>
      <c r="Q227" s="86">
        <v>2000</v>
      </c>
      <c r="R227" s="125">
        <v>42</v>
      </c>
      <c r="S227" s="124" t="s">
        <v>135</v>
      </c>
      <c r="T227" s="124" t="s">
        <v>390</v>
      </c>
      <c r="U227" s="124" t="s">
        <v>616</v>
      </c>
      <c r="V227" s="124"/>
      <c r="W227" s="126"/>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c r="IC227" s="114"/>
      <c r="ID227" s="114"/>
      <c r="IE227" s="114"/>
      <c r="IF227" s="114"/>
      <c r="IG227" s="114"/>
      <c r="IH227" s="114"/>
      <c r="II227" s="114"/>
      <c r="IJ227" s="114"/>
      <c r="IK227" s="114"/>
      <c r="IL227" s="114"/>
      <c r="IM227" s="114"/>
      <c r="IN227" s="114"/>
      <c r="IO227" s="114"/>
      <c r="IP227" s="114"/>
      <c r="IQ227" s="114"/>
      <c r="IR227" s="114"/>
      <c r="IS227" s="114"/>
      <c r="IT227" s="114"/>
      <c r="IU227" s="114"/>
      <c r="IV227" s="114"/>
      <c r="IW227" s="114"/>
      <c r="IX227" s="114"/>
      <c r="IY227" s="114"/>
    </row>
    <row r="228" spans="1:259" s="20" customFormat="1" x14ac:dyDescent="0.2">
      <c r="A228" s="123">
        <v>40589</v>
      </c>
      <c r="B228" s="102" t="s">
        <v>256</v>
      </c>
      <c r="C228" s="102" t="s">
        <v>256</v>
      </c>
      <c r="D228" s="102" t="s">
        <v>137</v>
      </c>
      <c r="E228" s="102" t="s">
        <v>144</v>
      </c>
      <c r="F228" s="83">
        <v>40515</v>
      </c>
      <c r="G228" s="84">
        <v>2010</v>
      </c>
      <c r="H228" s="124" t="s">
        <v>607</v>
      </c>
      <c r="I228" s="124" t="str">
        <f t="shared" si="11"/>
        <v>AR</v>
      </c>
      <c r="J228" s="124" t="str">
        <f t="shared" si="10"/>
        <v>MS</v>
      </c>
      <c r="K228" s="124" t="str">
        <f t="shared" si="12"/>
        <v>South Central</v>
      </c>
      <c r="L228" s="124" t="str">
        <f>INDEX('State '!$A$1:$C$62,MATCH($I228,'State '!$B:$B,0),3)</f>
        <v>South Central</v>
      </c>
      <c r="M228" s="124" t="str">
        <f>INDEX('State '!$A$1:$C$62,MATCH($J228,'State '!$B:$B,0),3)</f>
        <v>South Central</v>
      </c>
      <c r="N228" s="124"/>
      <c r="O228" s="86">
        <v>1010</v>
      </c>
      <c r="P228" s="86">
        <v>185</v>
      </c>
      <c r="Q228" s="86">
        <v>2000</v>
      </c>
      <c r="R228" s="125">
        <v>42</v>
      </c>
      <c r="S228" s="124" t="s">
        <v>135</v>
      </c>
      <c r="T228" s="124" t="s">
        <v>390</v>
      </c>
      <c r="U228" s="124" t="s">
        <v>608</v>
      </c>
      <c r="V228" s="124"/>
      <c r="W228" s="126"/>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114"/>
      <c r="IE228" s="114"/>
      <c r="IF228" s="114"/>
      <c r="IG228" s="114"/>
      <c r="IH228" s="114"/>
      <c r="II228" s="114"/>
      <c r="IJ228" s="114"/>
      <c r="IK228" s="114"/>
      <c r="IL228" s="114"/>
      <c r="IM228" s="114"/>
      <c r="IN228" s="114"/>
      <c r="IO228" s="114"/>
      <c r="IP228" s="114"/>
      <c r="IQ228" s="114"/>
      <c r="IR228" s="114"/>
      <c r="IS228" s="114"/>
      <c r="IT228" s="114"/>
      <c r="IU228" s="114"/>
      <c r="IV228" s="114"/>
      <c r="IW228" s="114"/>
      <c r="IX228" s="114"/>
      <c r="IY228" s="114"/>
    </row>
    <row r="229" spans="1:259" x14ac:dyDescent="0.2">
      <c r="A229" s="123">
        <v>40388</v>
      </c>
      <c r="B229" s="102" t="s">
        <v>599</v>
      </c>
      <c r="C229" s="102" t="s">
        <v>253</v>
      </c>
      <c r="D229" s="102" t="s">
        <v>134</v>
      </c>
      <c r="E229" s="102" t="s">
        <v>144</v>
      </c>
      <c r="F229" s="83">
        <v>40483</v>
      </c>
      <c r="G229" s="84">
        <v>2010</v>
      </c>
      <c r="H229" s="124" t="s">
        <v>13</v>
      </c>
      <c r="I229" s="124" t="str">
        <f t="shared" si="11"/>
        <v>CA</v>
      </c>
      <c r="J229" s="124" t="str">
        <f t="shared" si="10"/>
        <v>CA</v>
      </c>
      <c r="K229" s="124" t="str">
        <f t="shared" si="12"/>
        <v>Pacific</v>
      </c>
      <c r="L229" s="124" t="str">
        <f>INDEX('State '!$A$1:$C$62,MATCH($I229,'State '!$B:$B,0),3)</f>
        <v>Pacific</v>
      </c>
      <c r="M229" s="124" t="str">
        <f>INDEX('State '!$A$1:$C$62,MATCH($J229,'State '!$B:$B,0),3)</f>
        <v>Pacific</v>
      </c>
      <c r="N229" s="124"/>
      <c r="O229" s="86">
        <v>45</v>
      </c>
      <c r="P229" s="86">
        <v>27</v>
      </c>
      <c r="Q229" s="86">
        <v>200</v>
      </c>
      <c r="R229" s="125">
        <v>30</v>
      </c>
      <c r="S229" s="124" t="s">
        <v>139</v>
      </c>
      <c r="T229" s="124" t="s">
        <v>188</v>
      </c>
      <c r="U229" s="124" t="s">
        <v>391</v>
      </c>
      <c r="V229" s="124"/>
      <c r="W229" s="126"/>
      <c r="X229" s="114"/>
    </row>
    <row r="230" spans="1:259" s="20" customFormat="1" x14ac:dyDescent="0.2">
      <c r="A230" s="123">
        <v>40589</v>
      </c>
      <c r="B230" s="102" t="s">
        <v>569</v>
      </c>
      <c r="C230" s="102" t="s">
        <v>245</v>
      </c>
      <c r="D230" s="102" t="s">
        <v>141</v>
      </c>
      <c r="E230" s="102" t="s">
        <v>144</v>
      </c>
      <c r="F230" s="83">
        <v>40193</v>
      </c>
      <c r="G230" s="84">
        <v>2010</v>
      </c>
      <c r="H230" s="124" t="s">
        <v>0</v>
      </c>
      <c r="I230" s="124" t="str">
        <f t="shared" si="11"/>
        <v>LA</v>
      </c>
      <c r="J230" s="124" t="str">
        <f t="shared" si="10"/>
        <v>LA</v>
      </c>
      <c r="K230" s="124" t="str">
        <f t="shared" si="12"/>
        <v>South Central</v>
      </c>
      <c r="L230" s="124" t="str">
        <f>INDEX('State '!$A$1:$C$62,MATCH($I230,'State '!$B:$B,0),3)</f>
        <v>South Central</v>
      </c>
      <c r="M230" s="124" t="str">
        <f>INDEX('State '!$A$1:$C$62,MATCH($J230,'State '!$B:$B,0),3)</f>
        <v>South Central</v>
      </c>
      <c r="N230" s="124"/>
      <c r="O230" s="86">
        <v>1053</v>
      </c>
      <c r="P230" s="86">
        <v>121</v>
      </c>
      <c r="Q230" s="86">
        <v>1100</v>
      </c>
      <c r="R230" s="125" t="s">
        <v>570</v>
      </c>
      <c r="S230" s="124" t="s">
        <v>139</v>
      </c>
      <c r="T230" s="124" t="s">
        <v>188</v>
      </c>
      <c r="U230" s="124" t="s">
        <v>391</v>
      </c>
      <c r="V230" s="124"/>
      <c r="W230" s="126"/>
      <c r="X230" s="127"/>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c r="CM230" s="114"/>
      <c r="CN230" s="114"/>
      <c r="CO230" s="114"/>
      <c r="CP230" s="114"/>
      <c r="CQ230" s="114"/>
      <c r="CR230" s="114"/>
      <c r="CS230" s="114"/>
      <c r="CT230" s="114"/>
      <c r="CU230" s="114"/>
      <c r="CV230" s="11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c r="EV230" s="114"/>
      <c r="EW230" s="114"/>
      <c r="EX230" s="114"/>
      <c r="EY230" s="114"/>
      <c r="EZ230" s="114"/>
      <c r="FA230" s="114"/>
      <c r="FB230" s="114"/>
      <c r="FC230" s="114"/>
      <c r="FD230" s="114"/>
      <c r="FE230" s="114"/>
      <c r="FF230" s="114"/>
      <c r="FG230" s="114"/>
      <c r="FH230" s="114"/>
      <c r="FI230" s="114"/>
      <c r="FJ230" s="114"/>
      <c r="FK230" s="114"/>
      <c r="FL230" s="114"/>
      <c r="FM230" s="114"/>
      <c r="FN230" s="114"/>
      <c r="FO230" s="114"/>
      <c r="FP230" s="114"/>
      <c r="FQ230" s="114"/>
      <c r="FR230" s="114"/>
      <c r="FS230" s="114"/>
      <c r="FT230" s="114"/>
      <c r="FU230" s="114"/>
      <c r="FV230" s="114"/>
      <c r="FW230" s="114"/>
      <c r="FX230" s="114"/>
      <c r="FY230" s="114"/>
      <c r="FZ230" s="114"/>
      <c r="GA230" s="114"/>
      <c r="GB230" s="114"/>
      <c r="GC230" s="114"/>
      <c r="GD230" s="114"/>
      <c r="GE230" s="114"/>
      <c r="GF230" s="114"/>
      <c r="GG230" s="114"/>
      <c r="GH230" s="114"/>
      <c r="GI230" s="114"/>
      <c r="GJ230" s="114"/>
      <c r="GK230" s="114"/>
      <c r="GL230" s="114"/>
      <c r="GM230" s="114"/>
      <c r="GN230" s="114"/>
      <c r="GO230" s="114"/>
      <c r="GP230" s="114"/>
      <c r="GQ230" s="114"/>
      <c r="GR230" s="114"/>
      <c r="GS230" s="114"/>
      <c r="GT230" s="114"/>
      <c r="GU230" s="114"/>
      <c r="GV230" s="114"/>
      <c r="GW230" s="114"/>
      <c r="GX230" s="114"/>
      <c r="GY230" s="114"/>
      <c r="GZ230" s="114"/>
      <c r="HA230" s="114"/>
      <c r="HB230" s="114"/>
      <c r="HC230" s="114"/>
      <c r="HD230" s="114"/>
      <c r="HE230" s="114"/>
      <c r="HF230" s="114"/>
      <c r="HG230" s="114"/>
      <c r="HH230" s="114"/>
      <c r="HI230" s="114"/>
      <c r="HJ230" s="114"/>
      <c r="HK230" s="114"/>
      <c r="HL230" s="114"/>
      <c r="HM230" s="114"/>
      <c r="HN230" s="114"/>
      <c r="HO230" s="114"/>
      <c r="HP230" s="114"/>
      <c r="HQ230" s="114"/>
      <c r="HR230" s="114"/>
      <c r="HS230" s="114"/>
      <c r="HT230" s="114"/>
      <c r="HU230" s="114"/>
      <c r="HV230" s="114"/>
      <c r="HW230" s="114"/>
      <c r="HX230" s="114"/>
      <c r="HY230" s="114"/>
      <c r="HZ230" s="114"/>
      <c r="IA230" s="114"/>
      <c r="IB230" s="114"/>
      <c r="IC230" s="114"/>
      <c r="ID230" s="114"/>
      <c r="IE230" s="114"/>
      <c r="IF230" s="114"/>
      <c r="IG230" s="114"/>
      <c r="IH230" s="114"/>
      <c r="II230" s="114"/>
      <c r="IJ230" s="114"/>
      <c r="IK230" s="114"/>
      <c r="IL230" s="114"/>
      <c r="IM230" s="114"/>
      <c r="IN230" s="114"/>
      <c r="IO230" s="114"/>
      <c r="IP230" s="114"/>
      <c r="IQ230" s="114"/>
      <c r="IR230" s="114"/>
      <c r="IS230" s="114"/>
      <c r="IT230" s="114"/>
      <c r="IU230" s="114"/>
      <c r="IV230" s="114"/>
      <c r="IW230" s="114"/>
      <c r="IX230" s="114"/>
      <c r="IY230" s="114"/>
    </row>
    <row r="231" spans="1:259" s="20" customFormat="1" x14ac:dyDescent="0.2">
      <c r="A231" s="123">
        <v>40388</v>
      </c>
      <c r="B231" s="102" t="s">
        <v>633</v>
      </c>
      <c r="C231" s="102" t="s">
        <v>241</v>
      </c>
      <c r="D231" s="102" t="s">
        <v>141</v>
      </c>
      <c r="E231" s="102" t="s">
        <v>144</v>
      </c>
      <c r="F231" s="83">
        <v>40476</v>
      </c>
      <c r="G231" s="84">
        <v>2010</v>
      </c>
      <c r="H231" s="124" t="s">
        <v>478</v>
      </c>
      <c r="I231" s="124" t="str">
        <f t="shared" si="11"/>
        <v>TX</v>
      </c>
      <c r="J231" s="124" t="str">
        <f t="shared" si="10"/>
        <v>MS</v>
      </c>
      <c r="K231" s="124" t="str">
        <f t="shared" si="12"/>
        <v>South Central</v>
      </c>
      <c r="L231" s="124" t="str">
        <f>INDEX('State '!$A$1:$C$62,MATCH($I231,'State '!$B:$B,0),3)</f>
        <v>South Central</v>
      </c>
      <c r="M231" s="124" t="str">
        <f>INDEX('State '!$A$1:$C$62,MATCH($J231,'State '!$B:$B,0),3)</f>
        <v>South Central</v>
      </c>
      <c r="N231" s="124"/>
      <c r="O231" s="86">
        <v>161</v>
      </c>
      <c r="P231" s="86"/>
      <c r="Q231" s="86">
        <v>556</v>
      </c>
      <c r="R231" s="125"/>
      <c r="S231" s="124" t="s">
        <v>135</v>
      </c>
      <c r="T231" s="124" t="s">
        <v>390</v>
      </c>
      <c r="U231" s="124" t="s">
        <v>634</v>
      </c>
      <c r="V231" s="124"/>
      <c r="W231" s="126"/>
    </row>
    <row r="232" spans="1:259" x14ac:dyDescent="0.2">
      <c r="A232" s="123">
        <v>40283</v>
      </c>
      <c r="B232" s="103" t="s">
        <v>565</v>
      </c>
      <c r="C232" s="103" t="s">
        <v>226</v>
      </c>
      <c r="D232" s="103" t="s">
        <v>141</v>
      </c>
      <c r="E232" s="145" t="s">
        <v>144</v>
      </c>
      <c r="F232" s="85">
        <v>40277</v>
      </c>
      <c r="G232" s="146">
        <v>2010</v>
      </c>
      <c r="H232" s="124" t="s">
        <v>566</v>
      </c>
      <c r="I232" s="124" t="str">
        <f t="shared" si="11"/>
        <v>WY</v>
      </c>
      <c r="J232" s="124" t="str">
        <f t="shared" si="10"/>
        <v>NV</v>
      </c>
      <c r="K232" s="124" t="str">
        <f t="shared" si="12"/>
        <v>Mountain</v>
      </c>
      <c r="L232" s="124" t="str">
        <f>INDEX('State '!$A$1:$C$62,MATCH($I232,'State '!$B:$B,0),3)</f>
        <v>Mountain</v>
      </c>
      <c r="M232" s="124" t="str">
        <f>INDEX('State '!$A$1:$C$62,MATCH($J232,'State '!$B:$B,0),3)</f>
        <v>Mountain</v>
      </c>
      <c r="N232" s="124"/>
      <c r="O232" s="147">
        <v>62.1</v>
      </c>
      <c r="P232" s="147"/>
      <c r="Q232" s="147">
        <v>145</v>
      </c>
      <c r="R232" s="86">
        <v>36</v>
      </c>
      <c r="S232" s="148" t="s">
        <v>135</v>
      </c>
      <c r="T232" s="149" t="s">
        <v>390</v>
      </c>
      <c r="U232" s="150" t="s">
        <v>567</v>
      </c>
      <c r="V232" s="124"/>
      <c r="W232" s="126"/>
    </row>
    <row r="233" spans="1:259" x14ac:dyDescent="0.2">
      <c r="A233" s="123">
        <v>40367</v>
      </c>
      <c r="B233" s="102" t="s">
        <v>600</v>
      </c>
      <c r="C233" s="102" t="s">
        <v>254</v>
      </c>
      <c r="D233" s="102" t="s">
        <v>141</v>
      </c>
      <c r="E233" s="102" t="s">
        <v>144</v>
      </c>
      <c r="F233" s="83">
        <v>40329</v>
      </c>
      <c r="G233" s="84">
        <v>2010</v>
      </c>
      <c r="H233" s="124" t="s">
        <v>601</v>
      </c>
      <c r="I233" s="124" t="str">
        <f t="shared" si="11"/>
        <v>OK</v>
      </c>
      <c r="J233" s="124" t="str">
        <f t="shared" si="10"/>
        <v>LA</v>
      </c>
      <c r="K233" s="124" t="str">
        <f t="shared" si="12"/>
        <v>South Central</v>
      </c>
      <c r="L233" s="124" t="str">
        <f>INDEX('State '!$A$1:$C$62,MATCH($I233,'State '!$B:$B,0),3)</f>
        <v>South Central</v>
      </c>
      <c r="M233" s="124" t="str">
        <f>INDEX('State '!$A$1:$C$62,MATCH($J233,'State '!$B:$B,0),3)</f>
        <v>South Central</v>
      </c>
      <c r="N233" s="124"/>
      <c r="O233" s="86">
        <v>1340</v>
      </c>
      <c r="P233" s="86"/>
      <c r="Q233" s="86">
        <v>1500</v>
      </c>
      <c r="R233" s="125"/>
      <c r="S233" s="124" t="s">
        <v>135</v>
      </c>
      <c r="T233" s="124" t="s">
        <v>390</v>
      </c>
      <c r="U233" s="124" t="s">
        <v>602</v>
      </c>
      <c r="V233" s="124"/>
      <c r="W233" s="126"/>
      <c r="X233" s="114"/>
    </row>
    <row r="234" spans="1:259" s="20" customFormat="1" x14ac:dyDescent="0.2">
      <c r="A234" s="123">
        <v>40633</v>
      </c>
      <c r="B234" s="102" t="s">
        <v>592</v>
      </c>
      <c r="C234" s="102" t="s">
        <v>251</v>
      </c>
      <c r="D234" s="102" t="s">
        <v>137</v>
      </c>
      <c r="E234" s="102" t="s">
        <v>144</v>
      </c>
      <c r="F234" s="83">
        <v>40483</v>
      </c>
      <c r="G234" s="84">
        <v>2010</v>
      </c>
      <c r="H234" s="124" t="s">
        <v>16</v>
      </c>
      <c r="I234" s="124" t="str">
        <f t="shared" si="11"/>
        <v>NC</v>
      </c>
      <c r="J234" s="124" t="str">
        <f t="shared" si="10"/>
        <v>NC</v>
      </c>
      <c r="K234" s="124" t="str">
        <f t="shared" si="12"/>
        <v>Southeast</v>
      </c>
      <c r="L234" s="124" t="str">
        <f>INDEX('State '!$A$1:$C$62,MATCH($I234,'State '!$B:$B,0),3)</f>
        <v>Southeast</v>
      </c>
      <c r="M234" s="124" t="str">
        <f>INDEX('State '!$A$1:$C$62,MATCH($J234,'State '!$B:$B,0),3)</f>
        <v>Southeast</v>
      </c>
      <c r="N234" s="124"/>
      <c r="O234" s="86">
        <v>42</v>
      </c>
      <c r="P234" s="86">
        <v>43</v>
      </c>
      <c r="Q234" s="86">
        <v>70</v>
      </c>
      <c r="R234" s="125">
        <v>12</v>
      </c>
      <c r="S234" s="124" t="s">
        <v>139</v>
      </c>
      <c r="T234" s="124" t="s">
        <v>188</v>
      </c>
      <c r="U234" s="124" t="s">
        <v>391</v>
      </c>
      <c r="V234" s="124"/>
      <c r="W234" s="126"/>
    </row>
    <row r="235" spans="1:259" ht="25.5" x14ac:dyDescent="0.2">
      <c r="A235" s="123">
        <v>40589</v>
      </c>
      <c r="B235" s="102" t="s">
        <v>631</v>
      </c>
      <c r="C235" s="102" t="s">
        <v>262</v>
      </c>
      <c r="D235" s="102" t="s">
        <v>141</v>
      </c>
      <c r="E235" s="102" t="s">
        <v>144</v>
      </c>
      <c r="F235" s="83">
        <v>40483</v>
      </c>
      <c r="G235" s="84">
        <v>2010</v>
      </c>
      <c r="H235" s="124" t="s">
        <v>30</v>
      </c>
      <c r="I235" s="124" t="str">
        <f t="shared" si="11"/>
        <v>MN</v>
      </c>
      <c r="J235" s="124" t="str">
        <f t="shared" si="10"/>
        <v>MN</v>
      </c>
      <c r="K235" s="124" t="str">
        <f t="shared" si="12"/>
        <v>Midwest</v>
      </c>
      <c r="L235" s="124" t="str">
        <f>INDEX('State '!$A$1:$C$62,MATCH($I235,'State '!$B:$B,0),3)</f>
        <v>Midwest</v>
      </c>
      <c r="M235" s="124" t="str">
        <f>INDEX('State '!$A$1:$C$62,MATCH($J235,'State '!$B:$B,0),3)</f>
        <v>Midwest</v>
      </c>
      <c r="N235" s="124"/>
      <c r="O235" s="86">
        <v>43</v>
      </c>
      <c r="P235" s="86">
        <v>10</v>
      </c>
      <c r="Q235" s="86">
        <v>135</v>
      </c>
      <c r="R235" s="125">
        <v>16</v>
      </c>
      <c r="S235" s="124" t="s">
        <v>135</v>
      </c>
      <c r="T235" s="124" t="s">
        <v>390</v>
      </c>
      <c r="U235" s="124" t="s">
        <v>632</v>
      </c>
      <c r="V235" s="124"/>
      <c r="W235" s="126"/>
    </row>
    <row r="236" spans="1:259" x14ac:dyDescent="0.2">
      <c r="A236" s="123">
        <v>40367</v>
      </c>
      <c r="B236" s="103" t="s">
        <v>580</v>
      </c>
      <c r="C236" s="103" t="s">
        <v>246</v>
      </c>
      <c r="D236" s="103" t="s">
        <v>134</v>
      </c>
      <c r="E236" s="145" t="s">
        <v>144</v>
      </c>
      <c r="F236" s="85">
        <v>40250</v>
      </c>
      <c r="G236" s="146">
        <v>2010</v>
      </c>
      <c r="H236" s="124" t="s">
        <v>581</v>
      </c>
      <c r="I236" s="124" t="str">
        <f t="shared" si="11"/>
        <v>MX</v>
      </c>
      <c r="J236" s="124" t="str">
        <f t="shared" si="10"/>
        <v>AZ</v>
      </c>
      <c r="K236" s="124" t="str">
        <f t="shared" si="12"/>
        <v>Mexico, Mountain</v>
      </c>
      <c r="L236" s="124" t="str">
        <f>INDEX('State '!$A$1:$C$62,MATCH($I236,'State '!$B:$B,0),3)</f>
        <v>Mexico</v>
      </c>
      <c r="M236" s="124" t="str">
        <f>INDEX('State '!$A$1:$C$62,MATCH($J236,'State '!$B:$B,0),3)</f>
        <v>Mountain</v>
      </c>
      <c r="N236" s="124"/>
      <c r="O236" s="147">
        <v>14.8</v>
      </c>
      <c r="P236" s="147">
        <v>3.27</v>
      </c>
      <c r="Q236" s="147">
        <v>81.25</v>
      </c>
      <c r="R236" s="86">
        <v>12</v>
      </c>
      <c r="S236" s="148" t="s">
        <v>135</v>
      </c>
      <c r="T236" s="149" t="s">
        <v>390</v>
      </c>
      <c r="U236" s="150" t="s">
        <v>582</v>
      </c>
      <c r="V236" s="124"/>
      <c r="W236" s="126"/>
    </row>
    <row r="237" spans="1:259" x14ac:dyDescent="0.2">
      <c r="A237" s="123">
        <v>40388</v>
      </c>
      <c r="B237" s="103" t="s">
        <v>619</v>
      </c>
      <c r="C237" s="103" t="s">
        <v>258</v>
      </c>
      <c r="D237" s="103" t="s">
        <v>141</v>
      </c>
      <c r="E237" s="145" t="s">
        <v>144</v>
      </c>
      <c r="F237" s="85">
        <v>40483</v>
      </c>
      <c r="G237" s="151">
        <v>2010</v>
      </c>
      <c r="H237" s="124" t="s">
        <v>620</v>
      </c>
      <c r="I237" s="124" t="str">
        <f t="shared" si="11"/>
        <v>CO</v>
      </c>
      <c r="J237" s="124" t="str">
        <f t="shared" si="10"/>
        <v>WY</v>
      </c>
      <c r="K237" s="124" t="str">
        <f t="shared" si="12"/>
        <v>Mountain</v>
      </c>
      <c r="L237" s="124" t="str">
        <f>INDEX('State '!$A$1:$C$62,MATCH($I237,'State '!$B:$B,0),3)</f>
        <v>Mountain</v>
      </c>
      <c r="M237" s="124" t="str">
        <f>INDEX('State '!$A$1:$C$62,MATCH($J237,'State '!$B:$B,0),3)</f>
        <v>Mountain</v>
      </c>
      <c r="N237" s="124"/>
      <c r="O237" s="147">
        <v>59.4</v>
      </c>
      <c r="P237" s="147">
        <v>16</v>
      </c>
      <c r="Q237" s="147">
        <v>150</v>
      </c>
      <c r="R237" s="86">
        <v>30</v>
      </c>
      <c r="S237" s="148" t="s">
        <v>135</v>
      </c>
      <c r="T237" s="149" t="s">
        <v>390</v>
      </c>
      <c r="U237" s="150" t="s">
        <v>621</v>
      </c>
      <c r="V237" s="124"/>
      <c r="W237" s="126"/>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20"/>
      <c r="EV237" s="20"/>
      <c r="EW237" s="20"/>
      <c r="EX237" s="20"/>
      <c r="EY237" s="20"/>
      <c r="EZ237" s="20"/>
      <c r="FA237" s="20"/>
      <c r="FB237" s="20"/>
      <c r="FC237" s="20"/>
      <c r="FD237" s="20"/>
      <c r="FE237" s="20"/>
      <c r="FF237" s="20"/>
      <c r="FG237" s="20"/>
      <c r="FH237" s="20"/>
      <c r="FI237" s="20"/>
      <c r="FJ237" s="20"/>
      <c r="FK237" s="20"/>
      <c r="FL237" s="20"/>
      <c r="FM237" s="20"/>
      <c r="FN237" s="20"/>
      <c r="FO237" s="20"/>
      <c r="FP237" s="20"/>
      <c r="FQ237" s="20"/>
      <c r="FR237" s="20"/>
      <c r="FS237" s="20"/>
      <c r="FT237" s="20"/>
      <c r="FU237" s="20"/>
      <c r="FV237" s="20"/>
      <c r="FW237" s="20"/>
      <c r="FX237" s="20"/>
      <c r="FY237" s="20"/>
      <c r="FZ237" s="20"/>
      <c r="GA237" s="20"/>
      <c r="GB237" s="20"/>
      <c r="GC237" s="20"/>
      <c r="GD237" s="20"/>
      <c r="GE237" s="20"/>
      <c r="GF237" s="20"/>
      <c r="GG237" s="20"/>
      <c r="GH237" s="20"/>
      <c r="GI237" s="20"/>
      <c r="GJ237" s="20"/>
      <c r="GK237" s="20"/>
      <c r="GL237" s="20"/>
      <c r="GM237" s="20"/>
      <c r="GN237" s="20"/>
      <c r="GO237" s="20"/>
      <c r="GP237" s="20"/>
      <c r="GQ237" s="20"/>
      <c r="GR237" s="20"/>
      <c r="GS237" s="20"/>
      <c r="GT237" s="20"/>
      <c r="GU237" s="20"/>
      <c r="GV237" s="20"/>
      <c r="GW237" s="20"/>
      <c r="GX237" s="20"/>
      <c r="GY237" s="20"/>
      <c r="GZ237" s="20"/>
      <c r="HA237" s="20"/>
      <c r="HB237" s="20"/>
      <c r="HC237" s="20"/>
      <c r="HD237" s="20"/>
      <c r="HE237" s="20"/>
      <c r="HF237" s="20"/>
      <c r="HG237" s="20"/>
      <c r="HH237" s="20"/>
      <c r="HI237" s="20"/>
      <c r="HJ237" s="20"/>
      <c r="HK237" s="20"/>
      <c r="HL237" s="20"/>
      <c r="HM237" s="20"/>
      <c r="HN237" s="20"/>
      <c r="HO237" s="20"/>
      <c r="HP237" s="20"/>
      <c r="HQ237" s="20"/>
      <c r="HR237" s="20"/>
      <c r="HS237" s="20"/>
      <c r="HT237" s="20"/>
      <c r="HU237" s="20"/>
      <c r="HV237" s="20"/>
      <c r="HW237" s="20"/>
      <c r="HX237" s="20"/>
      <c r="HY237" s="20"/>
      <c r="HZ237" s="20"/>
      <c r="IA237" s="20"/>
      <c r="IB237" s="20"/>
      <c r="IC237" s="20"/>
      <c r="ID237" s="20"/>
      <c r="IE237" s="20"/>
      <c r="IF237" s="20"/>
      <c r="IG237" s="20"/>
      <c r="IH237" s="20"/>
      <c r="II237" s="20"/>
      <c r="IJ237" s="20"/>
      <c r="IK237" s="20"/>
      <c r="IL237" s="20"/>
      <c r="IM237" s="20"/>
      <c r="IN237" s="20"/>
      <c r="IO237" s="20"/>
      <c r="IP237" s="20"/>
      <c r="IQ237" s="20"/>
      <c r="IR237" s="20"/>
      <c r="IS237" s="20"/>
      <c r="IT237" s="20"/>
      <c r="IU237" s="20"/>
      <c r="IV237" s="20"/>
      <c r="IW237" s="20"/>
      <c r="IX237" s="20"/>
      <c r="IY237" s="20"/>
    </row>
    <row r="238" spans="1:259" s="20" customFormat="1" ht="25.5" x14ac:dyDescent="0.2">
      <c r="A238" s="123">
        <v>40388</v>
      </c>
      <c r="B238" s="103" t="s">
        <v>603</v>
      </c>
      <c r="C238" s="103" t="s">
        <v>239</v>
      </c>
      <c r="D238" s="103" t="s">
        <v>141</v>
      </c>
      <c r="E238" s="145" t="s">
        <v>144</v>
      </c>
      <c r="F238" s="85">
        <v>40179</v>
      </c>
      <c r="G238" s="151">
        <v>2010</v>
      </c>
      <c r="H238" s="124" t="s">
        <v>29</v>
      </c>
      <c r="I238" s="124" t="str">
        <f t="shared" si="11"/>
        <v>WY</v>
      </c>
      <c r="J238" s="124" t="str">
        <f t="shared" si="10"/>
        <v>WY</v>
      </c>
      <c r="K238" s="124" t="str">
        <f t="shared" si="12"/>
        <v>Mountain</v>
      </c>
      <c r="L238" s="124" t="str">
        <f>INDEX('State '!$A$1:$C$62,MATCH($I238,'State '!$B:$B,0),3)</f>
        <v>Mountain</v>
      </c>
      <c r="M238" s="124" t="str">
        <f>INDEX('State '!$A$1:$C$62,MATCH($J238,'State '!$B:$B,0),3)</f>
        <v>Mountain</v>
      </c>
      <c r="N238" s="124"/>
      <c r="O238" s="147">
        <v>39</v>
      </c>
      <c r="P238" s="147"/>
      <c r="Q238" s="147">
        <v>300</v>
      </c>
      <c r="R238" s="86"/>
      <c r="S238" s="148" t="s">
        <v>135</v>
      </c>
      <c r="T238" s="149" t="s">
        <v>390</v>
      </c>
      <c r="U238" s="150" t="s">
        <v>604</v>
      </c>
      <c r="V238" s="124"/>
      <c r="W238" s="126"/>
      <c r="X238" s="127"/>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4"/>
      <c r="CP238" s="114"/>
      <c r="CQ238" s="114"/>
      <c r="CR238" s="114"/>
      <c r="CS238" s="114"/>
      <c r="CT238" s="114"/>
      <c r="CU238" s="114"/>
      <c r="CV238" s="11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c r="GJ238" s="114"/>
      <c r="GK238" s="114"/>
      <c r="GL238" s="114"/>
      <c r="GM238" s="114"/>
      <c r="GN238" s="114"/>
      <c r="GO238" s="114"/>
      <c r="GP238" s="114"/>
      <c r="GQ238" s="114"/>
      <c r="GR238" s="114"/>
      <c r="GS238" s="114"/>
      <c r="GT238" s="114"/>
      <c r="GU238" s="114"/>
      <c r="GV238" s="114"/>
      <c r="GW238" s="114"/>
      <c r="GX238" s="114"/>
      <c r="GY238" s="114"/>
      <c r="GZ238" s="114"/>
      <c r="HA238" s="114"/>
      <c r="HB238" s="114"/>
      <c r="HC238" s="114"/>
      <c r="HD238" s="114"/>
      <c r="HE238" s="114"/>
      <c r="HF238" s="114"/>
      <c r="HG238" s="114"/>
      <c r="HH238" s="114"/>
      <c r="HI238" s="114"/>
      <c r="HJ238" s="114"/>
      <c r="HK238" s="114"/>
      <c r="HL238" s="114"/>
      <c r="HM238" s="114"/>
      <c r="HN238" s="114"/>
      <c r="HO238" s="114"/>
      <c r="HP238" s="114"/>
      <c r="HQ238" s="114"/>
      <c r="HR238" s="114"/>
      <c r="HS238" s="114"/>
      <c r="HT238" s="114"/>
      <c r="HU238" s="114"/>
      <c r="HV238" s="114"/>
      <c r="HW238" s="114"/>
      <c r="HX238" s="114"/>
      <c r="HY238" s="114"/>
      <c r="HZ238" s="114"/>
      <c r="IA238" s="114"/>
      <c r="IB238" s="114"/>
      <c r="IC238" s="114"/>
      <c r="ID238" s="114"/>
      <c r="IE238" s="114"/>
      <c r="IF238" s="114"/>
      <c r="IG238" s="114"/>
      <c r="IH238" s="114"/>
      <c r="II238" s="114"/>
      <c r="IJ238" s="114"/>
      <c r="IK238" s="114"/>
      <c r="IL238" s="114"/>
      <c r="IM238" s="114"/>
      <c r="IN238" s="114"/>
      <c r="IO238" s="114"/>
      <c r="IP238" s="114"/>
      <c r="IQ238" s="114"/>
      <c r="IR238" s="114"/>
      <c r="IS238" s="114"/>
      <c r="IT238" s="114"/>
      <c r="IU238" s="114"/>
      <c r="IV238" s="114"/>
      <c r="IW238" s="114"/>
      <c r="IX238" s="114"/>
      <c r="IY238" s="114"/>
    </row>
    <row r="239" spans="1:259" x14ac:dyDescent="0.2">
      <c r="A239" s="123">
        <v>40367</v>
      </c>
      <c r="B239" s="103" t="s">
        <v>593</v>
      </c>
      <c r="C239" s="103" t="s">
        <v>252</v>
      </c>
      <c r="D239" s="103" t="s">
        <v>137</v>
      </c>
      <c r="E239" s="145" t="s">
        <v>144</v>
      </c>
      <c r="F239" s="85">
        <v>40210</v>
      </c>
      <c r="G239" s="151">
        <v>2010</v>
      </c>
      <c r="H239" s="124" t="s">
        <v>11</v>
      </c>
      <c r="I239" s="124" t="str">
        <f t="shared" si="11"/>
        <v>ND</v>
      </c>
      <c r="J239" s="124" t="str">
        <f t="shared" si="10"/>
        <v>ND</v>
      </c>
      <c r="K239" s="124" t="str">
        <f t="shared" si="12"/>
        <v>Mountain</v>
      </c>
      <c r="L239" s="124" t="str">
        <f>INDEX('State '!$A$1:$C$62,MATCH($I239,'State '!$B:$B,0),3)</f>
        <v>Mountain</v>
      </c>
      <c r="M239" s="124" t="str">
        <f>INDEX('State '!$A$1:$C$62,MATCH($J239,'State '!$B:$B,0),3)</f>
        <v>Mountain</v>
      </c>
      <c r="N239" s="124"/>
      <c r="O239" s="147">
        <v>60</v>
      </c>
      <c r="P239" s="147">
        <v>75</v>
      </c>
      <c r="Q239" s="147">
        <v>40</v>
      </c>
      <c r="R239" s="86">
        <v>12</v>
      </c>
      <c r="S239" s="148" t="s">
        <v>139</v>
      </c>
      <c r="T239" s="149" t="s">
        <v>188</v>
      </c>
      <c r="U239" s="150" t="s">
        <v>391</v>
      </c>
      <c r="V239" s="124"/>
      <c r="W239" s="126"/>
    </row>
    <row r="240" spans="1:259" s="20" customFormat="1" x14ac:dyDescent="0.2">
      <c r="A240" s="123">
        <v>42606</v>
      </c>
      <c r="B240" s="103" t="s">
        <v>2241</v>
      </c>
      <c r="C240" s="103" t="s">
        <v>1788</v>
      </c>
      <c r="D240" s="103" t="s">
        <v>141</v>
      </c>
      <c r="E240" s="145" t="s">
        <v>144</v>
      </c>
      <c r="F240" s="85">
        <v>40446</v>
      </c>
      <c r="G240" s="151">
        <v>2010</v>
      </c>
      <c r="H240" s="124" t="s">
        <v>452</v>
      </c>
      <c r="I240" s="124" t="str">
        <f t="shared" si="11"/>
        <v>WV</v>
      </c>
      <c r="J240" s="124" t="str">
        <f t="shared" si="10"/>
        <v>PA</v>
      </c>
      <c r="K240" s="124" t="str">
        <f t="shared" si="12"/>
        <v>Northeast</v>
      </c>
      <c r="L240" s="124" t="str">
        <f>INDEX('State '!$A$1:$C$62,MATCH($I240,'State '!$B:$B,0),3)</f>
        <v>Northeast</v>
      </c>
      <c r="M240" s="124" t="str">
        <f>INDEX('State '!$A$1:$C$62,MATCH($J240,'State '!$B:$B,0),3)</f>
        <v>Northeast</v>
      </c>
      <c r="N240" s="124"/>
      <c r="O240" s="147"/>
      <c r="P240" s="147"/>
      <c r="Q240" s="147">
        <v>77</v>
      </c>
      <c r="R240" s="86"/>
      <c r="S240" s="148" t="s">
        <v>135</v>
      </c>
      <c r="T240" s="149" t="s">
        <v>390</v>
      </c>
      <c r="U240" s="150" t="s">
        <v>2240</v>
      </c>
      <c r="V240" s="124"/>
      <c r="W240" s="126"/>
    </row>
    <row r="241" spans="1:259" x14ac:dyDescent="0.2">
      <c r="A241" s="123">
        <v>40224</v>
      </c>
      <c r="B241" s="102" t="s">
        <v>611</v>
      </c>
      <c r="C241" s="102" t="s">
        <v>245</v>
      </c>
      <c r="D241" s="102" t="s">
        <v>141</v>
      </c>
      <c r="E241" s="102" t="s">
        <v>144</v>
      </c>
      <c r="F241" s="83">
        <v>40207</v>
      </c>
      <c r="G241" s="125">
        <v>2010</v>
      </c>
      <c r="H241" s="124" t="s">
        <v>0</v>
      </c>
      <c r="I241" s="124" t="str">
        <f t="shared" si="11"/>
        <v>LA</v>
      </c>
      <c r="J241" s="124" t="str">
        <f t="shared" si="10"/>
        <v>LA</v>
      </c>
      <c r="K241" s="124" t="str">
        <f t="shared" si="12"/>
        <v>South Central</v>
      </c>
      <c r="L241" s="124" t="str">
        <f>INDEX('State '!$A$1:$C$62,MATCH($I241,'State '!$B:$B,0),3)</f>
        <v>South Central</v>
      </c>
      <c r="M241" s="124" t="str">
        <f>INDEX('State '!$A$1:$C$62,MATCH($J241,'State '!$B:$B,0),3)</f>
        <v>South Central</v>
      </c>
      <c r="N241" s="124"/>
      <c r="O241" s="86">
        <v>47</v>
      </c>
      <c r="P241" s="86">
        <v>12.5</v>
      </c>
      <c r="Q241" s="86">
        <v>100</v>
      </c>
      <c r="R241" s="125">
        <v>36</v>
      </c>
      <c r="S241" s="124" t="s">
        <v>139</v>
      </c>
      <c r="T241" s="124" t="s">
        <v>188</v>
      </c>
      <c r="U241" s="124" t="s">
        <v>391</v>
      </c>
      <c r="V241" s="124"/>
      <c r="W241" s="126"/>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0"/>
      <c r="EL241" s="20"/>
      <c r="EM241" s="20"/>
      <c r="EN241" s="20"/>
      <c r="EO241" s="20"/>
      <c r="EP241" s="20"/>
      <c r="EQ241" s="20"/>
      <c r="ER241" s="20"/>
      <c r="ES241" s="20"/>
      <c r="ET241" s="20"/>
      <c r="EU241" s="20"/>
      <c r="EV241" s="20"/>
      <c r="EW241" s="20"/>
      <c r="EX241" s="20"/>
      <c r="EY241" s="20"/>
      <c r="EZ241" s="20"/>
      <c r="FA241" s="20"/>
      <c r="FB241" s="20"/>
      <c r="FC241" s="20"/>
      <c r="FD241" s="20"/>
      <c r="FE241" s="20"/>
      <c r="FF241" s="20"/>
      <c r="FG241" s="20"/>
      <c r="FH241" s="20"/>
      <c r="FI241" s="20"/>
      <c r="FJ241" s="20"/>
      <c r="FK241" s="20"/>
      <c r="FL241" s="20"/>
      <c r="FM241" s="20"/>
      <c r="FN241" s="20"/>
      <c r="FO241" s="20"/>
      <c r="FP241" s="20"/>
      <c r="FQ241" s="20"/>
      <c r="FR241" s="20"/>
      <c r="FS241" s="20"/>
      <c r="FT241" s="20"/>
      <c r="FU241" s="20"/>
      <c r="FV241" s="20"/>
      <c r="FW241" s="20"/>
      <c r="FX241" s="20"/>
      <c r="FY241" s="20"/>
      <c r="FZ241" s="20"/>
      <c r="GA241" s="20"/>
      <c r="GB241" s="20"/>
      <c r="GC241" s="20"/>
      <c r="GD241" s="20"/>
      <c r="GE241" s="20"/>
      <c r="GF241" s="20"/>
      <c r="GG241" s="20"/>
      <c r="GH241" s="20"/>
      <c r="GI241" s="20"/>
      <c r="GJ241" s="20"/>
      <c r="GK241" s="20"/>
      <c r="GL241" s="20"/>
      <c r="GM241" s="20"/>
      <c r="GN241" s="20"/>
      <c r="GO241" s="20"/>
      <c r="GP241" s="20"/>
      <c r="GQ241" s="20"/>
      <c r="GR241" s="20"/>
      <c r="GS241" s="20"/>
      <c r="GT241" s="20"/>
      <c r="GU241" s="20"/>
      <c r="GV241" s="20"/>
      <c r="GW241" s="20"/>
      <c r="GX241" s="20"/>
      <c r="GY241" s="20"/>
      <c r="GZ241" s="20"/>
      <c r="HA241" s="20"/>
      <c r="HB241" s="20"/>
      <c r="HC241" s="20"/>
      <c r="HD241" s="20"/>
      <c r="HE241" s="20"/>
      <c r="HF241" s="20"/>
      <c r="HG241" s="20"/>
      <c r="HH241" s="20"/>
      <c r="HI241" s="20"/>
      <c r="HJ241" s="20"/>
      <c r="HK241" s="20"/>
      <c r="HL241" s="20"/>
      <c r="HM241" s="20"/>
      <c r="HN241" s="20"/>
      <c r="HO241" s="20"/>
      <c r="HP241" s="20"/>
      <c r="HQ241" s="20"/>
      <c r="HR241" s="20"/>
      <c r="HS241" s="20"/>
      <c r="HT241" s="20"/>
      <c r="HU241" s="20"/>
      <c r="HV241" s="20"/>
      <c r="HW241" s="20"/>
      <c r="HX241" s="20"/>
      <c r="HY241" s="20"/>
      <c r="HZ241" s="20"/>
      <c r="IA241" s="20"/>
      <c r="IB241" s="20"/>
      <c r="IC241" s="20"/>
      <c r="ID241" s="20"/>
      <c r="IE241" s="20"/>
      <c r="IF241" s="20"/>
      <c r="IG241" s="20"/>
      <c r="IH241" s="20"/>
      <c r="II241" s="20"/>
      <c r="IJ241" s="20"/>
      <c r="IK241" s="20"/>
      <c r="IL241" s="20"/>
      <c r="IM241" s="20"/>
      <c r="IN241" s="20"/>
      <c r="IO241" s="20"/>
      <c r="IP241" s="20"/>
      <c r="IQ241" s="20"/>
      <c r="IR241" s="20"/>
      <c r="IS241" s="20"/>
      <c r="IT241" s="20"/>
      <c r="IU241" s="20"/>
      <c r="IV241" s="20"/>
      <c r="IW241" s="20"/>
      <c r="IX241" s="20"/>
      <c r="IY241" s="20"/>
    </row>
    <row r="242" spans="1:259" s="20" customFormat="1" ht="25.5" x14ac:dyDescent="0.2">
      <c r="A242" s="123">
        <v>40379</v>
      </c>
      <c r="B242" s="103" t="s">
        <v>585</v>
      </c>
      <c r="C242" s="103" t="s">
        <v>248</v>
      </c>
      <c r="D242" s="103" t="s">
        <v>141</v>
      </c>
      <c r="E242" s="145" t="s">
        <v>144</v>
      </c>
      <c r="F242" s="85">
        <v>40436</v>
      </c>
      <c r="G242" s="151">
        <v>2010</v>
      </c>
      <c r="H242" s="124" t="s">
        <v>586</v>
      </c>
      <c r="I242" s="124" t="str">
        <f t="shared" si="11"/>
        <v>CO</v>
      </c>
      <c r="J242" s="124" t="str">
        <f t="shared" si="10"/>
        <v>WY</v>
      </c>
      <c r="K242" s="124" t="str">
        <f t="shared" si="12"/>
        <v>Mountain</v>
      </c>
      <c r="L242" s="124" t="str">
        <f>INDEX('State '!$A$1:$C$62,MATCH($I242,'State '!$B:$B,0),3)</f>
        <v>Mountain</v>
      </c>
      <c r="M242" s="124" t="str">
        <f>INDEX('State '!$A$1:$C$62,MATCH($J242,'State '!$B:$B,0),3)</f>
        <v>Mountain</v>
      </c>
      <c r="N242" s="124"/>
      <c r="O242" s="147">
        <v>78</v>
      </c>
      <c r="P242" s="147"/>
      <c r="Q242" s="147">
        <v>200</v>
      </c>
      <c r="R242" s="86"/>
      <c r="S242" s="148" t="s">
        <v>135</v>
      </c>
      <c r="T242" s="149" t="s">
        <v>390</v>
      </c>
      <c r="U242" s="150" t="s">
        <v>587</v>
      </c>
      <c r="V242" s="124"/>
      <c r="W242" s="126"/>
    </row>
    <row r="243" spans="1:259" s="20" customFormat="1" x14ac:dyDescent="0.2">
      <c r="A243" s="123">
        <v>40240</v>
      </c>
      <c r="B243" s="103" t="s">
        <v>624</v>
      </c>
      <c r="C243" s="103" t="s">
        <v>199</v>
      </c>
      <c r="D243" s="103" t="s">
        <v>137</v>
      </c>
      <c r="E243" s="145" t="s">
        <v>144</v>
      </c>
      <c r="F243" s="85">
        <v>40238</v>
      </c>
      <c r="G243" s="151">
        <v>2010</v>
      </c>
      <c r="H243" s="124" t="s">
        <v>22</v>
      </c>
      <c r="I243" s="124" t="str">
        <f t="shared" si="11"/>
        <v>GA</v>
      </c>
      <c r="J243" s="124" t="str">
        <f t="shared" si="10"/>
        <v>GA</v>
      </c>
      <c r="K243" s="124" t="str">
        <f t="shared" si="12"/>
        <v>Southeast</v>
      </c>
      <c r="L243" s="124" t="str">
        <f>INDEX('State '!$A$1:$C$62,MATCH($I243,'State '!$B:$B,0),3)</f>
        <v>Southeast</v>
      </c>
      <c r="M243" s="124" t="str">
        <f>INDEX('State '!$A$1:$C$62,MATCH($J243,'State '!$B:$B,0),3)</f>
        <v>Southeast</v>
      </c>
      <c r="N243" s="124"/>
      <c r="O243" s="147">
        <v>200</v>
      </c>
      <c r="P243" s="147">
        <v>190</v>
      </c>
      <c r="Q243" s="147">
        <v>945</v>
      </c>
      <c r="R243" s="86" t="s">
        <v>479</v>
      </c>
      <c r="S243" s="148" t="s">
        <v>135</v>
      </c>
      <c r="T243" s="149" t="s">
        <v>390</v>
      </c>
      <c r="U243" s="150" t="s">
        <v>625</v>
      </c>
      <c r="V243" s="124"/>
      <c r="W243" s="126"/>
      <c r="X243" s="127"/>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c r="CN243" s="114"/>
      <c r="CO243" s="114"/>
      <c r="CP243" s="114"/>
      <c r="CQ243" s="114"/>
      <c r="CR243" s="114"/>
      <c r="CS243" s="114"/>
      <c r="CT243" s="114"/>
      <c r="CU243" s="114"/>
      <c r="CV243" s="11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c r="EX243" s="114"/>
      <c r="EY243" s="114"/>
      <c r="EZ243" s="114"/>
      <c r="FA243" s="114"/>
      <c r="FB243" s="114"/>
      <c r="FC243" s="114"/>
      <c r="FD243" s="114"/>
      <c r="FE243" s="114"/>
      <c r="FF243" s="114"/>
      <c r="FG243" s="114"/>
      <c r="FH243" s="114"/>
      <c r="FI243" s="114"/>
      <c r="FJ243" s="114"/>
      <c r="FK243" s="114"/>
      <c r="FL243" s="114"/>
      <c r="FM243" s="114"/>
      <c r="FN243" s="114"/>
      <c r="FO243" s="114"/>
      <c r="FP243" s="114"/>
      <c r="FQ243" s="114"/>
      <c r="FR243" s="114"/>
      <c r="FS243" s="114"/>
      <c r="FT243" s="114"/>
      <c r="FU243" s="114"/>
      <c r="FV243" s="114"/>
      <c r="FW243" s="114"/>
      <c r="FX243" s="114"/>
      <c r="FY243" s="114"/>
      <c r="FZ243" s="114"/>
      <c r="GA243" s="114"/>
      <c r="GB243" s="114"/>
      <c r="GC243" s="114"/>
      <c r="GD243" s="114"/>
      <c r="GE243" s="114"/>
      <c r="GF243" s="114"/>
      <c r="GG243" s="114"/>
      <c r="GH243" s="114"/>
      <c r="GI243" s="114"/>
      <c r="GJ243" s="114"/>
      <c r="GK243" s="114"/>
      <c r="GL243" s="114"/>
      <c r="GM243" s="114"/>
      <c r="GN243" s="114"/>
      <c r="GO243" s="114"/>
      <c r="GP243" s="114"/>
      <c r="GQ243" s="114"/>
      <c r="GR243" s="114"/>
      <c r="GS243" s="114"/>
      <c r="GT243" s="114"/>
      <c r="GU243" s="114"/>
      <c r="GV243" s="114"/>
      <c r="GW243" s="114"/>
      <c r="GX243" s="114"/>
      <c r="GY243" s="114"/>
      <c r="GZ243" s="114"/>
      <c r="HA243" s="114"/>
      <c r="HB243" s="114"/>
      <c r="HC243" s="114"/>
      <c r="HD243" s="114"/>
      <c r="HE243" s="114"/>
      <c r="HF243" s="114"/>
      <c r="HG243" s="114"/>
      <c r="HH243" s="114"/>
      <c r="HI243" s="114"/>
      <c r="HJ243" s="114"/>
      <c r="HK243" s="114"/>
      <c r="HL243" s="114"/>
      <c r="HM243" s="114"/>
      <c r="HN243" s="114"/>
      <c r="HO243" s="114"/>
      <c r="HP243" s="114"/>
      <c r="HQ243" s="114"/>
      <c r="HR243" s="114"/>
      <c r="HS243" s="114"/>
      <c r="HT243" s="114"/>
      <c r="HU243" s="114"/>
      <c r="HV243" s="114"/>
      <c r="HW243" s="114"/>
      <c r="HX243" s="114"/>
      <c r="HY243" s="114"/>
      <c r="HZ243" s="114"/>
      <c r="IA243" s="114"/>
      <c r="IB243" s="114"/>
      <c r="IC243" s="114"/>
      <c r="ID243" s="114"/>
      <c r="IE243" s="114"/>
      <c r="IF243" s="114"/>
      <c r="IG243" s="114"/>
      <c r="IH243" s="114"/>
      <c r="II243" s="114"/>
      <c r="IJ243" s="114"/>
      <c r="IK243" s="114"/>
      <c r="IL243" s="114"/>
      <c r="IM243" s="114"/>
      <c r="IN243" s="114"/>
      <c r="IO243" s="114"/>
      <c r="IP243" s="114"/>
      <c r="IQ243" s="114"/>
      <c r="IR243" s="114"/>
      <c r="IS243" s="114"/>
      <c r="IT243" s="114"/>
      <c r="IU243" s="114"/>
      <c r="IV243" s="114"/>
      <c r="IW243" s="114"/>
      <c r="IX243" s="114"/>
      <c r="IY243" s="114"/>
    </row>
    <row r="244" spans="1:259" s="20" customFormat="1" x14ac:dyDescent="0.2">
      <c r="A244" s="123">
        <v>40589</v>
      </c>
      <c r="B244" s="102" t="s">
        <v>550</v>
      </c>
      <c r="C244" s="102" t="s">
        <v>216</v>
      </c>
      <c r="D244" s="102" t="s">
        <v>141</v>
      </c>
      <c r="E244" s="102" t="s">
        <v>144</v>
      </c>
      <c r="F244" s="83">
        <v>40522</v>
      </c>
      <c r="G244" s="125">
        <v>2010</v>
      </c>
      <c r="H244" s="124" t="s">
        <v>22</v>
      </c>
      <c r="I244" s="124" t="str">
        <f t="shared" si="11"/>
        <v>GA</v>
      </c>
      <c r="J244" s="124" t="str">
        <f t="shared" si="10"/>
        <v>GA</v>
      </c>
      <c r="K244" s="124" t="str">
        <f t="shared" si="12"/>
        <v>Southeast</v>
      </c>
      <c r="L244" s="124" t="str">
        <f>INDEX('State '!$A$1:$C$62,MATCH($I244,'State '!$B:$B,0),3)</f>
        <v>Southeast</v>
      </c>
      <c r="M244" s="124" t="str">
        <f>INDEX('State '!$A$1:$C$62,MATCH($J244,'State '!$B:$B,0),3)</f>
        <v>Southeast</v>
      </c>
      <c r="N244" s="124"/>
      <c r="O244" s="86">
        <v>121</v>
      </c>
      <c r="P244" s="86">
        <v>41.1</v>
      </c>
      <c r="Q244" s="86">
        <v>125</v>
      </c>
      <c r="R244" s="125">
        <v>36</v>
      </c>
      <c r="S244" s="124" t="s">
        <v>135</v>
      </c>
      <c r="T244" s="124" t="s">
        <v>390</v>
      </c>
      <c r="U244" s="124" t="s">
        <v>448</v>
      </c>
      <c r="V244" s="124"/>
      <c r="W244" s="126"/>
      <c r="X244" s="127"/>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c r="FH244" s="114"/>
      <c r="FI244" s="114"/>
      <c r="FJ244" s="114"/>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c r="HD244" s="114"/>
      <c r="HE244" s="114"/>
      <c r="HF244" s="114"/>
      <c r="HG244" s="114"/>
      <c r="HH244" s="114"/>
      <c r="HI244" s="114"/>
      <c r="HJ244" s="114"/>
      <c r="HK244" s="114"/>
      <c r="HL244" s="114"/>
      <c r="HM244" s="114"/>
      <c r="HN244" s="114"/>
      <c r="HO244" s="114"/>
      <c r="HP244" s="114"/>
      <c r="HQ244" s="114"/>
      <c r="HR244" s="114"/>
      <c r="HS244" s="114"/>
      <c r="HT244" s="114"/>
      <c r="HU244" s="114"/>
      <c r="HV244" s="114"/>
      <c r="HW244" s="114"/>
      <c r="HX244" s="114"/>
      <c r="HY244" s="114"/>
      <c r="HZ244" s="114"/>
      <c r="IA244" s="114"/>
      <c r="IB244" s="114"/>
      <c r="IC244" s="114"/>
      <c r="ID244" s="114"/>
      <c r="IE244" s="114"/>
      <c r="IF244" s="114"/>
      <c r="IG244" s="114"/>
      <c r="IH244" s="114"/>
      <c r="II244" s="114"/>
      <c r="IJ244" s="114"/>
      <c r="IK244" s="114"/>
      <c r="IL244" s="114"/>
      <c r="IM244" s="114"/>
      <c r="IN244" s="114"/>
      <c r="IO244" s="114"/>
      <c r="IP244" s="114"/>
      <c r="IQ244" s="114"/>
      <c r="IR244" s="114"/>
      <c r="IS244" s="114"/>
      <c r="IT244" s="114"/>
      <c r="IU244" s="114"/>
      <c r="IV244" s="114"/>
      <c r="IW244" s="114"/>
      <c r="IX244" s="114"/>
      <c r="IY244" s="114"/>
    </row>
    <row r="245" spans="1:259" s="20" customFormat="1" x14ac:dyDescent="0.2">
      <c r="A245" s="123">
        <v>40367</v>
      </c>
      <c r="B245" s="102" t="s">
        <v>605</v>
      </c>
      <c r="C245" s="102" t="s">
        <v>255</v>
      </c>
      <c r="D245" s="102" t="s">
        <v>137</v>
      </c>
      <c r="E245" s="102" t="s">
        <v>144</v>
      </c>
      <c r="F245" s="83">
        <v>40186</v>
      </c>
      <c r="G245" s="125">
        <v>2010</v>
      </c>
      <c r="H245" s="124" t="s">
        <v>7</v>
      </c>
      <c r="I245" s="124" t="str">
        <f t="shared" si="11"/>
        <v>PA</v>
      </c>
      <c r="J245" s="124" t="str">
        <f t="shared" si="10"/>
        <v>PA</v>
      </c>
      <c r="K245" s="124" t="str">
        <f t="shared" si="12"/>
        <v>Northeast</v>
      </c>
      <c r="L245" s="124" t="str">
        <f>INDEX('State '!$A$1:$C$62,MATCH($I245,'State '!$B:$B,0),3)</f>
        <v>Northeast</v>
      </c>
      <c r="M245" s="124" t="str">
        <f>INDEX('State '!$A$1:$C$62,MATCH($J245,'State '!$B:$B,0),3)</f>
        <v>Northeast</v>
      </c>
      <c r="N245" s="124"/>
      <c r="O245" s="86">
        <v>7.1</v>
      </c>
      <c r="P245" s="86">
        <v>8</v>
      </c>
      <c r="Q245" s="86">
        <v>11.2</v>
      </c>
      <c r="R245" s="125">
        <v>6</v>
      </c>
      <c r="S245" s="124" t="s">
        <v>135</v>
      </c>
      <c r="T245" s="124" t="s">
        <v>390</v>
      </c>
      <c r="U245" s="124" t="s">
        <v>606</v>
      </c>
      <c r="V245" s="124"/>
      <c r="W245" s="126"/>
    </row>
    <row r="246" spans="1:259" x14ac:dyDescent="0.2">
      <c r="A246" s="123">
        <v>40633</v>
      </c>
      <c r="B246" s="102" t="s">
        <v>613</v>
      </c>
      <c r="C246" s="102" t="s">
        <v>257</v>
      </c>
      <c r="D246" s="102" t="s">
        <v>137</v>
      </c>
      <c r="E246" s="102" t="s">
        <v>144</v>
      </c>
      <c r="F246" s="83">
        <v>40497</v>
      </c>
      <c r="G246" s="125">
        <v>2010</v>
      </c>
      <c r="H246" s="124" t="s">
        <v>18</v>
      </c>
      <c r="I246" s="124" t="str">
        <f t="shared" si="11"/>
        <v>FL</v>
      </c>
      <c r="J246" s="124" t="str">
        <f t="shared" si="10"/>
        <v>FL</v>
      </c>
      <c r="K246" s="124" t="str">
        <f t="shared" si="12"/>
        <v>Southeast</v>
      </c>
      <c r="L246" s="124" t="str">
        <f>INDEX('State '!$A$1:$C$62,MATCH($I246,'State '!$B:$B,0),3)</f>
        <v>Southeast</v>
      </c>
      <c r="M246" s="124" t="str">
        <f>INDEX('State '!$A$1:$C$62,MATCH($J246,'State '!$B:$B,0),3)</f>
        <v>Southeast</v>
      </c>
      <c r="N246" s="124"/>
      <c r="O246" s="86">
        <v>75</v>
      </c>
      <c r="P246" s="86">
        <v>50</v>
      </c>
      <c r="Q246" s="86">
        <v>100</v>
      </c>
      <c r="R246" s="125" t="s">
        <v>614</v>
      </c>
      <c r="S246" s="124" t="s">
        <v>139</v>
      </c>
      <c r="T246" s="124" t="s">
        <v>188</v>
      </c>
      <c r="U246" s="124" t="s">
        <v>391</v>
      </c>
      <c r="V246" s="124"/>
      <c r="W246" s="126"/>
    </row>
    <row r="247" spans="1:259" x14ac:dyDescent="0.2">
      <c r="A247" s="123">
        <v>40367</v>
      </c>
      <c r="B247" s="103" t="s">
        <v>577</v>
      </c>
      <c r="C247" s="103" t="s">
        <v>2008</v>
      </c>
      <c r="D247" s="103" t="s">
        <v>137</v>
      </c>
      <c r="E247" s="145" t="s">
        <v>144</v>
      </c>
      <c r="F247" s="85">
        <v>40201</v>
      </c>
      <c r="G247" s="151">
        <v>2010</v>
      </c>
      <c r="H247" s="124" t="s">
        <v>32</v>
      </c>
      <c r="I247" s="124" t="str">
        <f t="shared" si="11"/>
        <v>AR</v>
      </c>
      <c r="J247" s="124" t="str">
        <f t="shared" si="10"/>
        <v>AR</v>
      </c>
      <c r="K247" s="124" t="str">
        <f t="shared" si="12"/>
        <v>South Central</v>
      </c>
      <c r="L247" s="124" t="str">
        <f>INDEX('State '!$A$1:$C$62,MATCH($I247,'State '!$B:$B,0),3)</f>
        <v>South Central</v>
      </c>
      <c r="M247" s="124" t="str">
        <f>INDEX('State '!$A$1:$C$62,MATCH($J247,'State '!$B:$B,0),3)</f>
        <v>South Central</v>
      </c>
      <c r="N247" s="124"/>
      <c r="O247" s="147">
        <v>162</v>
      </c>
      <c r="P247" s="147"/>
      <c r="Q247" s="147">
        <v>333</v>
      </c>
      <c r="R247" s="86"/>
      <c r="S247" s="148" t="s">
        <v>135</v>
      </c>
      <c r="T247" s="149" t="s">
        <v>390</v>
      </c>
      <c r="U247" s="150" t="s">
        <v>568</v>
      </c>
      <c r="V247" s="124"/>
      <c r="W247" s="126"/>
    </row>
    <row r="248" spans="1:259" s="20" customFormat="1" x14ac:dyDescent="0.2">
      <c r="A248" s="123">
        <v>40367</v>
      </c>
      <c r="B248" s="103" t="s">
        <v>1916</v>
      </c>
      <c r="C248" s="103" t="s">
        <v>2008</v>
      </c>
      <c r="D248" s="103" t="s">
        <v>141</v>
      </c>
      <c r="E248" s="145" t="s">
        <v>144</v>
      </c>
      <c r="F248" s="85">
        <v>40181</v>
      </c>
      <c r="G248" s="151">
        <v>2010</v>
      </c>
      <c r="H248" s="124" t="s">
        <v>14</v>
      </c>
      <c r="I248" s="124" t="str">
        <f t="shared" si="11"/>
        <v>MS</v>
      </c>
      <c r="J248" s="124" t="str">
        <f t="shared" si="10"/>
        <v>MS</v>
      </c>
      <c r="K248" s="124" t="str">
        <f t="shared" si="12"/>
        <v>South Central</v>
      </c>
      <c r="L248" s="124" t="str">
        <f>INDEX('State '!$A$1:$C$62,MATCH($I248,'State '!$B:$B,0),3)</f>
        <v>South Central</v>
      </c>
      <c r="M248" s="124" t="str">
        <f>INDEX('State '!$A$1:$C$62,MATCH($J248,'State '!$B:$B,0),3)</f>
        <v>South Central</v>
      </c>
      <c r="N248" s="124"/>
      <c r="O248" s="147">
        <v>162</v>
      </c>
      <c r="P248" s="147"/>
      <c r="Q248" s="147">
        <v>232</v>
      </c>
      <c r="R248" s="86"/>
      <c r="S248" s="148" t="s">
        <v>135</v>
      </c>
      <c r="T248" s="149" t="s">
        <v>390</v>
      </c>
      <c r="U248" s="150" t="s">
        <v>568</v>
      </c>
      <c r="V248" s="124"/>
      <c r="W248" s="126"/>
      <c r="X248" s="127"/>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114"/>
      <c r="CR248" s="114"/>
      <c r="CS248" s="114"/>
      <c r="CT248" s="114"/>
      <c r="CU248" s="114"/>
      <c r="CV248" s="11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c r="EV248" s="114"/>
      <c r="EW248" s="114"/>
      <c r="EX248" s="114"/>
      <c r="EY248" s="114"/>
      <c r="EZ248" s="114"/>
      <c r="FA248" s="114"/>
      <c r="FB248" s="114"/>
      <c r="FC248" s="114"/>
      <c r="FD248" s="114"/>
      <c r="FE248" s="114"/>
      <c r="FF248" s="114"/>
      <c r="FG248" s="114"/>
      <c r="FH248" s="114"/>
      <c r="FI248" s="114"/>
      <c r="FJ248" s="114"/>
      <c r="FK248" s="114"/>
      <c r="FL248" s="114"/>
      <c r="FM248" s="114"/>
      <c r="FN248" s="114"/>
      <c r="FO248" s="114"/>
      <c r="FP248" s="114"/>
      <c r="FQ248" s="114"/>
      <c r="FR248" s="114"/>
      <c r="FS248" s="114"/>
      <c r="FT248" s="114"/>
      <c r="FU248" s="114"/>
      <c r="FV248" s="114"/>
      <c r="FW248" s="114"/>
      <c r="FX248" s="114"/>
      <c r="FY248" s="114"/>
      <c r="FZ248" s="114"/>
      <c r="GA248" s="114"/>
      <c r="GB248" s="114"/>
      <c r="GC248" s="114"/>
      <c r="GD248" s="114"/>
      <c r="GE248" s="114"/>
      <c r="GF248" s="114"/>
      <c r="GG248" s="114"/>
      <c r="GH248" s="114"/>
      <c r="GI248" s="114"/>
      <c r="GJ248" s="114"/>
      <c r="GK248" s="114"/>
      <c r="GL248" s="114"/>
      <c r="GM248" s="114"/>
      <c r="GN248" s="114"/>
      <c r="GO248" s="114"/>
      <c r="GP248" s="114"/>
      <c r="GQ248" s="114"/>
      <c r="GR248" s="114"/>
      <c r="GS248" s="114"/>
      <c r="GT248" s="114"/>
      <c r="GU248" s="114"/>
      <c r="GV248" s="114"/>
      <c r="GW248" s="114"/>
      <c r="GX248" s="114"/>
      <c r="GY248" s="114"/>
      <c r="GZ248" s="114"/>
      <c r="HA248" s="114"/>
      <c r="HB248" s="114"/>
      <c r="HC248" s="114"/>
      <c r="HD248" s="114"/>
      <c r="HE248" s="114"/>
      <c r="HF248" s="114"/>
      <c r="HG248" s="114"/>
      <c r="HH248" s="114"/>
      <c r="HI248" s="114"/>
      <c r="HJ248" s="114"/>
      <c r="HK248" s="114"/>
      <c r="HL248" s="114"/>
      <c r="HM248" s="114"/>
      <c r="HN248" s="114"/>
      <c r="HO248" s="114"/>
      <c r="HP248" s="114"/>
      <c r="HQ248" s="114"/>
      <c r="HR248" s="114"/>
      <c r="HS248" s="114"/>
      <c r="HT248" s="114"/>
      <c r="HU248" s="114"/>
      <c r="HV248" s="114"/>
      <c r="HW248" s="114"/>
      <c r="HX248" s="114"/>
      <c r="HY248" s="114"/>
      <c r="HZ248" s="114"/>
      <c r="IA248" s="114"/>
      <c r="IB248" s="114"/>
      <c r="IC248" s="114"/>
      <c r="ID248" s="114"/>
      <c r="IE248" s="114"/>
      <c r="IF248" s="114"/>
      <c r="IG248" s="114"/>
      <c r="IH248" s="114"/>
      <c r="II248" s="114"/>
      <c r="IJ248" s="114"/>
      <c r="IK248" s="114"/>
      <c r="IL248" s="114"/>
      <c r="IM248" s="114"/>
      <c r="IN248" s="114"/>
      <c r="IO248" s="114"/>
      <c r="IP248" s="114"/>
      <c r="IQ248" s="114"/>
      <c r="IR248" s="114"/>
      <c r="IS248" s="114"/>
      <c r="IT248" s="114"/>
      <c r="IU248" s="114"/>
      <c r="IV248" s="114"/>
      <c r="IW248" s="114"/>
      <c r="IX248" s="114"/>
      <c r="IY248" s="114"/>
    </row>
    <row r="249" spans="1:259" x14ac:dyDescent="0.2">
      <c r="A249" s="123">
        <v>40373</v>
      </c>
      <c r="B249" s="102" t="s">
        <v>583</v>
      </c>
      <c r="C249" s="102" t="s">
        <v>1942</v>
      </c>
      <c r="D249" s="102" t="s">
        <v>141</v>
      </c>
      <c r="E249" s="102" t="s">
        <v>144</v>
      </c>
      <c r="F249" s="83">
        <v>40372</v>
      </c>
      <c r="G249" s="125">
        <v>2010</v>
      </c>
      <c r="H249" s="124" t="s">
        <v>16</v>
      </c>
      <c r="I249" s="124" t="str">
        <f t="shared" si="11"/>
        <v>NC</v>
      </c>
      <c r="J249" s="124" t="str">
        <f t="shared" si="10"/>
        <v>NC</v>
      </c>
      <c r="K249" s="124" t="str">
        <f t="shared" si="12"/>
        <v>Southeast</v>
      </c>
      <c r="L249" s="124" t="str">
        <f>INDEX('State '!$A$1:$C$62,MATCH($I249,'State '!$B:$B,0),3)</f>
        <v>Southeast</v>
      </c>
      <c r="M249" s="124" t="str">
        <f>INDEX('State '!$A$1:$C$62,MATCH($J249,'State '!$B:$B,0),3)</f>
        <v>Southeast</v>
      </c>
      <c r="N249" s="124"/>
      <c r="O249" s="86">
        <v>100</v>
      </c>
      <c r="P249" s="86"/>
      <c r="Q249" s="86">
        <v>90</v>
      </c>
      <c r="R249" s="125"/>
      <c r="S249" s="124" t="s">
        <v>135</v>
      </c>
      <c r="T249" s="124" t="s">
        <v>390</v>
      </c>
      <c r="U249" s="124" t="s">
        <v>538</v>
      </c>
      <c r="V249" s="124"/>
      <c r="W249" s="126"/>
    </row>
    <row r="250" spans="1:259" s="20" customFormat="1" ht="25.5" x14ac:dyDescent="0.2">
      <c r="A250" s="123">
        <v>41106</v>
      </c>
      <c r="B250" s="103" t="s">
        <v>1846</v>
      </c>
      <c r="C250" s="103" t="s">
        <v>1942</v>
      </c>
      <c r="D250" s="103" t="s">
        <v>134</v>
      </c>
      <c r="E250" s="145" t="s">
        <v>144</v>
      </c>
      <c r="F250" s="85">
        <v>40238</v>
      </c>
      <c r="G250" s="151">
        <v>2010</v>
      </c>
      <c r="H250" s="124" t="s">
        <v>22</v>
      </c>
      <c r="I250" s="124" t="str">
        <f t="shared" si="11"/>
        <v>GA</v>
      </c>
      <c r="J250" s="124" t="str">
        <f t="shared" si="10"/>
        <v>GA</v>
      </c>
      <c r="K250" s="124" t="str">
        <f t="shared" si="12"/>
        <v>Southeast</v>
      </c>
      <c r="L250" s="124" t="str">
        <f>INDEX('State '!$A$1:$C$62,MATCH($I250,'State '!$B:$B,0),3)</f>
        <v>Southeast</v>
      </c>
      <c r="M250" s="124" t="str">
        <f>INDEX('State '!$A$1:$C$62,MATCH($J250,'State '!$B:$B,0),3)</f>
        <v>Southeast</v>
      </c>
      <c r="N250" s="124"/>
      <c r="O250" s="147">
        <v>25.3</v>
      </c>
      <c r="P250" s="147"/>
      <c r="Q250" s="147">
        <v>1175</v>
      </c>
      <c r="R250" s="86"/>
      <c r="S250" s="148" t="s">
        <v>135</v>
      </c>
      <c r="T250" s="149" t="s">
        <v>390</v>
      </c>
      <c r="U250" s="150" t="s">
        <v>471</v>
      </c>
      <c r="V250" s="124"/>
      <c r="W250" s="126"/>
      <c r="X250" s="127"/>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c r="CM250" s="114"/>
      <c r="CN250" s="114"/>
      <c r="CO250" s="114"/>
      <c r="CP250" s="114"/>
      <c r="CQ250" s="114"/>
      <c r="CR250" s="114"/>
      <c r="CS250" s="114"/>
      <c r="CT250" s="114"/>
      <c r="CU250" s="114"/>
      <c r="CV250" s="11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c r="EV250" s="114"/>
      <c r="EW250" s="114"/>
      <c r="EX250" s="114"/>
      <c r="EY250" s="114"/>
      <c r="EZ250" s="114"/>
      <c r="FA250" s="114"/>
      <c r="FB250" s="114"/>
      <c r="FC250" s="114"/>
      <c r="FD250" s="114"/>
      <c r="FE250" s="114"/>
      <c r="FF250" s="114"/>
      <c r="FG250" s="114"/>
      <c r="FH250" s="114"/>
      <c r="FI250" s="114"/>
      <c r="FJ250" s="114"/>
      <c r="FK250" s="114"/>
      <c r="FL250" s="114"/>
      <c r="FM250" s="114"/>
      <c r="FN250" s="114"/>
      <c r="FO250" s="114"/>
      <c r="FP250" s="114"/>
      <c r="FQ250" s="114"/>
      <c r="FR250" s="114"/>
      <c r="FS250" s="114"/>
      <c r="FT250" s="114"/>
      <c r="FU250" s="114"/>
      <c r="FV250" s="114"/>
      <c r="FW250" s="114"/>
      <c r="FX250" s="114"/>
      <c r="FY250" s="114"/>
      <c r="FZ250" s="114"/>
      <c r="GA250" s="114"/>
      <c r="GB250" s="114"/>
      <c r="GC250" s="114"/>
      <c r="GD250" s="114"/>
      <c r="GE250" s="114"/>
      <c r="GF250" s="114"/>
      <c r="GG250" s="114"/>
      <c r="GH250" s="114"/>
      <c r="GI250" s="114"/>
      <c r="GJ250" s="114"/>
      <c r="GK250" s="114"/>
      <c r="GL250" s="114"/>
      <c r="GM250" s="114"/>
      <c r="GN250" s="114"/>
      <c r="GO250" s="114"/>
      <c r="GP250" s="114"/>
      <c r="GQ250" s="114"/>
      <c r="GR250" s="114"/>
      <c r="GS250" s="114"/>
      <c r="GT250" s="114"/>
      <c r="GU250" s="114"/>
      <c r="GV250" s="114"/>
      <c r="GW250" s="114"/>
      <c r="GX250" s="114"/>
      <c r="GY250" s="114"/>
      <c r="GZ250" s="114"/>
      <c r="HA250" s="114"/>
      <c r="HB250" s="114"/>
      <c r="HC250" s="114"/>
      <c r="HD250" s="114"/>
      <c r="HE250" s="114"/>
      <c r="HF250" s="114"/>
      <c r="HG250" s="114"/>
      <c r="HH250" s="114"/>
      <c r="HI250" s="114"/>
      <c r="HJ250" s="114"/>
      <c r="HK250" s="114"/>
      <c r="HL250" s="114"/>
      <c r="HM250" s="114"/>
      <c r="HN250" s="114"/>
      <c r="HO250" s="114"/>
      <c r="HP250" s="114"/>
      <c r="HQ250" s="114"/>
      <c r="HR250" s="114"/>
      <c r="HS250" s="114"/>
      <c r="HT250" s="114"/>
      <c r="HU250" s="114"/>
      <c r="HV250" s="114"/>
      <c r="HW250" s="114"/>
      <c r="HX250" s="114"/>
      <c r="HY250" s="114"/>
      <c r="HZ250" s="114"/>
      <c r="IA250" s="114"/>
      <c r="IB250" s="114"/>
      <c r="IC250" s="114"/>
      <c r="ID250" s="114"/>
      <c r="IE250" s="114"/>
      <c r="IF250" s="114"/>
      <c r="IG250" s="114"/>
      <c r="IH250" s="114"/>
      <c r="II250" s="114"/>
      <c r="IJ250" s="114"/>
      <c r="IK250" s="114"/>
      <c r="IL250" s="114"/>
      <c r="IM250" s="114"/>
      <c r="IN250" s="114"/>
      <c r="IO250" s="114"/>
      <c r="IP250" s="114"/>
      <c r="IQ250" s="114"/>
      <c r="IR250" s="114"/>
      <c r="IS250" s="114"/>
      <c r="IT250" s="114"/>
      <c r="IU250" s="114"/>
      <c r="IV250" s="114"/>
      <c r="IW250" s="114"/>
      <c r="IX250" s="114"/>
      <c r="IY250" s="114"/>
    </row>
    <row r="251" spans="1:259" s="20" customFormat="1" ht="25.5" x14ac:dyDescent="0.2">
      <c r="A251" s="123">
        <v>41106</v>
      </c>
      <c r="B251" s="102" t="s">
        <v>1799</v>
      </c>
      <c r="C251" s="102" t="s">
        <v>1942</v>
      </c>
      <c r="D251" s="102" t="s">
        <v>134</v>
      </c>
      <c r="E251" s="102" t="s">
        <v>144</v>
      </c>
      <c r="F251" s="83">
        <v>40238</v>
      </c>
      <c r="G251" s="125">
        <v>2010</v>
      </c>
      <c r="H251" s="124" t="s">
        <v>53</v>
      </c>
      <c r="I251" s="124" t="str">
        <f t="shared" si="11"/>
        <v>SC</v>
      </c>
      <c r="J251" s="124" t="str">
        <f t="shared" si="10"/>
        <v>SC</v>
      </c>
      <c r="K251" s="124" t="str">
        <f t="shared" si="12"/>
        <v>Southeast</v>
      </c>
      <c r="L251" s="124" t="str">
        <f>INDEX('State '!$A$1:$C$62,MATCH($I251,'State '!$B:$B,0),3)</f>
        <v>Southeast</v>
      </c>
      <c r="M251" s="124" t="str">
        <f>INDEX('State '!$A$1:$C$62,MATCH($J251,'State '!$B:$B,0),3)</f>
        <v>Southeast</v>
      </c>
      <c r="N251" s="124"/>
      <c r="O251" s="86"/>
      <c r="P251" s="86"/>
      <c r="Q251" s="86">
        <v>1175</v>
      </c>
      <c r="R251" s="125"/>
      <c r="S251" s="124" t="s">
        <v>135</v>
      </c>
      <c r="T251" s="124" t="s">
        <v>390</v>
      </c>
      <c r="U251" s="124" t="s">
        <v>471</v>
      </c>
      <c r="V251" s="124"/>
      <c r="W251" s="126"/>
      <c r="X251" s="127"/>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4"/>
      <c r="CP251" s="114"/>
      <c r="CQ251" s="114"/>
      <c r="CR251" s="114"/>
      <c r="CS251" s="114"/>
      <c r="CT251" s="114"/>
      <c r="CU251" s="114"/>
      <c r="CV251" s="11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c r="GJ251" s="114"/>
      <c r="GK251" s="114"/>
      <c r="GL251" s="114"/>
      <c r="GM251" s="114"/>
      <c r="GN251" s="114"/>
      <c r="GO251" s="114"/>
      <c r="GP251" s="114"/>
      <c r="GQ251" s="114"/>
      <c r="GR251" s="114"/>
      <c r="GS251" s="114"/>
      <c r="GT251" s="114"/>
      <c r="GU251" s="114"/>
      <c r="GV251" s="114"/>
      <c r="GW251" s="114"/>
      <c r="GX251" s="114"/>
      <c r="GY251" s="114"/>
      <c r="GZ251" s="114"/>
      <c r="HA251" s="114"/>
      <c r="HB251" s="114"/>
      <c r="HC251" s="114"/>
      <c r="HD251" s="114"/>
      <c r="HE251" s="114"/>
      <c r="HF251" s="114"/>
      <c r="HG251" s="114"/>
      <c r="HH251" s="114"/>
      <c r="HI251" s="114"/>
      <c r="HJ251" s="114"/>
      <c r="HK251" s="114"/>
      <c r="HL251" s="114"/>
      <c r="HM251" s="114"/>
      <c r="HN251" s="114"/>
      <c r="HO251" s="114"/>
      <c r="HP251" s="114"/>
      <c r="HQ251" s="114"/>
      <c r="HR251" s="114"/>
      <c r="HS251" s="114"/>
      <c r="HT251" s="114"/>
      <c r="HU251" s="114"/>
      <c r="HV251" s="114"/>
      <c r="HW251" s="114"/>
      <c r="HX251" s="114"/>
      <c r="HY251" s="114"/>
      <c r="HZ251" s="114"/>
      <c r="IA251" s="114"/>
      <c r="IB251" s="114"/>
      <c r="IC251" s="114"/>
      <c r="ID251" s="114"/>
      <c r="IE251" s="114"/>
      <c r="IF251" s="114"/>
      <c r="IG251" s="114"/>
      <c r="IH251" s="114"/>
      <c r="II251" s="114"/>
      <c r="IJ251" s="114"/>
      <c r="IK251" s="114"/>
      <c r="IL251" s="114"/>
      <c r="IM251" s="114"/>
      <c r="IN251" s="114"/>
      <c r="IO251" s="114"/>
      <c r="IP251" s="114"/>
      <c r="IQ251" s="114"/>
      <c r="IR251" s="114"/>
      <c r="IS251" s="114"/>
      <c r="IT251" s="114"/>
      <c r="IU251" s="114"/>
      <c r="IV251" s="114"/>
      <c r="IW251" s="114"/>
      <c r="IX251" s="114"/>
      <c r="IY251" s="114"/>
    </row>
    <row r="252" spans="1:259" x14ac:dyDescent="0.2">
      <c r="A252" s="123">
        <v>40388</v>
      </c>
      <c r="B252" s="102" t="s">
        <v>571</v>
      </c>
      <c r="C252" s="102" t="s">
        <v>1942</v>
      </c>
      <c r="D252" s="102" t="s">
        <v>141</v>
      </c>
      <c r="E252" s="102" t="s">
        <v>144</v>
      </c>
      <c r="F252" s="83">
        <v>40299</v>
      </c>
      <c r="G252" s="125">
        <v>2010</v>
      </c>
      <c r="H252" s="124" t="s">
        <v>17</v>
      </c>
      <c r="I252" s="124" t="str">
        <f t="shared" si="11"/>
        <v>AL</v>
      </c>
      <c r="J252" s="124" t="str">
        <f t="shared" si="10"/>
        <v>AL</v>
      </c>
      <c r="K252" s="124" t="str">
        <f t="shared" si="12"/>
        <v>South Central</v>
      </c>
      <c r="L252" s="124" t="str">
        <f>INDEX('State '!$A$1:$C$62,MATCH($I252,'State '!$B:$B,0),3)</f>
        <v>South Central</v>
      </c>
      <c r="M252" s="124" t="str">
        <f>INDEX('State '!$A$1:$C$62,MATCH($J252,'State '!$B:$B,0),3)</f>
        <v>South Central</v>
      </c>
      <c r="N252" s="124"/>
      <c r="O252" s="86">
        <v>36.902999999999999</v>
      </c>
      <c r="P252" s="86"/>
      <c r="Q252" s="86">
        <v>253.5</v>
      </c>
      <c r="R252" s="125"/>
      <c r="S252" s="124" t="s">
        <v>135</v>
      </c>
      <c r="T252" s="124" t="s">
        <v>390</v>
      </c>
      <c r="U252" s="124" t="s">
        <v>572</v>
      </c>
      <c r="V252" s="124"/>
      <c r="W252" s="126"/>
    </row>
    <row r="253" spans="1:259" s="20" customFormat="1" x14ac:dyDescent="0.2">
      <c r="A253" s="123">
        <v>40381</v>
      </c>
      <c r="B253" s="103" t="s">
        <v>704</v>
      </c>
      <c r="C253" s="103" t="s">
        <v>201</v>
      </c>
      <c r="D253" s="103" t="s">
        <v>141</v>
      </c>
      <c r="E253" s="145" t="s">
        <v>144</v>
      </c>
      <c r="F253" s="85">
        <v>40058</v>
      </c>
      <c r="G253" s="146">
        <v>2009</v>
      </c>
      <c r="H253" s="124" t="s">
        <v>36</v>
      </c>
      <c r="I253" s="124" t="str">
        <f t="shared" si="11"/>
        <v>MA</v>
      </c>
      <c r="J253" s="124" t="str">
        <f t="shared" si="10"/>
        <v>MA</v>
      </c>
      <c r="K253" s="124" t="str">
        <f t="shared" si="12"/>
        <v>Northeast</v>
      </c>
      <c r="L253" s="124" t="str">
        <f>INDEX('State '!$A$1:$C$62,MATCH($I253,'State '!$B:$B,0),3)</f>
        <v>Northeast</v>
      </c>
      <c r="M253" s="124" t="str">
        <f>INDEX('State '!$A$1:$C$62,MATCH($J253,'State '!$B:$B,0),3)</f>
        <v>Northeast</v>
      </c>
      <c r="N253" s="124"/>
      <c r="O253" s="147">
        <v>34.5</v>
      </c>
      <c r="P253" s="147">
        <v>2.2999999999999998</v>
      </c>
      <c r="Q253" s="147">
        <v>140</v>
      </c>
      <c r="R253" s="86">
        <v>14</v>
      </c>
      <c r="S253" s="148" t="s">
        <v>135</v>
      </c>
      <c r="T253" s="149" t="s">
        <v>390</v>
      </c>
      <c r="U253" s="150" t="s">
        <v>705</v>
      </c>
      <c r="V253" s="124"/>
      <c r="W253" s="126"/>
      <c r="X253" s="127"/>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c r="EV253" s="114"/>
      <c r="EW253" s="114"/>
      <c r="EX253" s="114"/>
      <c r="EY253" s="114"/>
      <c r="EZ253" s="114"/>
      <c r="FA253" s="114"/>
      <c r="FB253" s="114"/>
      <c r="FC253" s="114"/>
      <c r="FD253" s="114"/>
      <c r="FE253" s="114"/>
      <c r="FF253" s="114"/>
      <c r="FG253" s="114"/>
      <c r="FH253" s="114"/>
      <c r="FI253" s="114"/>
      <c r="FJ253" s="114"/>
      <c r="FK253" s="114"/>
      <c r="FL253" s="114"/>
      <c r="FM253" s="114"/>
      <c r="FN253" s="114"/>
      <c r="FO253" s="114"/>
      <c r="FP253" s="114"/>
      <c r="FQ253" s="114"/>
      <c r="FR253" s="114"/>
      <c r="FS253" s="114"/>
      <c r="FT253" s="114"/>
      <c r="FU253" s="114"/>
      <c r="FV253" s="114"/>
      <c r="FW253" s="114"/>
      <c r="FX253" s="114"/>
      <c r="FY253" s="114"/>
      <c r="FZ253" s="114"/>
      <c r="GA253" s="114"/>
      <c r="GB253" s="114"/>
      <c r="GC253" s="114"/>
      <c r="GD253" s="114"/>
      <c r="GE253" s="114"/>
      <c r="GF253" s="114"/>
      <c r="GG253" s="114"/>
      <c r="GH253" s="114"/>
      <c r="GI253" s="114"/>
      <c r="GJ253" s="114"/>
      <c r="GK253" s="114"/>
      <c r="GL253" s="114"/>
      <c r="GM253" s="114"/>
      <c r="GN253" s="114"/>
      <c r="GO253" s="114"/>
      <c r="GP253" s="114"/>
      <c r="GQ253" s="114"/>
      <c r="GR253" s="114"/>
      <c r="GS253" s="114"/>
      <c r="GT253" s="114"/>
      <c r="GU253" s="114"/>
      <c r="GV253" s="114"/>
      <c r="GW253" s="114"/>
      <c r="GX253" s="114"/>
      <c r="GY253" s="114"/>
      <c r="GZ253" s="114"/>
      <c r="HA253" s="114"/>
      <c r="HB253" s="114"/>
      <c r="HC253" s="114"/>
      <c r="HD253" s="114"/>
      <c r="HE253" s="114"/>
      <c r="HF253" s="114"/>
      <c r="HG253" s="114"/>
      <c r="HH253" s="114"/>
      <c r="HI253" s="114"/>
      <c r="HJ253" s="114"/>
      <c r="HK253" s="114"/>
      <c r="HL253" s="114"/>
      <c r="HM253" s="114"/>
      <c r="HN253" s="114"/>
      <c r="HO253" s="114"/>
      <c r="HP253" s="114"/>
      <c r="HQ253" s="114"/>
      <c r="HR253" s="114"/>
      <c r="HS253" s="114"/>
      <c r="HT253" s="114"/>
      <c r="HU253" s="114"/>
      <c r="HV253" s="114"/>
      <c r="HW253" s="114"/>
      <c r="HX253" s="114"/>
      <c r="HY253" s="114"/>
      <c r="HZ253" s="114"/>
      <c r="IA253" s="114"/>
      <c r="IB253" s="114"/>
      <c r="IC253" s="114"/>
      <c r="ID253" s="114"/>
      <c r="IE253" s="114"/>
      <c r="IF253" s="114"/>
      <c r="IG253" s="114"/>
      <c r="IH253" s="114"/>
      <c r="II253" s="114"/>
      <c r="IJ253" s="114"/>
      <c r="IK253" s="114"/>
      <c r="IL253" s="114"/>
      <c r="IM253" s="114"/>
      <c r="IN253" s="114"/>
      <c r="IO253" s="114"/>
      <c r="IP253" s="114"/>
      <c r="IQ253" s="114"/>
      <c r="IR253" s="114"/>
      <c r="IS253" s="114"/>
      <c r="IT253" s="114"/>
      <c r="IU253" s="114"/>
      <c r="IV253" s="114"/>
      <c r="IW253" s="114"/>
      <c r="IX253" s="114"/>
      <c r="IY253" s="114"/>
    </row>
    <row r="254" spans="1:259" s="20" customFormat="1" x14ac:dyDescent="0.2">
      <c r="A254" s="123">
        <v>40610</v>
      </c>
      <c r="B254" s="102" t="s">
        <v>706</v>
      </c>
      <c r="C254" s="102" t="s">
        <v>201</v>
      </c>
      <c r="D254" s="102" t="s">
        <v>134</v>
      </c>
      <c r="E254" s="102" t="s">
        <v>144</v>
      </c>
      <c r="F254" s="83">
        <v>39965</v>
      </c>
      <c r="G254" s="84">
        <v>2009</v>
      </c>
      <c r="H254" s="124" t="s">
        <v>35</v>
      </c>
      <c r="I254" s="124" t="str">
        <f t="shared" si="11"/>
        <v>CT</v>
      </c>
      <c r="J254" s="124" t="str">
        <f t="shared" si="10"/>
        <v>CT</v>
      </c>
      <c r="K254" s="124" t="str">
        <f t="shared" si="12"/>
        <v>Northeast</v>
      </c>
      <c r="L254" s="124" t="str">
        <f>INDEX('State '!$A$1:$C$62,MATCH($I254,'State '!$B:$B,0),3)</f>
        <v>Northeast</v>
      </c>
      <c r="M254" s="124" t="str">
        <f>INDEX('State '!$A$1:$C$62,MATCH($J254,'State '!$B:$B,0),3)</f>
        <v>Northeast</v>
      </c>
      <c r="N254" s="124"/>
      <c r="O254" s="86">
        <v>8.14</v>
      </c>
      <c r="P254" s="86">
        <v>1.1299999999999999</v>
      </c>
      <c r="Q254" s="86">
        <v>131</v>
      </c>
      <c r="R254" s="125">
        <v>20</v>
      </c>
      <c r="S254" s="124" t="s">
        <v>135</v>
      </c>
      <c r="T254" s="124" t="s">
        <v>390</v>
      </c>
      <c r="U254" s="124" t="s">
        <v>707</v>
      </c>
      <c r="V254" s="124"/>
      <c r="W254" s="126"/>
      <c r="X254" s="127"/>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c r="FH254" s="114"/>
      <c r="FI254" s="114"/>
      <c r="FJ254" s="114"/>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c r="HD254" s="114"/>
      <c r="HE254" s="114"/>
      <c r="HF254" s="114"/>
      <c r="HG254" s="114"/>
      <c r="HH254" s="114"/>
      <c r="HI254" s="114"/>
      <c r="HJ254" s="114"/>
      <c r="HK254" s="114"/>
      <c r="HL254" s="114"/>
      <c r="HM254" s="114"/>
      <c r="HN254" s="114"/>
      <c r="HO254" s="114"/>
      <c r="HP254" s="114"/>
      <c r="HQ254" s="114"/>
      <c r="HR254" s="114"/>
      <c r="HS254" s="114"/>
      <c r="HT254" s="114"/>
      <c r="HU254" s="114"/>
      <c r="HV254" s="114"/>
      <c r="HW254" s="114"/>
      <c r="HX254" s="114"/>
      <c r="HY254" s="114"/>
      <c r="HZ254" s="114"/>
      <c r="IA254" s="114"/>
      <c r="IB254" s="114"/>
      <c r="IC254" s="114"/>
      <c r="ID254" s="114"/>
      <c r="IE254" s="114"/>
      <c r="IF254" s="114"/>
      <c r="IG254" s="114"/>
      <c r="IH254" s="114"/>
      <c r="II254" s="114"/>
      <c r="IJ254" s="114"/>
      <c r="IK254" s="114"/>
      <c r="IL254" s="114"/>
      <c r="IM254" s="114"/>
      <c r="IN254" s="114"/>
      <c r="IO254" s="114"/>
      <c r="IP254" s="114"/>
      <c r="IQ254" s="114"/>
      <c r="IR254" s="114"/>
      <c r="IS254" s="114"/>
      <c r="IT254" s="114"/>
      <c r="IU254" s="114"/>
      <c r="IV254" s="114"/>
      <c r="IW254" s="114"/>
      <c r="IX254" s="114"/>
      <c r="IY254" s="114"/>
    </row>
    <row r="255" spans="1:259" s="20" customFormat="1" ht="25.5" x14ac:dyDescent="0.2">
      <c r="A255" s="123">
        <v>40380</v>
      </c>
      <c r="B255" s="103" t="s">
        <v>657</v>
      </c>
      <c r="C255" s="103" t="s">
        <v>264</v>
      </c>
      <c r="D255" s="103" t="s">
        <v>134</v>
      </c>
      <c r="E255" s="145" t="s">
        <v>144</v>
      </c>
      <c r="F255" s="85">
        <v>39993</v>
      </c>
      <c r="G255" s="146">
        <v>2009</v>
      </c>
      <c r="H255" s="124" t="s">
        <v>0</v>
      </c>
      <c r="I255" s="124" t="str">
        <f t="shared" si="11"/>
        <v>LA</v>
      </c>
      <c r="J255" s="124" t="str">
        <f t="shared" si="10"/>
        <v>LA</v>
      </c>
      <c r="K255" s="124" t="str">
        <f t="shared" si="12"/>
        <v>South Central</v>
      </c>
      <c r="L255" s="124" t="str">
        <f>INDEX('State '!$A$1:$C$62,MATCH($I255,'State '!$B:$B,0),3)</f>
        <v>South Central</v>
      </c>
      <c r="M255" s="124" t="str">
        <f>INDEX('State '!$A$1:$C$62,MATCH($J255,'State '!$B:$B,0),3)</f>
        <v>South Central</v>
      </c>
      <c r="N255" s="124"/>
      <c r="O255" s="147">
        <v>15</v>
      </c>
      <c r="P255" s="147">
        <v>13.1</v>
      </c>
      <c r="Q255" s="147">
        <v>300</v>
      </c>
      <c r="R255" s="86" t="s">
        <v>445</v>
      </c>
      <c r="S255" s="148" t="s">
        <v>135</v>
      </c>
      <c r="T255" s="149" t="s">
        <v>390</v>
      </c>
      <c r="U255" s="150" t="s">
        <v>658</v>
      </c>
      <c r="V255" s="124"/>
      <c r="W255" s="126"/>
    </row>
    <row r="256" spans="1:259" s="20" customFormat="1" ht="25.5" x14ac:dyDescent="0.2">
      <c r="A256" s="123">
        <v>40367</v>
      </c>
      <c r="B256" s="103" t="s">
        <v>652</v>
      </c>
      <c r="C256" s="103" t="s">
        <v>259</v>
      </c>
      <c r="D256" s="103" t="s">
        <v>141</v>
      </c>
      <c r="E256" s="145" t="s">
        <v>144</v>
      </c>
      <c r="F256" s="85">
        <v>39994</v>
      </c>
      <c r="G256" s="146">
        <v>2009</v>
      </c>
      <c r="H256" s="124" t="s">
        <v>0</v>
      </c>
      <c r="I256" s="124" t="str">
        <f t="shared" si="11"/>
        <v>LA</v>
      </c>
      <c r="J256" s="124" t="str">
        <f t="shared" si="10"/>
        <v>LA</v>
      </c>
      <c r="K256" s="124" t="str">
        <f t="shared" si="12"/>
        <v>South Central</v>
      </c>
      <c r="L256" s="124" t="str">
        <f>INDEX('State '!$A$1:$C$62,MATCH($I256,'State '!$B:$B,0),3)</f>
        <v>South Central</v>
      </c>
      <c r="M256" s="124" t="str">
        <f>INDEX('State '!$A$1:$C$62,MATCH($J256,'State '!$B:$B,0),3)</f>
        <v>South Central</v>
      </c>
      <c r="N256" s="124"/>
      <c r="O256" s="147">
        <v>10</v>
      </c>
      <c r="P256" s="147">
        <v>0.5</v>
      </c>
      <c r="Q256" s="147">
        <v>90</v>
      </c>
      <c r="R256" s="86"/>
      <c r="S256" s="148" t="s">
        <v>135</v>
      </c>
      <c r="T256" s="149" t="s">
        <v>390</v>
      </c>
      <c r="U256" s="150" t="s">
        <v>653</v>
      </c>
      <c r="V256" s="124"/>
      <c r="W256" s="126"/>
    </row>
    <row r="257" spans="1:259" s="20" customFormat="1" ht="25.5" x14ac:dyDescent="0.2">
      <c r="A257" s="123">
        <v>40023</v>
      </c>
      <c r="B257" s="102" t="s">
        <v>668</v>
      </c>
      <c r="C257" s="102" t="s">
        <v>259</v>
      </c>
      <c r="D257" s="102" t="s">
        <v>134</v>
      </c>
      <c r="E257" s="102" t="s">
        <v>144</v>
      </c>
      <c r="F257" s="83">
        <v>39958</v>
      </c>
      <c r="G257" s="84">
        <v>2009</v>
      </c>
      <c r="H257" s="124" t="s">
        <v>32</v>
      </c>
      <c r="I257" s="124" t="str">
        <f t="shared" si="11"/>
        <v>AR</v>
      </c>
      <c r="J257" s="124" t="str">
        <f t="shared" ref="J257:J320" si="13">RIGHT($H257,2)</f>
        <v>AR</v>
      </c>
      <c r="K257" s="124" t="str">
        <f t="shared" si="12"/>
        <v>South Central</v>
      </c>
      <c r="L257" s="124" t="str">
        <f>INDEX('State '!$A$1:$C$62,MATCH($I257,'State '!$B:$B,0),3)</f>
        <v>South Central</v>
      </c>
      <c r="M257" s="124" t="str">
        <f>INDEX('State '!$A$1:$C$62,MATCH($J257,'State '!$B:$B,0),3)</f>
        <v>South Central</v>
      </c>
      <c r="N257" s="124"/>
      <c r="O257" s="86">
        <v>10</v>
      </c>
      <c r="P257" s="86"/>
      <c r="Q257" s="86">
        <v>250</v>
      </c>
      <c r="R257" s="125"/>
      <c r="S257" s="124" t="s">
        <v>135</v>
      </c>
      <c r="T257" s="124" t="s">
        <v>390</v>
      </c>
      <c r="U257" s="124" t="s">
        <v>669</v>
      </c>
      <c r="V257" s="124"/>
      <c r="W257" s="126"/>
      <c r="X257" s="127"/>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c r="CN257" s="114"/>
      <c r="CO257" s="114"/>
      <c r="CP257" s="114"/>
      <c r="CQ257" s="114"/>
      <c r="CR257" s="114"/>
      <c r="CS257" s="114"/>
      <c r="CT257" s="114"/>
      <c r="CU257" s="114"/>
      <c r="CV257" s="11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14"/>
      <c r="EH257" s="114"/>
      <c r="EI257" s="114"/>
      <c r="EJ257" s="114"/>
      <c r="EK257" s="114"/>
      <c r="EL257" s="114"/>
      <c r="EM257" s="114"/>
      <c r="EN257" s="114"/>
      <c r="EO257" s="114"/>
      <c r="EP257" s="114"/>
      <c r="EQ257" s="114"/>
      <c r="ER257" s="114"/>
      <c r="ES257" s="114"/>
      <c r="ET257" s="114"/>
      <c r="EU257" s="114"/>
      <c r="EV257" s="114"/>
      <c r="EW257" s="114"/>
      <c r="EX257" s="114"/>
      <c r="EY257" s="114"/>
      <c r="EZ257" s="114"/>
      <c r="FA257" s="114"/>
      <c r="FB257" s="114"/>
      <c r="FC257" s="114"/>
      <c r="FD257" s="114"/>
      <c r="FE257" s="114"/>
      <c r="FF257" s="114"/>
      <c r="FG257" s="114"/>
      <c r="FH257" s="114"/>
      <c r="FI257" s="114"/>
      <c r="FJ257" s="114"/>
      <c r="FK257" s="114"/>
      <c r="FL257" s="114"/>
      <c r="FM257" s="114"/>
      <c r="FN257" s="114"/>
      <c r="FO257" s="114"/>
      <c r="FP257" s="114"/>
      <c r="FQ257" s="114"/>
      <c r="FR257" s="114"/>
      <c r="FS257" s="114"/>
      <c r="FT257" s="114"/>
      <c r="FU257" s="114"/>
      <c r="FV257" s="114"/>
      <c r="FW257" s="114"/>
      <c r="FX257" s="114"/>
      <c r="FY257" s="114"/>
      <c r="FZ257" s="114"/>
      <c r="GA257" s="114"/>
      <c r="GB257" s="114"/>
      <c r="GC257" s="114"/>
      <c r="GD257" s="114"/>
      <c r="GE257" s="114"/>
      <c r="GF257" s="114"/>
      <c r="GG257" s="114"/>
      <c r="GH257" s="114"/>
      <c r="GI257" s="114"/>
      <c r="GJ257" s="114"/>
      <c r="GK257" s="114"/>
      <c r="GL257" s="114"/>
      <c r="GM257" s="114"/>
      <c r="GN257" s="114"/>
      <c r="GO257" s="114"/>
      <c r="GP257" s="114"/>
      <c r="GQ257" s="114"/>
      <c r="GR257" s="114"/>
      <c r="GS257" s="114"/>
      <c r="GT257" s="114"/>
      <c r="GU257" s="114"/>
      <c r="GV257" s="114"/>
      <c r="GW257" s="114"/>
      <c r="GX257" s="114"/>
      <c r="GY257" s="114"/>
      <c r="GZ257" s="114"/>
      <c r="HA257" s="114"/>
      <c r="HB257" s="114"/>
      <c r="HC257" s="114"/>
      <c r="HD257" s="114"/>
      <c r="HE257" s="114"/>
      <c r="HF257" s="114"/>
      <c r="HG257" s="114"/>
      <c r="HH257" s="114"/>
      <c r="HI257" s="114"/>
      <c r="HJ257" s="114"/>
      <c r="HK257" s="114"/>
      <c r="HL257" s="114"/>
      <c r="HM257" s="114"/>
      <c r="HN257" s="114"/>
      <c r="HO257" s="114"/>
      <c r="HP257" s="114"/>
      <c r="HQ257" s="114"/>
      <c r="HR257" s="114"/>
      <c r="HS257" s="114"/>
      <c r="HT257" s="114"/>
      <c r="HU257" s="114"/>
      <c r="HV257" s="114"/>
      <c r="HW257" s="114"/>
      <c r="HX257" s="114"/>
      <c r="HY257" s="114"/>
      <c r="HZ257" s="114"/>
      <c r="IA257" s="114"/>
      <c r="IB257" s="114"/>
      <c r="IC257" s="114"/>
      <c r="ID257" s="114"/>
      <c r="IE257" s="114"/>
      <c r="IF257" s="114"/>
      <c r="IG257" s="114"/>
      <c r="IH257" s="114"/>
      <c r="II257" s="114"/>
      <c r="IJ257" s="114"/>
      <c r="IK257" s="114"/>
      <c r="IL257" s="114"/>
      <c r="IM257" s="114"/>
      <c r="IN257" s="114"/>
      <c r="IO257" s="114"/>
      <c r="IP257" s="114"/>
      <c r="IQ257" s="114"/>
      <c r="IR257" s="114"/>
      <c r="IS257" s="114"/>
      <c r="IT257" s="114"/>
      <c r="IU257" s="114"/>
      <c r="IV257" s="114"/>
      <c r="IW257" s="114"/>
      <c r="IX257" s="114"/>
      <c r="IY257" s="114"/>
    </row>
    <row r="258" spans="1:259" s="20" customFormat="1" ht="25.5" x14ac:dyDescent="0.2">
      <c r="A258" s="123">
        <v>40367</v>
      </c>
      <c r="B258" s="102" t="s">
        <v>670</v>
      </c>
      <c r="C258" s="102" t="s">
        <v>259</v>
      </c>
      <c r="D258" s="102" t="s">
        <v>137</v>
      </c>
      <c r="E258" s="102" t="s">
        <v>144</v>
      </c>
      <c r="F258" s="83">
        <v>39821</v>
      </c>
      <c r="G258" s="84">
        <v>2009</v>
      </c>
      <c r="H258" s="124" t="s">
        <v>671</v>
      </c>
      <c r="I258" s="124" t="str">
        <f t="shared" si="11"/>
        <v>OK</v>
      </c>
      <c r="J258" s="124" t="str">
        <f t="shared" si="13"/>
        <v>AR</v>
      </c>
      <c r="K258" s="124" t="str">
        <f t="shared" si="12"/>
        <v>South Central</v>
      </c>
      <c r="L258" s="124" t="str">
        <f>INDEX('State '!$A$1:$C$62,MATCH($I258,'State '!$B:$B,0),3)</f>
        <v>South Central</v>
      </c>
      <c r="M258" s="124" t="str">
        <f>INDEX('State '!$A$1:$C$62,MATCH($J258,'State '!$B:$B,0),3)</f>
        <v>South Central</v>
      </c>
      <c r="N258" s="124"/>
      <c r="O258" s="86">
        <v>52.3</v>
      </c>
      <c r="P258" s="86">
        <v>16</v>
      </c>
      <c r="Q258" s="86">
        <v>132</v>
      </c>
      <c r="R258" s="125">
        <v>24</v>
      </c>
      <c r="S258" s="124" t="s">
        <v>135</v>
      </c>
      <c r="T258" s="124" t="s">
        <v>390</v>
      </c>
      <c r="U258" s="124" t="s">
        <v>672</v>
      </c>
      <c r="V258" s="124"/>
      <c r="W258" s="126"/>
      <c r="X258" s="127"/>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CH258" s="114"/>
      <c r="CI258" s="114"/>
      <c r="CJ258" s="114"/>
      <c r="CK258" s="114"/>
      <c r="CL258" s="114"/>
      <c r="CM258" s="114"/>
      <c r="CN258" s="114"/>
      <c r="CO258" s="114"/>
      <c r="CP258" s="114"/>
      <c r="CQ258" s="114"/>
      <c r="CR258" s="114"/>
      <c r="CS258" s="114"/>
      <c r="CT258" s="114"/>
      <c r="CU258" s="114"/>
      <c r="CV258" s="114"/>
      <c r="CW258" s="114"/>
      <c r="CX258" s="114"/>
      <c r="CY258" s="114"/>
      <c r="CZ258" s="114"/>
      <c r="DA258" s="114"/>
      <c r="DB258" s="114"/>
      <c r="DC258" s="114"/>
      <c r="DD258" s="114"/>
      <c r="DE258" s="114"/>
      <c r="DF258" s="114"/>
      <c r="DG258" s="114"/>
      <c r="DH258" s="114"/>
      <c r="DI258" s="114"/>
      <c r="DJ258" s="114"/>
      <c r="DK258" s="114"/>
      <c r="DL258" s="114"/>
      <c r="DM258" s="114"/>
      <c r="DN258" s="114"/>
      <c r="DO258" s="114"/>
      <c r="DP258" s="114"/>
      <c r="DQ258" s="114"/>
      <c r="DR258" s="114"/>
      <c r="DS258" s="114"/>
      <c r="DT258" s="114"/>
      <c r="DU258" s="114"/>
      <c r="DV258" s="114"/>
      <c r="DW258" s="114"/>
      <c r="DX258" s="114"/>
      <c r="DY258" s="114"/>
      <c r="DZ258" s="114"/>
      <c r="EA258" s="114"/>
      <c r="EB258" s="114"/>
      <c r="EC258" s="114"/>
      <c r="ED258" s="114"/>
      <c r="EE258" s="114"/>
      <c r="EF258" s="114"/>
      <c r="EG258" s="114"/>
      <c r="EH258" s="114"/>
      <c r="EI258" s="114"/>
      <c r="EJ258" s="114"/>
      <c r="EK258" s="114"/>
      <c r="EL258" s="114"/>
      <c r="EM258" s="114"/>
      <c r="EN258" s="114"/>
      <c r="EO258" s="114"/>
      <c r="EP258" s="114"/>
      <c r="EQ258" s="114"/>
      <c r="ER258" s="114"/>
      <c r="ES258" s="114"/>
      <c r="ET258" s="114"/>
      <c r="EU258" s="114"/>
      <c r="EV258" s="114"/>
      <c r="EW258" s="114"/>
      <c r="EX258" s="114"/>
      <c r="EY258" s="114"/>
      <c r="EZ258" s="114"/>
      <c r="FA258" s="114"/>
      <c r="FB258" s="114"/>
      <c r="FC258" s="114"/>
      <c r="FD258" s="114"/>
      <c r="FE258" s="114"/>
      <c r="FF258" s="114"/>
      <c r="FG258" s="114"/>
      <c r="FH258" s="114"/>
      <c r="FI258" s="114"/>
      <c r="FJ258" s="114"/>
      <c r="FK258" s="114"/>
      <c r="FL258" s="114"/>
      <c r="FM258" s="114"/>
      <c r="FN258" s="114"/>
      <c r="FO258" s="114"/>
      <c r="FP258" s="114"/>
      <c r="FQ258" s="114"/>
      <c r="FR258" s="114"/>
      <c r="FS258" s="114"/>
      <c r="FT258" s="114"/>
      <c r="FU258" s="114"/>
      <c r="FV258" s="114"/>
      <c r="FW258" s="114"/>
      <c r="FX258" s="114"/>
      <c r="FY258" s="114"/>
      <c r="FZ258" s="114"/>
      <c r="GA258" s="114"/>
      <c r="GB258" s="114"/>
      <c r="GC258" s="114"/>
      <c r="GD258" s="114"/>
      <c r="GE258" s="114"/>
      <c r="GF258" s="114"/>
      <c r="GG258" s="114"/>
      <c r="GH258" s="114"/>
      <c r="GI258" s="114"/>
      <c r="GJ258" s="114"/>
      <c r="GK258" s="114"/>
      <c r="GL258" s="114"/>
      <c r="GM258" s="114"/>
      <c r="GN258" s="114"/>
      <c r="GO258" s="114"/>
      <c r="GP258" s="114"/>
      <c r="GQ258" s="114"/>
      <c r="GR258" s="114"/>
      <c r="GS258" s="114"/>
      <c r="GT258" s="114"/>
      <c r="GU258" s="114"/>
      <c r="GV258" s="114"/>
      <c r="GW258" s="114"/>
      <c r="GX258" s="114"/>
      <c r="GY258" s="114"/>
      <c r="GZ258" s="114"/>
      <c r="HA258" s="114"/>
      <c r="HB258" s="114"/>
      <c r="HC258" s="114"/>
      <c r="HD258" s="114"/>
      <c r="HE258" s="114"/>
      <c r="HF258" s="114"/>
      <c r="HG258" s="114"/>
      <c r="HH258" s="114"/>
      <c r="HI258" s="114"/>
      <c r="HJ258" s="114"/>
      <c r="HK258" s="114"/>
      <c r="HL258" s="114"/>
      <c r="HM258" s="114"/>
      <c r="HN258" s="114"/>
      <c r="HO258" s="114"/>
      <c r="HP258" s="114"/>
      <c r="HQ258" s="114"/>
      <c r="HR258" s="114"/>
      <c r="HS258" s="114"/>
      <c r="HT258" s="114"/>
      <c r="HU258" s="114"/>
      <c r="HV258" s="114"/>
      <c r="HW258" s="114"/>
      <c r="HX258" s="114"/>
      <c r="HY258" s="114"/>
      <c r="HZ258" s="114"/>
      <c r="IA258" s="114"/>
      <c r="IB258" s="114"/>
      <c r="IC258" s="114"/>
      <c r="ID258" s="114"/>
      <c r="IE258" s="114"/>
      <c r="IF258" s="114"/>
      <c r="IG258" s="114"/>
      <c r="IH258" s="114"/>
      <c r="II258" s="114"/>
      <c r="IJ258" s="114"/>
      <c r="IK258" s="114"/>
      <c r="IL258" s="114"/>
      <c r="IM258" s="114"/>
      <c r="IN258" s="114"/>
      <c r="IO258" s="114"/>
      <c r="IP258" s="114"/>
      <c r="IQ258" s="114"/>
      <c r="IR258" s="114"/>
      <c r="IS258" s="114"/>
      <c r="IT258" s="114"/>
      <c r="IU258" s="114"/>
      <c r="IV258" s="114"/>
      <c r="IW258" s="114"/>
      <c r="IX258" s="114"/>
      <c r="IY258" s="114"/>
    </row>
    <row r="259" spans="1:259" s="20" customFormat="1" x14ac:dyDescent="0.2">
      <c r="A259" s="123">
        <v>40367</v>
      </c>
      <c r="B259" s="102" t="s">
        <v>641</v>
      </c>
      <c r="C259" s="102" t="s">
        <v>263</v>
      </c>
      <c r="D259" s="102" t="s">
        <v>141</v>
      </c>
      <c r="E259" s="102" t="s">
        <v>144</v>
      </c>
      <c r="F259" s="83">
        <v>39995</v>
      </c>
      <c r="G259" s="84">
        <v>2009</v>
      </c>
      <c r="H259" s="124" t="s">
        <v>33</v>
      </c>
      <c r="I259" s="124" t="str">
        <f t="shared" ref="I259:I322" si="14">LEFT($H259,2)</f>
        <v>WV</v>
      </c>
      <c r="J259" s="124" t="str">
        <f t="shared" si="13"/>
        <v>WV</v>
      </c>
      <c r="K259" s="124" t="str">
        <f t="shared" ref="K259:K322" si="15">IF($L259=$M259,L259,CONCATENATE($L259,", ",IF(ISBLANK(N259),"",CONCATENATE(N259,", ")),$M259))</f>
        <v>Northeast</v>
      </c>
      <c r="L259" s="124" t="str">
        <f>INDEX('State '!$A$1:$C$62,MATCH($I259,'State '!$B:$B,0),3)</f>
        <v>Northeast</v>
      </c>
      <c r="M259" s="124" t="str">
        <f>INDEX('State '!$A$1:$C$62,MATCH($J259,'State '!$B:$B,0),3)</f>
        <v>Northeast</v>
      </c>
      <c r="N259" s="124"/>
      <c r="O259" s="86">
        <v>40</v>
      </c>
      <c r="P259" s="86"/>
      <c r="Q259" s="86">
        <v>100</v>
      </c>
      <c r="R259" s="125"/>
      <c r="S259" s="124" t="s">
        <v>135</v>
      </c>
      <c r="T259" s="124" t="s">
        <v>390</v>
      </c>
      <c r="U259" s="124" t="s">
        <v>642</v>
      </c>
      <c r="V259" s="124"/>
      <c r="W259" s="126"/>
      <c r="X259" s="127"/>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CH259" s="114"/>
      <c r="CI259" s="114"/>
      <c r="CJ259" s="114"/>
      <c r="CK259" s="114"/>
      <c r="CL259" s="114"/>
      <c r="CM259" s="114"/>
      <c r="CN259" s="114"/>
      <c r="CO259" s="114"/>
      <c r="CP259" s="114"/>
      <c r="CQ259" s="114"/>
      <c r="CR259" s="114"/>
      <c r="CS259" s="114"/>
      <c r="CT259" s="114"/>
      <c r="CU259" s="114"/>
      <c r="CV259" s="114"/>
      <c r="CW259" s="114"/>
      <c r="CX259" s="114"/>
      <c r="CY259" s="114"/>
      <c r="CZ259" s="114"/>
      <c r="DA259" s="114"/>
      <c r="DB259" s="114"/>
      <c r="DC259" s="114"/>
      <c r="DD259" s="114"/>
      <c r="DE259" s="114"/>
      <c r="DF259" s="114"/>
      <c r="DG259" s="114"/>
      <c r="DH259" s="114"/>
      <c r="DI259" s="114"/>
      <c r="DJ259" s="114"/>
      <c r="DK259" s="114"/>
      <c r="DL259" s="114"/>
      <c r="DM259" s="114"/>
      <c r="DN259" s="114"/>
      <c r="DO259" s="114"/>
      <c r="DP259" s="114"/>
      <c r="DQ259" s="114"/>
      <c r="DR259" s="114"/>
      <c r="DS259" s="114"/>
      <c r="DT259" s="114"/>
      <c r="DU259" s="114"/>
      <c r="DV259" s="114"/>
      <c r="DW259" s="114"/>
      <c r="DX259" s="114"/>
      <c r="DY259" s="114"/>
      <c r="DZ259" s="114"/>
      <c r="EA259" s="114"/>
      <c r="EB259" s="114"/>
      <c r="EC259" s="114"/>
      <c r="ED259" s="114"/>
      <c r="EE259" s="114"/>
      <c r="EF259" s="114"/>
      <c r="EG259" s="114"/>
      <c r="EH259" s="114"/>
      <c r="EI259" s="114"/>
      <c r="EJ259" s="114"/>
      <c r="EK259" s="114"/>
      <c r="EL259" s="114"/>
      <c r="EM259" s="114"/>
      <c r="EN259" s="114"/>
      <c r="EO259" s="114"/>
      <c r="EP259" s="114"/>
      <c r="EQ259" s="114"/>
      <c r="ER259" s="114"/>
      <c r="ES259" s="114"/>
      <c r="ET259" s="114"/>
      <c r="EU259" s="114"/>
      <c r="EV259" s="114"/>
      <c r="EW259" s="114"/>
      <c r="EX259" s="114"/>
      <c r="EY259" s="114"/>
      <c r="EZ259" s="114"/>
      <c r="FA259" s="114"/>
      <c r="FB259" s="114"/>
      <c r="FC259" s="114"/>
      <c r="FD259" s="114"/>
      <c r="FE259" s="114"/>
      <c r="FF259" s="114"/>
      <c r="FG259" s="114"/>
      <c r="FH259" s="114"/>
      <c r="FI259" s="114"/>
      <c r="FJ259" s="114"/>
      <c r="FK259" s="114"/>
      <c r="FL259" s="114"/>
      <c r="FM259" s="114"/>
      <c r="FN259" s="114"/>
      <c r="FO259" s="114"/>
      <c r="FP259" s="114"/>
      <c r="FQ259" s="114"/>
      <c r="FR259" s="114"/>
      <c r="FS259" s="114"/>
      <c r="FT259" s="114"/>
      <c r="FU259" s="114"/>
      <c r="FV259" s="114"/>
      <c r="FW259" s="114"/>
      <c r="FX259" s="114"/>
      <c r="FY259" s="114"/>
      <c r="FZ259" s="114"/>
      <c r="GA259" s="114"/>
      <c r="GB259" s="114"/>
      <c r="GC259" s="114"/>
      <c r="GD259" s="114"/>
      <c r="GE259" s="114"/>
      <c r="GF259" s="114"/>
      <c r="GG259" s="114"/>
      <c r="GH259" s="114"/>
      <c r="GI259" s="114"/>
      <c r="GJ259" s="114"/>
      <c r="GK259" s="114"/>
      <c r="GL259" s="114"/>
      <c r="GM259" s="114"/>
      <c r="GN259" s="114"/>
      <c r="GO259" s="114"/>
      <c r="GP259" s="114"/>
      <c r="GQ259" s="114"/>
      <c r="GR259" s="114"/>
      <c r="GS259" s="114"/>
      <c r="GT259" s="114"/>
      <c r="GU259" s="114"/>
      <c r="GV259" s="114"/>
      <c r="GW259" s="114"/>
      <c r="GX259" s="114"/>
      <c r="GY259" s="114"/>
      <c r="GZ259" s="114"/>
      <c r="HA259" s="114"/>
      <c r="HB259" s="114"/>
      <c r="HC259" s="114"/>
      <c r="HD259" s="114"/>
      <c r="HE259" s="114"/>
      <c r="HF259" s="114"/>
      <c r="HG259" s="114"/>
      <c r="HH259" s="114"/>
      <c r="HI259" s="114"/>
      <c r="HJ259" s="114"/>
      <c r="HK259" s="114"/>
      <c r="HL259" s="114"/>
      <c r="HM259" s="114"/>
      <c r="HN259" s="114"/>
      <c r="HO259" s="114"/>
      <c r="HP259" s="114"/>
      <c r="HQ259" s="114"/>
      <c r="HR259" s="114"/>
      <c r="HS259" s="114"/>
      <c r="HT259" s="114"/>
      <c r="HU259" s="114"/>
      <c r="HV259" s="114"/>
      <c r="HW259" s="114"/>
      <c r="HX259" s="114"/>
      <c r="HY259" s="114"/>
      <c r="HZ259" s="114"/>
      <c r="IA259" s="114"/>
      <c r="IB259" s="114"/>
      <c r="IC259" s="114"/>
      <c r="ID259" s="114"/>
      <c r="IE259" s="114"/>
      <c r="IF259" s="114"/>
      <c r="IG259" s="114"/>
      <c r="IH259" s="114"/>
      <c r="II259" s="114"/>
      <c r="IJ259" s="114"/>
      <c r="IK259" s="114"/>
      <c r="IL259" s="114"/>
      <c r="IM259" s="114"/>
      <c r="IN259" s="114"/>
      <c r="IO259" s="114"/>
      <c r="IP259" s="114"/>
      <c r="IQ259" s="114"/>
      <c r="IR259" s="114"/>
      <c r="IS259" s="114"/>
      <c r="IT259" s="114"/>
      <c r="IU259" s="114"/>
      <c r="IV259" s="114"/>
      <c r="IW259" s="114"/>
      <c r="IX259" s="114"/>
      <c r="IY259" s="114"/>
    </row>
    <row r="260" spans="1:259" s="20" customFormat="1" x14ac:dyDescent="0.2">
      <c r="A260" s="123">
        <v>40367</v>
      </c>
      <c r="B260" s="102" t="s">
        <v>649</v>
      </c>
      <c r="C260" s="102" t="s">
        <v>263</v>
      </c>
      <c r="D260" s="102" t="s">
        <v>141</v>
      </c>
      <c r="E260" s="102" t="s">
        <v>144</v>
      </c>
      <c r="F260" s="83">
        <v>40095</v>
      </c>
      <c r="G260" s="84">
        <v>2009</v>
      </c>
      <c r="H260" s="124" t="s">
        <v>19</v>
      </c>
      <c r="I260" s="124" t="str">
        <f t="shared" si="14"/>
        <v>VA</v>
      </c>
      <c r="J260" s="124" t="str">
        <f t="shared" si="13"/>
        <v>VA</v>
      </c>
      <c r="K260" s="124" t="str">
        <f t="shared" si="15"/>
        <v>Northeast</v>
      </c>
      <c r="L260" s="124" t="str">
        <f>INDEX('State '!$A$1:$C$62,MATCH($I260,'State '!$B:$B,0),3)</f>
        <v>Northeast</v>
      </c>
      <c r="M260" s="124" t="str">
        <f>INDEX('State '!$A$1:$C$62,MATCH($J260,'State '!$B:$B,0),3)</f>
        <v>Northeast</v>
      </c>
      <c r="N260" s="124"/>
      <c r="O260" s="86">
        <v>142.30000000000001</v>
      </c>
      <c r="P260" s="86">
        <v>15.3</v>
      </c>
      <c r="Q260" s="86">
        <v>94</v>
      </c>
      <c r="R260" s="125" t="s">
        <v>650</v>
      </c>
      <c r="S260" s="124" t="s">
        <v>135</v>
      </c>
      <c r="T260" s="124" t="s">
        <v>390</v>
      </c>
      <c r="U260" s="124" t="s">
        <v>651</v>
      </c>
      <c r="V260" s="124"/>
      <c r="W260" s="126"/>
      <c r="X260" s="127"/>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CH260" s="114"/>
      <c r="CI260" s="114"/>
      <c r="CJ260" s="114"/>
      <c r="CK260" s="114"/>
      <c r="CL260" s="114"/>
      <c r="CM260" s="114"/>
      <c r="CN260" s="114"/>
      <c r="CO260" s="114"/>
      <c r="CP260" s="114"/>
      <c r="CQ260" s="114"/>
      <c r="CR260" s="114"/>
      <c r="CS260" s="114"/>
      <c r="CT260" s="114"/>
      <c r="CU260" s="114"/>
      <c r="CV260" s="114"/>
      <c r="CW260" s="114"/>
      <c r="CX260" s="114"/>
      <c r="CY260" s="114"/>
      <c r="CZ260" s="114"/>
      <c r="DA260" s="114"/>
      <c r="DB260" s="114"/>
      <c r="DC260" s="114"/>
      <c r="DD260" s="114"/>
      <c r="DE260" s="114"/>
      <c r="DF260" s="114"/>
      <c r="DG260" s="114"/>
      <c r="DH260" s="114"/>
      <c r="DI260" s="114"/>
      <c r="DJ260" s="114"/>
      <c r="DK260" s="114"/>
      <c r="DL260" s="114"/>
      <c r="DM260" s="114"/>
      <c r="DN260" s="114"/>
      <c r="DO260" s="114"/>
      <c r="DP260" s="114"/>
      <c r="DQ260" s="114"/>
      <c r="DR260" s="114"/>
      <c r="DS260" s="114"/>
      <c r="DT260" s="114"/>
      <c r="DU260" s="114"/>
      <c r="DV260" s="114"/>
      <c r="DW260" s="114"/>
      <c r="DX260" s="114"/>
      <c r="DY260" s="114"/>
      <c r="DZ260" s="114"/>
      <c r="EA260" s="114"/>
      <c r="EB260" s="114"/>
      <c r="EC260" s="114"/>
      <c r="ED260" s="114"/>
      <c r="EE260" s="114"/>
      <c r="EF260" s="114"/>
      <c r="EG260" s="114"/>
      <c r="EH260" s="114"/>
      <c r="EI260" s="114"/>
      <c r="EJ260" s="114"/>
      <c r="EK260" s="114"/>
      <c r="EL260" s="114"/>
      <c r="EM260" s="114"/>
      <c r="EN260" s="114"/>
      <c r="EO260" s="114"/>
      <c r="EP260" s="114"/>
      <c r="EQ260" s="114"/>
      <c r="ER260" s="114"/>
      <c r="ES260" s="114"/>
      <c r="ET260" s="114"/>
      <c r="EU260" s="114"/>
      <c r="EV260" s="114"/>
      <c r="EW260" s="114"/>
      <c r="EX260" s="114"/>
      <c r="EY260" s="114"/>
      <c r="EZ260" s="114"/>
      <c r="FA260" s="114"/>
      <c r="FB260" s="114"/>
      <c r="FC260" s="114"/>
      <c r="FD260" s="114"/>
      <c r="FE260" s="114"/>
      <c r="FF260" s="114"/>
      <c r="FG260" s="114"/>
      <c r="FH260" s="114"/>
      <c r="FI260" s="114"/>
      <c r="FJ260" s="114"/>
      <c r="FK260" s="114"/>
      <c r="FL260" s="114"/>
      <c r="FM260" s="114"/>
      <c r="FN260" s="114"/>
      <c r="FO260" s="114"/>
      <c r="FP260" s="114"/>
      <c r="FQ260" s="114"/>
      <c r="FR260" s="114"/>
      <c r="FS260" s="114"/>
      <c r="FT260" s="114"/>
      <c r="FU260" s="114"/>
      <c r="FV260" s="114"/>
      <c r="FW260" s="114"/>
      <c r="FX260" s="114"/>
      <c r="FY260" s="114"/>
      <c r="FZ260" s="114"/>
      <c r="GA260" s="114"/>
      <c r="GB260" s="114"/>
      <c r="GC260" s="114"/>
      <c r="GD260" s="114"/>
      <c r="GE260" s="114"/>
      <c r="GF260" s="114"/>
      <c r="GG260" s="114"/>
      <c r="GH260" s="114"/>
      <c r="GI260" s="114"/>
      <c r="GJ260" s="114"/>
      <c r="GK260" s="114"/>
      <c r="GL260" s="114"/>
      <c r="GM260" s="114"/>
      <c r="GN260" s="114"/>
      <c r="GO260" s="114"/>
      <c r="GP260" s="114"/>
      <c r="GQ260" s="114"/>
      <c r="GR260" s="114"/>
      <c r="GS260" s="114"/>
      <c r="GT260" s="114"/>
      <c r="GU260" s="114"/>
      <c r="GV260" s="114"/>
      <c r="GW260" s="114"/>
      <c r="GX260" s="114"/>
      <c r="GY260" s="114"/>
      <c r="GZ260" s="114"/>
      <c r="HA260" s="114"/>
      <c r="HB260" s="114"/>
      <c r="HC260" s="114"/>
      <c r="HD260" s="114"/>
      <c r="HE260" s="114"/>
      <c r="HF260" s="114"/>
      <c r="HG260" s="114"/>
      <c r="HH260" s="114"/>
      <c r="HI260" s="114"/>
      <c r="HJ260" s="114"/>
      <c r="HK260" s="114"/>
      <c r="HL260" s="114"/>
      <c r="HM260" s="114"/>
      <c r="HN260" s="114"/>
      <c r="HO260" s="114"/>
      <c r="HP260" s="114"/>
      <c r="HQ260" s="114"/>
      <c r="HR260" s="114"/>
      <c r="HS260" s="114"/>
      <c r="HT260" s="114"/>
      <c r="HU260" s="114"/>
      <c r="HV260" s="114"/>
      <c r="HW260" s="114"/>
      <c r="HX260" s="114"/>
      <c r="HY260" s="114"/>
      <c r="HZ260" s="114"/>
      <c r="IA260" s="114"/>
      <c r="IB260" s="114"/>
      <c r="IC260" s="114"/>
      <c r="ID260" s="114"/>
      <c r="IE260" s="114"/>
      <c r="IF260" s="114"/>
      <c r="IG260" s="114"/>
      <c r="IH260" s="114"/>
      <c r="II260" s="114"/>
      <c r="IJ260" s="114"/>
      <c r="IK260" s="114"/>
      <c r="IL260" s="114"/>
      <c r="IM260" s="114"/>
      <c r="IN260" s="114"/>
      <c r="IO260" s="114"/>
      <c r="IP260" s="114"/>
      <c r="IQ260" s="114"/>
      <c r="IR260" s="114"/>
      <c r="IS260" s="114"/>
      <c r="IT260" s="114"/>
      <c r="IU260" s="114"/>
      <c r="IV260" s="114"/>
      <c r="IW260" s="114"/>
      <c r="IX260" s="114"/>
      <c r="IY260" s="114"/>
    </row>
    <row r="261" spans="1:259" s="20" customFormat="1" x14ac:dyDescent="0.2">
      <c r="A261" s="123">
        <v>40248</v>
      </c>
      <c r="B261" s="103" t="s">
        <v>736</v>
      </c>
      <c r="C261" s="103" t="s">
        <v>279</v>
      </c>
      <c r="D261" s="103" t="s">
        <v>141</v>
      </c>
      <c r="E261" s="145" t="s">
        <v>144</v>
      </c>
      <c r="F261" s="85">
        <v>39892</v>
      </c>
      <c r="G261" s="146">
        <v>2009</v>
      </c>
      <c r="H261" s="124" t="s">
        <v>39</v>
      </c>
      <c r="I261" s="124" t="str">
        <f t="shared" si="14"/>
        <v>MO</v>
      </c>
      <c r="J261" s="124" t="str">
        <f t="shared" si="13"/>
        <v>MO</v>
      </c>
      <c r="K261" s="124" t="str">
        <f t="shared" si="15"/>
        <v>Midwest</v>
      </c>
      <c r="L261" s="124" t="str">
        <f>INDEX('State '!$A$1:$C$62,MATCH($I261,'State '!$B:$B,0),3)</f>
        <v>Midwest</v>
      </c>
      <c r="M261" s="124" t="str">
        <f>INDEX('State '!$A$1:$C$62,MATCH($J261,'State '!$B:$B,0),3)</f>
        <v>Midwest</v>
      </c>
      <c r="N261" s="124"/>
      <c r="O261" s="147">
        <v>16.100000000000001</v>
      </c>
      <c r="P261" s="147"/>
      <c r="Q261" s="147"/>
      <c r="R261" s="86"/>
      <c r="S261" s="148" t="s">
        <v>135</v>
      </c>
      <c r="T261" s="149" t="s">
        <v>390</v>
      </c>
      <c r="U261" s="150" t="s">
        <v>737</v>
      </c>
      <c r="V261" s="124"/>
      <c r="W261" s="126"/>
      <c r="X261" s="127"/>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c r="CL261" s="114"/>
      <c r="CM261" s="114"/>
      <c r="CN261" s="114"/>
      <c r="CO261" s="114"/>
      <c r="CP261" s="114"/>
      <c r="CQ261" s="114"/>
      <c r="CR261" s="114"/>
      <c r="CS261" s="114"/>
      <c r="CT261" s="114"/>
      <c r="CU261" s="114"/>
      <c r="CV261" s="114"/>
      <c r="CW261" s="114"/>
      <c r="CX261" s="114"/>
      <c r="CY261" s="114"/>
      <c r="CZ261" s="114"/>
      <c r="DA261" s="114"/>
      <c r="DB261" s="114"/>
      <c r="DC261" s="114"/>
      <c r="DD261" s="114"/>
      <c r="DE261" s="114"/>
      <c r="DF261" s="114"/>
      <c r="DG261" s="114"/>
      <c r="DH261" s="114"/>
      <c r="DI261" s="114"/>
      <c r="DJ261" s="114"/>
      <c r="DK261" s="114"/>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114"/>
      <c r="EH261" s="114"/>
      <c r="EI261" s="114"/>
      <c r="EJ261" s="114"/>
      <c r="EK261" s="114"/>
      <c r="EL261" s="114"/>
      <c r="EM261" s="114"/>
      <c r="EN261" s="114"/>
      <c r="EO261" s="114"/>
      <c r="EP261" s="114"/>
      <c r="EQ261" s="114"/>
      <c r="ER261" s="114"/>
      <c r="ES261" s="114"/>
      <c r="ET261" s="114"/>
      <c r="EU261" s="114"/>
      <c r="EV261" s="114"/>
      <c r="EW261" s="114"/>
      <c r="EX261" s="114"/>
      <c r="EY261" s="114"/>
      <c r="EZ261" s="114"/>
      <c r="FA261" s="114"/>
      <c r="FB261" s="114"/>
      <c r="FC261" s="114"/>
      <c r="FD261" s="114"/>
      <c r="FE261" s="114"/>
      <c r="FF261" s="114"/>
      <c r="FG261" s="114"/>
      <c r="FH261" s="114"/>
      <c r="FI261" s="114"/>
      <c r="FJ261" s="114"/>
      <c r="FK261" s="114"/>
      <c r="FL261" s="114"/>
      <c r="FM261" s="114"/>
      <c r="FN261" s="114"/>
      <c r="FO261" s="114"/>
      <c r="FP261" s="114"/>
      <c r="FQ261" s="114"/>
      <c r="FR261" s="114"/>
      <c r="FS261" s="114"/>
      <c r="FT261" s="114"/>
      <c r="FU261" s="114"/>
      <c r="FV261" s="114"/>
      <c r="FW261" s="114"/>
      <c r="FX261" s="114"/>
      <c r="FY261" s="114"/>
      <c r="FZ261" s="114"/>
      <c r="GA261" s="114"/>
      <c r="GB261" s="114"/>
      <c r="GC261" s="114"/>
      <c r="GD261" s="114"/>
      <c r="GE261" s="114"/>
      <c r="GF261" s="114"/>
      <c r="GG261" s="114"/>
      <c r="GH261" s="114"/>
      <c r="GI261" s="114"/>
      <c r="GJ261" s="114"/>
      <c r="GK261" s="114"/>
      <c r="GL261" s="114"/>
      <c r="GM261" s="114"/>
      <c r="GN261" s="114"/>
      <c r="GO261" s="114"/>
      <c r="GP261" s="114"/>
      <c r="GQ261" s="114"/>
      <c r="GR261" s="114"/>
      <c r="GS261" s="114"/>
      <c r="GT261" s="114"/>
      <c r="GU261" s="114"/>
      <c r="GV261" s="114"/>
      <c r="GW261" s="114"/>
      <c r="GX261" s="114"/>
      <c r="GY261" s="114"/>
      <c r="GZ261" s="114"/>
      <c r="HA261" s="114"/>
      <c r="HB261" s="114"/>
      <c r="HC261" s="114"/>
      <c r="HD261" s="114"/>
      <c r="HE261" s="114"/>
      <c r="HF261" s="114"/>
      <c r="HG261" s="114"/>
      <c r="HH261" s="114"/>
      <c r="HI261" s="114"/>
      <c r="HJ261" s="114"/>
      <c r="HK261" s="114"/>
      <c r="HL261" s="114"/>
      <c r="HM261" s="114"/>
      <c r="HN261" s="114"/>
      <c r="HO261" s="114"/>
      <c r="HP261" s="114"/>
      <c r="HQ261" s="114"/>
      <c r="HR261" s="114"/>
      <c r="HS261" s="114"/>
      <c r="HT261" s="114"/>
      <c r="HU261" s="114"/>
      <c r="HV261" s="114"/>
      <c r="HW261" s="114"/>
      <c r="HX261" s="114"/>
      <c r="HY261" s="114"/>
      <c r="HZ261" s="114"/>
      <c r="IA261" s="114"/>
      <c r="IB261" s="114"/>
      <c r="IC261" s="114"/>
      <c r="ID261" s="114"/>
      <c r="IE261" s="114"/>
      <c r="IF261" s="114"/>
      <c r="IG261" s="114"/>
      <c r="IH261" s="114"/>
      <c r="II261" s="114"/>
      <c r="IJ261" s="114"/>
      <c r="IK261" s="114"/>
      <c r="IL261" s="114"/>
      <c r="IM261" s="114"/>
      <c r="IN261" s="114"/>
      <c r="IO261" s="114"/>
      <c r="IP261" s="114"/>
      <c r="IQ261" s="114"/>
      <c r="IR261" s="114"/>
      <c r="IS261" s="114"/>
      <c r="IT261" s="114"/>
      <c r="IU261" s="114"/>
      <c r="IV261" s="114"/>
      <c r="IW261" s="114"/>
      <c r="IX261" s="114"/>
      <c r="IY261" s="114"/>
    </row>
    <row r="262" spans="1:259" s="71" customFormat="1" ht="25.5" x14ac:dyDescent="0.2">
      <c r="A262" s="123">
        <v>40367</v>
      </c>
      <c r="B262" s="102" t="s">
        <v>639</v>
      </c>
      <c r="C262" s="102" t="s">
        <v>225</v>
      </c>
      <c r="D262" s="102" t="s">
        <v>141</v>
      </c>
      <c r="E262" s="102" t="s">
        <v>144</v>
      </c>
      <c r="F262" s="83">
        <v>40118</v>
      </c>
      <c r="G262" s="84">
        <v>2009</v>
      </c>
      <c r="H262" s="124" t="s">
        <v>19</v>
      </c>
      <c r="I262" s="124" t="str">
        <f t="shared" si="14"/>
        <v>VA</v>
      </c>
      <c r="J262" s="124" t="str">
        <f t="shared" si="13"/>
        <v>VA</v>
      </c>
      <c r="K262" s="124" t="str">
        <f t="shared" si="15"/>
        <v>Northeast</v>
      </c>
      <c r="L262" s="124" t="str">
        <f>INDEX('State '!$A$1:$C$62,MATCH($I262,'State '!$B:$B,0),3)</f>
        <v>Northeast</v>
      </c>
      <c r="M262" s="124" t="str">
        <f>INDEX('State '!$A$1:$C$62,MATCH($J262,'State '!$B:$B,0),3)</f>
        <v>Northeast</v>
      </c>
      <c r="N262" s="124"/>
      <c r="O262" s="86">
        <v>21.1</v>
      </c>
      <c r="P262" s="86"/>
      <c r="Q262" s="86">
        <v>180</v>
      </c>
      <c r="R262" s="125"/>
      <c r="S262" s="124" t="s">
        <v>135</v>
      </c>
      <c r="T262" s="124" t="s">
        <v>390</v>
      </c>
      <c r="U262" s="124" t="s">
        <v>640</v>
      </c>
      <c r="V262" s="124"/>
      <c r="W262" s="126"/>
      <c r="X262" s="131"/>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c r="BQ262" s="132"/>
      <c r="BR262" s="132"/>
      <c r="BS262" s="132"/>
      <c r="BT262" s="132"/>
      <c r="BU262" s="132"/>
      <c r="BV262" s="132"/>
      <c r="BW262" s="132"/>
      <c r="BX262" s="132"/>
      <c r="BY262" s="132"/>
      <c r="BZ262" s="132"/>
      <c r="CA262" s="132"/>
      <c r="CB262" s="132"/>
      <c r="CC262" s="132"/>
      <c r="CD262" s="132"/>
      <c r="CE262" s="132"/>
      <c r="CF262" s="132"/>
      <c r="CG262" s="132"/>
      <c r="CH262" s="132"/>
      <c r="CI262" s="132"/>
      <c r="CJ262" s="132"/>
      <c r="CK262" s="132"/>
      <c r="CL262" s="132"/>
      <c r="CM262" s="132"/>
      <c r="CN262" s="132"/>
      <c r="CO262" s="132"/>
      <c r="CP262" s="132"/>
      <c r="CQ262" s="132"/>
      <c r="CR262" s="132"/>
      <c r="CS262" s="132"/>
      <c r="CT262" s="132"/>
      <c r="CU262" s="132"/>
      <c r="CV262" s="132"/>
      <c r="CW262" s="132"/>
      <c r="CX262" s="132"/>
      <c r="CY262" s="132"/>
      <c r="CZ262" s="132"/>
      <c r="DA262" s="132"/>
      <c r="DB262" s="132"/>
      <c r="DC262" s="132"/>
      <c r="DD262" s="132"/>
      <c r="DE262" s="132"/>
      <c r="DF262" s="132"/>
      <c r="DG262" s="132"/>
      <c r="DH262" s="132"/>
      <c r="DI262" s="132"/>
      <c r="DJ262" s="132"/>
      <c r="DK262" s="132"/>
      <c r="DL262" s="132"/>
      <c r="DM262" s="132"/>
      <c r="DN262" s="132"/>
      <c r="DO262" s="132"/>
      <c r="DP262" s="132"/>
      <c r="DQ262" s="132"/>
      <c r="DR262" s="132"/>
      <c r="DS262" s="132"/>
      <c r="DT262" s="132"/>
      <c r="DU262" s="132"/>
      <c r="DV262" s="132"/>
      <c r="DW262" s="132"/>
      <c r="DX262" s="132"/>
      <c r="DY262" s="132"/>
      <c r="DZ262" s="132"/>
      <c r="EA262" s="132"/>
      <c r="EB262" s="132"/>
      <c r="EC262" s="132"/>
      <c r="ED262" s="132"/>
      <c r="EE262" s="132"/>
      <c r="EF262" s="132"/>
      <c r="EG262" s="132"/>
      <c r="EH262" s="132"/>
      <c r="EI262" s="132"/>
      <c r="EJ262" s="132"/>
      <c r="EK262" s="132"/>
      <c r="EL262" s="132"/>
      <c r="EM262" s="132"/>
      <c r="EN262" s="132"/>
      <c r="EO262" s="132"/>
      <c r="EP262" s="132"/>
      <c r="EQ262" s="132"/>
      <c r="ER262" s="132"/>
      <c r="ES262" s="132"/>
      <c r="ET262" s="132"/>
      <c r="EU262" s="132"/>
      <c r="EV262" s="132"/>
      <c r="EW262" s="132"/>
      <c r="EX262" s="132"/>
      <c r="EY262" s="132"/>
      <c r="EZ262" s="132"/>
      <c r="FA262" s="132"/>
      <c r="FB262" s="132"/>
      <c r="FC262" s="132"/>
      <c r="FD262" s="132"/>
      <c r="FE262" s="132"/>
      <c r="FF262" s="132"/>
      <c r="FG262" s="132"/>
      <c r="FH262" s="132"/>
      <c r="FI262" s="132"/>
      <c r="FJ262" s="132"/>
      <c r="FK262" s="132"/>
      <c r="FL262" s="132"/>
      <c r="FM262" s="132"/>
      <c r="FN262" s="132"/>
      <c r="FO262" s="132"/>
      <c r="FP262" s="132"/>
      <c r="FQ262" s="132"/>
      <c r="FR262" s="132"/>
      <c r="FS262" s="132"/>
      <c r="FT262" s="132"/>
      <c r="FU262" s="132"/>
      <c r="FV262" s="132"/>
      <c r="FW262" s="132"/>
      <c r="FX262" s="132"/>
      <c r="FY262" s="132"/>
      <c r="FZ262" s="132"/>
      <c r="GA262" s="132"/>
      <c r="GB262" s="132"/>
      <c r="GC262" s="132"/>
      <c r="GD262" s="132"/>
      <c r="GE262" s="132"/>
      <c r="GF262" s="132"/>
      <c r="GG262" s="132"/>
      <c r="GH262" s="132"/>
      <c r="GI262" s="132"/>
      <c r="GJ262" s="132"/>
      <c r="GK262" s="132"/>
      <c r="GL262" s="132"/>
      <c r="GM262" s="132"/>
      <c r="GN262" s="132"/>
      <c r="GO262" s="132"/>
      <c r="GP262" s="132"/>
      <c r="GQ262" s="132"/>
      <c r="GR262" s="132"/>
      <c r="GS262" s="132"/>
      <c r="GT262" s="132"/>
      <c r="GU262" s="132"/>
      <c r="GV262" s="132"/>
      <c r="GW262" s="132"/>
      <c r="GX262" s="132"/>
      <c r="GY262" s="132"/>
      <c r="GZ262" s="132"/>
      <c r="HA262" s="132"/>
      <c r="HB262" s="132"/>
      <c r="HC262" s="132"/>
      <c r="HD262" s="132"/>
      <c r="HE262" s="132"/>
      <c r="HF262" s="132"/>
      <c r="HG262" s="132"/>
      <c r="HH262" s="132"/>
      <c r="HI262" s="132"/>
      <c r="HJ262" s="132"/>
      <c r="HK262" s="132"/>
      <c r="HL262" s="132"/>
      <c r="HM262" s="132"/>
      <c r="HN262" s="132"/>
      <c r="HO262" s="132"/>
      <c r="HP262" s="132"/>
      <c r="HQ262" s="132"/>
      <c r="HR262" s="132"/>
      <c r="HS262" s="132"/>
      <c r="HT262" s="132"/>
      <c r="HU262" s="132"/>
      <c r="HV262" s="132"/>
      <c r="HW262" s="132"/>
      <c r="HX262" s="132"/>
      <c r="HY262" s="132"/>
      <c r="HZ262" s="132"/>
      <c r="IA262" s="132"/>
      <c r="IB262" s="132"/>
      <c r="IC262" s="132"/>
      <c r="ID262" s="132"/>
      <c r="IE262" s="132"/>
      <c r="IF262" s="132"/>
      <c r="IG262" s="132"/>
      <c r="IH262" s="132"/>
      <c r="II262" s="132"/>
      <c r="IJ262" s="132"/>
      <c r="IK262" s="132"/>
      <c r="IL262" s="132"/>
      <c r="IM262" s="132"/>
      <c r="IN262" s="132"/>
      <c r="IO262" s="132"/>
      <c r="IP262" s="132"/>
      <c r="IQ262" s="132"/>
      <c r="IR262" s="132"/>
      <c r="IS262" s="132"/>
      <c r="IT262" s="132"/>
      <c r="IU262" s="132"/>
      <c r="IV262" s="132"/>
      <c r="IW262" s="132"/>
      <c r="IX262" s="132"/>
      <c r="IY262" s="132"/>
    </row>
    <row r="263" spans="1:259" x14ac:dyDescent="0.2">
      <c r="A263" s="123">
        <v>40367</v>
      </c>
      <c r="B263" s="102" t="s">
        <v>637</v>
      </c>
      <c r="C263" s="102" t="s">
        <v>225</v>
      </c>
      <c r="D263" s="102" t="s">
        <v>141</v>
      </c>
      <c r="E263" s="102" t="s">
        <v>144</v>
      </c>
      <c r="F263" s="83">
        <v>40118</v>
      </c>
      <c r="G263" s="84">
        <v>2009</v>
      </c>
      <c r="H263" s="124" t="s">
        <v>10</v>
      </c>
      <c r="I263" s="124" t="str">
        <f t="shared" si="14"/>
        <v>NY</v>
      </c>
      <c r="J263" s="124" t="str">
        <f t="shared" si="13"/>
        <v>NY</v>
      </c>
      <c r="K263" s="124" t="str">
        <f t="shared" si="15"/>
        <v>Northeast</v>
      </c>
      <c r="L263" s="124" t="str">
        <f>INDEX('State '!$A$1:$C$62,MATCH($I263,'State '!$B:$B,0),3)</f>
        <v>Northeast</v>
      </c>
      <c r="M263" s="124" t="str">
        <f>INDEX('State '!$A$1:$C$62,MATCH($J263,'State '!$B:$B,0),3)</f>
        <v>Northeast</v>
      </c>
      <c r="N263" s="124"/>
      <c r="O263" s="86">
        <v>6.4</v>
      </c>
      <c r="P263" s="86"/>
      <c r="Q263" s="86">
        <v>15</v>
      </c>
      <c r="R263" s="125"/>
      <c r="S263" s="124" t="s">
        <v>135</v>
      </c>
      <c r="T263" s="124" t="s">
        <v>390</v>
      </c>
      <c r="U263" s="124" t="s">
        <v>638</v>
      </c>
      <c r="V263" s="124"/>
      <c r="W263" s="126"/>
      <c r="X263" s="114"/>
    </row>
    <row r="264" spans="1:259" x14ac:dyDescent="0.2">
      <c r="A264" s="123">
        <v>40367</v>
      </c>
      <c r="B264" s="102" t="s">
        <v>711</v>
      </c>
      <c r="C264" s="102" t="s">
        <v>235</v>
      </c>
      <c r="D264" s="102" t="s">
        <v>137</v>
      </c>
      <c r="E264" s="102" t="s">
        <v>144</v>
      </c>
      <c r="F264" s="83">
        <v>39895</v>
      </c>
      <c r="G264" s="84">
        <v>2009</v>
      </c>
      <c r="H264" s="124" t="s">
        <v>6</v>
      </c>
      <c r="I264" s="124" t="str">
        <f t="shared" si="14"/>
        <v>TX</v>
      </c>
      <c r="J264" s="124" t="str">
        <f t="shared" si="13"/>
        <v>TX</v>
      </c>
      <c r="K264" s="124" t="str">
        <f t="shared" si="15"/>
        <v>South Central</v>
      </c>
      <c r="L264" s="124" t="str">
        <f>INDEX('State '!$A$1:$C$62,MATCH($I264,'State '!$B:$B,0),3)</f>
        <v>South Central</v>
      </c>
      <c r="M264" s="124" t="str">
        <f>INDEX('State '!$A$1:$C$62,MATCH($J264,'State '!$B:$B,0),3)</f>
        <v>South Central</v>
      </c>
      <c r="N264" s="124"/>
      <c r="O264" s="86">
        <v>522</v>
      </c>
      <c r="P264" s="86">
        <v>174</v>
      </c>
      <c r="Q264" s="86">
        <v>950</v>
      </c>
      <c r="R264" s="125" t="s">
        <v>399</v>
      </c>
      <c r="S264" s="124" t="s">
        <v>139</v>
      </c>
      <c r="T264" s="124" t="s">
        <v>188</v>
      </c>
      <c r="U264" s="124" t="s">
        <v>391</v>
      </c>
      <c r="V264" s="124"/>
      <c r="W264" s="126"/>
    </row>
    <row r="265" spans="1:259" x14ac:dyDescent="0.2">
      <c r="A265" s="123">
        <v>40367</v>
      </c>
      <c r="B265" s="103" t="s">
        <v>688</v>
      </c>
      <c r="C265" s="103" t="s">
        <v>242</v>
      </c>
      <c r="D265" s="103" t="s">
        <v>141</v>
      </c>
      <c r="E265" s="145" t="s">
        <v>144</v>
      </c>
      <c r="F265" s="85">
        <v>39828</v>
      </c>
      <c r="G265" s="146">
        <v>2009</v>
      </c>
      <c r="H265" s="124" t="s">
        <v>6</v>
      </c>
      <c r="I265" s="124" t="str">
        <f t="shared" si="14"/>
        <v>TX</v>
      </c>
      <c r="J265" s="124" t="str">
        <f t="shared" si="13"/>
        <v>TX</v>
      </c>
      <c r="K265" s="124" t="str">
        <f t="shared" si="15"/>
        <v>South Central</v>
      </c>
      <c r="L265" s="124" t="str">
        <f>INDEX('State '!$A$1:$C$62,MATCH($I265,'State '!$B:$B,0),3)</f>
        <v>South Central</v>
      </c>
      <c r="M265" s="124" t="str">
        <f>INDEX('State '!$A$1:$C$62,MATCH($J265,'State '!$B:$B,0),3)</f>
        <v>South Central</v>
      </c>
      <c r="N265" s="124"/>
      <c r="O265" s="147">
        <v>45</v>
      </c>
      <c r="P265" s="147">
        <v>20</v>
      </c>
      <c r="Q265" s="147">
        <v>400</v>
      </c>
      <c r="R265" s="86">
        <v>30</v>
      </c>
      <c r="S265" s="148" t="s">
        <v>139</v>
      </c>
      <c r="T265" s="149" t="s">
        <v>188</v>
      </c>
      <c r="U265" s="150" t="s">
        <v>391</v>
      </c>
      <c r="V265" s="124"/>
      <c r="W265" s="126"/>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20"/>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c r="HZ265" s="20"/>
      <c r="IA265" s="20"/>
      <c r="IB265" s="20"/>
      <c r="IC265" s="20"/>
      <c r="ID265" s="20"/>
      <c r="IE265" s="20"/>
      <c r="IF265" s="20"/>
      <c r="IG265" s="20"/>
      <c r="IH265" s="20"/>
      <c r="II265" s="20"/>
      <c r="IJ265" s="20"/>
      <c r="IK265" s="20"/>
      <c r="IL265" s="20"/>
      <c r="IM265" s="20"/>
      <c r="IN265" s="20"/>
      <c r="IO265" s="20"/>
      <c r="IP265" s="20"/>
      <c r="IQ265" s="20"/>
      <c r="IR265" s="20"/>
      <c r="IS265" s="20"/>
      <c r="IT265" s="20"/>
      <c r="IU265" s="20"/>
      <c r="IV265" s="20"/>
      <c r="IW265" s="20"/>
      <c r="IX265" s="20"/>
      <c r="IY265" s="20"/>
    </row>
    <row r="266" spans="1:259" x14ac:dyDescent="0.2">
      <c r="A266" s="123">
        <v>40367</v>
      </c>
      <c r="B266" s="102" t="s">
        <v>719</v>
      </c>
      <c r="C266" s="102" t="s">
        <v>242</v>
      </c>
      <c r="D266" s="102" t="s">
        <v>141</v>
      </c>
      <c r="E266" s="102" t="s">
        <v>144</v>
      </c>
      <c r="F266" s="83">
        <v>39850</v>
      </c>
      <c r="G266" s="84">
        <v>2009</v>
      </c>
      <c r="H266" s="124" t="s">
        <v>6</v>
      </c>
      <c r="I266" s="124" t="str">
        <f t="shared" si="14"/>
        <v>TX</v>
      </c>
      <c r="J266" s="124" t="str">
        <f t="shared" si="13"/>
        <v>TX</v>
      </c>
      <c r="K266" s="124" t="str">
        <f t="shared" si="15"/>
        <v>South Central</v>
      </c>
      <c r="L266" s="124" t="str">
        <f>INDEX('State '!$A$1:$C$62,MATCH($I266,'State '!$B:$B,0),3)</f>
        <v>South Central</v>
      </c>
      <c r="M266" s="124" t="str">
        <f>INDEX('State '!$A$1:$C$62,MATCH($J266,'State '!$B:$B,0),3)</f>
        <v>South Central</v>
      </c>
      <c r="N266" s="124"/>
      <c r="O266" s="86">
        <v>165</v>
      </c>
      <c r="P266" s="86">
        <v>56</v>
      </c>
      <c r="Q266" s="86">
        <v>400</v>
      </c>
      <c r="R266" s="125">
        <v>36</v>
      </c>
      <c r="S266" s="124" t="s">
        <v>139</v>
      </c>
      <c r="T266" s="124" t="s">
        <v>188</v>
      </c>
      <c r="U266" s="124" t="s">
        <v>391</v>
      </c>
      <c r="V266" s="124"/>
      <c r="W266" s="126"/>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c r="EN266" s="20"/>
      <c r="EO266" s="20"/>
      <c r="EP266" s="20"/>
      <c r="EQ266" s="20"/>
      <c r="ER266" s="20"/>
      <c r="ES266" s="20"/>
      <c r="ET266" s="20"/>
      <c r="EU266" s="20"/>
      <c r="EV266" s="20"/>
      <c r="EW266" s="20"/>
      <c r="EX266" s="20"/>
      <c r="EY266" s="20"/>
      <c r="EZ266" s="20"/>
      <c r="FA266" s="20"/>
      <c r="FB266" s="20"/>
      <c r="FC266" s="20"/>
      <c r="FD266" s="20"/>
      <c r="FE266" s="20"/>
      <c r="FF266" s="20"/>
      <c r="FG266" s="20"/>
      <c r="FH266" s="20"/>
      <c r="FI266" s="20"/>
      <c r="FJ266" s="20"/>
      <c r="FK266" s="20"/>
      <c r="FL266" s="20"/>
      <c r="FM266" s="20"/>
      <c r="FN266" s="20"/>
      <c r="FO266" s="20"/>
      <c r="FP266" s="20"/>
      <c r="FQ266" s="20"/>
      <c r="FR266" s="20"/>
      <c r="FS266" s="20"/>
      <c r="FT266" s="20"/>
      <c r="FU266" s="20"/>
      <c r="FV266" s="20"/>
      <c r="FW266" s="20"/>
      <c r="FX266" s="20"/>
      <c r="FY266" s="20"/>
      <c r="FZ266" s="20"/>
      <c r="GA266" s="20"/>
      <c r="GB266" s="20"/>
      <c r="GC266" s="20"/>
      <c r="GD266" s="20"/>
      <c r="GE266" s="20"/>
      <c r="GF266" s="20"/>
      <c r="GG266" s="20"/>
      <c r="GH266" s="20"/>
      <c r="GI266" s="20"/>
      <c r="GJ266" s="20"/>
      <c r="GK266" s="20"/>
      <c r="GL266" s="20"/>
      <c r="GM266" s="20"/>
      <c r="GN266" s="20"/>
      <c r="GO266" s="20"/>
      <c r="GP266" s="20"/>
      <c r="GQ266" s="20"/>
      <c r="GR266" s="20"/>
      <c r="GS266" s="20"/>
      <c r="GT266" s="20"/>
      <c r="GU266" s="20"/>
      <c r="GV266" s="20"/>
      <c r="GW266" s="20"/>
      <c r="GX266" s="20"/>
      <c r="GY266" s="20"/>
      <c r="GZ266" s="20"/>
      <c r="HA266" s="20"/>
      <c r="HB266" s="20"/>
      <c r="HC266" s="20"/>
      <c r="HD266" s="20"/>
      <c r="HE266" s="20"/>
      <c r="HF266" s="20"/>
      <c r="HG266" s="20"/>
      <c r="HH266" s="20"/>
      <c r="HI266" s="20"/>
      <c r="HJ266" s="20"/>
      <c r="HK266" s="20"/>
      <c r="HL266" s="20"/>
      <c r="HM266" s="20"/>
      <c r="HN266" s="20"/>
      <c r="HO266" s="20"/>
      <c r="HP266" s="20"/>
      <c r="HQ266" s="20"/>
      <c r="HR266" s="20"/>
      <c r="HS266" s="20"/>
      <c r="HT266" s="20"/>
      <c r="HU266" s="20"/>
      <c r="HV266" s="20"/>
      <c r="HW266" s="20"/>
      <c r="HX266" s="20"/>
      <c r="HY266" s="20"/>
      <c r="HZ266" s="20"/>
      <c r="IA266" s="20"/>
      <c r="IB266" s="20"/>
      <c r="IC266" s="20"/>
      <c r="ID266" s="20"/>
      <c r="IE266" s="20"/>
      <c r="IF266" s="20"/>
      <c r="IG266" s="20"/>
      <c r="IH266" s="20"/>
      <c r="II266" s="20"/>
      <c r="IJ266" s="20"/>
      <c r="IK266" s="20"/>
      <c r="IL266" s="20"/>
      <c r="IM266" s="20"/>
      <c r="IN266" s="20"/>
      <c r="IO266" s="20"/>
      <c r="IP266" s="20"/>
      <c r="IQ266" s="20"/>
      <c r="IR266" s="20"/>
      <c r="IS266" s="20"/>
      <c r="IT266" s="20"/>
      <c r="IU266" s="20"/>
      <c r="IV266" s="20"/>
      <c r="IW266" s="20"/>
      <c r="IX266" s="20"/>
      <c r="IY266" s="20"/>
    </row>
    <row r="267" spans="1:259" x14ac:dyDescent="0.2">
      <c r="A267" s="123">
        <v>40367</v>
      </c>
      <c r="B267" s="102" t="s">
        <v>716</v>
      </c>
      <c r="C267" s="102" t="s">
        <v>242</v>
      </c>
      <c r="D267" s="102" t="s">
        <v>137</v>
      </c>
      <c r="E267" s="102" t="s">
        <v>144</v>
      </c>
      <c r="F267" s="83">
        <v>39828</v>
      </c>
      <c r="G267" s="84">
        <v>2009</v>
      </c>
      <c r="H267" s="124" t="s">
        <v>6</v>
      </c>
      <c r="I267" s="124" t="str">
        <f t="shared" si="14"/>
        <v>TX</v>
      </c>
      <c r="J267" s="124" t="str">
        <f t="shared" si="13"/>
        <v>TX</v>
      </c>
      <c r="K267" s="124" t="str">
        <f t="shared" si="15"/>
        <v>South Central</v>
      </c>
      <c r="L267" s="124" t="str">
        <f>INDEX('State '!$A$1:$C$62,MATCH($I267,'State '!$B:$B,0),3)</f>
        <v>South Central</v>
      </c>
      <c r="M267" s="124" t="str">
        <f>INDEX('State '!$A$1:$C$62,MATCH($J267,'State '!$B:$B,0),3)</f>
        <v>South Central</v>
      </c>
      <c r="N267" s="124"/>
      <c r="O267" s="86">
        <v>70</v>
      </c>
      <c r="P267" s="86">
        <v>31</v>
      </c>
      <c r="Q267" s="86">
        <v>700</v>
      </c>
      <c r="R267" s="125">
        <v>36</v>
      </c>
      <c r="S267" s="124" t="s">
        <v>139</v>
      </c>
      <c r="T267" s="124" t="s">
        <v>188</v>
      </c>
      <c r="U267" s="124" t="s">
        <v>391</v>
      </c>
      <c r="V267" s="124"/>
      <c r="W267" s="126"/>
    </row>
    <row r="268" spans="1:259" x14ac:dyDescent="0.2">
      <c r="A268" s="123">
        <v>40367</v>
      </c>
      <c r="B268" s="102" t="s">
        <v>715</v>
      </c>
      <c r="C268" s="102" t="s">
        <v>238</v>
      </c>
      <c r="D268" s="102" t="s">
        <v>137</v>
      </c>
      <c r="E268" s="102" t="s">
        <v>144</v>
      </c>
      <c r="F268" s="83">
        <v>40056</v>
      </c>
      <c r="G268" s="84">
        <v>2009</v>
      </c>
      <c r="H268" s="124" t="s">
        <v>6</v>
      </c>
      <c r="I268" s="124" t="str">
        <f t="shared" si="14"/>
        <v>TX</v>
      </c>
      <c r="J268" s="124" t="str">
        <f t="shared" si="13"/>
        <v>TX</v>
      </c>
      <c r="K268" s="124" t="str">
        <f t="shared" si="15"/>
        <v>South Central</v>
      </c>
      <c r="L268" s="124" t="str">
        <f>INDEX('State '!$A$1:$C$62,MATCH($I268,'State '!$B:$B,0),3)</f>
        <v>South Central</v>
      </c>
      <c r="M268" s="124" t="str">
        <f>INDEX('State '!$A$1:$C$62,MATCH($J268,'State '!$B:$B,0),3)</f>
        <v>South Central</v>
      </c>
      <c r="N268" s="124"/>
      <c r="O268" s="86">
        <v>485</v>
      </c>
      <c r="P268" s="86">
        <v>160</v>
      </c>
      <c r="Q268" s="86">
        <v>1100</v>
      </c>
      <c r="R268" s="125">
        <v>42</v>
      </c>
      <c r="S268" s="124" t="s">
        <v>139</v>
      </c>
      <c r="T268" s="124" t="s">
        <v>188</v>
      </c>
      <c r="U268" s="124" t="s">
        <v>391</v>
      </c>
      <c r="V268" s="124"/>
      <c r="W268" s="126"/>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c r="FD268" s="20"/>
      <c r="FE268" s="20"/>
      <c r="FF268" s="20"/>
      <c r="FG268" s="20"/>
      <c r="FH268" s="20"/>
      <c r="FI268" s="20"/>
      <c r="FJ268" s="20"/>
      <c r="FK268" s="20"/>
      <c r="FL268" s="20"/>
      <c r="FM268" s="20"/>
      <c r="FN268" s="20"/>
      <c r="FO268" s="20"/>
      <c r="FP268" s="20"/>
      <c r="FQ268" s="20"/>
      <c r="FR268" s="20"/>
      <c r="FS268" s="20"/>
      <c r="FT268" s="20"/>
      <c r="FU268" s="20"/>
      <c r="FV268" s="20"/>
      <c r="FW268" s="20"/>
      <c r="FX268" s="20"/>
      <c r="FY268" s="20"/>
      <c r="FZ268" s="20"/>
      <c r="GA268" s="20"/>
      <c r="GB268" s="20"/>
      <c r="GC268" s="20"/>
      <c r="GD268" s="20"/>
      <c r="GE268" s="20"/>
      <c r="GF268" s="20"/>
      <c r="GG268" s="20"/>
      <c r="GH268" s="20"/>
      <c r="GI268" s="20"/>
      <c r="GJ268" s="20"/>
      <c r="GK268" s="20"/>
      <c r="GL268" s="20"/>
      <c r="GM268" s="20"/>
      <c r="GN268" s="20"/>
      <c r="GO268" s="20"/>
      <c r="GP268" s="20"/>
      <c r="GQ268" s="20"/>
      <c r="GR268" s="20"/>
      <c r="GS268" s="20"/>
      <c r="GT268" s="20"/>
      <c r="GU268" s="20"/>
      <c r="GV268" s="20"/>
      <c r="GW268" s="20"/>
      <c r="GX268" s="20"/>
      <c r="GY268" s="20"/>
      <c r="GZ268" s="20"/>
      <c r="HA268" s="20"/>
      <c r="HB268" s="20"/>
      <c r="HC268" s="20"/>
      <c r="HD268" s="20"/>
      <c r="HE268" s="20"/>
      <c r="HF268" s="20"/>
      <c r="HG268" s="20"/>
      <c r="HH268" s="20"/>
      <c r="HI268" s="20"/>
      <c r="HJ268" s="20"/>
      <c r="HK268" s="20"/>
      <c r="HL268" s="20"/>
      <c r="HM268" s="20"/>
      <c r="HN268" s="20"/>
      <c r="HO268" s="20"/>
      <c r="HP268" s="20"/>
      <c r="HQ268" s="20"/>
      <c r="HR268" s="20"/>
      <c r="HS268" s="20"/>
      <c r="HT268" s="20"/>
      <c r="HU268" s="20"/>
      <c r="HV268" s="20"/>
      <c r="HW268" s="20"/>
      <c r="HX268" s="20"/>
      <c r="HY268" s="20"/>
      <c r="HZ268" s="20"/>
      <c r="IA268" s="20"/>
      <c r="IB268" s="20"/>
      <c r="IC268" s="20"/>
      <c r="ID268" s="20"/>
      <c r="IE268" s="20"/>
      <c r="IF268" s="20"/>
      <c r="IG268" s="20"/>
      <c r="IH268" s="20"/>
      <c r="II268" s="20"/>
      <c r="IJ268" s="20"/>
      <c r="IK268" s="20"/>
      <c r="IL268" s="20"/>
      <c r="IM268" s="20"/>
      <c r="IN268" s="20"/>
      <c r="IO268" s="20"/>
      <c r="IP268" s="20"/>
      <c r="IQ268" s="20"/>
      <c r="IR268" s="20"/>
      <c r="IS268" s="20"/>
      <c r="IT268" s="20"/>
      <c r="IU268" s="20"/>
      <c r="IV268" s="20"/>
      <c r="IW268" s="20"/>
      <c r="IX268" s="20"/>
      <c r="IY268" s="20"/>
    </row>
    <row r="269" spans="1:259" x14ac:dyDescent="0.2">
      <c r="A269" s="123">
        <v>40367</v>
      </c>
      <c r="B269" s="103" t="s">
        <v>673</v>
      </c>
      <c r="C269" s="103" t="s">
        <v>207</v>
      </c>
      <c r="D269" s="103" t="s">
        <v>141</v>
      </c>
      <c r="E269" s="145" t="s">
        <v>144</v>
      </c>
      <c r="F269" s="85">
        <v>40053</v>
      </c>
      <c r="G269" s="146">
        <v>2009</v>
      </c>
      <c r="H269" s="124" t="s">
        <v>36</v>
      </c>
      <c r="I269" s="124" t="str">
        <f t="shared" si="14"/>
        <v>MA</v>
      </c>
      <c r="J269" s="124" t="str">
        <f t="shared" si="13"/>
        <v>MA</v>
      </c>
      <c r="K269" s="124" t="str">
        <f t="shared" si="15"/>
        <v>Northeast</v>
      </c>
      <c r="L269" s="124" t="str">
        <f>INDEX('State '!$A$1:$C$62,MATCH($I269,'State '!$B:$B,0),3)</f>
        <v>Northeast</v>
      </c>
      <c r="M269" s="124" t="str">
        <f>INDEX('State '!$A$1:$C$62,MATCH($J269,'State '!$B:$B,0),3)</f>
        <v>Northeast</v>
      </c>
      <c r="N269" s="124"/>
      <c r="O269" s="147">
        <v>23</v>
      </c>
      <c r="P269" s="147">
        <v>5.15</v>
      </c>
      <c r="Q269" s="147">
        <v>12.3</v>
      </c>
      <c r="R269" s="86">
        <v>12</v>
      </c>
      <c r="S269" s="148" t="s">
        <v>135</v>
      </c>
      <c r="T269" s="149" t="s">
        <v>390</v>
      </c>
      <c r="U269" s="150" t="s">
        <v>674</v>
      </c>
      <c r="V269" s="124"/>
      <c r="W269" s="126"/>
    </row>
    <row r="270" spans="1:259" x14ac:dyDescent="0.2">
      <c r="A270" s="123">
        <v>40389</v>
      </c>
      <c r="B270" s="102" t="s">
        <v>717</v>
      </c>
      <c r="C270" s="102" t="s">
        <v>275</v>
      </c>
      <c r="D270" s="102" t="s">
        <v>134</v>
      </c>
      <c r="E270" s="102" t="s">
        <v>144</v>
      </c>
      <c r="F270" s="83">
        <v>40035</v>
      </c>
      <c r="G270" s="84">
        <v>2009</v>
      </c>
      <c r="H270" s="124" t="s">
        <v>10</v>
      </c>
      <c r="I270" s="124" t="str">
        <f t="shared" si="14"/>
        <v>NY</v>
      </c>
      <c r="J270" s="124" t="str">
        <f t="shared" si="13"/>
        <v>NY</v>
      </c>
      <c r="K270" s="124" t="str">
        <f t="shared" si="15"/>
        <v>Northeast</v>
      </c>
      <c r="L270" s="124" t="str">
        <f>INDEX('State '!$A$1:$C$62,MATCH($I270,'State '!$B:$B,0),3)</f>
        <v>Northeast</v>
      </c>
      <c r="M270" s="124" t="str">
        <f>INDEX('State '!$A$1:$C$62,MATCH($J270,'State '!$B:$B,0),3)</f>
        <v>Northeast</v>
      </c>
      <c r="N270" s="124"/>
      <c r="O270" s="86">
        <v>4.5999999999999996</v>
      </c>
      <c r="P270" s="86">
        <v>3.7</v>
      </c>
      <c r="Q270" s="86">
        <v>400</v>
      </c>
      <c r="R270" s="125">
        <v>16</v>
      </c>
      <c r="S270" s="124" t="s">
        <v>135</v>
      </c>
      <c r="T270" s="124" t="s">
        <v>390</v>
      </c>
      <c r="U270" s="124" t="s">
        <v>718</v>
      </c>
      <c r="V270" s="124"/>
      <c r="W270" s="126"/>
    </row>
    <row r="271" spans="1:259" s="20" customFormat="1" ht="25.5" x14ac:dyDescent="0.2">
      <c r="A271" s="123">
        <v>40367</v>
      </c>
      <c r="B271" s="102" t="s">
        <v>693</v>
      </c>
      <c r="C271" s="102" t="s">
        <v>269</v>
      </c>
      <c r="D271" s="102" t="s">
        <v>141</v>
      </c>
      <c r="E271" s="102" t="s">
        <v>144</v>
      </c>
      <c r="F271" s="83">
        <v>39869</v>
      </c>
      <c r="G271" s="84">
        <v>2009</v>
      </c>
      <c r="H271" s="124" t="s">
        <v>34</v>
      </c>
      <c r="I271" s="124" t="str">
        <f t="shared" si="14"/>
        <v>WI</v>
      </c>
      <c r="J271" s="124" t="str">
        <f t="shared" si="13"/>
        <v>WI</v>
      </c>
      <c r="K271" s="124" t="str">
        <f t="shared" si="15"/>
        <v>Midwest</v>
      </c>
      <c r="L271" s="124" t="str">
        <f>INDEX('State '!$A$1:$C$62,MATCH($I271,'State '!$B:$B,0),3)</f>
        <v>Midwest</v>
      </c>
      <c r="M271" s="124" t="str">
        <f>INDEX('State '!$A$1:$C$62,MATCH($J271,'State '!$B:$B,0),3)</f>
        <v>Midwest</v>
      </c>
      <c r="N271" s="124"/>
      <c r="O271" s="86">
        <v>350</v>
      </c>
      <c r="P271" s="86">
        <v>119</v>
      </c>
      <c r="Q271" s="86">
        <v>537.20000000000005</v>
      </c>
      <c r="R271" s="125" t="s">
        <v>694</v>
      </c>
      <c r="S271" s="124" t="s">
        <v>135</v>
      </c>
      <c r="T271" s="124" t="s">
        <v>390</v>
      </c>
      <c r="U271" s="124" t="s">
        <v>695</v>
      </c>
      <c r="V271" s="124"/>
      <c r="W271" s="126"/>
    </row>
    <row r="272" spans="1:259" x14ac:dyDescent="0.2">
      <c r="A272" s="123">
        <v>40367</v>
      </c>
      <c r="B272" s="102" t="s">
        <v>691</v>
      </c>
      <c r="C272" s="102" t="s">
        <v>211</v>
      </c>
      <c r="D272" s="102" t="s">
        <v>137</v>
      </c>
      <c r="E272" s="102" t="s">
        <v>144</v>
      </c>
      <c r="F272" s="83">
        <v>40036</v>
      </c>
      <c r="G272" s="84">
        <v>2009</v>
      </c>
      <c r="H272" s="124" t="s">
        <v>601</v>
      </c>
      <c r="I272" s="124" t="str">
        <f t="shared" si="14"/>
        <v>OK</v>
      </c>
      <c r="J272" s="124" t="str">
        <f t="shared" si="13"/>
        <v>LA</v>
      </c>
      <c r="K272" s="124" t="str">
        <f t="shared" si="15"/>
        <v>South Central</v>
      </c>
      <c r="L272" s="124" t="str">
        <f>INDEX('State '!$A$1:$C$62,MATCH($I272,'State '!$B:$B,0),3)</f>
        <v>South Central</v>
      </c>
      <c r="M272" s="124" t="str">
        <f>INDEX('State '!$A$1:$C$62,MATCH($J272,'State '!$B:$B,0),3)</f>
        <v>South Central</v>
      </c>
      <c r="N272" s="124"/>
      <c r="O272" s="86">
        <v>121</v>
      </c>
      <c r="P272" s="86">
        <v>353</v>
      </c>
      <c r="Q272" s="86">
        <v>1726</v>
      </c>
      <c r="R272" s="125">
        <v>42</v>
      </c>
      <c r="S272" s="124" t="s">
        <v>135</v>
      </c>
      <c r="T272" s="124" t="s">
        <v>390</v>
      </c>
      <c r="U272" s="124" t="s">
        <v>692</v>
      </c>
      <c r="V272" s="124"/>
      <c r="W272" s="126"/>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c r="DZ272" s="20"/>
      <c r="EA272" s="20"/>
      <c r="EB272" s="20"/>
      <c r="EC272" s="20"/>
      <c r="ED272" s="20"/>
      <c r="EE272" s="20"/>
      <c r="EF272" s="20"/>
      <c r="EG272" s="20"/>
      <c r="EH272" s="20"/>
      <c r="EI272" s="20"/>
      <c r="EJ272" s="20"/>
      <c r="EK272" s="20"/>
      <c r="EL272" s="20"/>
      <c r="EM272" s="20"/>
      <c r="EN272" s="20"/>
      <c r="EO272" s="20"/>
      <c r="EP272" s="20"/>
      <c r="EQ272" s="20"/>
      <c r="ER272" s="20"/>
      <c r="ES272" s="20"/>
      <c r="ET272" s="20"/>
      <c r="EU272" s="20"/>
      <c r="EV272" s="20"/>
      <c r="EW272" s="20"/>
      <c r="EX272" s="20"/>
      <c r="EY272" s="20"/>
      <c r="EZ272" s="20"/>
      <c r="FA272" s="20"/>
      <c r="FB272" s="20"/>
      <c r="FC272" s="20"/>
      <c r="FD272" s="20"/>
      <c r="FE272" s="20"/>
      <c r="FF272" s="20"/>
      <c r="FG272" s="20"/>
      <c r="FH272" s="20"/>
      <c r="FI272" s="20"/>
      <c r="FJ272" s="20"/>
      <c r="FK272" s="20"/>
      <c r="FL272" s="20"/>
      <c r="FM272" s="20"/>
      <c r="FN272" s="20"/>
      <c r="FO272" s="20"/>
      <c r="FP272" s="20"/>
      <c r="FQ272" s="20"/>
      <c r="FR272" s="20"/>
      <c r="FS272" s="20"/>
      <c r="FT272" s="20"/>
      <c r="FU272" s="20"/>
      <c r="FV272" s="20"/>
      <c r="FW272" s="20"/>
      <c r="FX272" s="20"/>
      <c r="FY272" s="20"/>
      <c r="FZ272" s="20"/>
      <c r="GA272" s="20"/>
      <c r="GB272" s="20"/>
      <c r="GC272" s="20"/>
      <c r="GD272" s="20"/>
      <c r="GE272" s="20"/>
      <c r="GF272" s="20"/>
      <c r="GG272" s="20"/>
      <c r="GH272" s="20"/>
      <c r="GI272" s="20"/>
      <c r="GJ272" s="20"/>
      <c r="GK272" s="20"/>
      <c r="GL272" s="20"/>
      <c r="GM272" s="20"/>
      <c r="GN272" s="20"/>
      <c r="GO272" s="20"/>
      <c r="GP272" s="20"/>
      <c r="GQ272" s="20"/>
      <c r="GR272" s="20"/>
      <c r="GS272" s="20"/>
      <c r="GT272" s="20"/>
      <c r="GU272" s="20"/>
      <c r="GV272" s="20"/>
      <c r="GW272" s="20"/>
      <c r="GX272" s="20"/>
      <c r="GY272" s="20"/>
      <c r="GZ272" s="20"/>
      <c r="HA272" s="20"/>
      <c r="HB272" s="20"/>
      <c r="HC272" s="20"/>
      <c r="HD272" s="20"/>
      <c r="HE272" s="20"/>
      <c r="HF272" s="20"/>
      <c r="HG272" s="20"/>
      <c r="HH272" s="20"/>
      <c r="HI272" s="20"/>
      <c r="HJ272" s="20"/>
      <c r="HK272" s="20"/>
      <c r="HL272" s="20"/>
      <c r="HM272" s="20"/>
      <c r="HN272" s="20"/>
      <c r="HO272" s="20"/>
      <c r="HP272" s="20"/>
      <c r="HQ272" s="20"/>
      <c r="HR272" s="20"/>
      <c r="HS272" s="20"/>
      <c r="HT272" s="20"/>
      <c r="HU272" s="20"/>
      <c r="HV272" s="20"/>
      <c r="HW272" s="20"/>
      <c r="HX272" s="20"/>
      <c r="HY272" s="20"/>
      <c r="HZ272" s="20"/>
      <c r="IA272" s="20"/>
      <c r="IB272" s="20"/>
      <c r="IC272" s="20"/>
      <c r="ID272" s="20"/>
      <c r="IE272" s="20"/>
      <c r="IF272" s="20"/>
      <c r="IG272" s="20"/>
      <c r="IH272" s="20"/>
      <c r="II272" s="20"/>
      <c r="IJ272" s="20"/>
      <c r="IK272" s="20"/>
      <c r="IL272" s="20"/>
      <c r="IM272" s="20"/>
      <c r="IN272" s="20"/>
      <c r="IO272" s="20"/>
      <c r="IP272" s="20"/>
      <c r="IQ272" s="20"/>
      <c r="IR272" s="20"/>
      <c r="IS272" s="20"/>
      <c r="IT272" s="20"/>
      <c r="IU272" s="20"/>
      <c r="IV272" s="20"/>
      <c r="IW272" s="20"/>
      <c r="IX272" s="20"/>
      <c r="IY272" s="20"/>
    </row>
    <row r="273" spans="1:259" s="20" customFormat="1" x14ac:dyDescent="0.2">
      <c r="A273" s="123">
        <v>40367</v>
      </c>
      <c r="B273" s="103" t="s">
        <v>703</v>
      </c>
      <c r="C273" s="103" t="s">
        <v>273</v>
      </c>
      <c r="D273" s="103" t="s">
        <v>141</v>
      </c>
      <c r="E273" s="145" t="s">
        <v>144</v>
      </c>
      <c r="F273" s="85">
        <v>40148</v>
      </c>
      <c r="G273" s="146">
        <v>2009</v>
      </c>
      <c r="H273" s="124" t="s">
        <v>19</v>
      </c>
      <c r="I273" s="124" t="str">
        <f t="shared" si="14"/>
        <v>VA</v>
      </c>
      <c r="J273" s="124" t="str">
        <f t="shared" si="13"/>
        <v>VA</v>
      </c>
      <c r="K273" s="124" t="str">
        <f t="shared" si="15"/>
        <v>Northeast</v>
      </c>
      <c r="L273" s="124" t="str">
        <f>INDEX('State '!$A$1:$C$62,MATCH($I273,'State '!$B:$B,0),3)</f>
        <v>Northeast</v>
      </c>
      <c r="M273" s="124" t="str">
        <f>INDEX('State '!$A$1:$C$62,MATCH($J273,'State '!$B:$B,0),3)</f>
        <v>Northeast</v>
      </c>
      <c r="N273" s="124"/>
      <c r="O273" s="147">
        <v>146</v>
      </c>
      <c r="P273" s="147">
        <v>21</v>
      </c>
      <c r="Q273" s="147">
        <v>100</v>
      </c>
      <c r="R273" s="86">
        <v>16</v>
      </c>
      <c r="S273" s="148" t="s">
        <v>139</v>
      </c>
      <c r="T273" s="149" t="s">
        <v>188</v>
      </c>
      <c r="U273" s="150" t="s">
        <v>391</v>
      </c>
      <c r="V273" s="124"/>
      <c r="W273" s="126"/>
      <c r="X273" s="127"/>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c r="AX273" s="114"/>
      <c r="AY273" s="114"/>
      <c r="AZ273" s="114"/>
      <c r="BA273" s="114"/>
      <c r="BB273" s="114"/>
      <c r="BC273" s="114"/>
      <c r="BD273" s="114"/>
      <c r="BE273" s="114"/>
      <c r="BF273" s="114"/>
      <c r="BG273" s="114"/>
      <c r="BH273" s="114"/>
      <c r="BI273" s="114"/>
      <c r="BJ273" s="114"/>
      <c r="BK273" s="114"/>
      <c r="BL273" s="114"/>
      <c r="BM273" s="114"/>
      <c r="BN273" s="114"/>
      <c r="BO273" s="114"/>
      <c r="BP273" s="114"/>
      <c r="BQ273" s="114"/>
      <c r="BR273" s="114"/>
      <c r="BS273" s="114"/>
      <c r="BT273" s="114"/>
      <c r="BU273" s="114"/>
      <c r="BV273" s="114"/>
      <c r="BW273" s="114"/>
      <c r="BX273" s="114"/>
      <c r="BY273" s="114"/>
      <c r="BZ273" s="114"/>
      <c r="CA273" s="114"/>
      <c r="CB273" s="114"/>
      <c r="CC273" s="114"/>
      <c r="CD273" s="114"/>
      <c r="CE273" s="114"/>
      <c r="CF273" s="114"/>
      <c r="CG273" s="114"/>
      <c r="CH273" s="114"/>
      <c r="CI273" s="114"/>
      <c r="CJ273" s="114"/>
      <c r="CK273" s="114"/>
      <c r="CL273" s="114"/>
      <c r="CM273" s="114"/>
      <c r="CN273" s="114"/>
      <c r="CO273" s="114"/>
      <c r="CP273" s="114"/>
      <c r="CQ273" s="114"/>
      <c r="CR273" s="114"/>
      <c r="CS273" s="114"/>
      <c r="CT273" s="114"/>
      <c r="CU273" s="114"/>
      <c r="CV273" s="114"/>
      <c r="CW273" s="114"/>
      <c r="CX273" s="114"/>
      <c r="CY273" s="114"/>
      <c r="CZ273" s="114"/>
      <c r="DA273" s="114"/>
      <c r="DB273" s="114"/>
      <c r="DC273" s="114"/>
      <c r="DD273" s="114"/>
      <c r="DE273" s="114"/>
      <c r="DF273" s="114"/>
      <c r="DG273" s="114"/>
      <c r="DH273" s="114"/>
      <c r="DI273" s="114"/>
      <c r="DJ273" s="114"/>
      <c r="DK273" s="114"/>
      <c r="DL273" s="114"/>
      <c r="DM273" s="114"/>
      <c r="DN273" s="114"/>
      <c r="DO273" s="114"/>
      <c r="DP273" s="114"/>
      <c r="DQ273" s="114"/>
      <c r="DR273" s="114"/>
      <c r="DS273" s="114"/>
      <c r="DT273" s="114"/>
      <c r="DU273" s="114"/>
      <c r="DV273" s="114"/>
      <c r="DW273" s="114"/>
      <c r="DX273" s="114"/>
      <c r="DY273" s="114"/>
      <c r="DZ273" s="114"/>
      <c r="EA273" s="114"/>
      <c r="EB273" s="114"/>
      <c r="EC273" s="114"/>
      <c r="ED273" s="114"/>
      <c r="EE273" s="114"/>
      <c r="EF273" s="114"/>
      <c r="EG273" s="114"/>
      <c r="EH273" s="114"/>
      <c r="EI273" s="114"/>
      <c r="EJ273" s="114"/>
      <c r="EK273" s="114"/>
      <c r="EL273" s="114"/>
      <c r="EM273" s="114"/>
      <c r="EN273" s="114"/>
      <c r="EO273" s="114"/>
      <c r="EP273" s="114"/>
      <c r="EQ273" s="114"/>
      <c r="ER273" s="114"/>
      <c r="ES273" s="114"/>
      <c r="ET273" s="114"/>
      <c r="EU273" s="114"/>
      <c r="EV273" s="114"/>
      <c r="EW273" s="114"/>
      <c r="EX273" s="114"/>
      <c r="EY273" s="114"/>
      <c r="EZ273" s="114"/>
      <c r="FA273" s="114"/>
      <c r="FB273" s="114"/>
      <c r="FC273" s="114"/>
      <c r="FD273" s="114"/>
      <c r="FE273" s="114"/>
      <c r="FF273" s="114"/>
      <c r="FG273" s="114"/>
      <c r="FH273" s="114"/>
      <c r="FI273" s="114"/>
      <c r="FJ273" s="114"/>
      <c r="FK273" s="114"/>
      <c r="FL273" s="114"/>
      <c r="FM273" s="114"/>
      <c r="FN273" s="114"/>
      <c r="FO273" s="114"/>
      <c r="FP273" s="114"/>
      <c r="FQ273" s="114"/>
      <c r="FR273" s="114"/>
      <c r="FS273" s="114"/>
      <c r="FT273" s="114"/>
      <c r="FU273" s="114"/>
      <c r="FV273" s="114"/>
      <c r="FW273" s="114"/>
      <c r="FX273" s="114"/>
      <c r="FY273" s="114"/>
      <c r="FZ273" s="114"/>
      <c r="GA273" s="114"/>
      <c r="GB273" s="114"/>
      <c r="GC273" s="114"/>
      <c r="GD273" s="114"/>
      <c r="GE273" s="114"/>
      <c r="GF273" s="114"/>
      <c r="GG273" s="114"/>
      <c r="GH273" s="114"/>
      <c r="GI273" s="114"/>
      <c r="GJ273" s="114"/>
      <c r="GK273" s="114"/>
      <c r="GL273" s="114"/>
      <c r="GM273" s="114"/>
      <c r="GN273" s="114"/>
      <c r="GO273" s="114"/>
      <c r="GP273" s="114"/>
      <c r="GQ273" s="114"/>
      <c r="GR273" s="114"/>
      <c r="GS273" s="114"/>
      <c r="GT273" s="114"/>
      <c r="GU273" s="114"/>
      <c r="GV273" s="114"/>
      <c r="GW273" s="114"/>
      <c r="GX273" s="114"/>
      <c r="GY273" s="114"/>
      <c r="GZ273" s="114"/>
      <c r="HA273" s="114"/>
      <c r="HB273" s="114"/>
      <c r="HC273" s="114"/>
      <c r="HD273" s="114"/>
      <c r="HE273" s="114"/>
      <c r="HF273" s="114"/>
      <c r="HG273" s="114"/>
      <c r="HH273" s="114"/>
      <c r="HI273" s="114"/>
      <c r="HJ273" s="114"/>
      <c r="HK273" s="114"/>
      <c r="HL273" s="114"/>
      <c r="HM273" s="114"/>
      <c r="HN273" s="114"/>
      <c r="HO273" s="114"/>
      <c r="HP273" s="114"/>
      <c r="HQ273" s="114"/>
      <c r="HR273" s="114"/>
      <c r="HS273" s="114"/>
      <c r="HT273" s="114"/>
      <c r="HU273" s="114"/>
      <c r="HV273" s="114"/>
      <c r="HW273" s="114"/>
      <c r="HX273" s="114"/>
      <c r="HY273" s="114"/>
      <c r="HZ273" s="114"/>
      <c r="IA273" s="114"/>
      <c r="IB273" s="114"/>
      <c r="IC273" s="114"/>
      <c r="ID273" s="114"/>
      <c r="IE273" s="114"/>
      <c r="IF273" s="114"/>
      <c r="IG273" s="114"/>
      <c r="IH273" s="114"/>
      <c r="II273" s="114"/>
      <c r="IJ273" s="114"/>
      <c r="IK273" s="114"/>
      <c r="IL273" s="114"/>
      <c r="IM273" s="114"/>
      <c r="IN273" s="114"/>
      <c r="IO273" s="114"/>
      <c r="IP273" s="114"/>
      <c r="IQ273" s="114"/>
      <c r="IR273" s="114"/>
      <c r="IS273" s="114"/>
      <c r="IT273" s="114"/>
      <c r="IU273" s="114"/>
      <c r="IV273" s="114"/>
      <c r="IW273" s="114"/>
      <c r="IX273" s="114"/>
      <c r="IY273" s="114"/>
    </row>
    <row r="274" spans="1:259" x14ac:dyDescent="0.2">
      <c r="A274" s="123">
        <v>40248</v>
      </c>
      <c r="B274" s="103" t="s">
        <v>646</v>
      </c>
      <c r="C274" s="103" t="s">
        <v>236</v>
      </c>
      <c r="D274" s="103" t="s">
        <v>134</v>
      </c>
      <c r="E274" s="145" t="s">
        <v>144</v>
      </c>
      <c r="F274" s="85">
        <v>39824</v>
      </c>
      <c r="G274" s="146">
        <v>2009</v>
      </c>
      <c r="H274" s="124" t="s">
        <v>647</v>
      </c>
      <c r="I274" s="124" t="str">
        <f t="shared" si="14"/>
        <v>AL</v>
      </c>
      <c r="J274" s="124" t="str">
        <f t="shared" si="13"/>
        <v>MS</v>
      </c>
      <c r="K274" s="124" t="str">
        <f t="shared" si="15"/>
        <v>South Central</v>
      </c>
      <c r="L274" s="124" t="str">
        <f>INDEX('State '!$A$1:$C$62,MATCH($I274,'State '!$B:$B,0),3)</f>
        <v>South Central</v>
      </c>
      <c r="M274" s="124" t="str">
        <f>INDEX('State '!$A$1:$C$62,MATCH($J274,'State '!$B:$B,0),3)</f>
        <v>South Central</v>
      </c>
      <c r="N274" s="124"/>
      <c r="O274" s="147">
        <v>22.5</v>
      </c>
      <c r="P274" s="147">
        <v>11</v>
      </c>
      <c r="Q274" s="147">
        <v>175</v>
      </c>
      <c r="R274" s="86">
        <v>16</v>
      </c>
      <c r="S274" s="148" t="s">
        <v>135</v>
      </c>
      <c r="T274" s="149" t="s">
        <v>390</v>
      </c>
      <c r="U274" s="150" t="s">
        <v>648</v>
      </c>
      <c r="V274" s="124"/>
      <c r="W274" s="126"/>
      <c r="X274" s="114"/>
    </row>
    <row r="275" spans="1:259" x14ac:dyDescent="0.2">
      <c r="A275" s="123">
        <v>40367</v>
      </c>
      <c r="B275" s="103" t="s">
        <v>1913</v>
      </c>
      <c r="C275" s="103" t="s">
        <v>206</v>
      </c>
      <c r="D275" s="103" t="s">
        <v>141</v>
      </c>
      <c r="E275" s="145" t="s">
        <v>144</v>
      </c>
      <c r="F275" s="85">
        <v>39827</v>
      </c>
      <c r="G275" s="146">
        <v>2009</v>
      </c>
      <c r="H275" s="124" t="s">
        <v>35</v>
      </c>
      <c r="I275" s="124" t="str">
        <f t="shared" si="14"/>
        <v>CT</v>
      </c>
      <c r="J275" s="124" t="str">
        <f t="shared" si="13"/>
        <v>CT</v>
      </c>
      <c r="K275" s="124" t="str">
        <f t="shared" si="15"/>
        <v>Northeast</v>
      </c>
      <c r="L275" s="124" t="str">
        <f>INDEX('State '!$A$1:$C$62,MATCH($I275,'State '!$B:$B,0),3)</f>
        <v>Northeast</v>
      </c>
      <c r="M275" s="124" t="str">
        <f>INDEX('State '!$A$1:$C$62,MATCH($J275,'State '!$B:$B,0),3)</f>
        <v>Northeast</v>
      </c>
      <c r="N275" s="124"/>
      <c r="O275" s="147">
        <v>41.7</v>
      </c>
      <c r="P275" s="147"/>
      <c r="Q275" s="147">
        <v>80</v>
      </c>
      <c r="R275" s="86"/>
      <c r="S275" s="148" t="s">
        <v>135</v>
      </c>
      <c r="T275" s="149" t="s">
        <v>390</v>
      </c>
      <c r="U275" s="150" t="s">
        <v>698</v>
      </c>
      <c r="V275" s="124"/>
      <c r="W275" s="126"/>
      <c r="X275" s="114"/>
    </row>
    <row r="276" spans="1:259" s="20" customFormat="1" x14ac:dyDescent="0.2">
      <c r="A276" s="123">
        <v>40367</v>
      </c>
      <c r="B276" s="103" t="s">
        <v>1914</v>
      </c>
      <c r="C276" s="103" t="s">
        <v>206</v>
      </c>
      <c r="D276" s="103" t="s">
        <v>141</v>
      </c>
      <c r="E276" s="145" t="s">
        <v>144</v>
      </c>
      <c r="F276" s="85">
        <v>40118</v>
      </c>
      <c r="G276" s="146">
        <v>2009</v>
      </c>
      <c r="H276" s="124" t="s">
        <v>10</v>
      </c>
      <c r="I276" s="124" t="str">
        <f t="shared" si="14"/>
        <v>NY</v>
      </c>
      <c r="J276" s="124" t="str">
        <f t="shared" si="13"/>
        <v>NY</v>
      </c>
      <c r="K276" s="124" t="str">
        <f t="shared" si="15"/>
        <v>Northeast</v>
      </c>
      <c r="L276" s="124" t="str">
        <f>INDEX('State '!$A$1:$C$62,MATCH($I276,'State '!$B:$B,0),3)</f>
        <v>Northeast</v>
      </c>
      <c r="M276" s="124" t="str">
        <f>INDEX('State '!$A$1:$C$62,MATCH($J276,'State '!$B:$B,0),3)</f>
        <v>Northeast</v>
      </c>
      <c r="N276" s="124"/>
      <c r="O276" s="147">
        <v>24.1</v>
      </c>
      <c r="P276" s="147"/>
      <c r="Q276" s="147">
        <v>25</v>
      </c>
      <c r="R276" s="86">
        <v>16</v>
      </c>
      <c r="S276" s="148" t="s">
        <v>135</v>
      </c>
      <c r="T276" s="149" t="s">
        <v>390</v>
      </c>
      <c r="U276" s="150" t="s">
        <v>698</v>
      </c>
      <c r="V276" s="124"/>
      <c r="W276" s="126"/>
      <c r="X276" s="127"/>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c r="CM276" s="114"/>
      <c r="CN276" s="114"/>
      <c r="CO276" s="114"/>
      <c r="CP276" s="114"/>
      <c r="CQ276" s="114"/>
      <c r="CR276" s="114"/>
      <c r="CS276" s="114"/>
      <c r="CT276" s="114"/>
      <c r="CU276" s="114"/>
      <c r="CV276" s="114"/>
      <c r="CW276" s="114"/>
      <c r="CX276" s="114"/>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114"/>
      <c r="EH276" s="114"/>
      <c r="EI276" s="114"/>
      <c r="EJ276" s="114"/>
      <c r="EK276" s="114"/>
      <c r="EL276" s="114"/>
      <c r="EM276" s="114"/>
      <c r="EN276" s="114"/>
      <c r="EO276" s="114"/>
      <c r="EP276" s="114"/>
      <c r="EQ276" s="114"/>
      <c r="ER276" s="114"/>
      <c r="ES276" s="114"/>
      <c r="ET276" s="114"/>
      <c r="EU276" s="114"/>
      <c r="EV276" s="114"/>
      <c r="EW276" s="114"/>
      <c r="EX276" s="114"/>
      <c r="EY276" s="114"/>
      <c r="EZ276" s="114"/>
      <c r="FA276" s="114"/>
      <c r="FB276" s="114"/>
      <c r="FC276" s="114"/>
      <c r="FD276" s="114"/>
      <c r="FE276" s="114"/>
      <c r="FF276" s="114"/>
      <c r="FG276" s="114"/>
      <c r="FH276" s="114"/>
      <c r="FI276" s="114"/>
      <c r="FJ276" s="114"/>
      <c r="FK276" s="114"/>
      <c r="FL276" s="114"/>
      <c r="FM276" s="114"/>
      <c r="FN276" s="114"/>
      <c r="FO276" s="114"/>
      <c r="FP276" s="114"/>
      <c r="FQ276" s="114"/>
      <c r="FR276" s="114"/>
      <c r="FS276" s="114"/>
      <c r="FT276" s="114"/>
      <c r="FU276" s="114"/>
      <c r="FV276" s="114"/>
      <c r="FW276" s="114"/>
      <c r="FX276" s="114"/>
      <c r="FY276" s="114"/>
      <c r="FZ276" s="114"/>
      <c r="GA276" s="114"/>
      <c r="GB276" s="114"/>
      <c r="GC276" s="114"/>
      <c r="GD276" s="114"/>
      <c r="GE276" s="114"/>
      <c r="GF276" s="114"/>
      <c r="GG276" s="114"/>
      <c r="GH276" s="114"/>
      <c r="GI276" s="114"/>
      <c r="GJ276" s="114"/>
      <c r="GK276" s="114"/>
      <c r="GL276" s="114"/>
      <c r="GM276" s="114"/>
      <c r="GN276" s="114"/>
      <c r="GO276" s="114"/>
      <c r="GP276" s="114"/>
      <c r="GQ276" s="114"/>
      <c r="GR276" s="114"/>
      <c r="GS276" s="114"/>
      <c r="GT276" s="114"/>
      <c r="GU276" s="114"/>
      <c r="GV276" s="114"/>
      <c r="GW276" s="114"/>
      <c r="GX276" s="114"/>
      <c r="GY276" s="114"/>
      <c r="GZ276" s="114"/>
      <c r="HA276" s="114"/>
      <c r="HB276" s="114"/>
      <c r="HC276" s="114"/>
      <c r="HD276" s="114"/>
      <c r="HE276" s="114"/>
      <c r="HF276" s="114"/>
      <c r="HG276" s="114"/>
      <c r="HH276" s="114"/>
      <c r="HI276" s="114"/>
      <c r="HJ276" s="114"/>
      <c r="HK276" s="114"/>
      <c r="HL276" s="114"/>
      <c r="HM276" s="114"/>
      <c r="HN276" s="114"/>
      <c r="HO276" s="114"/>
      <c r="HP276" s="114"/>
      <c r="HQ276" s="114"/>
      <c r="HR276" s="114"/>
      <c r="HS276" s="114"/>
      <c r="HT276" s="114"/>
      <c r="HU276" s="114"/>
      <c r="HV276" s="114"/>
      <c r="HW276" s="114"/>
      <c r="HX276" s="114"/>
      <c r="HY276" s="114"/>
      <c r="HZ276" s="114"/>
      <c r="IA276" s="114"/>
      <c r="IB276" s="114"/>
      <c r="IC276" s="114"/>
      <c r="ID276" s="114"/>
      <c r="IE276" s="114"/>
      <c r="IF276" s="114"/>
      <c r="IG276" s="114"/>
      <c r="IH276" s="114"/>
      <c r="II276" s="114"/>
      <c r="IJ276" s="114"/>
      <c r="IK276" s="114"/>
      <c r="IL276" s="114"/>
      <c r="IM276" s="114"/>
      <c r="IN276" s="114"/>
      <c r="IO276" s="114"/>
      <c r="IP276" s="114"/>
      <c r="IQ276" s="114"/>
      <c r="IR276" s="114"/>
      <c r="IS276" s="114"/>
      <c r="IT276" s="114"/>
      <c r="IU276" s="114"/>
      <c r="IV276" s="114"/>
      <c r="IW276" s="114"/>
      <c r="IX276" s="114"/>
      <c r="IY276" s="114"/>
    </row>
    <row r="277" spans="1:259" x14ac:dyDescent="0.2">
      <c r="A277" s="123">
        <v>40367</v>
      </c>
      <c r="B277" s="102" t="s">
        <v>662</v>
      </c>
      <c r="C277" s="102" t="s">
        <v>266</v>
      </c>
      <c r="D277" s="102" t="s">
        <v>134</v>
      </c>
      <c r="E277" s="102" t="s">
        <v>144</v>
      </c>
      <c r="F277" s="83">
        <v>40057</v>
      </c>
      <c r="G277" s="84">
        <v>2009</v>
      </c>
      <c r="H277" s="124" t="s">
        <v>22</v>
      </c>
      <c r="I277" s="124" t="str">
        <f t="shared" si="14"/>
        <v>GA</v>
      </c>
      <c r="J277" s="124" t="str">
        <f t="shared" si="13"/>
        <v>GA</v>
      </c>
      <c r="K277" s="124" t="str">
        <f t="shared" si="15"/>
        <v>Southeast</v>
      </c>
      <c r="L277" s="124" t="str">
        <f>INDEX('State '!$A$1:$C$62,MATCH($I277,'State '!$B:$B,0),3)</f>
        <v>Southeast</v>
      </c>
      <c r="M277" s="124" t="str">
        <f>INDEX('State '!$A$1:$C$62,MATCH($J277,'State '!$B:$B,0),3)</f>
        <v>Southeast</v>
      </c>
      <c r="N277" s="124"/>
      <c r="O277" s="86">
        <v>5.5</v>
      </c>
      <c r="P277" s="86">
        <v>12.5</v>
      </c>
      <c r="Q277" s="86">
        <v>14</v>
      </c>
      <c r="R277" s="125"/>
      <c r="S277" s="124" t="s">
        <v>139</v>
      </c>
      <c r="T277" s="124" t="s">
        <v>188</v>
      </c>
      <c r="U277" s="124" t="s">
        <v>391</v>
      </c>
      <c r="V277" s="124"/>
      <c r="W277" s="126"/>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20"/>
      <c r="DY277" s="20"/>
      <c r="DZ277" s="20"/>
      <c r="EA277" s="20"/>
      <c r="EB277" s="20"/>
      <c r="EC277" s="20"/>
      <c r="ED277" s="20"/>
      <c r="EE277" s="20"/>
      <c r="EF277" s="20"/>
      <c r="EG277" s="20"/>
      <c r="EH277" s="20"/>
      <c r="EI277" s="20"/>
      <c r="EJ277" s="20"/>
      <c r="EK277" s="20"/>
      <c r="EL277" s="20"/>
      <c r="EM277" s="20"/>
      <c r="EN277" s="20"/>
      <c r="EO277" s="20"/>
      <c r="EP277" s="20"/>
      <c r="EQ277" s="20"/>
      <c r="ER277" s="20"/>
      <c r="ES277" s="20"/>
      <c r="ET277" s="20"/>
      <c r="EU277" s="20"/>
      <c r="EV277" s="20"/>
      <c r="EW277" s="20"/>
      <c r="EX277" s="20"/>
      <c r="EY277" s="20"/>
      <c r="EZ277" s="20"/>
      <c r="FA277" s="20"/>
      <c r="FB277" s="20"/>
      <c r="FC277" s="20"/>
      <c r="FD277" s="20"/>
      <c r="FE277" s="20"/>
      <c r="FF277" s="20"/>
      <c r="FG277" s="20"/>
      <c r="FH277" s="20"/>
      <c r="FI277" s="20"/>
      <c r="FJ277" s="20"/>
      <c r="FK277" s="20"/>
      <c r="FL277" s="20"/>
      <c r="FM277" s="20"/>
      <c r="FN277" s="20"/>
      <c r="FO277" s="20"/>
      <c r="FP277" s="20"/>
      <c r="FQ277" s="20"/>
      <c r="FR277" s="20"/>
      <c r="FS277" s="20"/>
      <c r="FT277" s="20"/>
      <c r="FU277" s="20"/>
      <c r="FV277" s="20"/>
      <c r="FW277" s="20"/>
      <c r="FX277" s="20"/>
      <c r="FY277" s="20"/>
      <c r="FZ277" s="20"/>
      <c r="GA277" s="20"/>
      <c r="GB277" s="20"/>
      <c r="GC277" s="20"/>
      <c r="GD277" s="20"/>
      <c r="GE277" s="20"/>
      <c r="GF277" s="20"/>
      <c r="GG277" s="20"/>
      <c r="GH277" s="20"/>
      <c r="GI277" s="20"/>
      <c r="GJ277" s="20"/>
      <c r="GK277" s="20"/>
      <c r="GL277" s="20"/>
      <c r="GM277" s="20"/>
      <c r="GN277" s="20"/>
      <c r="GO277" s="20"/>
      <c r="GP277" s="20"/>
      <c r="GQ277" s="20"/>
      <c r="GR277" s="20"/>
      <c r="GS277" s="20"/>
      <c r="GT277" s="20"/>
      <c r="GU277" s="20"/>
      <c r="GV277" s="20"/>
      <c r="GW277" s="20"/>
      <c r="GX277" s="20"/>
      <c r="GY277" s="20"/>
      <c r="GZ277" s="20"/>
      <c r="HA277" s="20"/>
      <c r="HB277" s="20"/>
      <c r="HC277" s="20"/>
      <c r="HD277" s="20"/>
      <c r="HE277" s="20"/>
      <c r="HF277" s="20"/>
      <c r="HG277" s="20"/>
      <c r="HH277" s="20"/>
      <c r="HI277" s="20"/>
      <c r="HJ277" s="20"/>
      <c r="HK277" s="20"/>
      <c r="HL277" s="20"/>
      <c r="HM277" s="20"/>
      <c r="HN277" s="20"/>
      <c r="HO277" s="20"/>
      <c r="HP277" s="20"/>
      <c r="HQ277" s="20"/>
      <c r="HR277" s="20"/>
      <c r="HS277" s="20"/>
      <c r="HT277" s="20"/>
      <c r="HU277" s="20"/>
      <c r="HV277" s="20"/>
      <c r="HW277" s="20"/>
      <c r="HX277" s="20"/>
      <c r="HY277" s="20"/>
      <c r="HZ277" s="20"/>
      <c r="IA277" s="20"/>
      <c r="IB277" s="20"/>
      <c r="IC277" s="20"/>
      <c r="ID277" s="20"/>
      <c r="IE277" s="20"/>
      <c r="IF277" s="20"/>
      <c r="IG277" s="20"/>
      <c r="IH277" s="20"/>
      <c r="II277" s="20"/>
      <c r="IJ277" s="20"/>
      <c r="IK277" s="20"/>
      <c r="IL277" s="20"/>
      <c r="IM277" s="20"/>
      <c r="IN277" s="20"/>
      <c r="IO277" s="20"/>
      <c r="IP277" s="20"/>
      <c r="IQ277" s="20"/>
      <c r="IR277" s="20"/>
      <c r="IS277" s="20"/>
      <c r="IT277" s="20"/>
      <c r="IU277" s="20"/>
      <c r="IV277" s="20"/>
      <c r="IW277" s="20"/>
      <c r="IX277" s="20"/>
      <c r="IY277" s="20"/>
    </row>
    <row r="278" spans="1:259" s="20" customFormat="1" x14ac:dyDescent="0.2">
      <c r="A278" s="123">
        <v>40367</v>
      </c>
      <c r="B278" s="103" t="s">
        <v>725</v>
      </c>
      <c r="C278" s="103" t="s">
        <v>278</v>
      </c>
      <c r="D278" s="103" t="s">
        <v>137</v>
      </c>
      <c r="E278" s="145" t="s">
        <v>144</v>
      </c>
      <c r="F278" s="85">
        <v>39985</v>
      </c>
      <c r="G278" s="146">
        <v>2009</v>
      </c>
      <c r="H278" s="124" t="s">
        <v>0</v>
      </c>
      <c r="I278" s="124" t="str">
        <f t="shared" si="14"/>
        <v>LA</v>
      </c>
      <c r="J278" s="124" t="str">
        <f t="shared" si="13"/>
        <v>LA</v>
      </c>
      <c r="K278" s="124" t="str">
        <f t="shared" si="15"/>
        <v>South Central</v>
      </c>
      <c r="L278" s="124" t="str">
        <f>INDEX('State '!$A$1:$C$62,MATCH($I278,'State '!$B:$B,0),3)</f>
        <v>South Central</v>
      </c>
      <c r="M278" s="124" t="str">
        <f>INDEX('State '!$A$1:$C$62,MATCH($J278,'State '!$B:$B,0),3)</f>
        <v>South Central</v>
      </c>
      <c r="N278" s="124"/>
      <c r="O278" s="147">
        <v>1000</v>
      </c>
      <c r="P278" s="147">
        <v>132</v>
      </c>
      <c r="Q278" s="147">
        <v>2130</v>
      </c>
      <c r="R278" s="86" t="s">
        <v>726</v>
      </c>
      <c r="S278" s="148" t="s">
        <v>135</v>
      </c>
      <c r="T278" s="149" t="s">
        <v>390</v>
      </c>
      <c r="U278" s="150" t="s">
        <v>727</v>
      </c>
      <c r="V278" s="124"/>
      <c r="W278" s="126"/>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c r="AU278" s="114"/>
      <c r="AV278" s="114"/>
      <c r="AW278" s="11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4"/>
      <c r="BR278" s="114"/>
      <c r="BS278" s="114"/>
      <c r="BT278" s="114"/>
      <c r="BU278" s="114"/>
      <c r="BV278" s="114"/>
      <c r="BW278" s="114"/>
      <c r="BX278" s="114"/>
      <c r="BY278" s="114"/>
      <c r="BZ278" s="114"/>
      <c r="CA278" s="114"/>
      <c r="CB278" s="114"/>
      <c r="CC278" s="114"/>
      <c r="CD278" s="114"/>
      <c r="CE278" s="114"/>
      <c r="CF278" s="114"/>
      <c r="CG278" s="114"/>
      <c r="CH278" s="114"/>
      <c r="CI278" s="114"/>
      <c r="CJ278" s="114"/>
      <c r="CK278" s="114"/>
      <c r="CL278" s="114"/>
      <c r="CM278" s="114"/>
      <c r="CN278" s="114"/>
      <c r="CO278" s="114"/>
      <c r="CP278" s="114"/>
      <c r="CQ278" s="114"/>
      <c r="CR278" s="114"/>
      <c r="CS278" s="114"/>
      <c r="CT278" s="114"/>
      <c r="CU278" s="114"/>
      <c r="CV278" s="114"/>
      <c r="CW278" s="114"/>
      <c r="CX278" s="114"/>
      <c r="CY278" s="114"/>
      <c r="CZ278" s="114"/>
      <c r="DA278" s="114"/>
      <c r="DB278" s="114"/>
      <c r="DC278" s="114"/>
      <c r="DD278" s="114"/>
      <c r="DE278" s="114"/>
      <c r="DF278" s="114"/>
      <c r="DG278" s="114"/>
      <c r="DH278" s="114"/>
      <c r="DI278" s="114"/>
      <c r="DJ278" s="114"/>
      <c r="DK278" s="114"/>
      <c r="DL278" s="114"/>
      <c r="DM278" s="114"/>
      <c r="DN278" s="114"/>
      <c r="DO278" s="114"/>
      <c r="DP278" s="114"/>
      <c r="DQ278" s="114"/>
      <c r="DR278" s="114"/>
      <c r="DS278" s="114"/>
      <c r="DT278" s="114"/>
      <c r="DU278" s="114"/>
      <c r="DV278" s="114"/>
      <c r="DW278" s="114"/>
      <c r="DX278" s="114"/>
      <c r="DY278" s="114"/>
      <c r="DZ278" s="114"/>
      <c r="EA278" s="114"/>
      <c r="EB278" s="114"/>
      <c r="EC278" s="114"/>
      <c r="ED278" s="114"/>
      <c r="EE278" s="114"/>
      <c r="EF278" s="114"/>
      <c r="EG278" s="114"/>
      <c r="EH278" s="114"/>
      <c r="EI278" s="114"/>
      <c r="EJ278" s="114"/>
      <c r="EK278" s="114"/>
      <c r="EL278" s="114"/>
      <c r="EM278" s="114"/>
      <c r="EN278" s="114"/>
      <c r="EO278" s="114"/>
      <c r="EP278" s="114"/>
      <c r="EQ278" s="114"/>
      <c r="ER278" s="114"/>
      <c r="ES278" s="114"/>
      <c r="ET278" s="114"/>
      <c r="EU278" s="114"/>
      <c r="EV278" s="114"/>
      <c r="EW278" s="114"/>
      <c r="EX278" s="114"/>
      <c r="EY278" s="114"/>
      <c r="EZ278" s="114"/>
      <c r="FA278" s="114"/>
      <c r="FB278" s="114"/>
      <c r="FC278" s="114"/>
      <c r="FD278" s="114"/>
      <c r="FE278" s="114"/>
      <c r="FF278" s="114"/>
      <c r="FG278" s="114"/>
      <c r="FH278" s="114"/>
      <c r="FI278" s="114"/>
      <c r="FJ278" s="114"/>
      <c r="FK278" s="114"/>
      <c r="FL278" s="114"/>
      <c r="FM278" s="114"/>
      <c r="FN278" s="114"/>
      <c r="FO278" s="114"/>
      <c r="FP278" s="114"/>
      <c r="FQ278" s="114"/>
      <c r="FR278" s="114"/>
      <c r="FS278" s="114"/>
      <c r="FT278" s="114"/>
      <c r="FU278" s="114"/>
      <c r="FV278" s="114"/>
      <c r="FW278" s="114"/>
      <c r="FX278" s="114"/>
      <c r="FY278" s="114"/>
      <c r="FZ278" s="114"/>
      <c r="GA278" s="114"/>
      <c r="GB278" s="114"/>
      <c r="GC278" s="114"/>
      <c r="GD278" s="114"/>
      <c r="GE278" s="114"/>
      <c r="GF278" s="114"/>
      <c r="GG278" s="114"/>
      <c r="GH278" s="114"/>
      <c r="GI278" s="114"/>
      <c r="GJ278" s="114"/>
      <c r="GK278" s="114"/>
      <c r="GL278" s="114"/>
      <c r="GM278" s="114"/>
      <c r="GN278" s="114"/>
      <c r="GO278" s="114"/>
      <c r="GP278" s="114"/>
      <c r="GQ278" s="114"/>
      <c r="GR278" s="114"/>
      <c r="GS278" s="114"/>
      <c r="GT278" s="114"/>
      <c r="GU278" s="114"/>
      <c r="GV278" s="114"/>
      <c r="GW278" s="114"/>
      <c r="GX278" s="114"/>
      <c r="GY278" s="114"/>
      <c r="GZ278" s="114"/>
      <c r="HA278" s="114"/>
      <c r="HB278" s="114"/>
      <c r="HC278" s="114"/>
      <c r="HD278" s="114"/>
      <c r="HE278" s="114"/>
      <c r="HF278" s="114"/>
      <c r="HG278" s="114"/>
      <c r="HH278" s="114"/>
      <c r="HI278" s="114"/>
      <c r="HJ278" s="114"/>
      <c r="HK278" s="114"/>
      <c r="HL278" s="114"/>
      <c r="HM278" s="114"/>
      <c r="HN278" s="114"/>
      <c r="HO278" s="114"/>
      <c r="HP278" s="114"/>
      <c r="HQ278" s="114"/>
      <c r="HR278" s="114"/>
      <c r="HS278" s="114"/>
      <c r="HT278" s="114"/>
      <c r="HU278" s="114"/>
      <c r="HV278" s="114"/>
      <c r="HW278" s="114"/>
      <c r="HX278" s="114"/>
      <c r="HY278" s="114"/>
      <c r="HZ278" s="114"/>
      <c r="IA278" s="114"/>
      <c r="IB278" s="114"/>
      <c r="IC278" s="114"/>
      <c r="ID278" s="114"/>
      <c r="IE278" s="114"/>
      <c r="IF278" s="114"/>
      <c r="IG278" s="114"/>
      <c r="IH278" s="114"/>
      <c r="II278" s="114"/>
      <c r="IJ278" s="114"/>
      <c r="IK278" s="114"/>
      <c r="IL278" s="114"/>
      <c r="IM278" s="114"/>
      <c r="IN278" s="114"/>
      <c r="IO278" s="114"/>
      <c r="IP278" s="114"/>
      <c r="IQ278" s="114"/>
      <c r="IR278" s="114"/>
      <c r="IS278" s="114"/>
      <c r="IT278" s="114"/>
      <c r="IU278" s="114"/>
      <c r="IV278" s="114"/>
      <c r="IW278" s="114"/>
      <c r="IX278" s="114"/>
      <c r="IY278" s="114"/>
    </row>
    <row r="279" spans="1:259" x14ac:dyDescent="0.2">
      <c r="A279" s="123">
        <v>40367</v>
      </c>
      <c r="B279" s="103" t="s">
        <v>731</v>
      </c>
      <c r="C279" s="103" t="s">
        <v>222</v>
      </c>
      <c r="D279" s="103" t="s">
        <v>134</v>
      </c>
      <c r="E279" s="145" t="s">
        <v>144</v>
      </c>
      <c r="F279" s="85">
        <v>39837</v>
      </c>
      <c r="G279" s="146">
        <v>2009</v>
      </c>
      <c r="H279" s="124" t="s">
        <v>24</v>
      </c>
      <c r="I279" s="124" t="str">
        <f t="shared" si="14"/>
        <v>NE</v>
      </c>
      <c r="J279" s="124" t="str">
        <f t="shared" si="13"/>
        <v>NE</v>
      </c>
      <c r="K279" s="124" t="str">
        <f t="shared" si="15"/>
        <v>Mountain</v>
      </c>
      <c r="L279" s="124" t="str">
        <f>INDEX('State '!$A$1:$C$62,MATCH($I279,'State '!$B:$B,0),3)</f>
        <v>Mountain</v>
      </c>
      <c r="M279" s="124" t="str">
        <f>INDEX('State '!$A$1:$C$62,MATCH($J279,'State '!$B:$B,0),3)</f>
        <v>Mountain</v>
      </c>
      <c r="N279" s="124"/>
      <c r="O279" s="147">
        <v>23.9</v>
      </c>
      <c r="P279" s="147">
        <v>24.5</v>
      </c>
      <c r="Q279" s="147">
        <v>21.8</v>
      </c>
      <c r="R279" s="86" t="s">
        <v>732</v>
      </c>
      <c r="S279" s="148" t="s">
        <v>135</v>
      </c>
      <c r="T279" s="149" t="s">
        <v>390</v>
      </c>
      <c r="U279" s="150" t="s">
        <v>733</v>
      </c>
      <c r="V279" s="124"/>
      <c r="W279" s="126"/>
      <c r="X279" s="114"/>
    </row>
    <row r="280" spans="1:259" s="20" customFormat="1" x14ac:dyDescent="0.2">
      <c r="A280" s="123">
        <v>39990</v>
      </c>
      <c r="B280" s="103" t="s">
        <v>734</v>
      </c>
      <c r="C280" s="103" t="s">
        <v>222</v>
      </c>
      <c r="D280" s="103" t="s">
        <v>137</v>
      </c>
      <c r="E280" s="145" t="s">
        <v>144</v>
      </c>
      <c r="F280" s="85">
        <v>40128</v>
      </c>
      <c r="G280" s="146">
        <v>2009</v>
      </c>
      <c r="H280" s="124" t="s">
        <v>735</v>
      </c>
      <c r="I280" s="124" t="str">
        <f t="shared" si="14"/>
        <v>IA</v>
      </c>
      <c r="J280" s="124" t="str">
        <f t="shared" si="13"/>
        <v>IL</v>
      </c>
      <c r="K280" s="124" t="str">
        <f t="shared" si="15"/>
        <v>Midwest</v>
      </c>
      <c r="L280" s="124" t="str">
        <f>INDEX('State '!$A$1:$C$62,MATCH($I280,'State '!$B:$B,0),3)</f>
        <v>Midwest</v>
      </c>
      <c r="M280" s="124" t="str">
        <f>INDEX('State '!$A$1:$C$62,MATCH($J280,'State '!$B:$B,0),3)</f>
        <v>Midwest</v>
      </c>
      <c r="N280" s="124"/>
      <c r="O280" s="147">
        <v>1200</v>
      </c>
      <c r="P280" s="147">
        <v>240</v>
      </c>
      <c r="Q280" s="147">
        <v>1000</v>
      </c>
      <c r="R280" s="86">
        <v>42</v>
      </c>
      <c r="S280" s="148" t="s">
        <v>135</v>
      </c>
      <c r="T280" s="149" t="s">
        <v>390</v>
      </c>
      <c r="U280" s="150" t="s">
        <v>391</v>
      </c>
      <c r="V280" s="124"/>
      <c r="W280" s="126"/>
      <c r="X280" s="127"/>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CH280" s="114"/>
      <c r="CI280" s="114"/>
      <c r="CJ280" s="114"/>
      <c r="CK280" s="114"/>
      <c r="CL280" s="114"/>
      <c r="CM280" s="114"/>
      <c r="CN280" s="114"/>
      <c r="CO280" s="114"/>
      <c r="CP280" s="114"/>
      <c r="CQ280" s="114"/>
      <c r="CR280" s="114"/>
      <c r="CS280" s="114"/>
      <c r="CT280" s="114"/>
      <c r="CU280" s="114"/>
      <c r="CV280" s="114"/>
      <c r="CW280" s="114"/>
      <c r="CX280" s="114"/>
      <c r="CY280" s="114"/>
      <c r="CZ280" s="114"/>
      <c r="DA280" s="114"/>
      <c r="DB280" s="114"/>
      <c r="DC280" s="114"/>
      <c r="DD280" s="114"/>
      <c r="DE280" s="114"/>
      <c r="DF280" s="114"/>
      <c r="DG280" s="114"/>
      <c r="DH280" s="114"/>
      <c r="DI280" s="114"/>
      <c r="DJ280" s="114"/>
      <c r="DK280" s="114"/>
      <c r="DL280" s="114"/>
      <c r="DM280" s="114"/>
      <c r="DN280" s="114"/>
      <c r="DO280" s="114"/>
      <c r="DP280" s="114"/>
      <c r="DQ280" s="114"/>
      <c r="DR280" s="114"/>
      <c r="DS280" s="114"/>
      <c r="DT280" s="114"/>
      <c r="DU280" s="114"/>
      <c r="DV280" s="114"/>
      <c r="DW280" s="114"/>
      <c r="DX280" s="114"/>
      <c r="DY280" s="114"/>
      <c r="DZ280" s="114"/>
      <c r="EA280" s="114"/>
      <c r="EB280" s="114"/>
      <c r="EC280" s="114"/>
      <c r="ED280" s="114"/>
      <c r="EE280" s="114"/>
      <c r="EF280" s="114"/>
      <c r="EG280" s="114"/>
      <c r="EH280" s="114"/>
      <c r="EI280" s="114"/>
      <c r="EJ280" s="114"/>
      <c r="EK280" s="114"/>
      <c r="EL280" s="114"/>
      <c r="EM280" s="114"/>
      <c r="EN280" s="114"/>
      <c r="EO280" s="114"/>
      <c r="EP280" s="114"/>
      <c r="EQ280" s="114"/>
      <c r="ER280" s="114"/>
      <c r="ES280" s="114"/>
      <c r="ET280" s="114"/>
      <c r="EU280" s="114"/>
      <c r="EV280" s="114"/>
      <c r="EW280" s="114"/>
      <c r="EX280" s="114"/>
      <c r="EY280" s="114"/>
      <c r="EZ280" s="114"/>
      <c r="FA280" s="114"/>
      <c r="FB280" s="114"/>
      <c r="FC280" s="114"/>
      <c r="FD280" s="114"/>
      <c r="FE280" s="114"/>
      <c r="FF280" s="114"/>
      <c r="FG280" s="114"/>
      <c r="FH280" s="114"/>
      <c r="FI280" s="114"/>
      <c r="FJ280" s="114"/>
      <c r="FK280" s="114"/>
      <c r="FL280" s="114"/>
      <c r="FM280" s="114"/>
      <c r="FN280" s="114"/>
      <c r="FO280" s="114"/>
      <c r="FP280" s="114"/>
      <c r="FQ280" s="114"/>
      <c r="FR280" s="114"/>
      <c r="FS280" s="114"/>
      <c r="FT280" s="114"/>
      <c r="FU280" s="114"/>
      <c r="FV280" s="114"/>
      <c r="FW280" s="114"/>
      <c r="FX280" s="114"/>
      <c r="FY280" s="114"/>
      <c r="FZ280" s="114"/>
      <c r="GA280" s="114"/>
      <c r="GB280" s="114"/>
      <c r="GC280" s="114"/>
      <c r="GD280" s="114"/>
      <c r="GE280" s="114"/>
      <c r="GF280" s="114"/>
      <c r="GG280" s="114"/>
      <c r="GH280" s="114"/>
      <c r="GI280" s="114"/>
      <c r="GJ280" s="114"/>
      <c r="GK280" s="114"/>
      <c r="GL280" s="114"/>
      <c r="GM280" s="114"/>
      <c r="GN280" s="114"/>
      <c r="GO280" s="114"/>
      <c r="GP280" s="114"/>
      <c r="GQ280" s="114"/>
      <c r="GR280" s="114"/>
      <c r="GS280" s="114"/>
      <c r="GT280" s="114"/>
      <c r="GU280" s="114"/>
      <c r="GV280" s="114"/>
      <c r="GW280" s="114"/>
      <c r="GX280" s="114"/>
      <c r="GY280" s="114"/>
      <c r="GZ280" s="114"/>
      <c r="HA280" s="114"/>
      <c r="HB280" s="114"/>
      <c r="HC280" s="114"/>
      <c r="HD280" s="114"/>
      <c r="HE280" s="114"/>
      <c r="HF280" s="114"/>
      <c r="HG280" s="114"/>
      <c r="HH280" s="114"/>
      <c r="HI280" s="114"/>
      <c r="HJ280" s="114"/>
      <c r="HK280" s="114"/>
      <c r="HL280" s="114"/>
      <c r="HM280" s="114"/>
      <c r="HN280" s="114"/>
      <c r="HO280" s="114"/>
      <c r="HP280" s="114"/>
      <c r="HQ280" s="114"/>
      <c r="HR280" s="114"/>
      <c r="HS280" s="114"/>
      <c r="HT280" s="114"/>
      <c r="HU280" s="114"/>
      <c r="HV280" s="114"/>
      <c r="HW280" s="114"/>
      <c r="HX280" s="114"/>
      <c r="HY280" s="114"/>
      <c r="HZ280" s="114"/>
      <c r="IA280" s="114"/>
      <c r="IB280" s="114"/>
      <c r="IC280" s="114"/>
      <c r="ID280" s="114"/>
      <c r="IE280" s="114"/>
      <c r="IF280" s="114"/>
      <c r="IG280" s="114"/>
      <c r="IH280" s="114"/>
      <c r="II280" s="114"/>
      <c r="IJ280" s="114"/>
      <c r="IK280" s="114"/>
      <c r="IL280" s="114"/>
      <c r="IM280" s="114"/>
      <c r="IN280" s="114"/>
      <c r="IO280" s="114"/>
      <c r="IP280" s="114"/>
      <c r="IQ280" s="114"/>
      <c r="IR280" s="114"/>
      <c r="IS280" s="114"/>
      <c r="IT280" s="114"/>
      <c r="IU280" s="114"/>
      <c r="IV280" s="114"/>
      <c r="IW280" s="114"/>
      <c r="IX280" s="114"/>
      <c r="IY280" s="114"/>
    </row>
    <row r="281" spans="1:259" s="20" customFormat="1" ht="25.5" x14ac:dyDescent="0.2">
      <c r="A281" s="123">
        <v>39990</v>
      </c>
      <c r="B281" s="103" t="s">
        <v>678</v>
      </c>
      <c r="C281" s="103" t="s">
        <v>222</v>
      </c>
      <c r="D281" s="103" t="s">
        <v>137</v>
      </c>
      <c r="E281" s="145" t="s">
        <v>144</v>
      </c>
      <c r="F281" s="85">
        <v>40128</v>
      </c>
      <c r="G281" s="146">
        <v>2009</v>
      </c>
      <c r="H281" s="124" t="s">
        <v>679</v>
      </c>
      <c r="I281" s="124" t="str">
        <f t="shared" si="14"/>
        <v>WY</v>
      </c>
      <c r="J281" s="124" t="str">
        <f t="shared" si="13"/>
        <v>IA</v>
      </c>
      <c r="K281" s="124" t="str">
        <f t="shared" si="15"/>
        <v>Mountain, South Central, Midwest</v>
      </c>
      <c r="L281" s="124" t="str">
        <f>INDEX('State '!$A$1:$C$62,MATCH($I281,'State '!$B:$B,0),3)</f>
        <v>Mountain</v>
      </c>
      <c r="M281" s="124" t="str">
        <f>INDEX('State '!$A$1:$C$62,MATCH($J281,'State '!$B:$B,0),3)</f>
        <v>Midwest</v>
      </c>
      <c r="N281" s="124" t="s">
        <v>2576</v>
      </c>
      <c r="O281" s="147">
        <v>875</v>
      </c>
      <c r="P281" s="147">
        <v>175</v>
      </c>
      <c r="Q281" s="147">
        <v>1000</v>
      </c>
      <c r="R281" s="86">
        <v>42</v>
      </c>
      <c r="S281" s="148" t="s">
        <v>135</v>
      </c>
      <c r="T281" s="149" t="s">
        <v>390</v>
      </c>
      <c r="U281" s="150" t="s">
        <v>391</v>
      </c>
      <c r="V281" s="124"/>
      <c r="W281" s="126"/>
      <c r="X281" s="127"/>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c r="AU281" s="114"/>
      <c r="AV281" s="114"/>
      <c r="AW281" s="11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c r="CN281" s="114"/>
      <c r="CO281" s="114"/>
      <c r="CP281" s="114"/>
      <c r="CQ281" s="114"/>
      <c r="CR281" s="114"/>
      <c r="CS281" s="114"/>
      <c r="CT281" s="114"/>
      <c r="CU281" s="114"/>
      <c r="CV281" s="114"/>
      <c r="CW281" s="114"/>
      <c r="CX281" s="114"/>
      <c r="CY281" s="114"/>
      <c r="CZ281" s="114"/>
      <c r="DA281" s="114"/>
      <c r="DB281" s="114"/>
      <c r="DC281" s="114"/>
      <c r="DD281" s="114"/>
      <c r="DE281" s="114"/>
      <c r="DF281" s="114"/>
      <c r="DG281" s="114"/>
      <c r="DH281" s="114"/>
      <c r="DI281" s="114"/>
      <c r="DJ281" s="114"/>
      <c r="DK281" s="114"/>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114"/>
      <c r="EH281" s="114"/>
      <c r="EI281" s="114"/>
      <c r="EJ281" s="114"/>
      <c r="EK281" s="114"/>
      <c r="EL281" s="114"/>
      <c r="EM281" s="114"/>
      <c r="EN281" s="114"/>
      <c r="EO281" s="114"/>
      <c r="EP281" s="114"/>
      <c r="EQ281" s="114"/>
      <c r="ER281" s="114"/>
      <c r="ES281" s="114"/>
      <c r="ET281" s="114"/>
      <c r="EU281" s="114"/>
      <c r="EV281" s="114"/>
      <c r="EW281" s="114"/>
      <c r="EX281" s="114"/>
      <c r="EY281" s="114"/>
      <c r="EZ281" s="114"/>
      <c r="FA281" s="114"/>
      <c r="FB281" s="114"/>
      <c r="FC281" s="114"/>
      <c r="FD281" s="114"/>
      <c r="FE281" s="114"/>
      <c r="FF281" s="114"/>
      <c r="FG281" s="114"/>
      <c r="FH281" s="114"/>
      <c r="FI281" s="114"/>
      <c r="FJ281" s="114"/>
      <c r="FK281" s="114"/>
      <c r="FL281" s="114"/>
      <c r="FM281" s="114"/>
      <c r="FN281" s="114"/>
      <c r="FO281" s="114"/>
      <c r="FP281" s="114"/>
      <c r="FQ281" s="114"/>
      <c r="FR281" s="114"/>
      <c r="FS281" s="114"/>
      <c r="FT281" s="114"/>
      <c r="FU281" s="114"/>
      <c r="FV281" s="114"/>
      <c r="FW281" s="114"/>
      <c r="FX281" s="114"/>
      <c r="FY281" s="114"/>
      <c r="FZ281" s="114"/>
      <c r="GA281" s="114"/>
      <c r="GB281" s="114"/>
      <c r="GC281" s="114"/>
      <c r="GD281" s="114"/>
      <c r="GE281" s="114"/>
      <c r="GF281" s="114"/>
      <c r="GG281" s="114"/>
      <c r="GH281" s="114"/>
      <c r="GI281" s="114"/>
      <c r="GJ281" s="114"/>
      <c r="GK281" s="114"/>
      <c r="GL281" s="114"/>
      <c r="GM281" s="114"/>
      <c r="GN281" s="114"/>
      <c r="GO281" s="114"/>
      <c r="GP281" s="114"/>
      <c r="GQ281" s="114"/>
      <c r="GR281" s="114"/>
      <c r="GS281" s="114"/>
      <c r="GT281" s="114"/>
      <c r="GU281" s="114"/>
      <c r="GV281" s="114"/>
      <c r="GW281" s="114"/>
      <c r="GX281" s="114"/>
      <c r="GY281" s="114"/>
      <c r="GZ281" s="114"/>
      <c r="HA281" s="114"/>
      <c r="HB281" s="114"/>
      <c r="HC281" s="114"/>
      <c r="HD281" s="114"/>
      <c r="HE281" s="114"/>
      <c r="HF281" s="114"/>
      <c r="HG281" s="114"/>
      <c r="HH281" s="114"/>
      <c r="HI281" s="114"/>
      <c r="HJ281" s="114"/>
      <c r="HK281" s="114"/>
      <c r="HL281" s="114"/>
      <c r="HM281" s="114"/>
      <c r="HN281" s="114"/>
      <c r="HO281" s="114"/>
      <c r="HP281" s="114"/>
      <c r="HQ281" s="114"/>
      <c r="HR281" s="114"/>
      <c r="HS281" s="114"/>
      <c r="HT281" s="114"/>
      <c r="HU281" s="114"/>
      <c r="HV281" s="114"/>
      <c r="HW281" s="114"/>
      <c r="HX281" s="114"/>
      <c r="HY281" s="114"/>
      <c r="HZ281" s="114"/>
      <c r="IA281" s="114"/>
      <c r="IB281" s="114"/>
      <c r="IC281" s="114"/>
      <c r="ID281" s="114"/>
      <c r="IE281" s="114"/>
      <c r="IF281" s="114"/>
      <c r="IG281" s="114"/>
      <c r="IH281" s="114"/>
      <c r="II281" s="114"/>
      <c r="IJ281" s="114"/>
      <c r="IK281" s="114"/>
      <c r="IL281" s="114"/>
      <c r="IM281" s="114"/>
      <c r="IN281" s="114"/>
      <c r="IO281" s="114"/>
      <c r="IP281" s="114"/>
      <c r="IQ281" s="114"/>
      <c r="IR281" s="114"/>
      <c r="IS281" s="114"/>
      <c r="IT281" s="114"/>
      <c r="IU281" s="114"/>
      <c r="IV281" s="114"/>
      <c r="IW281" s="114"/>
      <c r="IX281" s="114"/>
      <c r="IY281" s="114"/>
    </row>
    <row r="282" spans="1:259" x14ac:dyDescent="0.2">
      <c r="A282" s="123">
        <v>40367</v>
      </c>
      <c r="B282" s="102" t="s">
        <v>728</v>
      </c>
      <c r="C282" s="102" t="s">
        <v>248</v>
      </c>
      <c r="D282" s="102" t="s">
        <v>137</v>
      </c>
      <c r="E282" s="102" t="s">
        <v>144</v>
      </c>
      <c r="F282" s="83">
        <v>39993</v>
      </c>
      <c r="G282" s="84">
        <v>2009</v>
      </c>
      <c r="H282" s="124" t="s">
        <v>729</v>
      </c>
      <c r="I282" s="124" t="str">
        <f t="shared" si="14"/>
        <v>MO</v>
      </c>
      <c r="J282" s="124" t="str">
        <f t="shared" si="13"/>
        <v>OH</v>
      </c>
      <c r="K282" s="124" t="str">
        <f t="shared" si="15"/>
        <v>Midwest, Northeast</v>
      </c>
      <c r="L282" s="124" t="str">
        <f>INDEX('State '!$A$1:$C$62,MATCH($I282,'State '!$B:$B,0),3)</f>
        <v>Midwest</v>
      </c>
      <c r="M282" s="124" t="str">
        <f>INDEX('State '!$A$1:$C$62,MATCH($J282,'State '!$B:$B,0),3)</f>
        <v>Northeast</v>
      </c>
      <c r="N282" s="124"/>
      <c r="O282" s="86">
        <v>2150</v>
      </c>
      <c r="P282" s="86">
        <v>444</v>
      </c>
      <c r="Q282" s="86">
        <v>1600</v>
      </c>
      <c r="R282" s="125">
        <v>42</v>
      </c>
      <c r="S282" s="124" t="s">
        <v>135</v>
      </c>
      <c r="T282" s="124" t="s">
        <v>390</v>
      </c>
      <c r="U282" s="124" t="s">
        <v>730</v>
      </c>
      <c r="V282" s="124"/>
      <c r="W282" s="126"/>
    </row>
    <row r="283" spans="1:259" x14ac:dyDescent="0.2">
      <c r="A283" s="123">
        <v>40367</v>
      </c>
      <c r="B283" s="102" t="s">
        <v>738</v>
      </c>
      <c r="C283" s="102" t="s">
        <v>248</v>
      </c>
      <c r="D283" s="102" t="s">
        <v>137</v>
      </c>
      <c r="E283" s="102" t="s">
        <v>144</v>
      </c>
      <c r="F283" s="83">
        <v>40129</v>
      </c>
      <c r="G283" s="84">
        <v>2009</v>
      </c>
      <c r="H283" s="124" t="s">
        <v>8</v>
      </c>
      <c r="I283" s="124" t="str">
        <f t="shared" si="14"/>
        <v>OH</v>
      </c>
      <c r="J283" s="124" t="str">
        <f t="shared" si="13"/>
        <v>OH</v>
      </c>
      <c r="K283" s="124" t="str">
        <f t="shared" si="15"/>
        <v>Northeast</v>
      </c>
      <c r="L283" s="124" t="str">
        <f>INDEX('State '!$A$1:$C$62,MATCH($I283,'State '!$B:$B,0),3)</f>
        <v>Northeast</v>
      </c>
      <c r="M283" s="124" t="str">
        <f>INDEX('State '!$A$1:$C$62,MATCH($J283,'State '!$B:$B,0),3)</f>
        <v>Northeast</v>
      </c>
      <c r="N283" s="124"/>
      <c r="O283" s="86">
        <v>1162</v>
      </c>
      <c r="P283" s="86">
        <v>195.1</v>
      </c>
      <c r="Q283" s="86">
        <v>1800</v>
      </c>
      <c r="R283" s="125">
        <v>42</v>
      </c>
      <c r="S283" s="124" t="s">
        <v>135</v>
      </c>
      <c r="T283" s="124" t="s">
        <v>390</v>
      </c>
      <c r="U283" s="124" t="s">
        <v>730</v>
      </c>
      <c r="V283" s="124"/>
      <c r="W283" s="126"/>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20"/>
      <c r="DY283" s="20"/>
      <c r="DZ283" s="20"/>
      <c r="EA283" s="20"/>
      <c r="EB283" s="20"/>
      <c r="EC283" s="20"/>
      <c r="ED283" s="20"/>
      <c r="EE283" s="20"/>
      <c r="EF283" s="20"/>
      <c r="EG283" s="20"/>
      <c r="EH283" s="20"/>
      <c r="EI283" s="20"/>
      <c r="EJ283" s="20"/>
      <c r="EK283" s="20"/>
      <c r="EL283" s="20"/>
      <c r="EM283" s="20"/>
      <c r="EN283" s="20"/>
      <c r="EO283" s="20"/>
      <c r="EP283" s="20"/>
      <c r="EQ283" s="20"/>
      <c r="ER283" s="20"/>
      <c r="ES283" s="20"/>
      <c r="ET283" s="20"/>
      <c r="EU283" s="20"/>
      <c r="EV283" s="20"/>
      <c r="EW283" s="20"/>
      <c r="EX283" s="20"/>
      <c r="EY283" s="20"/>
      <c r="EZ283" s="20"/>
      <c r="FA283" s="20"/>
      <c r="FB283" s="20"/>
      <c r="FC283" s="20"/>
      <c r="FD283" s="20"/>
      <c r="FE283" s="20"/>
      <c r="FF283" s="20"/>
      <c r="FG283" s="20"/>
      <c r="FH283" s="20"/>
      <c r="FI283" s="20"/>
      <c r="FJ283" s="20"/>
      <c r="FK283" s="20"/>
      <c r="FL283" s="20"/>
      <c r="FM283" s="20"/>
      <c r="FN283" s="20"/>
      <c r="FO283" s="20"/>
      <c r="FP283" s="20"/>
      <c r="FQ283" s="20"/>
      <c r="FR283" s="20"/>
      <c r="FS283" s="20"/>
      <c r="FT283" s="20"/>
      <c r="FU283" s="20"/>
      <c r="FV283" s="20"/>
      <c r="FW283" s="20"/>
      <c r="FX283" s="20"/>
      <c r="FY283" s="20"/>
      <c r="FZ283" s="20"/>
      <c r="GA283" s="20"/>
      <c r="GB283" s="20"/>
      <c r="GC283" s="20"/>
      <c r="GD283" s="20"/>
      <c r="GE283" s="20"/>
      <c r="GF283" s="20"/>
      <c r="GG283" s="20"/>
      <c r="GH283" s="20"/>
      <c r="GI283" s="20"/>
      <c r="GJ283" s="20"/>
      <c r="GK283" s="20"/>
      <c r="GL283" s="20"/>
      <c r="GM283" s="20"/>
      <c r="GN283" s="20"/>
      <c r="GO283" s="20"/>
      <c r="GP283" s="20"/>
      <c r="GQ283" s="20"/>
      <c r="GR283" s="20"/>
      <c r="GS283" s="20"/>
      <c r="GT283" s="20"/>
      <c r="GU283" s="20"/>
      <c r="GV283" s="20"/>
      <c r="GW283" s="20"/>
      <c r="GX283" s="20"/>
      <c r="GY283" s="20"/>
      <c r="GZ283" s="20"/>
      <c r="HA283" s="20"/>
      <c r="HB283" s="20"/>
      <c r="HC283" s="20"/>
      <c r="HD283" s="20"/>
      <c r="HE283" s="20"/>
      <c r="HF283" s="20"/>
      <c r="HG283" s="20"/>
      <c r="HH283" s="20"/>
      <c r="HI283" s="20"/>
      <c r="HJ283" s="20"/>
      <c r="HK283" s="20"/>
      <c r="HL283" s="20"/>
      <c r="HM283" s="20"/>
      <c r="HN283" s="20"/>
      <c r="HO283" s="20"/>
      <c r="HP283" s="20"/>
      <c r="HQ283" s="20"/>
      <c r="HR283" s="20"/>
      <c r="HS283" s="20"/>
      <c r="HT283" s="20"/>
      <c r="HU283" s="20"/>
      <c r="HV283" s="20"/>
      <c r="HW283" s="20"/>
      <c r="HX283" s="20"/>
      <c r="HY283" s="20"/>
      <c r="HZ283" s="20"/>
      <c r="IA283" s="20"/>
      <c r="IB283" s="20"/>
      <c r="IC283" s="20"/>
      <c r="ID283" s="20"/>
      <c r="IE283" s="20"/>
      <c r="IF283" s="20"/>
      <c r="IG283" s="20"/>
      <c r="IH283" s="20"/>
      <c r="II283" s="20"/>
      <c r="IJ283" s="20"/>
      <c r="IK283" s="20"/>
      <c r="IL283" s="20"/>
      <c r="IM283" s="20"/>
      <c r="IN283" s="20"/>
      <c r="IO283" s="20"/>
      <c r="IP283" s="20"/>
      <c r="IQ283" s="20"/>
      <c r="IR283" s="20"/>
      <c r="IS283" s="20"/>
      <c r="IT283" s="20"/>
      <c r="IU283" s="20"/>
      <c r="IV283" s="20"/>
      <c r="IW283" s="20"/>
      <c r="IX283" s="20"/>
      <c r="IY283" s="20"/>
    </row>
    <row r="284" spans="1:259" s="20" customFormat="1" ht="25.5" x14ac:dyDescent="0.2">
      <c r="A284" s="123">
        <v>40248</v>
      </c>
      <c r="B284" s="102" t="s">
        <v>680</v>
      </c>
      <c r="C284" s="102" t="s">
        <v>267</v>
      </c>
      <c r="D284" s="102" t="s">
        <v>134</v>
      </c>
      <c r="E284" s="102" t="s">
        <v>144</v>
      </c>
      <c r="F284" s="83">
        <v>40008</v>
      </c>
      <c r="G284" s="84">
        <v>2009</v>
      </c>
      <c r="H284" s="124" t="s">
        <v>37</v>
      </c>
      <c r="I284" s="124" t="str">
        <f t="shared" si="14"/>
        <v>OK</v>
      </c>
      <c r="J284" s="124" t="str">
        <f t="shared" si="13"/>
        <v>OK</v>
      </c>
      <c r="K284" s="124" t="str">
        <f t="shared" si="15"/>
        <v>South Central</v>
      </c>
      <c r="L284" s="124" t="str">
        <f>INDEX('State '!$A$1:$C$62,MATCH($I284,'State '!$B:$B,0),3)</f>
        <v>South Central</v>
      </c>
      <c r="M284" s="124" t="str">
        <f>INDEX('State '!$A$1:$C$62,MATCH($J284,'State '!$B:$B,0),3)</f>
        <v>South Central</v>
      </c>
      <c r="N284" s="124"/>
      <c r="O284" s="86">
        <v>75</v>
      </c>
      <c r="P284" s="86">
        <v>50</v>
      </c>
      <c r="Q284" s="86">
        <v>638</v>
      </c>
      <c r="R284" s="125">
        <v>24</v>
      </c>
      <c r="S284" s="124" t="s">
        <v>135</v>
      </c>
      <c r="T284" s="124" t="s">
        <v>390</v>
      </c>
      <c r="U284" s="124" t="s">
        <v>681</v>
      </c>
      <c r="V284" s="124"/>
      <c r="W284" s="126"/>
    </row>
    <row r="285" spans="1:259" s="20" customFormat="1" ht="25.5" x14ac:dyDescent="0.2">
      <c r="A285" s="123">
        <v>40367</v>
      </c>
      <c r="B285" s="102" t="s">
        <v>696</v>
      </c>
      <c r="C285" s="102" t="s">
        <v>270</v>
      </c>
      <c r="D285" s="102" t="s">
        <v>141</v>
      </c>
      <c r="E285" s="102" t="s">
        <v>144</v>
      </c>
      <c r="F285" s="83">
        <v>40027</v>
      </c>
      <c r="G285" s="84">
        <v>2009</v>
      </c>
      <c r="H285" s="124" t="s">
        <v>41</v>
      </c>
      <c r="I285" s="124" t="str">
        <f t="shared" si="14"/>
        <v>MI</v>
      </c>
      <c r="J285" s="124" t="str">
        <f t="shared" si="13"/>
        <v>MI</v>
      </c>
      <c r="K285" s="124" t="str">
        <f t="shared" si="15"/>
        <v>Midwest</v>
      </c>
      <c r="L285" s="124" t="str">
        <f>INDEX('State '!$A$1:$C$62,MATCH($I285,'State '!$B:$B,0),3)</f>
        <v>Midwest</v>
      </c>
      <c r="M285" s="124" t="str">
        <f>INDEX('State '!$A$1:$C$62,MATCH($J285,'State '!$B:$B,0),3)</f>
        <v>Midwest</v>
      </c>
      <c r="N285" s="124"/>
      <c r="O285" s="86">
        <v>61</v>
      </c>
      <c r="P285" s="86">
        <v>15</v>
      </c>
      <c r="Q285" s="86">
        <v>214</v>
      </c>
      <c r="R285" s="125">
        <v>24</v>
      </c>
      <c r="S285" s="124" t="s">
        <v>139</v>
      </c>
      <c r="T285" s="124" t="s">
        <v>188</v>
      </c>
      <c r="U285" s="124" t="s">
        <v>697</v>
      </c>
      <c r="V285" s="124"/>
      <c r="W285" s="126"/>
    </row>
    <row r="286" spans="1:259" s="20" customFormat="1" x14ac:dyDescent="0.2">
      <c r="A286" s="123">
        <v>40367</v>
      </c>
      <c r="B286" s="103" t="s">
        <v>254</v>
      </c>
      <c r="C286" s="103" t="s">
        <v>254</v>
      </c>
      <c r="D286" s="103" t="s">
        <v>137</v>
      </c>
      <c r="E286" s="145" t="s">
        <v>144</v>
      </c>
      <c r="F286" s="85">
        <v>39913</v>
      </c>
      <c r="G286" s="146">
        <v>2009</v>
      </c>
      <c r="H286" s="124" t="s">
        <v>686</v>
      </c>
      <c r="I286" s="124" t="str">
        <f t="shared" si="14"/>
        <v>OK</v>
      </c>
      <c r="J286" s="124" t="str">
        <f t="shared" si="13"/>
        <v>AL</v>
      </c>
      <c r="K286" s="124" t="str">
        <f t="shared" si="15"/>
        <v>South Central</v>
      </c>
      <c r="L286" s="124" t="str">
        <f>INDEX('State '!$A$1:$C$62,MATCH($I286,'State '!$B:$B,0),3)</f>
        <v>South Central</v>
      </c>
      <c r="M286" s="124" t="str">
        <f>INDEX('State '!$A$1:$C$62,MATCH($J286,'State '!$B:$B,0),3)</f>
        <v>South Central</v>
      </c>
      <c r="N286" s="124"/>
      <c r="O286" s="147">
        <v>1832</v>
      </c>
      <c r="P286" s="147">
        <v>507.3</v>
      </c>
      <c r="Q286" s="147">
        <v>1533</v>
      </c>
      <c r="R286" s="86" t="s">
        <v>479</v>
      </c>
      <c r="S286" s="148" t="s">
        <v>135</v>
      </c>
      <c r="T286" s="149" t="s">
        <v>390</v>
      </c>
      <c r="U286" s="150" t="s">
        <v>687</v>
      </c>
      <c r="V286" s="124"/>
      <c r="W286" s="126"/>
    </row>
    <row r="287" spans="1:259" s="20" customFormat="1" x14ac:dyDescent="0.2">
      <c r="A287" s="123">
        <v>40248</v>
      </c>
      <c r="B287" s="102" t="s">
        <v>720</v>
      </c>
      <c r="C287" s="102" t="s">
        <v>276</v>
      </c>
      <c r="D287" s="102" t="s">
        <v>134</v>
      </c>
      <c r="E287" s="102" t="s">
        <v>144</v>
      </c>
      <c r="F287" s="83">
        <v>40026</v>
      </c>
      <c r="G287" s="84">
        <v>2009</v>
      </c>
      <c r="H287" s="124" t="s">
        <v>14</v>
      </c>
      <c r="I287" s="124" t="str">
        <f t="shared" si="14"/>
        <v>MS</v>
      </c>
      <c r="J287" s="124" t="str">
        <f t="shared" si="13"/>
        <v>MS</v>
      </c>
      <c r="K287" s="124" t="str">
        <f t="shared" si="15"/>
        <v>South Central</v>
      </c>
      <c r="L287" s="124" t="str">
        <f>INDEX('State '!$A$1:$C$62,MATCH($I287,'State '!$B:$B,0),3)</f>
        <v>South Central</v>
      </c>
      <c r="M287" s="124" t="str">
        <f>INDEX('State '!$A$1:$C$62,MATCH($J287,'State '!$B:$B,0),3)</f>
        <v>South Central</v>
      </c>
      <c r="N287" s="124"/>
      <c r="O287" s="86">
        <v>42</v>
      </c>
      <c r="P287" s="86">
        <v>22.9</v>
      </c>
      <c r="Q287" s="86">
        <v>465</v>
      </c>
      <c r="R287" s="125">
        <v>24</v>
      </c>
      <c r="S287" s="124" t="s">
        <v>135</v>
      </c>
      <c r="T287" s="124" t="s">
        <v>390</v>
      </c>
      <c r="U287" s="124" t="s">
        <v>721</v>
      </c>
      <c r="V287" s="124"/>
      <c r="W287" s="126"/>
    </row>
    <row r="288" spans="1:259" s="20" customFormat="1" x14ac:dyDescent="0.2">
      <c r="A288" s="123">
        <v>40248</v>
      </c>
      <c r="B288" s="105" t="s">
        <v>654</v>
      </c>
      <c r="C288" s="105" t="s">
        <v>229</v>
      </c>
      <c r="D288" s="105" t="s">
        <v>141</v>
      </c>
      <c r="E288" s="102" t="s">
        <v>144</v>
      </c>
      <c r="F288" s="83">
        <v>39877</v>
      </c>
      <c r="G288" s="125">
        <v>2009</v>
      </c>
      <c r="H288" s="124" t="s">
        <v>655</v>
      </c>
      <c r="I288" s="124" t="str">
        <f t="shared" si="14"/>
        <v>IL</v>
      </c>
      <c r="J288" s="124" t="str">
        <f t="shared" si="13"/>
        <v>IA</v>
      </c>
      <c r="K288" s="124" t="str">
        <f t="shared" si="15"/>
        <v>Midwest</v>
      </c>
      <c r="L288" s="124" t="str">
        <f>INDEX('State '!$A$1:$C$62,MATCH($I288,'State '!$B:$B,0),3)</f>
        <v>Midwest</v>
      </c>
      <c r="M288" s="124" t="str">
        <f>INDEX('State '!$A$1:$C$62,MATCH($J288,'State '!$B:$B,0),3)</f>
        <v>Midwest</v>
      </c>
      <c r="N288" s="124"/>
      <c r="O288" s="86">
        <v>16.8</v>
      </c>
      <c r="P288" s="86"/>
      <c r="Q288" s="125"/>
      <c r="R288" s="129"/>
      <c r="S288" s="130" t="s">
        <v>135</v>
      </c>
      <c r="T288" s="124" t="s">
        <v>390</v>
      </c>
      <c r="U288" s="124" t="s">
        <v>656</v>
      </c>
      <c r="V288" s="124"/>
      <c r="W288" s="126"/>
      <c r="X288" s="127"/>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CH288" s="114"/>
      <c r="CI288" s="114"/>
      <c r="CJ288" s="114"/>
      <c r="CK288" s="114"/>
      <c r="CL288" s="114"/>
      <c r="CM288" s="114"/>
      <c r="CN288" s="114"/>
      <c r="CO288" s="114"/>
      <c r="CP288" s="114"/>
      <c r="CQ288" s="114"/>
      <c r="CR288" s="114"/>
      <c r="CS288" s="114"/>
      <c r="CT288" s="114"/>
      <c r="CU288" s="114"/>
      <c r="CV288" s="114"/>
      <c r="CW288" s="114"/>
      <c r="CX288" s="114"/>
      <c r="CY288" s="114"/>
      <c r="CZ288" s="114"/>
      <c r="DA288" s="114"/>
      <c r="DB288" s="114"/>
      <c r="DC288" s="114"/>
      <c r="DD288" s="114"/>
      <c r="DE288" s="114"/>
      <c r="DF288" s="114"/>
      <c r="DG288" s="114"/>
      <c r="DH288" s="114"/>
      <c r="DI288" s="114"/>
      <c r="DJ288" s="114"/>
      <c r="DK288" s="114"/>
      <c r="DL288" s="114"/>
      <c r="DM288" s="114"/>
      <c r="DN288" s="114"/>
      <c r="DO288" s="114"/>
      <c r="DP288" s="114"/>
      <c r="DQ288" s="114"/>
      <c r="DR288" s="114"/>
      <c r="DS288" s="114"/>
      <c r="DT288" s="114"/>
      <c r="DU288" s="114"/>
      <c r="DV288" s="114"/>
      <c r="DW288" s="114"/>
      <c r="DX288" s="114"/>
      <c r="DY288" s="114"/>
      <c r="DZ288" s="114"/>
      <c r="EA288" s="114"/>
      <c r="EB288" s="114"/>
      <c r="EC288" s="114"/>
      <c r="ED288" s="114"/>
      <c r="EE288" s="114"/>
      <c r="EF288" s="114"/>
      <c r="EG288" s="114"/>
      <c r="EH288" s="114"/>
      <c r="EI288" s="114"/>
      <c r="EJ288" s="114"/>
      <c r="EK288" s="114"/>
      <c r="EL288" s="114"/>
      <c r="EM288" s="114"/>
      <c r="EN288" s="114"/>
      <c r="EO288" s="114"/>
      <c r="EP288" s="114"/>
      <c r="EQ288" s="114"/>
      <c r="ER288" s="114"/>
      <c r="ES288" s="114"/>
      <c r="ET288" s="114"/>
      <c r="EU288" s="114"/>
      <c r="EV288" s="114"/>
      <c r="EW288" s="114"/>
      <c r="EX288" s="114"/>
      <c r="EY288" s="114"/>
      <c r="EZ288" s="114"/>
      <c r="FA288" s="114"/>
      <c r="FB288" s="114"/>
      <c r="FC288" s="114"/>
      <c r="FD288" s="114"/>
      <c r="FE288" s="114"/>
      <c r="FF288" s="114"/>
      <c r="FG288" s="114"/>
      <c r="FH288" s="114"/>
      <c r="FI288" s="114"/>
      <c r="FJ288" s="114"/>
      <c r="FK288" s="114"/>
      <c r="FL288" s="114"/>
      <c r="FM288" s="114"/>
      <c r="FN288" s="114"/>
      <c r="FO288" s="114"/>
      <c r="FP288" s="114"/>
      <c r="FQ288" s="114"/>
      <c r="FR288" s="114"/>
      <c r="FS288" s="114"/>
      <c r="FT288" s="114"/>
      <c r="FU288" s="114"/>
      <c r="FV288" s="114"/>
      <c r="FW288" s="114"/>
      <c r="FX288" s="114"/>
      <c r="FY288" s="114"/>
      <c r="FZ288" s="114"/>
      <c r="GA288" s="114"/>
      <c r="GB288" s="114"/>
      <c r="GC288" s="114"/>
      <c r="GD288" s="114"/>
      <c r="GE288" s="114"/>
      <c r="GF288" s="114"/>
      <c r="GG288" s="114"/>
      <c r="GH288" s="114"/>
      <c r="GI288" s="114"/>
      <c r="GJ288" s="114"/>
      <c r="GK288" s="114"/>
      <c r="GL288" s="114"/>
      <c r="GM288" s="114"/>
      <c r="GN288" s="114"/>
      <c r="GO288" s="114"/>
      <c r="GP288" s="114"/>
      <c r="GQ288" s="114"/>
      <c r="GR288" s="114"/>
      <c r="GS288" s="114"/>
      <c r="GT288" s="114"/>
      <c r="GU288" s="114"/>
      <c r="GV288" s="114"/>
      <c r="GW288" s="114"/>
      <c r="GX288" s="114"/>
      <c r="GY288" s="114"/>
      <c r="GZ288" s="114"/>
      <c r="HA288" s="114"/>
      <c r="HB288" s="114"/>
      <c r="HC288" s="114"/>
      <c r="HD288" s="114"/>
      <c r="HE288" s="114"/>
      <c r="HF288" s="114"/>
      <c r="HG288" s="114"/>
      <c r="HH288" s="114"/>
      <c r="HI288" s="114"/>
      <c r="HJ288" s="114"/>
      <c r="HK288" s="114"/>
      <c r="HL288" s="114"/>
      <c r="HM288" s="114"/>
      <c r="HN288" s="114"/>
      <c r="HO288" s="114"/>
      <c r="HP288" s="114"/>
      <c r="HQ288" s="114"/>
      <c r="HR288" s="114"/>
      <c r="HS288" s="114"/>
      <c r="HT288" s="114"/>
      <c r="HU288" s="114"/>
      <c r="HV288" s="114"/>
      <c r="HW288" s="114"/>
      <c r="HX288" s="114"/>
      <c r="HY288" s="114"/>
      <c r="HZ288" s="114"/>
      <c r="IA288" s="114"/>
      <c r="IB288" s="114"/>
      <c r="IC288" s="114"/>
      <c r="ID288" s="114"/>
      <c r="IE288" s="114"/>
      <c r="IF288" s="114"/>
      <c r="IG288" s="114"/>
      <c r="IH288" s="114"/>
      <c r="II288" s="114"/>
      <c r="IJ288" s="114"/>
      <c r="IK288" s="114"/>
      <c r="IL288" s="114"/>
      <c r="IM288" s="114"/>
      <c r="IN288" s="114"/>
      <c r="IO288" s="114"/>
      <c r="IP288" s="114"/>
      <c r="IQ288" s="114"/>
      <c r="IR288" s="114"/>
      <c r="IS288" s="114"/>
      <c r="IT288" s="114"/>
      <c r="IU288" s="114"/>
      <c r="IV288" s="114"/>
      <c r="IW288" s="114"/>
      <c r="IX288" s="114"/>
      <c r="IY288" s="114"/>
    </row>
    <row r="289" spans="1:259" s="20" customFormat="1" ht="25.5" x14ac:dyDescent="0.2">
      <c r="A289" s="123">
        <v>40248</v>
      </c>
      <c r="B289" s="102" t="s">
        <v>666</v>
      </c>
      <c r="C289" s="102" t="s">
        <v>258</v>
      </c>
      <c r="D289" s="102" t="s">
        <v>141</v>
      </c>
      <c r="E289" s="102" t="s">
        <v>144</v>
      </c>
      <c r="F289" s="83">
        <v>40127</v>
      </c>
      <c r="G289" s="125">
        <v>2009</v>
      </c>
      <c r="H289" s="124" t="s">
        <v>25</v>
      </c>
      <c r="I289" s="124" t="str">
        <f t="shared" si="14"/>
        <v>CO</v>
      </c>
      <c r="J289" s="124" t="str">
        <f t="shared" si="13"/>
        <v>CO</v>
      </c>
      <c r="K289" s="124" t="str">
        <f t="shared" si="15"/>
        <v>Mountain</v>
      </c>
      <c r="L289" s="124" t="str">
        <f>INDEX('State '!$A$1:$C$62,MATCH($I289,'State '!$B:$B,0),3)</f>
        <v>Mountain</v>
      </c>
      <c r="M289" s="124" t="str">
        <f>INDEX('State '!$A$1:$C$62,MATCH($J289,'State '!$B:$B,0),3)</f>
        <v>Mountain</v>
      </c>
      <c r="N289" s="124"/>
      <c r="O289" s="86">
        <v>60.4</v>
      </c>
      <c r="P289" s="86">
        <v>27.4</v>
      </c>
      <c r="Q289" s="86">
        <v>582</v>
      </c>
      <c r="R289" s="125">
        <v>24</v>
      </c>
      <c r="S289" s="124" t="s">
        <v>135</v>
      </c>
      <c r="T289" s="124" t="s">
        <v>390</v>
      </c>
      <c r="U289" s="124" t="s">
        <v>667</v>
      </c>
      <c r="V289" s="124"/>
      <c r="W289" s="126"/>
      <c r="X289" s="127"/>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4"/>
      <c r="CP289" s="114"/>
      <c r="CQ289" s="114"/>
      <c r="CR289" s="114"/>
      <c r="CS289" s="114"/>
      <c r="CT289" s="114"/>
      <c r="CU289" s="114"/>
      <c r="CV289" s="114"/>
      <c r="CW289" s="114"/>
      <c r="CX289" s="114"/>
      <c r="CY289" s="114"/>
      <c r="CZ289" s="114"/>
      <c r="DA289" s="114"/>
      <c r="DB289" s="114"/>
      <c r="DC289" s="114"/>
      <c r="DD289" s="114"/>
      <c r="DE289" s="114"/>
      <c r="DF289" s="114"/>
      <c r="DG289" s="114"/>
      <c r="DH289" s="114"/>
      <c r="DI289" s="114"/>
      <c r="DJ289" s="114"/>
      <c r="DK289" s="114"/>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114"/>
      <c r="EH289" s="114"/>
      <c r="EI289" s="114"/>
      <c r="EJ289" s="114"/>
      <c r="EK289" s="114"/>
      <c r="EL289" s="114"/>
      <c r="EM289" s="114"/>
      <c r="EN289" s="114"/>
      <c r="EO289" s="114"/>
      <c r="EP289" s="114"/>
      <c r="EQ289" s="114"/>
      <c r="ER289" s="114"/>
      <c r="ES289" s="114"/>
      <c r="ET289" s="114"/>
      <c r="EU289" s="114"/>
      <c r="EV289" s="114"/>
      <c r="EW289" s="114"/>
      <c r="EX289" s="114"/>
      <c r="EY289" s="114"/>
      <c r="EZ289" s="114"/>
      <c r="FA289" s="114"/>
      <c r="FB289" s="114"/>
      <c r="FC289" s="114"/>
      <c r="FD289" s="114"/>
      <c r="FE289" s="114"/>
      <c r="FF289" s="114"/>
      <c r="FG289" s="114"/>
      <c r="FH289" s="114"/>
      <c r="FI289" s="114"/>
      <c r="FJ289" s="114"/>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c r="GJ289" s="114"/>
      <c r="GK289" s="114"/>
      <c r="GL289" s="114"/>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c r="IC289" s="114"/>
      <c r="ID289" s="114"/>
      <c r="IE289" s="114"/>
      <c r="IF289" s="114"/>
      <c r="IG289" s="114"/>
      <c r="IH289" s="114"/>
      <c r="II289" s="114"/>
      <c r="IJ289" s="114"/>
      <c r="IK289" s="114"/>
      <c r="IL289" s="114"/>
      <c r="IM289" s="114"/>
      <c r="IN289" s="114"/>
      <c r="IO289" s="114"/>
      <c r="IP289" s="114"/>
      <c r="IQ289" s="114"/>
      <c r="IR289" s="114"/>
      <c r="IS289" s="114"/>
      <c r="IT289" s="114"/>
      <c r="IU289" s="114"/>
      <c r="IV289" s="114"/>
      <c r="IW289" s="114"/>
      <c r="IX289" s="114"/>
      <c r="IY289" s="114"/>
    </row>
    <row r="290" spans="1:259" s="20" customFormat="1" x14ac:dyDescent="0.2">
      <c r="A290" s="123">
        <v>40248</v>
      </c>
      <c r="B290" s="102" t="s">
        <v>659</v>
      </c>
      <c r="C290" s="102" t="s">
        <v>265</v>
      </c>
      <c r="D290" s="102" t="s">
        <v>141</v>
      </c>
      <c r="E290" s="102" t="s">
        <v>144</v>
      </c>
      <c r="F290" s="83">
        <v>39856</v>
      </c>
      <c r="G290" s="125">
        <v>2009</v>
      </c>
      <c r="H290" s="124" t="s">
        <v>660</v>
      </c>
      <c r="I290" s="124" t="str">
        <f t="shared" si="14"/>
        <v>UT</v>
      </c>
      <c r="J290" s="124" t="str">
        <f t="shared" si="13"/>
        <v>CO</v>
      </c>
      <c r="K290" s="124" t="str">
        <f t="shared" si="15"/>
        <v>Mountain</v>
      </c>
      <c r="L290" s="124" t="str">
        <f>INDEX('State '!$A$1:$C$62,MATCH($I290,'State '!$B:$B,0),3)</f>
        <v>Mountain</v>
      </c>
      <c r="M290" s="124" t="str">
        <f>INDEX('State '!$A$1:$C$62,MATCH($J290,'State '!$B:$B,0),3)</f>
        <v>Mountain</v>
      </c>
      <c r="N290" s="124"/>
      <c r="O290" s="86">
        <v>20.5</v>
      </c>
      <c r="P290" s="86"/>
      <c r="Q290" s="86">
        <v>122.5</v>
      </c>
      <c r="R290" s="125"/>
      <c r="S290" s="124" t="s">
        <v>135</v>
      </c>
      <c r="T290" s="124" t="s">
        <v>390</v>
      </c>
      <c r="U290" s="124" t="s">
        <v>661</v>
      </c>
      <c r="V290" s="124"/>
      <c r="W290" s="126"/>
      <c r="X290" s="127"/>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K290" s="114"/>
      <c r="BL290" s="114"/>
      <c r="BM290" s="114"/>
      <c r="BN290" s="114"/>
      <c r="BO290" s="114"/>
      <c r="BP290" s="114"/>
      <c r="BQ290" s="114"/>
      <c r="BR290" s="114"/>
      <c r="BS290" s="114"/>
      <c r="BT290" s="114"/>
      <c r="BU290" s="114"/>
      <c r="BV290" s="114"/>
      <c r="BW290" s="114"/>
      <c r="BX290" s="114"/>
      <c r="BY290" s="114"/>
      <c r="BZ290" s="114"/>
      <c r="CA290" s="114"/>
      <c r="CB290" s="114"/>
      <c r="CC290" s="114"/>
      <c r="CD290" s="114"/>
      <c r="CE290" s="114"/>
      <c r="CF290" s="114"/>
      <c r="CG290" s="114"/>
      <c r="CH290" s="114"/>
      <c r="CI290" s="114"/>
      <c r="CJ290" s="114"/>
      <c r="CK290" s="114"/>
      <c r="CL290" s="114"/>
      <c r="CM290" s="114"/>
      <c r="CN290" s="114"/>
      <c r="CO290" s="114"/>
      <c r="CP290" s="114"/>
      <c r="CQ290" s="114"/>
      <c r="CR290" s="114"/>
      <c r="CS290" s="114"/>
      <c r="CT290" s="114"/>
      <c r="CU290" s="114"/>
      <c r="CV290" s="114"/>
      <c r="CW290" s="114"/>
      <c r="CX290" s="114"/>
      <c r="CY290" s="114"/>
      <c r="CZ290" s="114"/>
      <c r="DA290" s="114"/>
      <c r="DB290" s="114"/>
      <c r="DC290" s="114"/>
      <c r="DD290" s="114"/>
      <c r="DE290" s="114"/>
      <c r="DF290" s="114"/>
      <c r="DG290" s="114"/>
      <c r="DH290" s="114"/>
      <c r="DI290" s="114"/>
      <c r="DJ290" s="114"/>
      <c r="DK290" s="114"/>
      <c r="DL290" s="114"/>
      <c r="DM290" s="114"/>
      <c r="DN290" s="114"/>
      <c r="DO290" s="114"/>
      <c r="DP290" s="114"/>
      <c r="DQ290" s="114"/>
      <c r="DR290" s="114"/>
      <c r="DS290" s="114"/>
      <c r="DT290" s="114"/>
      <c r="DU290" s="114"/>
      <c r="DV290" s="114"/>
      <c r="DW290" s="114"/>
      <c r="DX290" s="114"/>
      <c r="DY290" s="114"/>
      <c r="DZ290" s="114"/>
      <c r="EA290" s="114"/>
      <c r="EB290" s="114"/>
      <c r="EC290" s="114"/>
      <c r="ED290" s="114"/>
      <c r="EE290" s="114"/>
      <c r="EF290" s="114"/>
      <c r="EG290" s="114"/>
      <c r="EH290" s="114"/>
      <c r="EI290" s="114"/>
      <c r="EJ290" s="114"/>
      <c r="EK290" s="114"/>
      <c r="EL290" s="114"/>
      <c r="EM290" s="114"/>
      <c r="EN290" s="114"/>
      <c r="EO290" s="114"/>
      <c r="EP290" s="114"/>
      <c r="EQ290" s="114"/>
      <c r="ER290" s="114"/>
      <c r="ES290" s="114"/>
      <c r="ET290" s="114"/>
      <c r="EU290" s="114"/>
      <c r="EV290" s="114"/>
      <c r="EW290" s="114"/>
      <c r="EX290" s="114"/>
      <c r="EY290" s="114"/>
      <c r="EZ290" s="114"/>
      <c r="FA290" s="114"/>
      <c r="FB290" s="114"/>
      <c r="FC290" s="114"/>
      <c r="FD290" s="114"/>
      <c r="FE290" s="114"/>
      <c r="FF290" s="114"/>
      <c r="FG290" s="114"/>
      <c r="FH290" s="114"/>
      <c r="FI290" s="114"/>
      <c r="FJ290" s="114"/>
      <c r="FK290" s="114"/>
      <c r="FL290" s="114"/>
      <c r="FM290" s="114"/>
      <c r="FN290" s="114"/>
      <c r="FO290" s="114"/>
      <c r="FP290" s="114"/>
      <c r="FQ290" s="114"/>
      <c r="FR290" s="114"/>
      <c r="FS290" s="114"/>
      <c r="FT290" s="114"/>
      <c r="FU290" s="114"/>
      <c r="FV290" s="114"/>
      <c r="FW290" s="114"/>
      <c r="FX290" s="114"/>
      <c r="FY290" s="114"/>
      <c r="FZ290" s="114"/>
      <c r="GA290" s="114"/>
      <c r="GB290" s="114"/>
      <c r="GC290" s="114"/>
      <c r="GD290" s="114"/>
      <c r="GE290" s="114"/>
      <c r="GF290" s="114"/>
      <c r="GG290" s="114"/>
      <c r="GH290" s="114"/>
      <c r="GI290" s="114"/>
      <c r="GJ290" s="114"/>
      <c r="GK290" s="114"/>
      <c r="GL290" s="114"/>
      <c r="GM290" s="114"/>
      <c r="GN290" s="114"/>
      <c r="GO290" s="114"/>
      <c r="GP290" s="114"/>
      <c r="GQ290" s="114"/>
      <c r="GR290" s="114"/>
      <c r="GS290" s="114"/>
      <c r="GT290" s="114"/>
      <c r="GU290" s="114"/>
      <c r="GV290" s="114"/>
      <c r="GW290" s="114"/>
      <c r="GX290" s="114"/>
      <c r="GY290" s="114"/>
      <c r="GZ290" s="114"/>
      <c r="HA290" s="114"/>
      <c r="HB290" s="114"/>
      <c r="HC290" s="114"/>
      <c r="HD290" s="114"/>
      <c r="HE290" s="114"/>
      <c r="HF290" s="114"/>
      <c r="HG290" s="114"/>
      <c r="HH290" s="114"/>
      <c r="HI290" s="114"/>
      <c r="HJ290" s="114"/>
      <c r="HK290" s="114"/>
      <c r="HL290" s="114"/>
      <c r="HM290" s="114"/>
      <c r="HN290" s="114"/>
      <c r="HO290" s="114"/>
      <c r="HP290" s="114"/>
      <c r="HQ290" s="114"/>
      <c r="HR290" s="114"/>
      <c r="HS290" s="114"/>
      <c r="HT290" s="114"/>
      <c r="HU290" s="114"/>
      <c r="HV290" s="114"/>
      <c r="HW290" s="114"/>
      <c r="HX290" s="114"/>
      <c r="HY290" s="114"/>
      <c r="HZ290" s="114"/>
      <c r="IA290" s="114"/>
      <c r="IB290" s="114"/>
      <c r="IC290" s="114"/>
      <c r="ID290" s="114"/>
      <c r="IE290" s="114"/>
      <c r="IF290" s="114"/>
      <c r="IG290" s="114"/>
      <c r="IH290" s="114"/>
      <c r="II290" s="114"/>
      <c r="IJ290" s="114"/>
      <c r="IK290" s="114"/>
      <c r="IL290" s="114"/>
      <c r="IM290" s="114"/>
      <c r="IN290" s="114"/>
      <c r="IO290" s="114"/>
      <c r="IP290" s="114"/>
      <c r="IQ290" s="114"/>
      <c r="IR290" s="114"/>
      <c r="IS290" s="114"/>
      <c r="IT290" s="114"/>
      <c r="IU290" s="114"/>
      <c r="IV290" s="114"/>
      <c r="IW290" s="114"/>
      <c r="IX290" s="114"/>
      <c r="IY290" s="114"/>
    </row>
    <row r="291" spans="1:259" s="20" customFormat="1" x14ac:dyDescent="0.2">
      <c r="A291" s="123">
        <v>40367</v>
      </c>
      <c r="B291" s="103" t="s">
        <v>676</v>
      </c>
      <c r="C291" s="103" t="s">
        <v>207</v>
      </c>
      <c r="D291" s="103" t="s">
        <v>134</v>
      </c>
      <c r="E291" s="145" t="s">
        <v>144</v>
      </c>
      <c r="F291" s="85">
        <v>39965</v>
      </c>
      <c r="G291" s="151">
        <v>2009</v>
      </c>
      <c r="H291" s="124" t="s">
        <v>442</v>
      </c>
      <c r="I291" s="124" t="str">
        <f t="shared" si="14"/>
        <v>TX</v>
      </c>
      <c r="J291" s="124" t="str">
        <f t="shared" si="13"/>
        <v>LA</v>
      </c>
      <c r="K291" s="124" t="str">
        <f t="shared" si="15"/>
        <v>South Central</v>
      </c>
      <c r="L291" s="124" t="str">
        <f>INDEX('State '!$A$1:$C$62,MATCH($I291,'State '!$B:$B,0),3)</f>
        <v>South Central</v>
      </c>
      <c r="M291" s="124" t="str">
        <f>INDEX('State '!$A$1:$C$62,MATCH($J291,'State '!$B:$B,0),3)</f>
        <v>South Central</v>
      </c>
      <c r="N291" s="124"/>
      <c r="O291" s="147">
        <v>42</v>
      </c>
      <c r="P291" s="147">
        <v>1.1000000000000001</v>
      </c>
      <c r="Q291" s="147">
        <v>100</v>
      </c>
      <c r="R291" s="86">
        <v>12</v>
      </c>
      <c r="S291" s="148" t="s">
        <v>135</v>
      </c>
      <c r="T291" s="149" t="s">
        <v>390</v>
      </c>
      <c r="U291" s="150" t="s">
        <v>677</v>
      </c>
      <c r="V291" s="124"/>
      <c r="W291" s="126"/>
    </row>
    <row r="292" spans="1:259" s="20" customFormat="1" x14ac:dyDescent="0.2">
      <c r="A292" s="123">
        <v>40381</v>
      </c>
      <c r="B292" s="103" t="s">
        <v>1434</v>
      </c>
      <c r="C292" s="103" t="s">
        <v>207</v>
      </c>
      <c r="D292" s="103" t="s">
        <v>141</v>
      </c>
      <c r="E292" s="145" t="s">
        <v>144</v>
      </c>
      <c r="F292" s="85">
        <v>40116</v>
      </c>
      <c r="G292" s="151">
        <v>2009</v>
      </c>
      <c r="H292" s="124" t="s">
        <v>38</v>
      </c>
      <c r="I292" s="124" t="str">
        <f t="shared" si="14"/>
        <v>NH</v>
      </c>
      <c r="J292" s="124" t="str">
        <f t="shared" si="13"/>
        <v>NH</v>
      </c>
      <c r="K292" s="124" t="str">
        <f t="shared" si="15"/>
        <v>Northeast</v>
      </c>
      <c r="L292" s="124" t="str">
        <f>INDEX('State '!$A$1:$C$62,MATCH($I292,'State '!$B:$B,0),3)</f>
        <v>Northeast</v>
      </c>
      <c r="M292" s="124" t="str">
        <f>INDEX('State '!$A$1:$C$62,MATCH($J292,'State '!$B:$B,0),3)</f>
        <v>Northeast</v>
      </c>
      <c r="N292" s="124"/>
      <c r="O292" s="147">
        <v>20.399999999999999</v>
      </c>
      <c r="P292" s="147"/>
      <c r="Q292" s="147">
        <v>30</v>
      </c>
      <c r="R292" s="86"/>
      <c r="S292" s="148" t="s">
        <v>135</v>
      </c>
      <c r="T292" s="149" t="s">
        <v>390</v>
      </c>
      <c r="U292" s="150" t="s">
        <v>675</v>
      </c>
      <c r="V292" s="124"/>
      <c r="W292" s="126"/>
    </row>
    <row r="293" spans="1:259" s="20" customFormat="1" x14ac:dyDescent="0.2">
      <c r="A293" s="123">
        <v>40248</v>
      </c>
      <c r="B293" s="102" t="s">
        <v>663</v>
      </c>
      <c r="C293" s="102" t="s">
        <v>200</v>
      </c>
      <c r="D293" s="102" t="s">
        <v>141</v>
      </c>
      <c r="E293" s="102" t="s">
        <v>144</v>
      </c>
      <c r="F293" s="83">
        <v>40112</v>
      </c>
      <c r="G293" s="125">
        <v>2009</v>
      </c>
      <c r="H293" s="124" t="s">
        <v>664</v>
      </c>
      <c r="I293" s="124" t="str">
        <f t="shared" si="14"/>
        <v>OH</v>
      </c>
      <c r="J293" s="124" t="str">
        <f t="shared" si="13"/>
        <v>PA</v>
      </c>
      <c r="K293" s="124" t="str">
        <f t="shared" si="15"/>
        <v>Northeast</v>
      </c>
      <c r="L293" s="124" t="str">
        <f>INDEX('State '!$A$1:$C$62,MATCH($I293,'State '!$B:$B,0),3)</f>
        <v>Northeast</v>
      </c>
      <c r="M293" s="124" t="str">
        <f>INDEX('State '!$A$1:$C$62,MATCH($J293,'State '!$B:$B,0),3)</f>
        <v>Northeast</v>
      </c>
      <c r="N293" s="124"/>
      <c r="O293" s="86">
        <v>44.7</v>
      </c>
      <c r="P293" s="86"/>
      <c r="Q293" s="86">
        <v>150</v>
      </c>
      <c r="R293" s="125"/>
      <c r="S293" s="124" t="s">
        <v>135</v>
      </c>
      <c r="T293" s="124" t="s">
        <v>390</v>
      </c>
      <c r="U293" s="124" t="s">
        <v>665</v>
      </c>
      <c r="V293" s="124"/>
      <c r="W293" s="126"/>
      <c r="X293" s="127"/>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c r="AU293" s="114"/>
      <c r="AV293" s="114"/>
      <c r="AW293" s="114"/>
      <c r="AX293" s="114"/>
      <c r="AY293" s="114"/>
      <c r="AZ293" s="114"/>
      <c r="BA293" s="114"/>
      <c r="BB293" s="114"/>
      <c r="BC293" s="114"/>
      <c r="BD293" s="114"/>
      <c r="BE293" s="114"/>
      <c r="BF293" s="114"/>
      <c r="BG293" s="114"/>
      <c r="BH293" s="114"/>
      <c r="BI293" s="114"/>
      <c r="BJ293" s="114"/>
      <c r="BK293" s="114"/>
      <c r="BL293" s="114"/>
      <c r="BM293" s="114"/>
      <c r="BN293" s="114"/>
      <c r="BO293" s="114"/>
      <c r="BP293" s="114"/>
      <c r="BQ293" s="114"/>
      <c r="BR293" s="114"/>
      <c r="BS293" s="114"/>
      <c r="BT293" s="114"/>
      <c r="BU293" s="114"/>
      <c r="BV293" s="114"/>
      <c r="BW293" s="114"/>
      <c r="BX293" s="114"/>
      <c r="BY293" s="114"/>
      <c r="BZ293" s="114"/>
      <c r="CA293" s="114"/>
      <c r="CB293" s="114"/>
      <c r="CC293" s="114"/>
      <c r="CD293" s="114"/>
      <c r="CE293" s="114"/>
      <c r="CF293" s="114"/>
      <c r="CG293" s="114"/>
      <c r="CH293" s="114"/>
      <c r="CI293" s="114"/>
      <c r="CJ293" s="114"/>
      <c r="CK293" s="114"/>
      <c r="CL293" s="114"/>
      <c r="CM293" s="114"/>
      <c r="CN293" s="114"/>
      <c r="CO293" s="114"/>
      <c r="CP293" s="114"/>
      <c r="CQ293" s="114"/>
      <c r="CR293" s="114"/>
      <c r="CS293" s="114"/>
      <c r="CT293" s="114"/>
      <c r="CU293" s="114"/>
      <c r="CV293" s="114"/>
      <c r="CW293" s="114"/>
      <c r="CX293" s="114"/>
      <c r="CY293" s="114"/>
      <c r="CZ293" s="114"/>
      <c r="DA293" s="114"/>
      <c r="DB293" s="114"/>
      <c r="DC293" s="114"/>
      <c r="DD293" s="114"/>
      <c r="DE293" s="114"/>
      <c r="DF293" s="114"/>
      <c r="DG293" s="114"/>
      <c r="DH293" s="114"/>
      <c r="DI293" s="114"/>
      <c r="DJ293" s="114"/>
      <c r="DK293" s="114"/>
      <c r="DL293" s="114"/>
      <c r="DM293" s="114"/>
      <c r="DN293" s="114"/>
      <c r="DO293" s="114"/>
      <c r="DP293" s="114"/>
      <c r="DQ293" s="114"/>
      <c r="DR293" s="114"/>
      <c r="DS293" s="114"/>
      <c r="DT293" s="114"/>
      <c r="DU293" s="114"/>
      <c r="DV293" s="114"/>
      <c r="DW293" s="114"/>
      <c r="DX293" s="114"/>
      <c r="DY293" s="114"/>
      <c r="DZ293" s="114"/>
      <c r="EA293" s="114"/>
      <c r="EB293" s="114"/>
      <c r="EC293" s="114"/>
      <c r="ED293" s="114"/>
      <c r="EE293" s="114"/>
      <c r="EF293" s="114"/>
      <c r="EG293" s="114"/>
      <c r="EH293" s="114"/>
      <c r="EI293" s="114"/>
      <c r="EJ293" s="114"/>
      <c r="EK293" s="114"/>
      <c r="EL293" s="114"/>
      <c r="EM293" s="114"/>
      <c r="EN293" s="114"/>
      <c r="EO293" s="114"/>
      <c r="EP293" s="114"/>
      <c r="EQ293" s="114"/>
      <c r="ER293" s="114"/>
      <c r="ES293" s="114"/>
      <c r="ET293" s="114"/>
      <c r="EU293" s="114"/>
      <c r="EV293" s="114"/>
      <c r="EW293" s="114"/>
      <c r="EX293" s="114"/>
      <c r="EY293" s="114"/>
      <c r="EZ293" s="114"/>
      <c r="FA293" s="114"/>
      <c r="FB293" s="114"/>
      <c r="FC293" s="114"/>
      <c r="FD293" s="114"/>
      <c r="FE293" s="114"/>
      <c r="FF293" s="114"/>
      <c r="FG293" s="114"/>
      <c r="FH293" s="114"/>
      <c r="FI293" s="114"/>
      <c r="FJ293" s="114"/>
      <c r="FK293" s="114"/>
      <c r="FL293" s="114"/>
      <c r="FM293" s="114"/>
      <c r="FN293" s="114"/>
      <c r="FO293" s="114"/>
      <c r="FP293" s="114"/>
      <c r="FQ293" s="114"/>
      <c r="FR293" s="114"/>
      <c r="FS293" s="114"/>
      <c r="FT293" s="114"/>
      <c r="FU293" s="114"/>
      <c r="FV293" s="114"/>
      <c r="FW293" s="114"/>
      <c r="FX293" s="114"/>
      <c r="FY293" s="114"/>
      <c r="FZ293" s="114"/>
      <c r="GA293" s="114"/>
      <c r="GB293" s="114"/>
      <c r="GC293" s="114"/>
      <c r="GD293" s="114"/>
      <c r="GE293" s="114"/>
      <c r="GF293" s="114"/>
      <c r="GG293" s="114"/>
      <c r="GH293" s="114"/>
      <c r="GI293" s="114"/>
      <c r="GJ293" s="114"/>
      <c r="GK293" s="114"/>
      <c r="GL293" s="114"/>
      <c r="GM293" s="114"/>
      <c r="GN293" s="114"/>
      <c r="GO293" s="114"/>
      <c r="GP293" s="114"/>
      <c r="GQ293" s="114"/>
      <c r="GR293" s="114"/>
      <c r="GS293" s="114"/>
      <c r="GT293" s="114"/>
      <c r="GU293" s="114"/>
      <c r="GV293" s="114"/>
      <c r="GW293" s="114"/>
      <c r="GX293" s="114"/>
      <c r="GY293" s="114"/>
      <c r="GZ293" s="114"/>
      <c r="HA293" s="114"/>
      <c r="HB293" s="114"/>
      <c r="HC293" s="114"/>
      <c r="HD293" s="114"/>
      <c r="HE293" s="114"/>
      <c r="HF293" s="114"/>
      <c r="HG293" s="114"/>
      <c r="HH293" s="114"/>
      <c r="HI293" s="114"/>
      <c r="HJ293" s="114"/>
      <c r="HK293" s="114"/>
      <c r="HL293" s="114"/>
      <c r="HM293" s="114"/>
      <c r="HN293" s="114"/>
      <c r="HO293" s="114"/>
      <c r="HP293" s="114"/>
      <c r="HQ293" s="114"/>
      <c r="HR293" s="114"/>
      <c r="HS293" s="114"/>
      <c r="HT293" s="114"/>
      <c r="HU293" s="114"/>
      <c r="HV293" s="114"/>
      <c r="HW293" s="114"/>
      <c r="HX293" s="114"/>
      <c r="HY293" s="114"/>
      <c r="HZ293" s="114"/>
      <c r="IA293" s="114"/>
      <c r="IB293" s="114"/>
      <c r="IC293" s="114"/>
      <c r="ID293" s="114"/>
      <c r="IE293" s="114"/>
      <c r="IF293" s="114"/>
      <c r="IG293" s="114"/>
      <c r="IH293" s="114"/>
      <c r="II293" s="114"/>
      <c r="IJ293" s="114"/>
      <c r="IK293" s="114"/>
      <c r="IL293" s="114"/>
      <c r="IM293" s="114"/>
      <c r="IN293" s="114"/>
      <c r="IO293" s="114"/>
      <c r="IP293" s="114"/>
      <c r="IQ293" s="114"/>
      <c r="IR293" s="114"/>
      <c r="IS293" s="114"/>
      <c r="IT293" s="114"/>
      <c r="IU293" s="114"/>
      <c r="IV293" s="114"/>
      <c r="IW293" s="114"/>
      <c r="IX293" s="114"/>
      <c r="IY293" s="114"/>
    </row>
    <row r="294" spans="1:259" x14ac:dyDescent="0.2">
      <c r="A294" s="123">
        <v>40367</v>
      </c>
      <c r="B294" s="102" t="s">
        <v>643</v>
      </c>
      <c r="C294" s="102" t="s">
        <v>2008</v>
      </c>
      <c r="D294" s="102" t="s">
        <v>137</v>
      </c>
      <c r="E294" s="102" t="s">
        <v>144</v>
      </c>
      <c r="F294" s="83">
        <v>39899</v>
      </c>
      <c r="G294" s="125">
        <v>2009</v>
      </c>
      <c r="H294" s="124" t="s">
        <v>607</v>
      </c>
      <c r="I294" s="124" t="str">
        <f t="shared" si="14"/>
        <v>AR</v>
      </c>
      <c r="J294" s="124" t="str">
        <f t="shared" si="13"/>
        <v>MS</v>
      </c>
      <c r="K294" s="124" t="str">
        <f t="shared" si="15"/>
        <v>South Central</v>
      </c>
      <c r="L294" s="124" t="str">
        <f>INDEX('State '!$A$1:$C$62,MATCH($I294,'State '!$B:$B,0),3)</f>
        <v>South Central</v>
      </c>
      <c r="M294" s="124" t="str">
        <f>INDEX('State '!$A$1:$C$62,MATCH($J294,'State '!$B:$B,0),3)</f>
        <v>South Central</v>
      </c>
      <c r="N294" s="124"/>
      <c r="O294" s="86">
        <v>670.9</v>
      </c>
      <c r="P294" s="86">
        <v>166.2</v>
      </c>
      <c r="Q294" s="86">
        <v>967</v>
      </c>
      <c r="R294" s="125">
        <v>36</v>
      </c>
      <c r="S294" s="124" t="s">
        <v>135</v>
      </c>
      <c r="T294" s="124" t="s">
        <v>390</v>
      </c>
      <c r="U294" s="124" t="s">
        <v>644</v>
      </c>
      <c r="V294" s="124"/>
      <c r="W294" s="126"/>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c r="IU294" s="20"/>
      <c r="IV294" s="20"/>
      <c r="IW294" s="20"/>
      <c r="IX294" s="20"/>
      <c r="IY294" s="20"/>
    </row>
    <row r="295" spans="1:259" x14ac:dyDescent="0.2">
      <c r="A295" s="123">
        <v>40367</v>
      </c>
      <c r="B295" s="103" t="s">
        <v>645</v>
      </c>
      <c r="C295" s="103" t="s">
        <v>2008</v>
      </c>
      <c r="D295" s="103" t="s">
        <v>137</v>
      </c>
      <c r="E295" s="145" t="s">
        <v>144</v>
      </c>
      <c r="F295" s="85">
        <v>39899</v>
      </c>
      <c r="G295" s="151">
        <v>2009</v>
      </c>
      <c r="H295" s="124" t="s">
        <v>14</v>
      </c>
      <c r="I295" s="124" t="str">
        <f t="shared" si="14"/>
        <v>MS</v>
      </c>
      <c r="J295" s="124" t="str">
        <f t="shared" si="13"/>
        <v>MS</v>
      </c>
      <c r="K295" s="124" t="str">
        <f t="shared" si="15"/>
        <v>South Central</v>
      </c>
      <c r="L295" s="124" t="str">
        <f>INDEX('State '!$A$1:$C$62,MATCH($I295,'State '!$B:$B,0),3)</f>
        <v>South Central</v>
      </c>
      <c r="M295" s="124" t="str">
        <f>INDEX('State '!$A$1:$C$62,MATCH($J295,'State '!$B:$B,0),3)</f>
        <v>South Central</v>
      </c>
      <c r="N295" s="124"/>
      <c r="O295" s="147">
        <v>373.4</v>
      </c>
      <c r="P295" s="147">
        <v>96.4</v>
      </c>
      <c r="Q295" s="147">
        <v>768</v>
      </c>
      <c r="R295" s="86">
        <v>36</v>
      </c>
      <c r="S295" s="148" t="s">
        <v>135</v>
      </c>
      <c r="T295" s="149" t="s">
        <v>390</v>
      </c>
      <c r="U295" s="150" t="s">
        <v>644</v>
      </c>
      <c r="V295" s="124"/>
      <c r="W295" s="126"/>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c r="EV295" s="20"/>
      <c r="EW295" s="20"/>
      <c r="EX295" s="20"/>
      <c r="EY295" s="20"/>
      <c r="EZ295" s="20"/>
      <c r="FA295" s="20"/>
      <c r="FB295" s="20"/>
      <c r="FC295" s="20"/>
      <c r="FD295" s="20"/>
      <c r="FE295" s="20"/>
      <c r="FF295" s="20"/>
      <c r="FG295" s="20"/>
      <c r="FH295" s="20"/>
      <c r="FI295" s="20"/>
      <c r="FJ295" s="20"/>
      <c r="FK295" s="20"/>
      <c r="FL295" s="20"/>
      <c r="FM295" s="20"/>
      <c r="FN295" s="20"/>
      <c r="FO295" s="20"/>
      <c r="FP295" s="20"/>
      <c r="FQ295" s="20"/>
      <c r="FR295" s="20"/>
      <c r="FS295" s="20"/>
      <c r="FT295" s="20"/>
      <c r="FU295" s="20"/>
      <c r="FV295" s="20"/>
      <c r="FW295" s="20"/>
      <c r="FX295" s="20"/>
      <c r="FY295" s="20"/>
      <c r="FZ295" s="20"/>
      <c r="GA295" s="20"/>
      <c r="GB295" s="20"/>
      <c r="GC295" s="20"/>
      <c r="GD295" s="20"/>
      <c r="GE295" s="20"/>
      <c r="GF295" s="20"/>
      <c r="GG295" s="20"/>
      <c r="GH295" s="20"/>
      <c r="GI295" s="20"/>
      <c r="GJ295" s="20"/>
      <c r="GK295" s="20"/>
      <c r="GL295" s="20"/>
      <c r="GM295" s="20"/>
      <c r="GN295" s="20"/>
      <c r="GO295" s="20"/>
      <c r="GP295" s="20"/>
      <c r="GQ295" s="20"/>
      <c r="GR295" s="20"/>
      <c r="GS295" s="20"/>
      <c r="GT295" s="20"/>
      <c r="GU295" s="20"/>
      <c r="GV295" s="20"/>
      <c r="GW295" s="20"/>
      <c r="GX295" s="20"/>
      <c r="GY295" s="20"/>
      <c r="GZ295" s="20"/>
      <c r="HA295" s="20"/>
      <c r="HB295" s="20"/>
      <c r="HC295" s="20"/>
      <c r="HD295" s="20"/>
      <c r="HE295" s="20"/>
      <c r="HF295" s="20"/>
      <c r="HG295" s="20"/>
      <c r="HH295" s="20"/>
      <c r="HI295" s="20"/>
      <c r="HJ295" s="20"/>
      <c r="HK295" s="20"/>
      <c r="HL295" s="20"/>
      <c r="HM295" s="20"/>
      <c r="HN295" s="20"/>
      <c r="HO295" s="20"/>
      <c r="HP295" s="20"/>
      <c r="HQ295" s="20"/>
      <c r="HR295" s="20"/>
      <c r="HS295" s="20"/>
      <c r="HT295" s="20"/>
      <c r="HU295" s="20"/>
      <c r="HV295" s="20"/>
      <c r="HW295" s="20"/>
      <c r="HX295" s="20"/>
      <c r="HY295" s="20"/>
      <c r="HZ295" s="20"/>
      <c r="IA295" s="20"/>
      <c r="IB295" s="20"/>
      <c r="IC295" s="20"/>
      <c r="ID295" s="20"/>
      <c r="IE295" s="20"/>
      <c r="IF295" s="20"/>
      <c r="IG295" s="20"/>
      <c r="IH295" s="20"/>
      <c r="II295" s="20"/>
      <c r="IJ295" s="20"/>
      <c r="IK295" s="20"/>
      <c r="IL295" s="20"/>
      <c r="IM295" s="20"/>
      <c r="IN295" s="20"/>
      <c r="IO295" s="20"/>
      <c r="IP295" s="20"/>
      <c r="IQ295" s="20"/>
      <c r="IR295" s="20"/>
      <c r="IS295" s="20"/>
      <c r="IT295" s="20"/>
      <c r="IU295" s="20"/>
      <c r="IV295" s="20"/>
      <c r="IW295" s="20"/>
      <c r="IX295" s="20"/>
      <c r="IY295" s="20"/>
    </row>
    <row r="296" spans="1:259" x14ac:dyDescent="0.2">
      <c r="A296" s="123">
        <v>40367</v>
      </c>
      <c r="B296" s="102" t="s">
        <v>689</v>
      </c>
      <c r="C296" s="102" t="s">
        <v>2008</v>
      </c>
      <c r="D296" s="102" t="s">
        <v>134</v>
      </c>
      <c r="E296" s="102" t="s">
        <v>144</v>
      </c>
      <c r="F296" s="83">
        <v>40087</v>
      </c>
      <c r="G296" s="125">
        <v>2009</v>
      </c>
      <c r="H296" s="124" t="s">
        <v>23</v>
      </c>
      <c r="I296" s="124" t="str">
        <f t="shared" si="14"/>
        <v>KY</v>
      </c>
      <c r="J296" s="124" t="str">
        <f t="shared" si="13"/>
        <v>KY</v>
      </c>
      <c r="K296" s="124" t="str">
        <f t="shared" si="15"/>
        <v>Midwest</v>
      </c>
      <c r="L296" s="124" t="str">
        <f>INDEX('State '!$A$1:$C$62,MATCH($I296,'State '!$B:$B,0),3)</f>
        <v>Midwest</v>
      </c>
      <c r="M296" s="124" t="str">
        <f>INDEX('State '!$A$1:$C$62,MATCH($J296,'State '!$B:$B,0),3)</f>
        <v>Midwest</v>
      </c>
      <c r="N296" s="124"/>
      <c r="O296" s="86">
        <v>6.3</v>
      </c>
      <c r="P296" s="86">
        <v>11</v>
      </c>
      <c r="Q296" s="86">
        <v>92</v>
      </c>
      <c r="R296" s="125">
        <v>30</v>
      </c>
      <c r="S296" s="124" t="s">
        <v>135</v>
      </c>
      <c r="T296" s="124" t="s">
        <v>390</v>
      </c>
      <c r="U296" s="124" t="s">
        <v>690</v>
      </c>
      <c r="V296" s="124"/>
      <c r="W296" s="126"/>
    </row>
    <row r="297" spans="1:259" s="132" customFormat="1" x14ac:dyDescent="0.2">
      <c r="A297" s="123">
        <v>40367</v>
      </c>
      <c r="B297" s="102" t="s">
        <v>739</v>
      </c>
      <c r="C297" s="102" t="s">
        <v>1942</v>
      </c>
      <c r="D297" s="102" t="s">
        <v>141</v>
      </c>
      <c r="E297" s="102" t="s">
        <v>144</v>
      </c>
      <c r="F297" s="83">
        <v>40118</v>
      </c>
      <c r="G297" s="125">
        <v>2009</v>
      </c>
      <c r="H297" s="124" t="s">
        <v>409</v>
      </c>
      <c r="I297" s="124" t="str">
        <f t="shared" si="14"/>
        <v>PA</v>
      </c>
      <c r="J297" s="124" t="str">
        <f t="shared" si="13"/>
        <v>NJ</v>
      </c>
      <c r="K297" s="124" t="str">
        <f t="shared" si="15"/>
        <v>Northeast</v>
      </c>
      <c r="L297" s="124" t="str">
        <f>INDEX('State '!$A$1:$C$62,MATCH($I297,'State '!$B:$B,0),3)</f>
        <v>Northeast</v>
      </c>
      <c r="M297" s="124" t="str">
        <f>INDEX('State '!$A$1:$C$62,MATCH($J297,'State '!$B:$B,0),3)</f>
        <v>Northeast</v>
      </c>
      <c r="N297" s="124"/>
      <c r="O297" s="86">
        <v>229</v>
      </c>
      <c r="P297" s="86">
        <v>14.1</v>
      </c>
      <c r="Q297" s="86">
        <v>102</v>
      </c>
      <c r="R297" s="125">
        <v>42</v>
      </c>
      <c r="S297" s="124" t="s">
        <v>135</v>
      </c>
      <c r="T297" s="124" t="s">
        <v>390</v>
      </c>
      <c r="U297" s="124" t="s">
        <v>740</v>
      </c>
      <c r="V297" s="124"/>
      <c r="W297" s="126"/>
      <c r="X297" s="131"/>
    </row>
    <row r="298" spans="1:259" x14ac:dyDescent="0.2">
      <c r="A298" s="123">
        <v>40248</v>
      </c>
      <c r="B298" s="102" t="s">
        <v>683</v>
      </c>
      <c r="C298" s="102" t="s">
        <v>268</v>
      </c>
      <c r="D298" s="102" t="s">
        <v>141</v>
      </c>
      <c r="E298" s="102" t="s">
        <v>144</v>
      </c>
      <c r="F298" s="83">
        <v>39864</v>
      </c>
      <c r="G298" s="125">
        <v>2009</v>
      </c>
      <c r="H298" s="124" t="s">
        <v>40</v>
      </c>
      <c r="I298" s="124" t="str">
        <f t="shared" si="14"/>
        <v>AZ</v>
      </c>
      <c r="J298" s="124" t="str">
        <f t="shared" si="13"/>
        <v>AZ</v>
      </c>
      <c r="K298" s="124" t="str">
        <f t="shared" si="15"/>
        <v>Mountain</v>
      </c>
      <c r="L298" s="124" t="str">
        <f>INDEX('State '!$A$1:$C$62,MATCH($I298,'State '!$B:$B,0),3)</f>
        <v>Mountain</v>
      </c>
      <c r="M298" s="124" t="str">
        <f>INDEX('State '!$A$1:$C$62,MATCH($J298,'State '!$B:$B,0),3)</f>
        <v>Mountain</v>
      </c>
      <c r="N298" s="124"/>
      <c r="O298" s="86">
        <v>957</v>
      </c>
      <c r="P298" s="86">
        <v>284</v>
      </c>
      <c r="Q298" s="86">
        <v>500</v>
      </c>
      <c r="R298" s="125" t="s">
        <v>684</v>
      </c>
      <c r="S298" s="124" t="s">
        <v>135</v>
      </c>
      <c r="T298" s="124" t="s">
        <v>390</v>
      </c>
      <c r="U298" s="124" t="s">
        <v>685</v>
      </c>
      <c r="V298" s="124"/>
      <c r="W298" s="126"/>
    </row>
    <row r="299" spans="1:259" x14ac:dyDescent="0.2">
      <c r="A299" s="123">
        <v>40367</v>
      </c>
      <c r="B299" s="103" t="s">
        <v>702</v>
      </c>
      <c r="C299" s="103" t="s">
        <v>272</v>
      </c>
      <c r="D299" s="103" t="s">
        <v>137</v>
      </c>
      <c r="E299" s="145" t="s">
        <v>144</v>
      </c>
      <c r="F299" s="85">
        <v>39918</v>
      </c>
      <c r="G299" s="151">
        <v>2009</v>
      </c>
      <c r="H299" s="124" t="s">
        <v>38</v>
      </c>
      <c r="I299" s="124" t="str">
        <f t="shared" si="14"/>
        <v>NH</v>
      </c>
      <c r="J299" s="124" t="str">
        <f t="shared" si="13"/>
        <v>NH</v>
      </c>
      <c r="K299" s="124" t="str">
        <f t="shared" si="15"/>
        <v>Northeast</v>
      </c>
      <c r="L299" s="124" t="str">
        <f>INDEX('State '!$A$1:$C$62,MATCH($I299,'State '!$B:$B,0),3)</f>
        <v>Northeast</v>
      </c>
      <c r="M299" s="124" t="str">
        <f>INDEX('State '!$A$1:$C$62,MATCH($J299,'State '!$B:$B,0),3)</f>
        <v>Northeast</v>
      </c>
      <c r="N299" s="124"/>
      <c r="O299" s="147">
        <v>15</v>
      </c>
      <c r="P299" s="147">
        <v>12.7</v>
      </c>
      <c r="Q299" s="147">
        <v>26</v>
      </c>
      <c r="R299" s="86">
        <v>12</v>
      </c>
      <c r="S299" s="148" t="s">
        <v>139</v>
      </c>
      <c r="T299" s="149" t="s">
        <v>188</v>
      </c>
      <c r="U299" s="150" t="s">
        <v>391</v>
      </c>
      <c r="V299" s="124"/>
      <c r="W299" s="126"/>
    </row>
    <row r="300" spans="1:259" x14ac:dyDescent="0.2">
      <c r="A300" s="123">
        <v>40381</v>
      </c>
      <c r="B300" s="103" t="s">
        <v>722</v>
      </c>
      <c r="C300" s="103" t="s">
        <v>277</v>
      </c>
      <c r="D300" s="103" t="s">
        <v>141</v>
      </c>
      <c r="E300" s="145" t="s">
        <v>144</v>
      </c>
      <c r="F300" s="85">
        <v>40105</v>
      </c>
      <c r="G300" s="151">
        <v>2009</v>
      </c>
      <c r="H300" s="124" t="s">
        <v>723</v>
      </c>
      <c r="I300" s="124" t="str">
        <f t="shared" si="14"/>
        <v>IL</v>
      </c>
      <c r="J300" s="124" t="str">
        <f t="shared" si="13"/>
        <v>ON</v>
      </c>
      <c r="K300" s="124" t="str">
        <f t="shared" si="15"/>
        <v>Midwest, Canada</v>
      </c>
      <c r="L300" s="124" t="str">
        <f>INDEX('State '!$A$1:$C$62,MATCH($I300,'State '!$B:$B,0),3)</f>
        <v>Midwest</v>
      </c>
      <c r="M300" s="124" t="str">
        <f>INDEX('State '!$A$1:$C$62,MATCH($J300,'State '!$B:$B,0),3)</f>
        <v>Canada</v>
      </c>
      <c r="N300" s="124"/>
      <c r="O300" s="147">
        <v>36.200000000000003</v>
      </c>
      <c r="P300" s="147"/>
      <c r="Q300" s="147">
        <v>105</v>
      </c>
      <c r="R300" s="86"/>
      <c r="S300" s="148" t="s">
        <v>135</v>
      </c>
      <c r="T300" s="149" t="s">
        <v>390</v>
      </c>
      <c r="U300" s="150" t="s">
        <v>724</v>
      </c>
      <c r="V300" s="124"/>
      <c r="W300" s="126"/>
    </row>
    <row r="301" spans="1:259" x14ac:dyDescent="0.2">
      <c r="A301" s="123">
        <v>40367</v>
      </c>
      <c r="B301" s="102" t="s">
        <v>699</v>
      </c>
      <c r="C301" s="102" t="s">
        <v>271</v>
      </c>
      <c r="D301" s="102" t="s">
        <v>141</v>
      </c>
      <c r="E301" s="102" t="s">
        <v>144</v>
      </c>
      <c r="F301" s="83">
        <v>40087</v>
      </c>
      <c r="G301" s="125">
        <v>2009</v>
      </c>
      <c r="H301" s="124" t="s">
        <v>700</v>
      </c>
      <c r="I301" s="124" t="str">
        <f t="shared" si="14"/>
        <v>MN</v>
      </c>
      <c r="J301" s="124" t="str">
        <f t="shared" si="13"/>
        <v>ND</v>
      </c>
      <c r="K301" s="124" t="str">
        <f t="shared" si="15"/>
        <v>Midwest, Mountain</v>
      </c>
      <c r="L301" s="124" t="str">
        <f>INDEX('State '!$A$1:$C$62,MATCH($I301,'State '!$B:$B,0),3)</f>
        <v>Midwest</v>
      </c>
      <c r="M301" s="124" t="str">
        <f>INDEX('State '!$A$1:$C$62,MATCH($J301,'State '!$B:$B,0),3)</f>
        <v>Mountain</v>
      </c>
      <c r="N301" s="124"/>
      <c r="O301" s="86">
        <v>14.6</v>
      </c>
      <c r="P301" s="86">
        <v>9.98</v>
      </c>
      <c r="Q301" s="86">
        <v>38</v>
      </c>
      <c r="R301" s="125">
        <v>12</v>
      </c>
      <c r="S301" s="124" t="s">
        <v>135</v>
      </c>
      <c r="T301" s="124" t="s">
        <v>390</v>
      </c>
      <c r="U301" s="124" t="s">
        <v>701</v>
      </c>
      <c r="V301" s="124"/>
      <c r="W301" s="126"/>
    </row>
    <row r="302" spans="1:259" x14ac:dyDescent="0.2">
      <c r="A302" s="123">
        <v>40367</v>
      </c>
      <c r="B302" s="102" t="s">
        <v>708</v>
      </c>
      <c r="C302" s="102" t="s">
        <v>274</v>
      </c>
      <c r="D302" s="102" t="s">
        <v>141</v>
      </c>
      <c r="E302" s="102" t="s">
        <v>144</v>
      </c>
      <c r="F302" s="83">
        <v>40056</v>
      </c>
      <c r="G302" s="125">
        <v>2009</v>
      </c>
      <c r="H302" s="124" t="s">
        <v>709</v>
      </c>
      <c r="I302" s="124" t="str">
        <f t="shared" si="14"/>
        <v>MT</v>
      </c>
      <c r="J302" s="124" t="str">
        <f t="shared" si="13"/>
        <v>ND</v>
      </c>
      <c r="K302" s="124" t="str">
        <f t="shared" si="15"/>
        <v>Mountain</v>
      </c>
      <c r="L302" s="124" t="str">
        <f>INDEX('State '!$A$1:$C$62,MATCH($I302,'State '!$B:$B,0),3)</f>
        <v>Mountain</v>
      </c>
      <c r="M302" s="124" t="str">
        <f>INDEX('State '!$A$1:$C$62,MATCH($J302,'State '!$B:$B,0),3)</f>
        <v>Mountain</v>
      </c>
      <c r="N302" s="124"/>
      <c r="O302" s="86">
        <v>28.3</v>
      </c>
      <c r="P302" s="86"/>
      <c r="Q302" s="86">
        <v>75</v>
      </c>
      <c r="R302" s="125"/>
      <c r="S302" s="124" t="s">
        <v>135</v>
      </c>
      <c r="T302" s="124" t="s">
        <v>390</v>
      </c>
      <c r="U302" s="124" t="s">
        <v>710</v>
      </c>
      <c r="V302" s="124"/>
      <c r="W302" s="126"/>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0"/>
      <c r="FH302" s="20"/>
      <c r="FI302" s="20"/>
      <c r="FJ302" s="20"/>
      <c r="FK302" s="20"/>
      <c r="FL302" s="20"/>
      <c r="FM302" s="20"/>
      <c r="FN302" s="20"/>
      <c r="FO302" s="20"/>
      <c r="FP302" s="20"/>
      <c r="FQ302" s="20"/>
      <c r="FR302" s="20"/>
      <c r="FS302" s="20"/>
      <c r="FT302" s="20"/>
      <c r="FU302" s="20"/>
      <c r="FV302" s="20"/>
      <c r="FW302" s="20"/>
      <c r="FX302" s="20"/>
      <c r="FY302" s="20"/>
      <c r="FZ302" s="20"/>
      <c r="GA302" s="20"/>
      <c r="GB302" s="20"/>
      <c r="GC302" s="20"/>
      <c r="GD302" s="20"/>
      <c r="GE302" s="20"/>
      <c r="GF302" s="20"/>
      <c r="GG302" s="20"/>
      <c r="GH302" s="20"/>
      <c r="GI302" s="20"/>
      <c r="GJ302" s="20"/>
      <c r="GK302" s="20"/>
      <c r="GL302" s="20"/>
      <c r="GM302" s="20"/>
      <c r="GN302" s="20"/>
      <c r="GO302" s="20"/>
      <c r="GP302" s="20"/>
      <c r="GQ302" s="20"/>
      <c r="GR302" s="20"/>
      <c r="GS302" s="20"/>
      <c r="GT302" s="20"/>
      <c r="GU302" s="20"/>
      <c r="GV302" s="20"/>
      <c r="GW302" s="20"/>
      <c r="GX302" s="20"/>
      <c r="GY302" s="20"/>
      <c r="GZ302" s="20"/>
      <c r="HA302" s="20"/>
      <c r="HB302" s="20"/>
      <c r="HC302" s="20"/>
      <c r="HD302" s="20"/>
      <c r="HE302" s="20"/>
      <c r="HF302" s="20"/>
      <c r="HG302" s="20"/>
      <c r="HH302" s="20"/>
      <c r="HI302" s="20"/>
      <c r="HJ302" s="20"/>
      <c r="HK302" s="20"/>
      <c r="HL302" s="20"/>
      <c r="HM302" s="20"/>
      <c r="HN302" s="20"/>
      <c r="HO302" s="20"/>
      <c r="HP302" s="20"/>
      <c r="HQ302" s="20"/>
      <c r="HR302" s="20"/>
      <c r="HS302" s="20"/>
      <c r="HT302" s="20"/>
      <c r="HU302" s="20"/>
      <c r="HV302" s="20"/>
      <c r="HW302" s="20"/>
      <c r="HX302" s="20"/>
      <c r="HY302" s="20"/>
      <c r="HZ302" s="20"/>
      <c r="IA302" s="20"/>
      <c r="IB302" s="20"/>
      <c r="IC302" s="20"/>
      <c r="ID302" s="20"/>
      <c r="IE302" s="20"/>
      <c r="IF302" s="20"/>
      <c r="IG302" s="20"/>
      <c r="IH302" s="20"/>
      <c r="II302" s="20"/>
      <c r="IJ302" s="20"/>
      <c r="IK302" s="20"/>
      <c r="IL302" s="20"/>
      <c r="IM302" s="20"/>
      <c r="IN302" s="20"/>
      <c r="IO302" s="20"/>
      <c r="IP302" s="20"/>
      <c r="IQ302" s="20"/>
      <c r="IR302" s="20"/>
      <c r="IS302" s="20"/>
      <c r="IT302" s="20"/>
      <c r="IU302" s="20"/>
      <c r="IV302" s="20"/>
      <c r="IW302" s="20"/>
      <c r="IX302" s="20"/>
      <c r="IY302" s="20"/>
    </row>
    <row r="303" spans="1:259" x14ac:dyDescent="0.2">
      <c r="A303" s="123">
        <v>40381</v>
      </c>
      <c r="B303" s="103" t="s">
        <v>712</v>
      </c>
      <c r="C303" s="103" t="s">
        <v>249</v>
      </c>
      <c r="D303" s="103" t="s">
        <v>141</v>
      </c>
      <c r="E303" s="145" t="s">
        <v>144</v>
      </c>
      <c r="F303" s="85">
        <v>39994</v>
      </c>
      <c r="G303" s="151">
        <v>2009</v>
      </c>
      <c r="H303" s="124" t="s">
        <v>713</v>
      </c>
      <c r="I303" s="124" t="str">
        <f t="shared" si="14"/>
        <v>WY</v>
      </c>
      <c r="J303" s="124" t="str">
        <f t="shared" si="13"/>
        <v>CO</v>
      </c>
      <c r="K303" s="124" t="str">
        <f t="shared" si="15"/>
        <v>Mountain</v>
      </c>
      <c r="L303" s="124" t="str">
        <f>INDEX('State '!$A$1:$C$62,MATCH($I303,'State '!$B:$B,0),3)</f>
        <v>Mountain</v>
      </c>
      <c r="M303" s="124" t="str">
        <f>INDEX('State '!$A$1:$C$62,MATCH($J303,'State '!$B:$B,0),3)</f>
        <v>Mountain</v>
      </c>
      <c r="N303" s="124"/>
      <c r="O303" s="147">
        <v>0.25</v>
      </c>
      <c r="P303" s="147"/>
      <c r="Q303" s="147">
        <v>55</v>
      </c>
      <c r="R303" s="86"/>
      <c r="S303" s="148" t="s">
        <v>135</v>
      </c>
      <c r="T303" s="149" t="s">
        <v>390</v>
      </c>
      <c r="U303" s="150" t="s">
        <v>714</v>
      </c>
      <c r="V303" s="124"/>
      <c r="W303" s="126"/>
    </row>
    <row r="304" spans="1:259" s="20" customFormat="1" x14ac:dyDescent="0.2">
      <c r="A304" s="123">
        <v>40367</v>
      </c>
      <c r="B304" s="103" t="s">
        <v>1933</v>
      </c>
      <c r="C304" s="103" t="s">
        <v>249</v>
      </c>
      <c r="D304" s="103" t="s">
        <v>141</v>
      </c>
      <c r="E304" s="145" t="s">
        <v>144</v>
      </c>
      <c r="F304" s="85">
        <v>40086</v>
      </c>
      <c r="G304" s="151">
        <v>2009</v>
      </c>
      <c r="H304" s="124" t="s">
        <v>25</v>
      </c>
      <c r="I304" s="124" t="str">
        <f t="shared" si="14"/>
        <v>CO</v>
      </c>
      <c r="J304" s="124" t="str">
        <f t="shared" si="13"/>
        <v>CO</v>
      </c>
      <c r="K304" s="124" t="str">
        <f t="shared" si="15"/>
        <v>Mountain</v>
      </c>
      <c r="L304" s="124" t="str">
        <f>INDEX('State '!$A$1:$C$62,MATCH($I304,'State '!$B:$B,0),3)</f>
        <v>Mountain</v>
      </c>
      <c r="M304" s="124" t="str">
        <f>INDEX('State '!$A$1:$C$62,MATCH($J304,'State '!$B:$B,0),3)</f>
        <v>Mountain</v>
      </c>
      <c r="N304" s="124"/>
      <c r="O304" s="147">
        <v>42</v>
      </c>
      <c r="P304" s="147">
        <v>45.6</v>
      </c>
      <c r="Q304" s="147">
        <v>179.5</v>
      </c>
      <c r="R304" s="86"/>
      <c r="S304" s="148" t="s">
        <v>135</v>
      </c>
      <c r="T304" s="149" t="s">
        <v>390</v>
      </c>
      <c r="U304" s="150" t="s">
        <v>682</v>
      </c>
      <c r="V304" s="124"/>
      <c r="W304" s="126"/>
      <c r="X304" s="127"/>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AY304" s="114"/>
      <c r="AZ304" s="114"/>
      <c r="BA304" s="114"/>
      <c r="BB304" s="114"/>
      <c r="BC304" s="114"/>
      <c r="BD304" s="114"/>
      <c r="BE304" s="114"/>
      <c r="BF304" s="114"/>
      <c r="BG304" s="114"/>
      <c r="BH304" s="114"/>
      <c r="BI304" s="114"/>
      <c r="BJ304" s="114"/>
      <c r="BK304" s="114"/>
      <c r="BL304" s="114"/>
      <c r="BM304" s="114"/>
      <c r="BN304" s="114"/>
      <c r="BO304" s="114"/>
      <c r="BP304" s="114"/>
      <c r="BQ304" s="114"/>
      <c r="BR304" s="114"/>
      <c r="BS304" s="114"/>
      <c r="BT304" s="114"/>
      <c r="BU304" s="114"/>
      <c r="BV304" s="114"/>
      <c r="BW304" s="114"/>
      <c r="BX304" s="114"/>
      <c r="BY304" s="114"/>
      <c r="BZ304" s="114"/>
      <c r="CA304" s="114"/>
      <c r="CB304" s="114"/>
      <c r="CC304" s="114"/>
      <c r="CD304" s="114"/>
      <c r="CE304" s="114"/>
      <c r="CF304" s="114"/>
      <c r="CG304" s="114"/>
      <c r="CH304" s="114"/>
      <c r="CI304" s="114"/>
      <c r="CJ304" s="114"/>
      <c r="CK304" s="114"/>
      <c r="CL304" s="114"/>
      <c r="CM304" s="114"/>
      <c r="CN304" s="114"/>
      <c r="CO304" s="114"/>
      <c r="CP304" s="114"/>
      <c r="CQ304" s="114"/>
      <c r="CR304" s="114"/>
      <c r="CS304" s="114"/>
      <c r="CT304" s="114"/>
      <c r="CU304" s="114"/>
      <c r="CV304" s="114"/>
      <c r="CW304" s="114"/>
      <c r="CX304" s="114"/>
      <c r="CY304" s="114"/>
      <c r="CZ304" s="114"/>
      <c r="DA304" s="114"/>
      <c r="DB304" s="114"/>
      <c r="DC304" s="114"/>
      <c r="DD304" s="114"/>
      <c r="DE304" s="114"/>
      <c r="DF304" s="114"/>
      <c r="DG304" s="114"/>
      <c r="DH304" s="114"/>
      <c r="DI304" s="114"/>
      <c r="DJ304" s="114"/>
      <c r="DK304" s="114"/>
      <c r="DL304" s="114"/>
      <c r="DM304" s="114"/>
      <c r="DN304" s="114"/>
      <c r="DO304" s="114"/>
      <c r="DP304" s="114"/>
      <c r="DQ304" s="114"/>
      <c r="DR304" s="114"/>
      <c r="DS304" s="114"/>
      <c r="DT304" s="114"/>
      <c r="DU304" s="114"/>
      <c r="DV304" s="114"/>
      <c r="DW304" s="114"/>
      <c r="DX304" s="114"/>
      <c r="DY304" s="114"/>
      <c r="DZ304" s="114"/>
      <c r="EA304" s="114"/>
      <c r="EB304" s="114"/>
      <c r="EC304" s="114"/>
      <c r="ED304" s="114"/>
      <c r="EE304" s="114"/>
      <c r="EF304" s="114"/>
      <c r="EG304" s="114"/>
      <c r="EH304" s="114"/>
      <c r="EI304" s="114"/>
      <c r="EJ304" s="114"/>
      <c r="EK304" s="114"/>
      <c r="EL304" s="114"/>
      <c r="EM304" s="114"/>
      <c r="EN304" s="114"/>
      <c r="EO304" s="114"/>
      <c r="EP304" s="114"/>
      <c r="EQ304" s="114"/>
      <c r="ER304" s="114"/>
      <c r="ES304" s="114"/>
      <c r="ET304" s="114"/>
      <c r="EU304" s="114"/>
      <c r="EV304" s="114"/>
      <c r="EW304" s="114"/>
      <c r="EX304" s="114"/>
      <c r="EY304" s="114"/>
      <c r="EZ304" s="114"/>
      <c r="FA304" s="114"/>
      <c r="FB304" s="114"/>
      <c r="FC304" s="114"/>
      <c r="FD304" s="114"/>
      <c r="FE304" s="114"/>
      <c r="FF304" s="114"/>
      <c r="FG304" s="114"/>
      <c r="FH304" s="114"/>
      <c r="FI304" s="114"/>
      <c r="FJ304" s="114"/>
      <c r="FK304" s="114"/>
      <c r="FL304" s="114"/>
      <c r="FM304" s="114"/>
      <c r="FN304" s="114"/>
      <c r="FO304" s="114"/>
      <c r="FP304" s="114"/>
      <c r="FQ304" s="114"/>
      <c r="FR304" s="114"/>
      <c r="FS304" s="114"/>
      <c r="FT304" s="114"/>
      <c r="FU304" s="114"/>
      <c r="FV304" s="114"/>
      <c r="FW304" s="114"/>
      <c r="FX304" s="114"/>
      <c r="FY304" s="114"/>
      <c r="FZ304" s="114"/>
      <c r="GA304" s="114"/>
      <c r="GB304" s="114"/>
      <c r="GC304" s="114"/>
      <c r="GD304" s="114"/>
      <c r="GE304" s="114"/>
      <c r="GF304" s="114"/>
      <c r="GG304" s="114"/>
      <c r="GH304" s="114"/>
      <c r="GI304" s="114"/>
      <c r="GJ304" s="114"/>
      <c r="GK304" s="114"/>
      <c r="GL304" s="114"/>
      <c r="GM304" s="114"/>
      <c r="GN304" s="114"/>
      <c r="GO304" s="114"/>
      <c r="GP304" s="114"/>
      <c r="GQ304" s="114"/>
      <c r="GR304" s="114"/>
      <c r="GS304" s="114"/>
      <c r="GT304" s="114"/>
      <c r="GU304" s="114"/>
      <c r="GV304" s="114"/>
      <c r="GW304" s="114"/>
      <c r="GX304" s="114"/>
      <c r="GY304" s="114"/>
      <c r="GZ304" s="114"/>
      <c r="HA304" s="114"/>
      <c r="HB304" s="114"/>
      <c r="HC304" s="114"/>
      <c r="HD304" s="114"/>
      <c r="HE304" s="114"/>
      <c r="HF304" s="114"/>
      <c r="HG304" s="114"/>
      <c r="HH304" s="114"/>
      <c r="HI304" s="114"/>
      <c r="HJ304" s="114"/>
      <c r="HK304" s="114"/>
      <c r="HL304" s="114"/>
      <c r="HM304" s="114"/>
      <c r="HN304" s="114"/>
      <c r="HO304" s="114"/>
      <c r="HP304" s="114"/>
      <c r="HQ304" s="114"/>
      <c r="HR304" s="114"/>
      <c r="HS304" s="114"/>
      <c r="HT304" s="114"/>
      <c r="HU304" s="114"/>
      <c r="HV304" s="114"/>
      <c r="HW304" s="114"/>
      <c r="HX304" s="114"/>
      <c r="HY304" s="114"/>
      <c r="HZ304" s="114"/>
      <c r="IA304" s="114"/>
      <c r="IB304" s="114"/>
      <c r="IC304" s="114"/>
      <c r="ID304" s="114"/>
      <c r="IE304" s="114"/>
      <c r="IF304" s="114"/>
      <c r="IG304" s="114"/>
      <c r="IH304" s="114"/>
      <c r="II304" s="114"/>
      <c r="IJ304" s="114"/>
      <c r="IK304" s="114"/>
      <c r="IL304" s="114"/>
      <c r="IM304" s="114"/>
      <c r="IN304" s="114"/>
      <c r="IO304" s="114"/>
      <c r="IP304" s="114"/>
      <c r="IQ304" s="114"/>
      <c r="IR304" s="114"/>
      <c r="IS304" s="114"/>
      <c r="IT304" s="114"/>
      <c r="IU304" s="114"/>
      <c r="IV304" s="114"/>
      <c r="IW304" s="114"/>
      <c r="IX304" s="114"/>
      <c r="IY304" s="114"/>
    </row>
    <row r="305" spans="1:259" s="20" customFormat="1" x14ac:dyDescent="0.2">
      <c r="A305" s="123">
        <v>39990</v>
      </c>
      <c r="B305" s="102" t="s">
        <v>901</v>
      </c>
      <c r="C305" s="102" t="s">
        <v>201</v>
      </c>
      <c r="D305" s="102" t="s">
        <v>134</v>
      </c>
      <c r="E305" s="102" t="s">
        <v>144</v>
      </c>
      <c r="F305" s="83">
        <v>39753</v>
      </c>
      <c r="G305" s="84">
        <v>2008</v>
      </c>
      <c r="H305" s="124" t="s">
        <v>902</v>
      </c>
      <c r="I305" s="124" t="str">
        <f t="shared" si="14"/>
        <v>NJ</v>
      </c>
      <c r="J305" s="124" t="str">
        <f t="shared" si="13"/>
        <v>CT</v>
      </c>
      <c r="K305" s="124" t="str">
        <f t="shared" si="15"/>
        <v>Northeast</v>
      </c>
      <c r="L305" s="124" t="str">
        <f>INDEX('State '!$A$1:$C$62,MATCH($I305,'State '!$B:$B,0),3)</f>
        <v>Northeast</v>
      </c>
      <c r="M305" s="124" t="str">
        <f>INDEX('State '!$A$1:$C$62,MATCH($J305,'State '!$B:$B,0),3)</f>
        <v>Northeast</v>
      </c>
      <c r="N305" s="124"/>
      <c r="O305" s="86">
        <v>191.7</v>
      </c>
      <c r="P305" s="86">
        <v>4.8</v>
      </c>
      <c r="Q305" s="86">
        <v>325</v>
      </c>
      <c r="R305" s="125">
        <v>42</v>
      </c>
      <c r="S305" s="124" t="s">
        <v>135</v>
      </c>
      <c r="T305" s="124" t="s">
        <v>390</v>
      </c>
      <c r="U305" s="124" t="s">
        <v>903</v>
      </c>
      <c r="V305" s="124"/>
      <c r="W305" s="126"/>
    </row>
    <row r="306" spans="1:259" x14ac:dyDescent="0.2">
      <c r="A306" s="123">
        <v>39990</v>
      </c>
      <c r="B306" s="103" t="s">
        <v>782</v>
      </c>
      <c r="C306" s="103" t="s">
        <v>1788</v>
      </c>
      <c r="D306" s="103" t="s">
        <v>137</v>
      </c>
      <c r="E306" s="145" t="s">
        <v>144</v>
      </c>
      <c r="F306" s="85">
        <v>39539</v>
      </c>
      <c r="G306" s="146">
        <v>2008</v>
      </c>
      <c r="H306" s="124" t="s">
        <v>23</v>
      </c>
      <c r="I306" s="124" t="str">
        <f t="shared" si="14"/>
        <v>KY</v>
      </c>
      <c r="J306" s="124" t="str">
        <f t="shared" si="13"/>
        <v>KY</v>
      </c>
      <c r="K306" s="124" t="str">
        <f t="shared" si="15"/>
        <v>Midwest</v>
      </c>
      <c r="L306" s="124" t="str">
        <f>INDEX('State '!$A$1:$C$62,MATCH($I306,'State '!$B:$B,0),3)</f>
        <v>Midwest</v>
      </c>
      <c r="M306" s="124" t="str">
        <f>INDEX('State '!$A$1:$C$62,MATCH($J306,'State '!$B:$B,0),3)</f>
        <v>Midwest</v>
      </c>
      <c r="N306" s="124"/>
      <c r="O306" s="147">
        <v>60</v>
      </c>
      <c r="P306" s="147">
        <v>68</v>
      </c>
      <c r="Q306" s="147">
        <v>70</v>
      </c>
      <c r="R306" s="86">
        <v>20</v>
      </c>
      <c r="S306" s="148" t="s">
        <v>135</v>
      </c>
      <c r="T306" s="149" t="s">
        <v>390</v>
      </c>
      <c r="U306" s="150" t="s">
        <v>779</v>
      </c>
      <c r="V306" s="124"/>
      <c r="W306" s="126"/>
    </row>
    <row r="307" spans="1:259" s="20" customFormat="1" x14ac:dyDescent="0.2">
      <c r="A307" s="123">
        <v>39990</v>
      </c>
      <c r="B307" s="105" t="s">
        <v>778</v>
      </c>
      <c r="C307" s="105" t="s">
        <v>1788</v>
      </c>
      <c r="D307" s="105" t="s">
        <v>134</v>
      </c>
      <c r="E307" s="102" t="s">
        <v>144</v>
      </c>
      <c r="F307" s="83">
        <v>39539</v>
      </c>
      <c r="G307" s="84">
        <v>2008</v>
      </c>
      <c r="H307" s="124" t="s">
        <v>23</v>
      </c>
      <c r="I307" s="124" t="str">
        <f t="shared" si="14"/>
        <v>KY</v>
      </c>
      <c r="J307" s="124" t="str">
        <f t="shared" si="13"/>
        <v>KY</v>
      </c>
      <c r="K307" s="124" t="str">
        <f t="shared" si="15"/>
        <v>Midwest</v>
      </c>
      <c r="L307" s="124" t="str">
        <f>INDEX('State '!$A$1:$C$62,MATCH($I307,'State '!$B:$B,0),3)</f>
        <v>Midwest</v>
      </c>
      <c r="M307" s="124" t="str">
        <f>INDEX('State '!$A$1:$C$62,MATCH($J307,'State '!$B:$B,0),3)</f>
        <v>Midwest</v>
      </c>
      <c r="N307" s="124"/>
      <c r="O307" s="86">
        <v>20</v>
      </c>
      <c r="P307" s="86"/>
      <c r="Q307" s="125">
        <v>60</v>
      </c>
      <c r="R307" s="129">
        <v>20</v>
      </c>
      <c r="S307" s="130" t="s">
        <v>135</v>
      </c>
      <c r="T307" s="124" t="s">
        <v>390</v>
      </c>
      <c r="U307" s="124" t="s">
        <v>779</v>
      </c>
      <c r="V307" s="124"/>
      <c r="W307" s="126"/>
    </row>
    <row r="308" spans="1:259" x14ac:dyDescent="0.2">
      <c r="A308" s="123">
        <v>39990</v>
      </c>
      <c r="B308" s="102" t="s">
        <v>752</v>
      </c>
      <c r="C308" s="102" t="s">
        <v>217</v>
      </c>
      <c r="D308" s="102" t="s">
        <v>134</v>
      </c>
      <c r="E308" s="102" t="s">
        <v>144</v>
      </c>
      <c r="F308" s="83">
        <v>39736</v>
      </c>
      <c r="G308" s="84">
        <v>2008</v>
      </c>
      <c r="H308" s="124" t="s">
        <v>0</v>
      </c>
      <c r="I308" s="124" t="str">
        <f t="shared" si="14"/>
        <v>LA</v>
      </c>
      <c r="J308" s="124" t="str">
        <f t="shared" si="13"/>
        <v>LA</v>
      </c>
      <c r="K308" s="124" t="str">
        <f t="shared" si="15"/>
        <v>South Central</v>
      </c>
      <c r="L308" s="124" t="str">
        <f>INDEX('State '!$A$1:$C$62,MATCH($I308,'State '!$B:$B,0),3)</f>
        <v>South Central</v>
      </c>
      <c r="M308" s="124" t="str">
        <f>INDEX('State '!$A$1:$C$62,MATCH($J308,'State '!$B:$B,0),3)</f>
        <v>South Central</v>
      </c>
      <c r="N308" s="124"/>
      <c r="O308" s="86">
        <v>30</v>
      </c>
      <c r="P308" s="86">
        <v>20.350000000000001</v>
      </c>
      <c r="Q308" s="86">
        <v>1200</v>
      </c>
      <c r="R308" s="125" t="s">
        <v>753</v>
      </c>
      <c r="S308" s="124" t="s">
        <v>135</v>
      </c>
      <c r="T308" s="124" t="s">
        <v>390</v>
      </c>
      <c r="U308" s="124" t="s">
        <v>754</v>
      </c>
      <c r="V308" s="124"/>
      <c r="W308" s="126"/>
    </row>
    <row r="309" spans="1:259" s="20" customFormat="1" x14ac:dyDescent="0.2">
      <c r="A309" s="123">
        <v>39990</v>
      </c>
      <c r="B309" s="103" t="s">
        <v>784</v>
      </c>
      <c r="C309" s="103" t="s">
        <v>282</v>
      </c>
      <c r="D309" s="103" t="s">
        <v>141</v>
      </c>
      <c r="E309" s="145" t="s">
        <v>144</v>
      </c>
      <c r="F309" s="85">
        <v>39539</v>
      </c>
      <c r="G309" s="146">
        <v>2008</v>
      </c>
      <c r="H309" s="124" t="s">
        <v>6</v>
      </c>
      <c r="I309" s="124" t="str">
        <f t="shared" si="14"/>
        <v>TX</v>
      </c>
      <c r="J309" s="124" t="str">
        <f t="shared" si="13"/>
        <v>TX</v>
      </c>
      <c r="K309" s="124" t="str">
        <f t="shared" si="15"/>
        <v>South Central</v>
      </c>
      <c r="L309" s="124" t="str">
        <f>INDEX('State '!$A$1:$C$62,MATCH($I309,'State '!$B:$B,0),3)</f>
        <v>South Central</v>
      </c>
      <c r="M309" s="124" t="str">
        <f>INDEX('State '!$A$1:$C$62,MATCH($J309,'State '!$B:$B,0),3)</f>
        <v>South Central</v>
      </c>
      <c r="N309" s="124"/>
      <c r="O309" s="147">
        <v>56</v>
      </c>
      <c r="P309" s="147">
        <v>30</v>
      </c>
      <c r="Q309" s="147">
        <v>2600</v>
      </c>
      <c r="R309" s="86">
        <v>42</v>
      </c>
      <c r="S309" s="148" t="s">
        <v>139</v>
      </c>
      <c r="T309" s="149" t="s">
        <v>188</v>
      </c>
      <c r="U309" s="150" t="s">
        <v>391</v>
      </c>
      <c r="V309" s="124"/>
      <c r="W309" s="126"/>
    </row>
    <row r="310" spans="1:259" s="20" customFormat="1" x14ac:dyDescent="0.2">
      <c r="A310" s="123">
        <v>39990</v>
      </c>
      <c r="B310" s="102" t="s">
        <v>773</v>
      </c>
      <c r="C310" s="102" t="s">
        <v>284</v>
      </c>
      <c r="D310" s="102" t="s">
        <v>141</v>
      </c>
      <c r="E310" s="102" t="s">
        <v>144</v>
      </c>
      <c r="F310" s="83">
        <v>39692</v>
      </c>
      <c r="G310" s="84">
        <v>2008</v>
      </c>
      <c r="H310" s="124" t="s">
        <v>0</v>
      </c>
      <c r="I310" s="124" t="str">
        <f t="shared" si="14"/>
        <v>LA</v>
      </c>
      <c r="J310" s="124" t="str">
        <f t="shared" si="13"/>
        <v>LA</v>
      </c>
      <c r="K310" s="124" t="str">
        <f t="shared" si="15"/>
        <v>South Central</v>
      </c>
      <c r="L310" s="124" t="str">
        <f>INDEX('State '!$A$1:$C$62,MATCH($I310,'State '!$B:$B,0),3)</f>
        <v>South Central</v>
      </c>
      <c r="M310" s="124" t="str">
        <f>INDEX('State '!$A$1:$C$62,MATCH($J310,'State '!$B:$B,0),3)</f>
        <v>South Central</v>
      </c>
      <c r="N310" s="124"/>
      <c r="O310" s="86">
        <v>115.1</v>
      </c>
      <c r="P310" s="86">
        <v>36.1</v>
      </c>
      <c r="Q310" s="86">
        <v>2350</v>
      </c>
      <c r="R310" s="125">
        <v>42</v>
      </c>
      <c r="S310" s="124" t="s">
        <v>135</v>
      </c>
      <c r="T310" s="124" t="s">
        <v>390</v>
      </c>
      <c r="U310" s="124" t="s">
        <v>774</v>
      </c>
      <c r="V310" s="124"/>
      <c r="W310" s="126" t="s">
        <v>2303</v>
      </c>
      <c r="X310" s="127"/>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c r="AU310" s="114"/>
      <c r="AV310" s="114"/>
      <c r="AW310" s="114"/>
      <c r="AX310" s="114"/>
      <c r="AY310" s="114"/>
      <c r="AZ310" s="114"/>
      <c r="BA310" s="114"/>
      <c r="BB310" s="114"/>
      <c r="BC310" s="114"/>
      <c r="BD310" s="114"/>
      <c r="BE310" s="114"/>
      <c r="BF310" s="114"/>
      <c r="BG310" s="114"/>
      <c r="BH310" s="114"/>
      <c r="BI310" s="114"/>
      <c r="BJ310" s="114"/>
      <c r="BK310" s="114"/>
      <c r="BL310" s="114"/>
      <c r="BM310" s="114"/>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CH310" s="114"/>
      <c r="CI310" s="114"/>
      <c r="CJ310" s="114"/>
      <c r="CK310" s="114"/>
      <c r="CL310" s="114"/>
      <c r="CM310" s="114"/>
      <c r="CN310" s="114"/>
      <c r="CO310" s="114"/>
      <c r="CP310" s="114"/>
      <c r="CQ310" s="114"/>
      <c r="CR310" s="114"/>
      <c r="CS310" s="114"/>
      <c r="CT310" s="114"/>
      <c r="CU310" s="114"/>
      <c r="CV310" s="114"/>
      <c r="CW310" s="114"/>
      <c r="CX310" s="114"/>
      <c r="CY310" s="114"/>
      <c r="CZ310" s="114"/>
      <c r="DA310" s="114"/>
      <c r="DB310" s="114"/>
      <c r="DC310" s="114"/>
      <c r="DD310" s="114"/>
      <c r="DE310" s="114"/>
      <c r="DF310" s="114"/>
      <c r="DG310" s="114"/>
      <c r="DH310" s="114"/>
      <c r="DI310" s="114"/>
      <c r="DJ310" s="114"/>
      <c r="DK310" s="114"/>
      <c r="DL310" s="114"/>
      <c r="DM310" s="114"/>
      <c r="DN310" s="114"/>
      <c r="DO310" s="114"/>
      <c r="DP310" s="114"/>
      <c r="DQ310" s="114"/>
      <c r="DR310" s="114"/>
      <c r="DS310" s="114"/>
      <c r="DT310" s="114"/>
      <c r="DU310" s="114"/>
      <c r="DV310" s="114"/>
      <c r="DW310" s="114"/>
      <c r="DX310" s="114"/>
      <c r="DY310" s="114"/>
      <c r="DZ310" s="114"/>
      <c r="EA310" s="114"/>
      <c r="EB310" s="114"/>
      <c r="EC310" s="114"/>
      <c r="ED310" s="114"/>
      <c r="EE310" s="114"/>
      <c r="EF310" s="114"/>
      <c r="EG310" s="114"/>
      <c r="EH310" s="114"/>
      <c r="EI310" s="114"/>
      <c r="EJ310" s="114"/>
      <c r="EK310" s="114"/>
      <c r="EL310" s="114"/>
      <c r="EM310" s="114"/>
      <c r="EN310" s="114"/>
      <c r="EO310" s="114"/>
      <c r="EP310" s="114"/>
      <c r="EQ310" s="114"/>
      <c r="ER310" s="114"/>
      <c r="ES310" s="114"/>
      <c r="ET310" s="114"/>
      <c r="EU310" s="114"/>
      <c r="EV310" s="114"/>
      <c r="EW310" s="114"/>
      <c r="EX310" s="114"/>
      <c r="EY310" s="114"/>
      <c r="EZ310" s="114"/>
      <c r="FA310" s="114"/>
      <c r="FB310" s="114"/>
      <c r="FC310" s="114"/>
      <c r="FD310" s="114"/>
      <c r="FE310" s="114"/>
      <c r="FF310" s="114"/>
      <c r="FG310" s="114"/>
      <c r="FH310" s="114"/>
      <c r="FI310" s="114"/>
      <c r="FJ310" s="114"/>
      <c r="FK310" s="114"/>
      <c r="FL310" s="114"/>
      <c r="FM310" s="114"/>
      <c r="FN310" s="114"/>
      <c r="FO310" s="114"/>
      <c r="FP310" s="114"/>
      <c r="FQ310" s="114"/>
      <c r="FR310" s="114"/>
      <c r="FS310" s="114"/>
      <c r="FT310" s="114"/>
      <c r="FU310" s="114"/>
      <c r="FV310" s="114"/>
      <c r="FW310" s="114"/>
      <c r="FX310" s="114"/>
      <c r="FY310" s="114"/>
      <c r="FZ310" s="114"/>
      <c r="GA310" s="114"/>
      <c r="GB310" s="114"/>
      <c r="GC310" s="114"/>
      <c r="GD310" s="114"/>
      <c r="GE310" s="114"/>
      <c r="GF310" s="114"/>
      <c r="GG310" s="114"/>
      <c r="GH310" s="114"/>
      <c r="GI310" s="114"/>
      <c r="GJ310" s="114"/>
      <c r="GK310" s="114"/>
      <c r="GL310" s="114"/>
      <c r="GM310" s="114"/>
      <c r="GN310" s="114"/>
      <c r="GO310" s="114"/>
      <c r="GP310" s="114"/>
      <c r="GQ310" s="114"/>
      <c r="GR310" s="114"/>
      <c r="GS310" s="114"/>
      <c r="GT310" s="114"/>
      <c r="GU310" s="114"/>
      <c r="GV310" s="114"/>
      <c r="GW310" s="114"/>
      <c r="GX310" s="114"/>
      <c r="GY310" s="114"/>
      <c r="GZ310" s="114"/>
      <c r="HA310" s="114"/>
      <c r="HB310" s="114"/>
      <c r="HC310" s="114"/>
      <c r="HD310" s="114"/>
      <c r="HE310" s="114"/>
      <c r="HF310" s="114"/>
      <c r="HG310" s="114"/>
      <c r="HH310" s="114"/>
      <c r="HI310" s="114"/>
      <c r="HJ310" s="114"/>
      <c r="HK310" s="114"/>
      <c r="HL310" s="114"/>
      <c r="HM310" s="114"/>
      <c r="HN310" s="114"/>
      <c r="HO310" s="114"/>
      <c r="HP310" s="114"/>
      <c r="HQ310" s="114"/>
      <c r="HR310" s="114"/>
      <c r="HS310" s="114"/>
      <c r="HT310" s="114"/>
      <c r="HU310" s="114"/>
      <c r="HV310" s="114"/>
      <c r="HW310" s="114"/>
      <c r="HX310" s="114"/>
      <c r="HY310" s="114"/>
      <c r="HZ310" s="114"/>
      <c r="IA310" s="114"/>
      <c r="IB310" s="114"/>
      <c r="IC310" s="114"/>
      <c r="ID310" s="114"/>
      <c r="IE310" s="114"/>
      <c r="IF310" s="114"/>
      <c r="IG310" s="114"/>
      <c r="IH310" s="114"/>
      <c r="II310" s="114"/>
      <c r="IJ310" s="114"/>
      <c r="IK310" s="114"/>
      <c r="IL310" s="114"/>
      <c r="IM310" s="114"/>
      <c r="IN310" s="114"/>
      <c r="IO310" s="114"/>
      <c r="IP310" s="114"/>
      <c r="IQ310" s="114"/>
      <c r="IR310" s="114"/>
      <c r="IS310" s="114"/>
      <c r="IT310" s="114"/>
      <c r="IU310" s="114"/>
      <c r="IV310" s="114"/>
      <c r="IW310" s="114"/>
      <c r="IX310" s="114"/>
      <c r="IY310" s="114"/>
    </row>
    <row r="311" spans="1:259" s="20" customFormat="1" x14ac:dyDescent="0.2">
      <c r="A311" s="123">
        <v>39990</v>
      </c>
      <c r="B311" s="103" t="s">
        <v>825</v>
      </c>
      <c r="C311" s="103" t="s">
        <v>288</v>
      </c>
      <c r="D311" s="103" t="s">
        <v>134</v>
      </c>
      <c r="E311" s="145" t="s">
        <v>144</v>
      </c>
      <c r="F311" s="85">
        <v>39553</v>
      </c>
      <c r="G311" s="146">
        <v>2008</v>
      </c>
      <c r="H311" s="124" t="s">
        <v>30</v>
      </c>
      <c r="I311" s="124" t="str">
        <f t="shared" si="14"/>
        <v>MN</v>
      </c>
      <c r="J311" s="124" t="str">
        <f t="shared" si="13"/>
        <v>MN</v>
      </c>
      <c r="K311" s="124" t="str">
        <f t="shared" si="15"/>
        <v>Midwest</v>
      </c>
      <c r="L311" s="124" t="str">
        <f>INDEX('State '!$A$1:$C$62,MATCH($I311,'State '!$B:$B,0),3)</f>
        <v>Midwest</v>
      </c>
      <c r="M311" s="124" t="str">
        <f>INDEX('State '!$A$1:$C$62,MATCH($J311,'State '!$B:$B,0),3)</f>
        <v>Midwest</v>
      </c>
      <c r="N311" s="124"/>
      <c r="O311" s="147">
        <v>7.2</v>
      </c>
      <c r="P311" s="147">
        <v>13</v>
      </c>
      <c r="Q311" s="147">
        <v>91.2</v>
      </c>
      <c r="R311" s="86">
        <v>16</v>
      </c>
      <c r="S311" s="148" t="s">
        <v>139</v>
      </c>
      <c r="T311" s="149" t="s">
        <v>188</v>
      </c>
      <c r="U311" s="150" t="s">
        <v>391</v>
      </c>
      <c r="V311" s="124"/>
      <c r="W311" s="126"/>
      <c r="X311" s="127"/>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c r="AU311" s="114"/>
      <c r="AV311" s="114"/>
      <c r="AW311" s="11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114"/>
      <c r="BS311" s="114"/>
      <c r="BT311" s="114"/>
      <c r="BU311" s="114"/>
      <c r="BV311" s="114"/>
      <c r="BW311" s="114"/>
      <c r="BX311" s="114"/>
      <c r="BY311" s="114"/>
      <c r="BZ311" s="114"/>
      <c r="CA311" s="114"/>
      <c r="CB311" s="114"/>
      <c r="CC311" s="114"/>
      <c r="CD311" s="114"/>
      <c r="CE311" s="114"/>
      <c r="CF311" s="114"/>
      <c r="CG311" s="114"/>
      <c r="CH311" s="114"/>
      <c r="CI311" s="114"/>
      <c r="CJ311" s="114"/>
      <c r="CK311" s="114"/>
      <c r="CL311" s="114"/>
      <c r="CM311" s="114"/>
      <c r="CN311" s="114"/>
      <c r="CO311" s="114"/>
      <c r="CP311" s="114"/>
      <c r="CQ311" s="114"/>
      <c r="CR311" s="114"/>
      <c r="CS311" s="114"/>
      <c r="CT311" s="114"/>
      <c r="CU311" s="114"/>
      <c r="CV311" s="114"/>
      <c r="CW311" s="114"/>
      <c r="CX311" s="114"/>
      <c r="CY311" s="114"/>
      <c r="CZ311" s="114"/>
      <c r="DA311" s="114"/>
      <c r="DB311" s="114"/>
      <c r="DC311" s="114"/>
      <c r="DD311" s="114"/>
      <c r="DE311" s="114"/>
      <c r="DF311" s="114"/>
      <c r="DG311" s="114"/>
      <c r="DH311" s="114"/>
      <c r="DI311" s="114"/>
      <c r="DJ311" s="114"/>
      <c r="DK311" s="114"/>
      <c r="DL311" s="114"/>
      <c r="DM311" s="114"/>
      <c r="DN311" s="114"/>
      <c r="DO311" s="114"/>
      <c r="DP311" s="114"/>
      <c r="DQ311" s="114"/>
      <c r="DR311" s="114"/>
      <c r="DS311" s="114"/>
      <c r="DT311" s="114"/>
      <c r="DU311" s="114"/>
      <c r="DV311" s="114"/>
      <c r="DW311" s="114"/>
      <c r="DX311" s="114"/>
      <c r="DY311" s="114"/>
      <c r="DZ311" s="114"/>
      <c r="EA311" s="114"/>
      <c r="EB311" s="114"/>
      <c r="EC311" s="114"/>
      <c r="ED311" s="114"/>
      <c r="EE311" s="114"/>
      <c r="EF311" s="114"/>
      <c r="EG311" s="114"/>
      <c r="EH311" s="114"/>
      <c r="EI311" s="114"/>
      <c r="EJ311" s="114"/>
      <c r="EK311" s="114"/>
      <c r="EL311" s="114"/>
      <c r="EM311" s="114"/>
      <c r="EN311" s="114"/>
      <c r="EO311" s="114"/>
      <c r="EP311" s="114"/>
      <c r="EQ311" s="114"/>
      <c r="ER311" s="114"/>
      <c r="ES311" s="114"/>
      <c r="ET311" s="114"/>
      <c r="EU311" s="114"/>
      <c r="EV311" s="114"/>
      <c r="EW311" s="114"/>
      <c r="EX311" s="114"/>
      <c r="EY311" s="114"/>
      <c r="EZ311" s="114"/>
      <c r="FA311" s="114"/>
      <c r="FB311" s="114"/>
      <c r="FC311" s="114"/>
      <c r="FD311" s="114"/>
      <c r="FE311" s="114"/>
      <c r="FF311" s="114"/>
      <c r="FG311" s="114"/>
      <c r="FH311" s="114"/>
      <c r="FI311" s="114"/>
      <c r="FJ311" s="114"/>
      <c r="FK311" s="114"/>
      <c r="FL311" s="114"/>
      <c r="FM311" s="114"/>
      <c r="FN311" s="114"/>
      <c r="FO311" s="114"/>
      <c r="FP311" s="114"/>
      <c r="FQ311" s="114"/>
      <c r="FR311" s="114"/>
      <c r="FS311" s="114"/>
      <c r="FT311" s="114"/>
      <c r="FU311" s="114"/>
      <c r="FV311" s="114"/>
      <c r="FW311" s="114"/>
      <c r="FX311" s="114"/>
      <c r="FY311" s="114"/>
      <c r="FZ311" s="114"/>
      <c r="GA311" s="114"/>
      <c r="GB311" s="114"/>
      <c r="GC311" s="114"/>
      <c r="GD311" s="114"/>
      <c r="GE311" s="114"/>
      <c r="GF311" s="114"/>
      <c r="GG311" s="114"/>
      <c r="GH311" s="114"/>
      <c r="GI311" s="114"/>
      <c r="GJ311" s="114"/>
      <c r="GK311" s="114"/>
      <c r="GL311" s="114"/>
      <c r="GM311" s="114"/>
      <c r="GN311" s="114"/>
      <c r="GO311" s="114"/>
      <c r="GP311" s="114"/>
      <c r="GQ311" s="114"/>
      <c r="GR311" s="114"/>
      <c r="GS311" s="114"/>
      <c r="GT311" s="114"/>
      <c r="GU311" s="114"/>
      <c r="GV311" s="114"/>
      <c r="GW311" s="114"/>
      <c r="GX311" s="114"/>
      <c r="GY311" s="114"/>
      <c r="GZ311" s="114"/>
      <c r="HA311" s="114"/>
      <c r="HB311" s="114"/>
      <c r="HC311" s="114"/>
      <c r="HD311" s="114"/>
      <c r="HE311" s="114"/>
      <c r="HF311" s="114"/>
      <c r="HG311" s="114"/>
      <c r="HH311" s="114"/>
      <c r="HI311" s="114"/>
      <c r="HJ311" s="114"/>
      <c r="HK311" s="114"/>
      <c r="HL311" s="114"/>
      <c r="HM311" s="114"/>
      <c r="HN311" s="114"/>
      <c r="HO311" s="114"/>
      <c r="HP311" s="114"/>
      <c r="HQ311" s="114"/>
      <c r="HR311" s="114"/>
      <c r="HS311" s="114"/>
      <c r="HT311" s="114"/>
      <c r="HU311" s="114"/>
      <c r="HV311" s="114"/>
      <c r="HW311" s="114"/>
      <c r="HX311" s="114"/>
      <c r="HY311" s="114"/>
      <c r="HZ311" s="114"/>
      <c r="IA311" s="114"/>
      <c r="IB311" s="114"/>
      <c r="IC311" s="114"/>
      <c r="ID311" s="114"/>
      <c r="IE311" s="114"/>
      <c r="IF311" s="114"/>
      <c r="IG311" s="114"/>
      <c r="IH311" s="114"/>
      <c r="II311" s="114"/>
      <c r="IJ311" s="114"/>
      <c r="IK311" s="114"/>
      <c r="IL311" s="114"/>
      <c r="IM311" s="114"/>
      <c r="IN311" s="114"/>
      <c r="IO311" s="114"/>
      <c r="IP311" s="114"/>
      <c r="IQ311" s="114"/>
      <c r="IR311" s="114"/>
      <c r="IS311" s="114"/>
      <c r="IT311" s="114"/>
      <c r="IU311" s="114"/>
      <c r="IV311" s="114"/>
      <c r="IW311" s="114"/>
      <c r="IX311" s="114"/>
      <c r="IY311" s="114"/>
    </row>
    <row r="312" spans="1:259" s="20" customFormat="1" ht="25.5" x14ac:dyDescent="0.2">
      <c r="A312" s="123">
        <v>39990</v>
      </c>
      <c r="B312" s="102" t="s">
        <v>849</v>
      </c>
      <c r="C312" s="102" t="s">
        <v>259</v>
      </c>
      <c r="D312" s="102" t="s">
        <v>141</v>
      </c>
      <c r="E312" s="102" t="s">
        <v>144</v>
      </c>
      <c r="F312" s="83">
        <v>39753</v>
      </c>
      <c r="G312" s="84">
        <v>2008</v>
      </c>
      <c r="H312" s="124" t="s">
        <v>32</v>
      </c>
      <c r="I312" s="124" t="str">
        <f t="shared" si="14"/>
        <v>AR</v>
      </c>
      <c r="J312" s="124" t="str">
        <f t="shared" si="13"/>
        <v>AR</v>
      </c>
      <c r="K312" s="124" t="str">
        <f t="shared" si="15"/>
        <v>South Central</v>
      </c>
      <c r="L312" s="124" t="str">
        <f>INDEX('State '!$A$1:$C$62,MATCH($I312,'State '!$B:$B,0),3)</f>
        <v>South Central</v>
      </c>
      <c r="M312" s="124" t="str">
        <f>INDEX('State '!$A$1:$C$62,MATCH($J312,'State '!$B:$B,0),3)</f>
        <v>South Central</v>
      </c>
      <c r="N312" s="124"/>
      <c r="O312" s="86">
        <v>26.26</v>
      </c>
      <c r="P312" s="86"/>
      <c r="Q312" s="86">
        <v>200</v>
      </c>
      <c r="R312" s="125"/>
      <c r="S312" s="124" t="s">
        <v>135</v>
      </c>
      <c r="T312" s="124" t="s">
        <v>390</v>
      </c>
      <c r="U312" s="124" t="s">
        <v>850</v>
      </c>
      <c r="V312" s="124"/>
      <c r="W312" s="126"/>
      <c r="X312" s="127"/>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c r="AU312" s="114"/>
      <c r="AV312" s="114"/>
      <c r="AW312" s="114"/>
      <c r="AX312" s="114"/>
      <c r="AY312" s="114"/>
      <c r="AZ312" s="114"/>
      <c r="BA312" s="114"/>
      <c r="BB312" s="114"/>
      <c r="BC312" s="114"/>
      <c r="BD312" s="114"/>
      <c r="BE312" s="114"/>
      <c r="BF312" s="114"/>
      <c r="BG312" s="114"/>
      <c r="BH312" s="114"/>
      <c r="BI312" s="114"/>
      <c r="BJ312" s="114"/>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CH312" s="114"/>
      <c r="CI312" s="114"/>
      <c r="CJ312" s="114"/>
      <c r="CK312" s="114"/>
      <c r="CL312" s="114"/>
      <c r="CM312" s="114"/>
      <c r="CN312" s="114"/>
      <c r="CO312" s="114"/>
      <c r="CP312" s="114"/>
      <c r="CQ312" s="114"/>
      <c r="CR312" s="114"/>
      <c r="CS312" s="114"/>
      <c r="CT312" s="114"/>
      <c r="CU312" s="114"/>
      <c r="CV312" s="114"/>
      <c r="CW312" s="114"/>
      <c r="CX312" s="114"/>
      <c r="CY312" s="114"/>
      <c r="CZ312" s="114"/>
      <c r="DA312" s="114"/>
      <c r="DB312" s="114"/>
      <c r="DC312" s="114"/>
      <c r="DD312" s="114"/>
      <c r="DE312" s="114"/>
      <c r="DF312" s="114"/>
      <c r="DG312" s="114"/>
      <c r="DH312" s="114"/>
      <c r="DI312" s="114"/>
      <c r="DJ312" s="114"/>
      <c r="DK312" s="114"/>
      <c r="DL312" s="114"/>
      <c r="DM312" s="114"/>
      <c r="DN312" s="114"/>
      <c r="DO312" s="114"/>
      <c r="DP312" s="114"/>
      <c r="DQ312" s="114"/>
      <c r="DR312" s="114"/>
      <c r="DS312" s="114"/>
      <c r="DT312" s="114"/>
      <c r="DU312" s="114"/>
      <c r="DV312" s="114"/>
      <c r="DW312" s="114"/>
      <c r="DX312" s="114"/>
      <c r="DY312" s="114"/>
      <c r="DZ312" s="114"/>
      <c r="EA312" s="114"/>
      <c r="EB312" s="114"/>
      <c r="EC312" s="114"/>
      <c r="ED312" s="114"/>
      <c r="EE312" s="114"/>
      <c r="EF312" s="114"/>
      <c r="EG312" s="114"/>
      <c r="EH312" s="114"/>
      <c r="EI312" s="114"/>
      <c r="EJ312" s="114"/>
      <c r="EK312" s="114"/>
      <c r="EL312" s="114"/>
      <c r="EM312" s="114"/>
      <c r="EN312" s="114"/>
      <c r="EO312" s="114"/>
      <c r="EP312" s="114"/>
      <c r="EQ312" s="114"/>
      <c r="ER312" s="114"/>
      <c r="ES312" s="114"/>
      <c r="ET312" s="114"/>
      <c r="EU312" s="114"/>
      <c r="EV312" s="114"/>
      <c r="EW312" s="114"/>
      <c r="EX312" s="114"/>
      <c r="EY312" s="114"/>
      <c r="EZ312" s="114"/>
      <c r="FA312" s="114"/>
      <c r="FB312" s="114"/>
      <c r="FC312" s="114"/>
      <c r="FD312" s="114"/>
      <c r="FE312" s="114"/>
      <c r="FF312" s="114"/>
      <c r="FG312" s="114"/>
      <c r="FH312" s="114"/>
      <c r="FI312" s="114"/>
      <c r="FJ312" s="114"/>
      <c r="FK312" s="114"/>
      <c r="FL312" s="114"/>
      <c r="FM312" s="114"/>
      <c r="FN312" s="114"/>
      <c r="FO312" s="114"/>
      <c r="FP312" s="114"/>
      <c r="FQ312" s="114"/>
      <c r="FR312" s="114"/>
      <c r="FS312" s="114"/>
      <c r="FT312" s="114"/>
      <c r="FU312" s="114"/>
      <c r="FV312" s="114"/>
      <c r="FW312" s="114"/>
      <c r="FX312" s="114"/>
      <c r="FY312" s="114"/>
      <c r="FZ312" s="114"/>
      <c r="GA312" s="114"/>
      <c r="GB312" s="114"/>
      <c r="GC312" s="114"/>
      <c r="GD312" s="114"/>
      <c r="GE312" s="114"/>
      <c r="GF312" s="114"/>
      <c r="GG312" s="114"/>
      <c r="GH312" s="114"/>
      <c r="GI312" s="114"/>
      <c r="GJ312" s="114"/>
      <c r="GK312" s="114"/>
      <c r="GL312" s="114"/>
      <c r="GM312" s="114"/>
      <c r="GN312" s="114"/>
      <c r="GO312" s="114"/>
      <c r="GP312" s="114"/>
      <c r="GQ312" s="114"/>
      <c r="GR312" s="114"/>
      <c r="GS312" s="114"/>
      <c r="GT312" s="114"/>
      <c r="GU312" s="114"/>
      <c r="GV312" s="114"/>
      <c r="GW312" s="114"/>
      <c r="GX312" s="114"/>
      <c r="GY312" s="114"/>
      <c r="GZ312" s="114"/>
      <c r="HA312" s="114"/>
      <c r="HB312" s="114"/>
      <c r="HC312" s="114"/>
      <c r="HD312" s="114"/>
      <c r="HE312" s="114"/>
      <c r="HF312" s="114"/>
      <c r="HG312" s="114"/>
      <c r="HH312" s="114"/>
      <c r="HI312" s="114"/>
      <c r="HJ312" s="114"/>
      <c r="HK312" s="114"/>
      <c r="HL312" s="114"/>
      <c r="HM312" s="114"/>
      <c r="HN312" s="114"/>
      <c r="HO312" s="114"/>
      <c r="HP312" s="114"/>
      <c r="HQ312" s="114"/>
      <c r="HR312" s="114"/>
      <c r="HS312" s="114"/>
      <c r="HT312" s="114"/>
      <c r="HU312" s="114"/>
      <c r="HV312" s="114"/>
      <c r="HW312" s="114"/>
      <c r="HX312" s="114"/>
      <c r="HY312" s="114"/>
      <c r="HZ312" s="114"/>
      <c r="IA312" s="114"/>
      <c r="IB312" s="114"/>
      <c r="IC312" s="114"/>
      <c r="ID312" s="114"/>
      <c r="IE312" s="114"/>
      <c r="IF312" s="114"/>
      <c r="IG312" s="114"/>
      <c r="IH312" s="114"/>
      <c r="II312" s="114"/>
      <c r="IJ312" s="114"/>
      <c r="IK312" s="114"/>
      <c r="IL312" s="114"/>
      <c r="IM312" s="114"/>
      <c r="IN312" s="114"/>
      <c r="IO312" s="114"/>
      <c r="IP312" s="114"/>
      <c r="IQ312" s="114"/>
      <c r="IR312" s="114"/>
      <c r="IS312" s="114"/>
      <c r="IT312" s="114"/>
      <c r="IU312" s="114"/>
      <c r="IV312" s="114"/>
      <c r="IW312" s="114"/>
      <c r="IX312" s="114"/>
      <c r="IY312" s="114"/>
    </row>
    <row r="313" spans="1:259" s="20" customFormat="1" ht="25.5" x14ac:dyDescent="0.2">
      <c r="A313" s="123">
        <v>39990</v>
      </c>
      <c r="B313" s="102" t="s">
        <v>892</v>
      </c>
      <c r="C313" s="102" t="s">
        <v>259</v>
      </c>
      <c r="D313" s="102" t="s">
        <v>141</v>
      </c>
      <c r="E313" s="102" t="s">
        <v>144</v>
      </c>
      <c r="F313" s="83">
        <v>39570</v>
      </c>
      <c r="G313" s="84">
        <v>2008</v>
      </c>
      <c r="H313" s="124" t="s">
        <v>442</v>
      </c>
      <c r="I313" s="124" t="str">
        <f t="shared" si="14"/>
        <v>TX</v>
      </c>
      <c r="J313" s="124" t="str">
        <f t="shared" si="13"/>
        <v>LA</v>
      </c>
      <c r="K313" s="124" t="str">
        <f t="shared" si="15"/>
        <v>South Central</v>
      </c>
      <c r="L313" s="124" t="str">
        <f>INDEX('State '!$A$1:$C$62,MATCH($I313,'State '!$B:$B,0),3)</f>
        <v>South Central</v>
      </c>
      <c r="M313" s="124" t="str">
        <f>INDEX('State '!$A$1:$C$62,MATCH($J313,'State '!$B:$B,0),3)</f>
        <v>South Central</v>
      </c>
      <c r="N313" s="124"/>
      <c r="O313" s="86">
        <v>41.3</v>
      </c>
      <c r="P313" s="86"/>
      <c r="Q313" s="86">
        <v>316</v>
      </c>
      <c r="R313" s="125"/>
      <c r="S313" s="124" t="s">
        <v>135</v>
      </c>
      <c r="T313" s="124" t="s">
        <v>390</v>
      </c>
      <c r="U313" s="124" t="s">
        <v>893</v>
      </c>
      <c r="V313" s="124"/>
      <c r="W313" s="126"/>
    </row>
    <row r="314" spans="1:259" ht="25.5" x14ac:dyDescent="0.2">
      <c r="A314" s="123">
        <v>39990</v>
      </c>
      <c r="B314" s="103" t="s">
        <v>860</v>
      </c>
      <c r="C314" s="103" t="s">
        <v>259</v>
      </c>
      <c r="D314" s="103" t="s">
        <v>141</v>
      </c>
      <c r="E314" s="145" t="s">
        <v>144</v>
      </c>
      <c r="F314" s="85">
        <v>39508</v>
      </c>
      <c r="G314" s="146">
        <v>2008</v>
      </c>
      <c r="H314" s="124" t="s">
        <v>32</v>
      </c>
      <c r="I314" s="124" t="str">
        <f t="shared" si="14"/>
        <v>AR</v>
      </c>
      <c r="J314" s="124" t="str">
        <f t="shared" si="13"/>
        <v>AR</v>
      </c>
      <c r="K314" s="124" t="str">
        <f t="shared" si="15"/>
        <v>South Central</v>
      </c>
      <c r="L314" s="124" t="str">
        <f>INDEX('State '!$A$1:$C$62,MATCH($I314,'State '!$B:$B,0),3)</f>
        <v>South Central</v>
      </c>
      <c r="M314" s="124" t="str">
        <f>INDEX('State '!$A$1:$C$62,MATCH($J314,'State '!$B:$B,0),3)</f>
        <v>South Central</v>
      </c>
      <c r="N314" s="124"/>
      <c r="O314" s="147">
        <v>17.7</v>
      </c>
      <c r="P314" s="147">
        <v>25</v>
      </c>
      <c r="Q314" s="147"/>
      <c r="R314" s="86">
        <v>24</v>
      </c>
      <c r="S314" s="148" t="s">
        <v>135</v>
      </c>
      <c r="T314" s="149" t="s">
        <v>390</v>
      </c>
      <c r="U314" s="150" t="s">
        <v>861</v>
      </c>
      <c r="V314" s="124"/>
      <c r="W314" s="126"/>
    </row>
    <row r="315" spans="1:259" x14ac:dyDescent="0.2">
      <c r="A315" s="123">
        <v>39990</v>
      </c>
      <c r="B315" s="102" t="s">
        <v>826</v>
      </c>
      <c r="C315" s="102" t="s">
        <v>2024</v>
      </c>
      <c r="D315" s="102" t="s">
        <v>141</v>
      </c>
      <c r="E315" s="102" t="s">
        <v>144</v>
      </c>
      <c r="F315" s="83">
        <v>39527</v>
      </c>
      <c r="G315" s="84">
        <v>2008</v>
      </c>
      <c r="H315" s="124" t="s">
        <v>0</v>
      </c>
      <c r="I315" s="124" t="str">
        <f t="shared" si="14"/>
        <v>LA</v>
      </c>
      <c r="J315" s="124" t="str">
        <f t="shared" si="13"/>
        <v>LA</v>
      </c>
      <c r="K315" s="124" t="str">
        <f t="shared" si="15"/>
        <v>South Central</v>
      </c>
      <c r="L315" s="124" t="str">
        <f>INDEX('State '!$A$1:$C$62,MATCH($I315,'State '!$B:$B,0),3)</f>
        <v>South Central</v>
      </c>
      <c r="M315" s="124" t="str">
        <f>INDEX('State '!$A$1:$C$62,MATCH($J315,'State '!$B:$B,0),3)</f>
        <v>South Central</v>
      </c>
      <c r="N315" s="124"/>
      <c r="O315" s="86">
        <v>17.5</v>
      </c>
      <c r="P315" s="86"/>
      <c r="Q315" s="86">
        <v>180</v>
      </c>
      <c r="R315" s="125"/>
      <c r="S315" s="124" t="s">
        <v>135</v>
      </c>
      <c r="T315" s="124" t="s">
        <v>390</v>
      </c>
      <c r="U315" s="124" t="s">
        <v>827</v>
      </c>
      <c r="V315" s="124"/>
      <c r="W315" s="126"/>
    </row>
    <row r="316" spans="1:259" x14ac:dyDescent="0.2">
      <c r="A316" s="123">
        <v>39990</v>
      </c>
      <c r="B316" s="103" t="s">
        <v>824</v>
      </c>
      <c r="C316" s="102" t="s">
        <v>2024</v>
      </c>
      <c r="D316" s="103" t="s">
        <v>141</v>
      </c>
      <c r="E316" s="145" t="s">
        <v>144</v>
      </c>
      <c r="F316" s="85">
        <v>39522</v>
      </c>
      <c r="G316" s="146">
        <v>2008</v>
      </c>
      <c r="H316" s="124" t="s">
        <v>0</v>
      </c>
      <c r="I316" s="124" t="str">
        <f t="shared" si="14"/>
        <v>LA</v>
      </c>
      <c r="J316" s="124" t="str">
        <f t="shared" si="13"/>
        <v>LA</v>
      </c>
      <c r="K316" s="124" t="str">
        <f t="shared" si="15"/>
        <v>South Central</v>
      </c>
      <c r="L316" s="124" t="str">
        <f>INDEX('State '!$A$1:$C$62,MATCH($I316,'State '!$B:$B,0),3)</f>
        <v>South Central</v>
      </c>
      <c r="M316" s="124" t="str">
        <f>INDEX('State '!$A$1:$C$62,MATCH($J316,'State '!$B:$B,0),3)</f>
        <v>South Central</v>
      </c>
      <c r="N316" s="124"/>
      <c r="O316" s="147">
        <v>25</v>
      </c>
      <c r="P316" s="147"/>
      <c r="Q316" s="147">
        <v>230</v>
      </c>
      <c r="R316" s="86"/>
      <c r="S316" s="148" t="s">
        <v>135</v>
      </c>
      <c r="T316" s="149" t="s">
        <v>390</v>
      </c>
      <c r="U316" s="150" t="s">
        <v>391</v>
      </c>
      <c r="V316" s="124"/>
      <c r="W316" s="126"/>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20"/>
      <c r="DI316" s="20"/>
      <c r="DJ316" s="20"/>
      <c r="DK316" s="20"/>
      <c r="DL316" s="20"/>
      <c r="DM316" s="20"/>
      <c r="DN316" s="20"/>
      <c r="DO316" s="20"/>
      <c r="DP316" s="20"/>
      <c r="DQ316" s="20"/>
      <c r="DR316" s="20"/>
      <c r="DS316" s="20"/>
      <c r="DT316" s="20"/>
      <c r="DU316" s="20"/>
      <c r="DV316" s="20"/>
      <c r="DW316" s="20"/>
      <c r="DX316" s="20"/>
      <c r="DY316" s="20"/>
      <c r="DZ316" s="20"/>
      <c r="EA316" s="20"/>
      <c r="EB316" s="20"/>
      <c r="EC316" s="20"/>
      <c r="ED316" s="20"/>
      <c r="EE316" s="20"/>
      <c r="EF316" s="20"/>
      <c r="EG316" s="20"/>
      <c r="EH316" s="20"/>
      <c r="EI316" s="20"/>
      <c r="EJ316" s="20"/>
      <c r="EK316" s="20"/>
      <c r="EL316" s="20"/>
      <c r="EM316" s="20"/>
      <c r="EN316" s="20"/>
      <c r="EO316" s="20"/>
      <c r="EP316" s="20"/>
      <c r="EQ316" s="20"/>
      <c r="ER316" s="20"/>
      <c r="ES316" s="20"/>
      <c r="ET316" s="20"/>
      <c r="EU316" s="20"/>
      <c r="EV316" s="20"/>
      <c r="EW316" s="20"/>
      <c r="EX316" s="20"/>
      <c r="EY316" s="20"/>
      <c r="EZ316" s="20"/>
      <c r="FA316" s="20"/>
      <c r="FB316" s="20"/>
      <c r="FC316" s="20"/>
      <c r="FD316" s="20"/>
      <c r="FE316" s="20"/>
      <c r="FF316" s="20"/>
      <c r="FG316" s="20"/>
      <c r="FH316" s="20"/>
      <c r="FI316" s="20"/>
      <c r="FJ316" s="20"/>
      <c r="FK316" s="20"/>
      <c r="FL316" s="20"/>
      <c r="FM316" s="20"/>
      <c r="FN316" s="20"/>
      <c r="FO316" s="20"/>
      <c r="FP316" s="20"/>
      <c r="FQ316" s="20"/>
      <c r="FR316" s="20"/>
      <c r="FS316" s="20"/>
      <c r="FT316" s="20"/>
      <c r="FU316" s="20"/>
      <c r="FV316" s="20"/>
      <c r="FW316" s="20"/>
      <c r="FX316" s="20"/>
      <c r="FY316" s="20"/>
      <c r="FZ316" s="20"/>
      <c r="GA316" s="20"/>
      <c r="GB316" s="20"/>
      <c r="GC316" s="20"/>
      <c r="GD316" s="20"/>
      <c r="GE316" s="20"/>
      <c r="GF316" s="20"/>
      <c r="GG316" s="20"/>
      <c r="GH316" s="20"/>
      <c r="GI316" s="20"/>
      <c r="GJ316" s="20"/>
      <c r="GK316" s="20"/>
      <c r="GL316" s="20"/>
      <c r="GM316" s="20"/>
      <c r="GN316" s="20"/>
      <c r="GO316" s="20"/>
      <c r="GP316" s="20"/>
      <c r="GQ316" s="20"/>
      <c r="GR316" s="20"/>
      <c r="GS316" s="20"/>
      <c r="GT316" s="20"/>
      <c r="GU316" s="20"/>
      <c r="GV316" s="20"/>
      <c r="GW316" s="20"/>
      <c r="GX316" s="20"/>
      <c r="GY316" s="20"/>
      <c r="GZ316" s="20"/>
      <c r="HA316" s="20"/>
      <c r="HB316" s="20"/>
      <c r="HC316" s="20"/>
      <c r="HD316" s="20"/>
      <c r="HE316" s="20"/>
      <c r="HF316" s="20"/>
      <c r="HG316" s="20"/>
      <c r="HH316" s="20"/>
      <c r="HI316" s="20"/>
      <c r="HJ316" s="20"/>
      <c r="HK316" s="20"/>
      <c r="HL316" s="20"/>
      <c r="HM316" s="20"/>
      <c r="HN316" s="20"/>
      <c r="HO316" s="20"/>
      <c r="HP316" s="20"/>
      <c r="HQ316" s="20"/>
      <c r="HR316" s="20"/>
      <c r="HS316" s="20"/>
      <c r="HT316" s="20"/>
      <c r="HU316" s="20"/>
      <c r="HV316" s="20"/>
      <c r="HW316" s="20"/>
      <c r="HX316" s="20"/>
      <c r="HY316" s="20"/>
      <c r="HZ316" s="20"/>
      <c r="IA316" s="20"/>
      <c r="IB316" s="20"/>
      <c r="IC316" s="20"/>
      <c r="ID316" s="20"/>
      <c r="IE316" s="20"/>
      <c r="IF316" s="20"/>
      <c r="IG316" s="20"/>
      <c r="IH316" s="20"/>
      <c r="II316" s="20"/>
      <c r="IJ316" s="20"/>
      <c r="IK316" s="20"/>
      <c r="IL316" s="20"/>
      <c r="IM316" s="20"/>
      <c r="IN316" s="20"/>
      <c r="IO316" s="20"/>
      <c r="IP316" s="20"/>
      <c r="IQ316" s="20"/>
      <c r="IR316" s="20"/>
      <c r="IS316" s="20"/>
      <c r="IT316" s="20"/>
      <c r="IU316" s="20"/>
      <c r="IV316" s="20"/>
      <c r="IW316" s="20"/>
      <c r="IX316" s="20"/>
      <c r="IY316" s="20"/>
    </row>
    <row r="317" spans="1:259" x14ac:dyDescent="0.2">
      <c r="A317" s="123">
        <v>39990</v>
      </c>
      <c r="B317" s="103" t="s">
        <v>757</v>
      </c>
      <c r="C317" s="103" t="s">
        <v>263</v>
      </c>
      <c r="D317" s="103" t="s">
        <v>141</v>
      </c>
      <c r="E317" s="145" t="s">
        <v>144</v>
      </c>
      <c r="F317" s="85">
        <v>39486</v>
      </c>
      <c r="G317" s="146">
        <v>2008</v>
      </c>
      <c r="H317" s="124" t="s">
        <v>10</v>
      </c>
      <c r="I317" s="124" t="str">
        <f t="shared" si="14"/>
        <v>NY</v>
      </c>
      <c r="J317" s="124" t="str">
        <f t="shared" si="13"/>
        <v>NY</v>
      </c>
      <c r="K317" s="124" t="str">
        <f t="shared" si="15"/>
        <v>Northeast</v>
      </c>
      <c r="L317" s="124" t="str">
        <f>INDEX('State '!$A$1:$C$62,MATCH($I317,'State '!$B:$B,0),3)</f>
        <v>Northeast</v>
      </c>
      <c r="M317" s="124" t="str">
        <f>INDEX('State '!$A$1:$C$62,MATCH($J317,'State '!$B:$B,0),3)</f>
        <v>Northeast</v>
      </c>
      <c r="N317" s="124"/>
      <c r="O317" s="147"/>
      <c r="P317" s="147">
        <v>8.8000000000000007</v>
      </c>
      <c r="Q317" s="147"/>
      <c r="R317" s="86">
        <v>30</v>
      </c>
      <c r="S317" s="148" t="s">
        <v>135</v>
      </c>
      <c r="T317" s="149" t="s">
        <v>390</v>
      </c>
      <c r="U317" s="150" t="s">
        <v>758</v>
      </c>
      <c r="V317" s="124"/>
      <c r="W317" s="126"/>
    </row>
    <row r="318" spans="1:259" s="20" customFormat="1" x14ac:dyDescent="0.2">
      <c r="A318" s="123">
        <v>40388</v>
      </c>
      <c r="B318" s="102" t="s">
        <v>862</v>
      </c>
      <c r="C318" s="102" t="s">
        <v>294</v>
      </c>
      <c r="D318" s="102" t="s">
        <v>137</v>
      </c>
      <c r="E318" s="102" t="s">
        <v>144</v>
      </c>
      <c r="F318" s="83">
        <v>39621</v>
      </c>
      <c r="G318" s="84">
        <v>2008</v>
      </c>
      <c r="H318" s="124" t="s">
        <v>863</v>
      </c>
      <c r="I318" s="124" t="str">
        <f t="shared" si="14"/>
        <v>LA</v>
      </c>
      <c r="J318" s="124" t="str">
        <f t="shared" si="13"/>
        <v>AL</v>
      </c>
      <c r="K318" s="124" t="str">
        <f t="shared" si="15"/>
        <v>South Central</v>
      </c>
      <c r="L318" s="124" t="str">
        <f>INDEX('State '!$A$1:$C$62,MATCH($I318,'State '!$B:$B,0),3)</f>
        <v>South Central</v>
      </c>
      <c r="M318" s="124" t="str">
        <f>INDEX('State '!$A$1:$C$62,MATCH($J318,'State '!$B:$B,0),3)</f>
        <v>South Central</v>
      </c>
      <c r="N318" s="124"/>
      <c r="O318" s="86">
        <v>583</v>
      </c>
      <c r="P318" s="86">
        <v>135</v>
      </c>
      <c r="Q318" s="86">
        <v>2000</v>
      </c>
      <c r="R318" s="125" t="s">
        <v>479</v>
      </c>
      <c r="S318" s="124" t="s">
        <v>135</v>
      </c>
      <c r="T318" s="124" t="s">
        <v>390</v>
      </c>
      <c r="U318" s="124" t="s">
        <v>864</v>
      </c>
      <c r="V318" s="124"/>
      <c r="W318" s="126"/>
    </row>
    <row r="319" spans="1:259" x14ac:dyDescent="0.2">
      <c r="A319" s="123">
        <v>39990</v>
      </c>
      <c r="B319" s="102" t="s">
        <v>866</v>
      </c>
      <c r="C319" s="102" t="s">
        <v>296</v>
      </c>
      <c r="D319" s="102" t="s">
        <v>141</v>
      </c>
      <c r="E319" s="102" t="s">
        <v>144</v>
      </c>
      <c r="F319" s="83">
        <v>39675</v>
      </c>
      <c r="G319" s="84">
        <v>2008</v>
      </c>
      <c r="H319" s="124" t="s">
        <v>867</v>
      </c>
      <c r="I319" s="124" t="str">
        <f t="shared" si="14"/>
        <v>CO</v>
      </c>
      <c r="J319" s="124" t="str">
        <f t="shared" si="13"/>
        <v>KS</v>
      </c>
      <c r="K319" s="124" t="str">
        <f t="shared" si="15"/>
        <v>Mountain, South Central</v>
      </c>
      <c r="L319" s="124" t="str">
        <f>INDEX('State '!$A$1:$C$62,MATCH($I319,'State '!$B:$B,0),3)</f>
        <v>Mountain</v>
      </c>
      <c r="M319" s="124" t="str">
        <f>INDEX('State '!$A$1:$C$62,MATCH($J319,'State '!$B:$B,0),3)</f>
        <v>South Central</v>
      </c>
      <c r="N319" s="124"/>
      <c r="O319" s="86">
        <v>20.2</v>
      </c>
      <c r="P319" s="86"/>
      <c r="Q319" s="86">
        <v>90</v>
      </c>
      <c r="R319" s="125">
        <v>36</v>
      </c>
      <c r="S319" s="124" t="s">
        <v>135</v>
      </c>
      <c r="T319" s="124" t="s">
        <v>390</v>
      </c>
      <c r="U319" s="124" t="s">
        <v>868</v>
      </c>
      <c r="V319" s="124"/>
      <c r="W319" s="126"/>
    </row>
    <row r="320" spans="1:259" x14ac:dyDescent="0.2">
      <c r="A320" s="123">
        <v>40200</v>
      </c>
      <c r="B320" s="102" t="s">
        <v>882</v>
      </c>
      <c r="C320" s="102" t="s">
        <v>260</v>
      </c>
      <c r="D320" s="102" t="s">
        <v>137</v>
      </c>
      <c r="E320" s="102" t="s">
        <v>144</v>
      </c>
      <c r="F320" s="83">
        <v>39767</v>
      </c>
      <c r="G320" s="84">
        <v>2008</v>
      </c>
      <c r="H320" s="124" t="s">
        <v>25</v>
      </c>
      <c r="I320" s="124" t="str">
        <f t="shared" si="14"/>
        <v>CO</v>
      </c>
      <c r="J320" s="124" t="str">
        <f t="shared" si="13"/>
        <v>CO</v>
      </c>
      <c r="K320" s="124" t="str">
        <f t="shared" si="15"/>
        <v>Mountain</v>
      </c>
      <c r="L320" s="124" t="str">
        <f>INDEX('State '!$A$1:$C$62,MATCH($I320,'State '!$B:$B,0),3)</f>
        <v>Mountain</v>
      </c>
      <c r="M320" s="124" t="str">
        <f>INDEX('State '!$A$1:$C$62,MATCH($J320,'State '!$B:$B,0),3)</f>
        <v>Mountain</v>
      </c>
      <c r="N320" s="124"/>
      <c r="O320" s="86">
        <v>216</v>
      </c>
      <c r="P320" s="86">
        <v>164</v>
      </c>
      <c r="Q320" s="86">
        <v>900</v>
      </c>
      <c r="R320" s="125" t="s">
        <v>422</v>
      </c>
      <c r="S320" s="124" t="s">
        <v>135</v>
      </c>
      <c r="T320" s="124" t="s">
        <v>390</v>
      </c>
      <c r="U320" s="124" t="s">
        <v>883</v>
      </c>
      <c r="V320" s="124"/>
      <c r="W320" s="126"/>
    </row>
    <row r="321" spans="1:259" s="20" customFormat="1" x14ac:dyDescent="0.2">
      <c r="A321" s="123">
        <v>39990</v>
      </c>
      <c r="B321" s="102" t="s">
        <v>793</v>
      </c>
      <c r="C321" s="102" t="s">
        <v>225</v>
      </c>
      <c r="D321" s="102" t="s">
        <v>141</v>
      </c>
      <c r="E321" s="102" t="s">
        <v>144</v>
      </c>
      <c r="F321" s="83">
        <v>39753</v>
      </c>
      <c r="G321" s="84">
        <v>2008</v>
      </c>
      <c r="H321" s="124" t="s">
        <v>794</v>
      </c>
      <c r="I321" s="124" t="str">
        <f t="shared" si="14"/>
        <v>PA</v>
      </c>
      <c r="J321" s="124" t="str">
        <f t="shared" ref="J321:J384" si="16">RIGHT($H321,2)</f>
        <v>MD</v>
      </c>
      <c r="K321" s="124" t="str">
        <f t="shared" si="15"/>
        <v>Northeast</v>
      </c>
      <c r="L321" s="124" t="str">
        <f>INDEX('State '!$A$1:$C$62,MATCH($I321,'State '!$B:$B,0),3)</f>
        <v>Northeast</v>
      </c>
      <c r="M321" s="124" t="str">
        <f>INDEX('State '!$A$1:$C$62,MATCH($J321,'State '!$B:$B,0),3)</f>
        <v>Northeast</v>
      </c>
      <c r="N321" s="124"/>
      <c r="O321" s="86">
        <v>175</v>
      </c>
      <c r="P321" s="86">
        <v>113</v>
      </c>
      <c r="Q321" s="86">
        <v>700</v>
      </c>
      <c r="R321" s="125" t="s">
        <v>488</v>
      </c>
      <c r="S321" s="124" t="s">
        <v>135</v>
      </c>
      <c r="T321" s="124" t="s">
        <v>390</v>
      </c>
      <c r="U321" s="124" t="s">
        <v>795</v>
      </c>
      <c r="V321" s="124"/>
      <c r="W321" s="126"/>
      <c r="X321" s="127"/>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CH321" s="114"/>
      <c r="CI321" s="114"/>
      <c r="CJ321" s="114"/>
      <c r="CK321" s="114"/>
      <c r="CL321" s="114"/>
      <c r="CM321" s="114"/>
      <c r="CN321" s="114"/>
      <c r="CO321" s="114"/>
      <c r="CP321" s="114"/>
      <c r="CQ321" s="114"/>
      <c r="CR321" s="114"/>
      <c r="CS321" s="114"/>
      <c r="CT321" s="114"/>
      <c r="CU321" s="114"/>
      <c r="CV321" s="11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4"/>
      <c r="DV321" s="114"/>
      <c r="DW321" s="114"/>
      <c r="DX321" s="114"/>
      <c r="DY321" s="114"/>
      <c r="DZ321" s="114"/>
      <c r="EA321" s="114"/>
      <c r="EB321" s="114"/>
      <c r="EC321" s="114"/>
      <c r="ED321" s="114"/>
      <c r="EE321" s="114"/>
      <c r="EF321" s="114"/>
      <c r="EG321" s="114"/>
      <c r="EH321" s="114"/>
      <c r="EI321" s="114"/>
      <c r="EJ321" s="114"/>
      <c r="EK321" s="114"/>
      <c r="EL321" s="114"/>
      <c r="EM321" s="114"/>
      <c r="EN321" s="114"/>
      <c r="EO321" s="114"/>
      <c r="EP321" s="114"/>
      <c r="EQ321" s="114"/>
      <c r="ER321" s="114"/>
      <c r="ES321" s="114"/>
      <c r="ET321" s="114"/>
      <c r="EU321" s="114"/>
      <c r="EV321" s="114"/>
      <c r="EW321" s="114"/>
      <c r="EX321" s="114"/>
      <c r="EY321" s="114"/>
      <c r="EZ321" s="114"/>
      <c r="FA321" s="114"/>
      <c r="FB321" s="114"/>
      <c r="FC321" s="114"/>
      <c r="FD321" s="114"/>
      <c r="FE321" s="114"/>
      <c r="FF321" s="114"/>
      <c r="FG321" s="114"/>
      <c r="FH321" s="114"/>
      <c r="FI321" s="114"/>
      <c r="FJ321" s="114"/>
      <c r="FK321" s="114"/>
      <c r="FL321" s="114"/>
      <c r="FM321" s="114"/>
      <c r="FN321" s="114"/>
      <c r="FO321" s="114"/>
      <c r="FP321" s="114"/>
      <c r="FQ321" s="114"/>
      <c r="FR321" s="114"/>
      <c r="FS321" s="114"/>
      <c r="FT321" s="114"/>
      <c r="FU321" s="114"/>
      <c r="FV321" s="114"/>
      <c r="FW321" s="114"/>
      <c r="FX321" s="114"/>
      <c r="FY321" s="114"/>
      <c r="FZ321" s="114"/>
      <c r="GA321" s="114"/>
      <c r="GB321" s="114"/>
      <c r="GC321" s="114"/>
      <c r="GD321" s="114"/>
      <c r="GE321" s="114"/>
      <c r="GF321" s="114"/>
      <c r="GG321" s="114"/>
      <c r="GH321" s="114"/>
      <c r="GI321" s="114"/>
      <c r="GJ321" s="114"/>
      <c r="GK321" s="114"/>
      <c r="GL321" s="114"/>
      <c r="GM321" s="114"/>
      <c r="GN321" s="114"/>
      <c r="GO321" s="114"/>
      <c r="GP321" s="114"/>
      <c r="GQ321" s="114"/>
      <c r="GR321" s="114"/>
      <c r="GS321" s="114"/>
      <c r="GT321" s="114"/>
      <c r="GU321" s="114"/>
      <c r="GV321" s="114"/>
      <c r="GW321" s="114"/>
      <c r="GX321" s="114"/>
      <c r="GY321" s="114"/>
      <c r="GZ321" s="114"/>
      <c r="HA321" s="114"/>
      <c r="HB321" s="114"/>
      <c r="HC321" s="114"/>
      <c r="HD321" s="114"/>
      <c r="HE321" s="114"/>
      <c r="HF321" s="114"/>
      <c r="HG321" s="114"/>
      <c r="HH321" s="114"/>
      <c r="HI321" s="114"/>
      <c r="HJ321" s="114"/>
      <c r="HK321" s="114"/>
      <c r="HL321" s="114"/>
      <c r="HM321" s="114"/>
      <c r="HN321" s="114"/>
      <c r="HO321" s="114"/>
      <c r="HP321" s="114"/>
      <c r="HQ321" s="114"/>
      <c r="HR321" s="114"/>
      <c r="HS321" s="114"/>
      <c r="HT321" s="114"/>
      <c r="HU321" s="114"/>
      <c r="HV321" s="114"/>
      <c r="HW321" s="114"/>
      <c r="HX321" s="114"/>
      <c r="HY321" s="114"/>
      <c r="HZ321" s="114"/>
      <c r="IA321" s="114"/>
      <c r="IB321" s="114"/>
      <c r="IC321" s="114"/>
      <c r="ID321" s="114"/>
      <c r="IE321" s="114"/>
      <c r="IF321" s="114"/>
      <c r="IG321" s="114"/>
      <c r="IH321" s="114"/>
      <c r="II321" s="114"/>
      <c r="IJ321" s="114"/>
      <c r="IK321" s="114"/>
      <c r="IL321" s="114"/>
      <c r="IM321" s="114"/>
      <c r="IN321" s="114"/>
      <c r="IO321" s="114"/>
      <c r="IP321" s="114"/>
      <c r="IQ321" s="114"/>
      <c r="IR321" s="114"/>
      <c r="IS321" s="114"/>
      <c r="IT321" s="114"/>
      <c r="IU321" s="114"/>
      <c r="IV321" s="114"/>
      <c r="IW321" s="114"/>
      <c r="IX321" s="114"/>
      <c r="IY321" s="114"/>
    </row>
    <row r="322" spans="1:259" s="20" customFormat="1" x14ac:dyDescent="0.2">
      <c r="A322" s="123">
        <v>39990</v>
      </c>
      <c r="B322" s="103" t="s">
        <v>796</v>
      </c>
      <c r="C322" s="103" t="s">
        <v>286</v>
      </c>
      <c r="D322" s="103" t="s">
        <v>141</v>
      </c>
      <c r="E322" s="145" t="s">
        <v>144</v>
      </c>
      <c r="F322" s="85">
        <v>39797</v>
      </c>
      <c r="G322" s="146">
        <v>2008</v>
      </c>
      <c r="H322" s="124" t="s">
        <v>54</v>
      </c>
      <c r="I322" s="124" t="str">
        <f t="shared" si="14"/>
        <v>MD</v>
      </c>
      <c r="J322" s="124" t="str">
        <f t="shared" si="16"/>
        <v>MD</v>
      </c>
      <c r="K322" s="124" t="str">
        <f t="shared" si="15"/>
        <v>Northeast</v>
      </c>
      <c r="L322" s="124" t="str">
        <f>INDEX('State '!$A$1:$C$62,MATCH($I322,'State '!$B:$B,0),3)</f>
        <v>Northeast</v>
      </c>
      <c r="M322" s="124" t="str">
        <f>INDEX('State '!$A$1:$C$62,MATCH($J322,'State '!$B:$B,0),3)</f>
        <v>Northeast</v>
      </c>
      <c r="N322" s="124"/>
      <c r="O322" s="147">
        <v>159.80000000000001</v>
      </c>
      <c r="P322" s="147">
        <v>47.8</v>
      </c>
      <c r="Q322" s="147">
        <v>800</v>
      </c>
      <c r="R322" s="86">
        <v>36</v>
      </c>
      <c r="S322" s="148" t="s">
        <v>135</v>
      </c>
      <c r="T322" s="149" t="s">
        <v>390</v>
      </c>
      <c r="U322" s="150" t="s">
        <v>797</v>
      </c>
      <c r="V322" s="124"/>
      <c r="W322" s="126"/>
      <c r="X322" s="127"/>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c r="AU322" s="114"/>
      <c r="AV322" s="114"/>
      <c r="AW322" s="114"/>
      <c r="AX322" s="114"/>
      <c r="AY322" s="114"/>
      <c r="AZ322" s="114"/>
      <c r="BA322" s="114"/>
      <c r="BB322" s="114"/>
      <c r="BC322" s="114"/>
      <c r="BD322" s="114"/>
      <c r="BE322" s="114"/>
      <c r="BF322" s="114"/>
      <c r="BG322" s="114"/>
      <c r="BH322" s="114"/>
      <c r="BI322" s="114"/>
      <c r="BJ322" s="114"/>
      <c r="BK322" s="114"/>
      <c r="BL322" s="114"/>
      <c r="BM322" s="114"/>
      <c r="BN322" s="114"/>
      <c r="BO322" s="114"/>
      <c r="BP322" s="114"/>
      <c r="BQ322" s="114"/>
      <c r="BR322" s="114"/>
      <c r="BS322" s="114"/>
      <c r="BT322" s="114"/>
      <c r="BU322" s="114"/>
      <c r="BV322" s="114"/>
      <c r="BW322" s="114"/>
      <c r="BX322" s="114"/>
      <c r="BY322" s="114"/>
      <c r="BZ322" s="114"/>
      <c r="CA322" s="114"/>
      <c r="CB322" s="114"/>
      <c r="CC322" s="114"/>
      <c r="CD322" s="114"/>
      <c r="CE322" s="114"/>
      <c r="CF322" s="114"/>
      <c r="CG322" s="114"/>
      <c r="CH322" s="114"/>
      <c r="CI322" s="114"/>
      <c r="CJ322" s="114"/>
      <c r="CK322" s="114"/>
      <c r="CL322" s="114"/>
      <c r="CM322" s="114"/>
      <c r="CN322" s="114"/>
      <c r="CO322" s="114"/>
      <c r="CP322" s="114"/>
      <c r="CQ322" s="114"/>
      <c r="CR322" s="114"/>
      <c r="CS322" s="114"/>
      <c r="CT322" s="114"/>
      <c r="CU322" s="114"/>
      <c r="CV322" s="114"/>
      <c r="CW322" s="114"/>
      <c r="CX322" s="114"/>
      <c r="CY322" s="114"/>
      <c r="CZ322" s="114"/>
      <c r="DA322" s="114"/>
      <c r="DB322" s="114"/>
      <c r="DC322" s="114"/>
      <c r="DD322" s="114"/>
      <c r="DE322" s="114"/>
      <c r="DF322" s="114"/>
      <c r="DG322" s="114"/>
      <c r="DH322" s="114"/>
      <c r="DI322" s="114"/>
      <c r="DJ322" s="114"/>
      <c r="DK322" s="114"/>
      <c r="DL322" s="114"/>
      <c r="DM322" s="114"/>
      <c r="DN322" s="114"/>
      <c r="DO322" s="114"/>
      <c r="DP322" s="114"/>
      <c r="DQ322" s="114"/>
      <c r="DR322" s="114"/>
      <c r="DS322" s="114"/>
      <c r="DT322" s="114"/>
      <c r="DU322" s="114"/>
      <c r="DV322" s="114"/>
      <c r="DW322" s="114"/>
      <c r="DX322" s="114"/>
      <c r="DY322" s="114"/>
      <c r="DZ322" s="114"/>
      <c r="EA322" s="114"/>
      <c r="EB322" s="114"/>
      <c r="EC322" s="114"/>
      <c r="ED322" s="114"/>
      <c r="EE322" s="114"/>
      <c r="EF322" s="114"/>
      <c r="EG322" s="114"/>
      <c r="EH322" s="114"/>
      <c r="EI322" s="114"/>
      <c r="EJ322" s="114"/>
      <c r="EK322" s="114"/>
      <c r="EL322" s="114"/>
      <c r="EM322" s="114"/>
      <c r="EN322" s="114"/>
      <c r="EO322" s="114"/>
      <c r="EP322" s="114"/>
      <c r="EQ322" s="114"/>
      <c r="ER322" s="114"/>
      <c r="ES322" s="114"/>
      <c r="ET322" s="114"/>
      <c r="EU322" s="114"/>
      <c r="EV322" s="114"/>
      <c r="EW322" s="114"/>
      <c r="EX322" s="114"/>
      <c r="EY322" s="114"/>
      <c r="EZ322" s="114"/>
      <c r="FA322" s="114"/>
      <c r="FB322" s="114"/>
      <c r="FC322" s="114"/>
      <c r="FD322" s="114"/>
      <c r="FE322" s="114"/>
      <c r="FF322" s="114"/>
      <c r="FG322" s="114"/>
      <c r="FH322" s="114"/>
      <c r="FI322" s="114"/>
      <c r="FJ322" s="114"/>
      <c r="FK322" s="114"/>
      <c r="FL322" s="114"/>
      <c r="FM322" s="114"/>
      <c r="FN322" s="114"/>
      <c r="FO322" s="114"/>
      <c r="FP322" s="114"/>
      <c r="FQ322" s="114"/>
      <c r="FR322" s="114"/>
      <c r="FS322" s="114"/>
      <c r="FT322" s="114"/>
      <c r="FU322" s="114"/>
      <c r="FV322" s="114"/>
      <c r="FW322" s="114"/>
      <c r="FX322" s="114"/>
      <c r="FY322" s="114"/>
      <c r="FZ322" s="114"/>
      <c r="GA322" s="114"/>
      <c r="GB322" s="114"/>
      <c r="GC322" s="114"/>
      <c r="GD322" s="114"/>
      <c r="GE322" s="114"/>
      <c r="GF322" s="114"/>
      <c r="GG322" s="114"/>
      <c r="GH322" s="114"/>
      <c r="GI322" s="114"/>
      <c r="GJ322" s="114"/>
      <c r="GK322" s="114"/>
      <c r="GL322" s="114"/>
      <c r="GM322" s="114"/>
      <c r="GN322" s="114"/>
      <c r="GO322" s="114"/>
      <c r="GP322" s="114"/>
      <c r="GQ322" s="114"/>
      <c r="GR322" s="114"/>
      <c r="GS322" s="114"/>
      <c r="GT322" s="114"/>
      <c r="GU322" s="114"/>
      <c r="GV322" s="114"/>
      <c r="GW322" s="114"/>
      <c r="GX322" s="114"/>
      <c r="GY322" s="114"/>
      <c r="GZ322" s="114"/>
      <c r="HA322" s="114"/>
      <c r="HB322" s="114"/>
      <c r="HC322" s="114"/>
      <c r="HD322" s="114"/>
      <c r="HE322" s="114"/>
      <c r="HF322" s="114"/>
      <c r="HG322" s="114"/>
      <c r="HH322" s="114"/>
      <c r="HI322" s="114"/>
      <c r="HJ322" s="114"/>
      <c r="HK322" s="114"/>
      <c r="HL322" s="114"/>
      <c r="HM322" s="114"/>
      <c r="HN322" s="114"/>
      <c r="HO322" s="114"/>
      <c r="HP322" s="114"/>
      <c r="HQ322" s="114"/>
      <c r="HR322" s="114"/>
      <c r="HS322" s="114"/>
      <c r="HT322" s="114"/>
      <c r="HU322" s="114"/>
      <c r="HV322" s="114"/>
      <c r="HW322" s="114"/>
      <c r="HX322" s="114"/>
      <c r="HY322" s="114"/>
      <c r="HZ322" s="114"/>
      <c r="IA322" s="114"/>
      <c r="IB322" s="114"/>
      <c r="IC322" s="114"/>
      <c r="ID322" s="114"/>
      <c r="IE322" s="114"/>
      <c r="IF322" s="114"/>
      <c r="IG322" s="114"/>
      <c r="IH322" s="114"/>
      <c r="II322" s="114"/>
      <c r="IJ322" s="114"/>
      <c r="IK322" s="114"/>
      <c r="IL322" s="114"/>
      <c r="IM322" s="114"/>
      <c r="IN322" s="114"/>
      <c r="IO322" s="114"/>
      <c r="IP322" s="114"/>
      <c r="IQ322" s="114"/>
      <c r="IR322" s="114"/>
      <c r="IS322" s="114"/>
      <c r="IT322" s="114"/>
      <c r="IU322" s="114"/>
      <c r="IV322" s="114"/>
      <c r="IW322" s="114"/>
      <c r="IX322" s="114"/>
      <c r="IY322" s="114"/>
    </row>
    <row r="323" spans="1:259" x14ac:dyDescent="0.2">
      <c r="A323" s="123">
        <v>39990</v>
      </c>
      <c r="B323" s="102" t="s">
        <v>744</v>
      </c>
      <c r="C323" s="102" t="s">
        <v>225</v>
      </c>
      <c r="D323" s="102" t="s">
        <v>141</v>
      </c>
      <c r="E323" s="102" t="s">
        <v>144</v>
      </c>
      <c r="F323" s="83">
        <v>39753</v>
      </c>
      <c r="G323" s="84">
        <v>2008</v>
      </c>
      <c r="H323" s="124" t="s">
        <v>33</v>
      </c>
      <c r="I323" s="124" t="str">
        <f t="shared" ref="I323:I386" si="17">LEFT($H323,2)</f>
        <v>WV</v>
      </c>
      <c r="J323" s="124" t="str">
        <f t="shared" si="16"/>
        <v>WV</v>
      </c>
      <c r="K323" s="124" t="str">
        <f t="shared" ref="K323:K386" si="18">IF($L323=$M323,L323,CONCATENATE($L323,", ",IF(ISBLANK(N323),"",CONCATENATE(N323,", ")),$M323))</f>
        <v>Northeast</v>
      </c>
      <c r="L323" s="124" t="str">
        <f>INDEX('State '!$A$1:$C$62,MATCH($I323,'State '!$B:$B,0),3)</f>
        <v>Northeast</v>
      </c>
      <c r="M323" s="124" t="str">
        <f>INDEX('State '!$A$1:$C$62,MATCH($J323,'State '!$B:$B,0),3)</f>
        <v>Northeast</v>
      </c>
      <c r="N323" s="124"/>
      <c r="O323" s="86">
        <v>14.69</v>
      </c>
      <c r="P323" s="86">
        <v>6.43</v>
      </c>
      <c r="Q323" s="86">
        <v>21.25</v>
      </c>
      <c r="R323" s="125" t="s">
        <v>745</v>
      </c>
      <c r="S323" s="124" t="s">
        <v>135</v>
      </c>
      <c r="T323" s="124" t="s">
        <v>390</v>
      </c>
      <c r="U323" s="124" t="s">
        <v>746</v>
      </c>
      <c r="V323" s="124"/>
      <c r="W323" s="126"/>
    </row>
    <row r="324" spans="1:259" s="20" customFormat="1" x14ac:dyDescent="0.2">
      <c r="A324" s="123">
        <v>39990</v>
      </c>
      <c r="B324" s="102" t="s">
        <v>831</v>
      </c>
      <c r="C324" s="102" t="s">
        <v>219</v>
      </c>
      <c r="D324" s="102" t="s">
        <v>141</v>
      </c>
      <c r="E324" s="102" t="s">
        <v>144</v>
      </c>
      <c r="F324" s="83">
        <v>39767</v>
      </c>
      <c r="G324" s="84">
        <v>2008</v>
      </c>
      <c r="H324" s="124" t="s">
        <v>832</v>
      </c>
      <c r="I324" s="124" t="str">
        <f t="shared" si="17"/>
        <v>PA</v>
      </c>
      <c r="J324" s="124" t="str">
        <f t="shared" si="16"/>
        <v>DE</v>
      </c>
      <c r="K324" s="124" t="str">
        <f t="shared" si="18"/>
        <v>Northeast</v>
      </c>
      <c r="L324" s="124" t="str">
        <f>INDEX('State '!$A$1:$C$62,MATCH($I324,'State '!$B:$B,0),3)</f>
        <v>Northeast</v>
      </c>
      <c r="M324" s="124" t="str">
        <f>INDEX('State '!$A$1:$C$62,MATCH($J324,'State '!$B:$B,0),3)</f>
        <v>Northeast</v>
      </c>
      <c r="N324" s="124"/>
      <c r="O324" s="86">
        <v>8.2899999999999991</v>
      </c>
      <c r="P324" s="86">
        <v>9</v>
      </c>
      <c r="Q324" s="86">
        <v>10.85</v>
      </c>
      <c r="R324" s="125">
        <v>16</v>
      </c>
      <c r="S324" s="124" t="s">
        <v>135</v>
      </c>
      <c r="T324" s="124" t="s">
        <v>390</v>
      </c>
      <c r="U324" s="124" t="s">
        <v>833</v>
      </c>
      <c r="V324" s="124"/>
      <c r="W324" s="126"/>
    </row>
    <row r="325" spans="1:259" x14ac:dyDescent="0.2">
      <c r="A325" s="123">
        <v>40367</v>
      </c>
      <c r="B325" s="102" t="s">
        <v>755</v>
      </c>
      <c r="C325" s="102" t="s">
        <v>1785</v>
      </c>
      <c r="D325" s="102" t="s">
        <v>141</v>
      </c>
      <c r="E325" s="102" t="s">
        <v>144</v>
      </c>
      <c r="F325" s="83">
        <v>39813</v>
      </c>
      <c r="G325" s="84">
        <v>2008</v>
      </c>
      <c r="H325" s="124" t="s">
        <v>43</v>
      </c>
      <c r="I325" s="124" t="str">
        <f t="shared" si="17"/>
        <v>NM</v>
      </c>
      <c r="J325" s="124" t="str">
        <f t="shared" si="16"/>
        <v>NM</v>
      </c>
      <c r="K325" s="124" t="str">
        <f t="shared" si="18"/>
        <v>Mountain</v>
      </c>
      <c r="L325" s="124" t="str">
        <f>INDEX('State '!$A$1:$C$62,MATCH($I325,'State '!$B:$B,0),3)</f>
        <v>Mountain</v>
      </c>
      <c r="M325" s="124" t="str">
        <f>INDEX('State '!$A$1:$C$62,MATCH($J325,'State '!$B:$B,0),3)</f>
        <v>Mountain</v>
      </c>
      <c r="N325" s="124"/>
      <c r="O325" s="86">
        <v>26.5</v>
      </c>
      <c r="P325" s="86"/>
      <c r="Q325" s="86">
        <v>12</v>
      </c>
      <c r="R325" s="125"/>
      <c r="S325" s="124" t="s">
        <v>135</v>
      </c>
      <c r="T325" s="124" t="s">
        <v>390</v>
      </c>
      <c r="U325" s="124" t="s">
        <v>756</v>
      </c>
      <c r="V325" s="124"/>
      <c r="W325" s="126"/>
    </row>
    <row r="326" spans="1:259" s="20" customFormat="1" x14ac:dyDescent="0.2">
      <c r="A326" s="123">
        <v>39990</v>
      </c>
      <c r="B326" s="103" t="s">
        <v>759</v>
      </c>
      <c r="C326" s="103" t="s">
        <v>1785</v>
      </c>
      <c r="D326" s="103" t="s">
        <v>134</v>
      </c>
      <c r="E326" s="145" t="s">
        <v>144</v>
      </c>
      <c r="F326" s="85">
        <v>39778</v>
      </c>
      <c r="G326" s="146">
        <v>2008</v>
      </c>
      <c r="H326" s="124" t="s">
        <v>6</v>
      </c>
      <c r="I326" s="124" t="str">
        <f t="shared" si="17"/>
        <v>TX</v>
      </c>
      <c r="J326" s="124" t="str">
        <f t="shared" si="16"/>
        <v>TX</v>
      </c>
      <c r="K326" s="124" t="str">
        <f t="shared" si="18"/>
        <v>South Central</v>
      </c>
      <c r="L326" s="124" t="str">
        <f>INDEX('State '!$A$1:$C$62,MATCH($I326,'State '!$B:$B,0),3)</f>
        <v>South Central</v>
      </c>
      <c r="M326" s="124" t="str">
        <f>INDEX('State '!$A$1:$C$62,MATCH($J326,'State '!$B:$B,0),3)</f>
        <v>South Central</v>
      </c>
      <c r="N326" s="124"/>
      <c r="O326" s="147">
        <v>16.899999999999999</v>
      </c>
      <c r="P326" s="147">
        <v>7.3</v>
      </c>
      <c r="Q326" s="147">
        <v>150</v>
      </c>
      <c r="R326" s="86">
        <v>20</v>
      </c>
      <c r="S326" s="148" t="s">
        <v>135</v>
      </c>
      <c r="T326" s="149" t="s">
        <v>390</v>
      </c>
      <c r="U326" s="150" t="s">
        <v>760</v>
      </c>
      <c r="V326" s="124"/>
      <c r="W326" s="126"/>
    </row>
    <row r="327" spans="1:259" s="20" customFormat="1" ht="25.5" x14ac:dyDescent="0.2">
      <c r="A327" s="123">
        <v>39990</v>
      </c>
      <c r="B327" s="103" t="s">
        <v>769</v>
      </c>
      <c r="C327" s="103" t="s">
        <v>1785</v>
      </c>
      <c r="D327" s="103" t="s">
        <v>141</v>
      </c>
      <c r="E327" s="145" t="s">
        <v>144</v>
      </c>
      <c r="F327" s="85">
        <v>39783</v>
      </c>
      <c r="G327" s="146">
        <v>2008</v>
      </c>
      <c r="H327" s="124" t="s">
        <v>40</v>
      </c>
      <c r="I327" s="124" t="str">
        <f t="shared" si="17"/>
        <v>AZ</v>
      </c>
      <c r="J327" s="124" t="str">
        <f t="shared" si="16"/>
        <v>AZ</v>
      </c>
      <c r="K327" s="124" t="str">
        <f t="shared" si="18"/>
        <v>Mountain</v>
      </c>
      <c r="L327" s="124" t="str">
        <f>INDEX('State '!$A$1:$C$62,MATCH($I327,'State '!$B:$B,0),3)</f>
        <v>Mountain</v>
      </c>
      <c r="M327" s="124" t="str">
        <f>INDEX('State '!$A$1:$C$62,MATCH($J327,'State '!$B:$B,0),3)</f>
        <v>Mountain</v>
      </c>
      <c r="N327" s="124"/>
      <c r="O327" s="147">
        <v>23.9</v>
      </c>
      <c r="P327" s="147"/>
      <c r="Q327" s="147">
        <v>30</v>
      </c>
      <c r="R327" s="86"/>
      <c r="S327" s="148" t="s">
        <v>135</v>
      </c>
      <c r="T327" s="149" t="s">
        <v>390</v>
      </c>
      <c r="U327" s="150" t="s">
        <v>770</v>
      </c>
      <c r="V327" s="124"/>
      <c r="W327" s="126"/>
    </row>
    <row r="328" spans="1:259" x14ac:dyDescent="0.2">
      <c r="A328" s="123">
        <v>39990</v>
      </c>
      <c r="B328" s="103" t="s">
        <v>820</v>
      </c>
      <c r="C328" s="103" t="s">
        <v>232</v>
      </c>
      <c r="D328" s="103" t="s">
        <v>141</v>
      </c>
      <c r="E328" s="145" t="s">
        <v>144</v>
      </c>
      <c r="F328" s="85">
        <v>39797</v>
      </c>
      <c r="G328" s="146">
        <v>2008</v>
      </c>
      <c r="H328" s="124" t="s">
        <v>10</v>
      </c>
      <c r="I328" s="124" t="str">
        <f t="shared" si="17"/>
        <v>NY</v>
      </c>
      <c r="J328" s="124" t="str">
        <f t="shared" si="16"/>
        <v>NY</v>
      </c>
      <c r="K328" s="124" t="str">
        <f t="shared" si="18"/>
        <v>Northeast</v>
      </c>
      <c r="L328" s="124" t="str">
        <f>INDEX('State '!$A$1:$C$62,MATCH($I328,'State '!$B:$B,0),3)</f>
        <v>Northeast</v>
      </c>
      <c r="M328" s="124" t="str">
        <f>INDEX('State '!$A$1:$C$62,MATCH($J328,'State '!$B:$B,0),3)</f>
        <v>Northeast</v>
      </c>
      <c r="N328" s="124"/>
      <c r="O328" s="147">
        <v>187</v>
      </c>
      <c r="P328" s="147">
        <v>78</v>
      </c>
      <c r="Q328" s="147">
        <v>250</v>
      </c>
      <c r="R328" s="86">
        <v>24</v>
      </c>
      <c r="S328" s="148" t="s">
        <v>135</v>
      </c>
      <c r="T328" s="149" t="s">
        <v>390</v>
      </c>
      <c r="U328" s="150" t="s">
        <v>821</v>
      </c>
      <c r="V328" s="124"/>
      <c r="W328" s="126"/>
    </row>
    <row r="329" spans="1:259" x14ac:dyDescent="0.2">
      <c r="A329" s="123">
        <v>39990</v>
      </c>
      <c r="B329" s="103" t="s">
        <v>798</v>
      </c>
      <c r="C329" s="103" t="s">
        <v>220</v>
      </c>
      <c r="D329" s="103" t="s">
        <v>141</v>
      </c>
      <c r="E329" s="145" t="s">
        <v>144</v>
      </c>
      <c r="F329" s="85">
        <v>39553</v>
      </c>
      <c r="G329" s="146">
        <v>2008</v>
      </c>
      <c r="H329" s="124" t="s">
        <v>6</v>
      </c>
      <c r="I329" s="124" t="str">
        <f t="shared" si="17"/>
        <v>TX</v>
      </c>
      <c r="J329" s="124" t="str">
        <f t="shared" si="16"/>
        <v>TX</v>
      </c>
      <c r="K329" s="124" t="str">
        <f t="shared" si="18"/>
        <v>South Central</v>
      </c>
      <c r="L329" s="124" t="str">
        <f>INDEX('State '!$A$1:$C$62,MATCH($I329,'State '!$B:$B,0),3)</f>
        <v>South Central</v>
      </c>
      <c r="M329" s="124" t="str">
        <f>INDEX('State '!$A$1:$C$62,MATCH($J329,'State '!$B:$B,0),3)</f>
        <v>South Central</v>
      </c>
      <c r="N329" s="124"/>
      <c r="O329" s="147">
        <v>465</v>
      </c>
      <c r="P329" s="147">
        <v>190</v>
      </c>
      <c r="Q329" s="147">
        <v>700</v>
      </c>
      <c r="R329" s="86">
        <v>36</v>
      </c>
      <c r="S329" s="148" t="s">
        <v>139</v>
      </c>
      <c r="T329" s="149" t="s">
        <v>188</v>
      </c>
      <c r="U329" s="150" t="s">
        <v>391</v>
      </c>
      <c r="V329" s="124"/>
      <c r="W329" s="126"/>
    </row>
    <row r="330" spans="1:259" s="20" customFormat="1" x14ac:dyDescent="0.2">
      <c r="A330" s="123">
        <v>39990</v>
      </c>
      <c r="B330" s="102" t="s">
        <v>802</v>
      </c>
      <c r="C330" s="102" t="s">
        <v>242</v>
      </c>
      <c r="D330" s="102" t="s">
        <v>141</v>
      </c>
      <c r="E330" s="102" t="s">
        <v>144</v>
      </c>
      <c r="F330" s="83">
        <v>39701</v>
      </c>
      <c r="G330" s="84">
        <v>2008</v>
      </c>
      <c r="H330" s="124" t="s">
        <v>6</v>
      </c>
      <c r="I330" s="124" t="str">
        <f t="shared" si="17"/>
        <v>TX</v>
      </c>
      <c r="J330" s="124" t="str">
        <f t="shared" si="16"/>
        <v>TX</v>
      </c>
      <c r="K330" s="124" t="str">
        <f t="shared" si="18"/>
        <v>South Central</v>
      </c>
      <c r="L330" s="124" t="str">
        <f>INDEX('State '!$A$1:$C$62,MATCH($I330,'State '!$B:$B,0),3)</f>
        <v>South Central</v>
      </c>
      <c r="M330" s="124" t="str">
        <f>INDEX('State '!$A$1:$C$62,MATCH($J330,'State '!$B:$B,0),3)</f>
        <v>South Central</v>
      </c>
      <c r="N330" s="124"/>
      <c r="O330" s="86">
        <v>94</v>
      </c>
      <c r="P330" s="86">
        <v>32</v>
      </c>
      <c r="Q330" s="86">
        <v>500</v>
      </c>
      <c r="R330" s="125">
        <v>42</v>
      </c>
      <c r="S330" s="124" t="s">
        <v>139</v>
      </c>
      <c r="T330" s="124" t="s">
        <v>188</v>
      </c>
      <c r="U330" s="124" t="s">
        <v>391</v>
      </c>
      <c r="V330" s="124"/>
      <c r="W330" s="126"/>
    </row>
    <row r="331" spans="1:259" s="20" customFormat="1" x14ac:dyDescent="0.2">
      <c r="A331" s="123">
        <v>39990</v>
      </c>
      <c r="B331" s="103" t="s">
        <v>811</v>
      </c>
      <c r="C331" s="103" t="s">
        <v>242</v>
      </c>
      <c r="D331" s="103" t="s">
        <v>137</v>
      </c>
      <c r="E331" s="145" t="s">
        <v>144</v>
      </c>
      <c r="F331" s="85">
        <v>39661</v>
      </c>
      <c r="G331" s="146">
        <v>2008</v>
      </c>
      <c r="H331" s="124" t="s">
        <v>6</v>
      </c>
      <c r="I331" s="124" t="str">
        <f t="shared" si="17"/>
        <v>TX</v>
      </c>
      <c r="J331" s="124" t="str">
        <f t="shared" si="16"/>
        <v>TX</v>
      </c>
      <c r="K331" s="124" t="str">
        <f t="shared" si="18"/>
        <v>South Central</v>
      </c>
      <c r="L331" s="124" t="str">
        <f>INDEX('State '!$A$1:$C$62,MATCH($I331,'State '!$B:$B,0),3)</f>
        <v>South Central</v>
      </c>
      <c r="M331" s="124" t="str">
        <f>INDEX('State '!$A$1:$C$62,MATCH($J331,'State '!$B:$B,0),3)</f>
        <v>South Central</v>
      </c>
      <c r="N331" s="124"/>
      <c r="O331" s="147">
        <v>50</v>
      </c>
      <c r="P331" s="147">
        <v>25</v>
      </c>
      <c r="Q331" s="147">
        <v>600</v>
      </c>
      <c r="R331" s="86">
        <v>36</v>
      </c>
      <c r="S331" s="148" t="s">
        <v>139</v>
      </c>
      <c r="T331" s="149" t="s">
        <v>188</v>
      </c>
      <c r="U331" s="150" t="s">
        <v>391</v>
      </c>
      <c r="V331" s="124"/>
      <c r="W331" s="126"/>
      <c r="X331" s="127"/>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c r="AU331" s="114"/>
      <c r="AV331" s="114"/>
      <c r="AW331" s="114"/>
      <c r="AX331" s="114"/>
      <c r="AY331" s="114"/>
      <c r="AZ331" s="114"/>
      <c r="BA331" s="114"/>
      <c r="BB331" s="114"/>
      <c r="BC331" s="114"/>
      <c r="BD331" s="114"/>
      <c r="BE331" s="114"/>
      <c r="BF331" s="114"/>
      <c r="BG331" s="114"/>
      <c r="BH331" s="114"/>
      <c r="BI331" s="114"/>
      <c r="BJ331" s="114"/>
      <c r="BK331" s="114"/>
      <c r="BL331" s="114"/>
      <c r="BM331" s="114"/>
      <c r="BN331" s="114"/>
      <c r="BO331" s="114"/>
      <c r="BP331" s="114"/>
      <c r="BQ331" s="114"/>
      <c r="BR331" s="114"/>
      <c r="BS331" s="114"/>
      <c r="BT331" s="114"/>
      <c r="BU331" s="114"/>
      <c r="BV331" s="114"/>
      <c r="BW331" s="114"/>
      <c r="BX331" s="114"/>
      <c r="BY331" s="114"/>
      <c r="BZ331" s="114"/>
      <c r="CA331" s="114"/>
      <c r="CB331" s="114"/>
      <c r="CC331" s="114"/>
      <c r="CD331" s="114"/>
      <c r="CE331" s="114"/>
      <c r="CF331" s="114"/>
      <c r="CG331" s="114"/>
      <c r="CH331" s="114"/>
      <c r="CI331" s="114"/>
      <c r="CJ331" s="114"/>
      <c r="CK331" s="114"/>
      <c r="CL331" s="114"/>
      <c r="CM331" s="114"/>
      <c r="CN331" s="114"/>
      <c r="CO331" s="114"/>
      <c r="CP331" s="114"/>
      <c r="CQ331" s="114"/>
      <c r="CR331" s="114"/>
      <c r="CS331" s="114"/>
      <c r="CT331" s="114"/>
      <c r="CU331" s="114"/>
      <c r="CV331" s="114"/>
      <c r="CW331" s="114"/>
      <c r="CX331" s="114"/>
      <c r="CY331" s="114"/>
      <c r="CZ331" s="114"/>
      <c r="DA331" s="114"/>
      <c r="DB331" s="114"/>
      <c r="DC331" s="114"/>
      <c r="DD331" s="114"/>
      <c r="DE331" s="114"/>
      <c r="DF331" s="114"/>
      <c r="DG331" s="114"/>
      <c r="DH331" s="114"/>
      <c r="DI331" s="114"/>
      <c r="DJ331" s="114"/>
      <c r="DK331" s="114"/>
      <c r="DL331" s="114"/>
      <c r="DM331" s="114"/>
      <c r="DN331" s="114"/>
      <c r="DO331" s="114"/>
      <c r="DP331" s="114"/>
      <c r="DQ331" s="114"/>
      <c r="DR331" s="114"/>
      <c r="DS331" s="114"/>
      <c r="DT331" s="114"/>
      <c r="DU331" s="114"/>
      <c r="DV331" s="114"/>
      <c r="DW331" s="114"/>
      <c r="DX331" s="114"/>
      <c r="DY331" s="114"/>
      <c r="DZ331" s="114"/>
      <c r="EA331" s="114"/>
      <c r="EB331" s="114"/>
      <c r="EC331" s="114"/>
      <c r="ED331" s="114"/>
      <c r="EE331" s="114"/>
      <c r="EF331" s="114"/>
      <c r="EG331" s="114"/>
      <c r="EH331" s="114"/>
      <c r="EI331" s="114"/>
      <c r="EJ331" s="114"/>
      <c r="EK331" s="114"/>
      <c r="EL331" s="114"/>
      <c r="EM331" s="114"/>
      <c r="EN331" s="114"/>
      <c r="EO331" s="114"/>
      <c r="EP331" s="114"/>
      <c r="EQ331" s="114"/>
      <c r="ER331" s="114"/>
      <c r="ES331" s="114"/>
      <c r="ET331" s="114"/>
      <c r="EU331" s="114"/>
      <c r="EV331" s="114"/>
      <c r="EW331" s="114"/>
      <c r="EX331" s="114"/>
      <c r="EY331" s="114"/>
      <c r="EZ331" s="114"/>
      <c r="FA331" s="114"/>
      <c r="FB331" s="114"/>
      <c r="FC331" s="114"/>
      <c r="FD331" s="114"/>
      <c r="FE331" s="114"/>
      <c r="FF331" s="114"/>
      <c r="FG331" s="114"/>
      <c r="FH331" s="114"/>
      <c r="FI331" s="114"/>
      <c r="FJ331" s="114"/>
      <c r="FK331" s="114"/>
      <c r="FL331" s="114"/>
      <c r="FM331" s="114"/>
      <c r="FN331" s="114"/>
      <c r="FO331" s="114"/>
      <c r="FP331" s="114"/>
      <c r="FQ331" s="114"/>
      <c r="FR331" s="114"/>
      <c r="FS331" s="114"/>
      <c r="FT331" s="114"/>
      <c r="FU331" s="114"/>
      <c r="FV331" s="114"/>
      <c r="FW331" s="114"/>
      <c r="FX331" s="114"/>
      <c r="FY331" s="114"/>
      <c r="FZ331" s="114"/>
      <c r="GA331" s="114"/>
      <c r="GB331" s="114"/>
      <c r="GC331" s="114"/>
      <c r="GD331" s="114"/>
      <c r="GE331" s="114"/>
      <c r="GF331" s="114"/>
      <c r="GG331" s="114"/>
      <c r="GH331" s="114"/>
      <c r="GI331" s="114"/>
      <c r="GJ331" s="114"/>
      <c r="GK331" s="114"/>
      <c r="GL331" s="114"/>
      <c r="GM331" s="114"/>
      <c r="GN331" s="114"/>
      <c r="GO331" s="114"/>
      <c r="GP331" s="114"/>
      <c r="GQ331" s="114"/>
      <c r="GR331" s="114"/>
      <c r="GS331" s="114"/>
      <c r="GT331" s="114"/>
      <c r="GU331" s="114"/>
      <c r="GV331" s="114"/>
      <c r="GW331" s="114"/>
      <c r="GX331" s="114"/>
      <c r="GY331" s="114"/>
      <c r="GZ331" s="114"/>
      <c r="HA331" s="114"/>
      <c r="HB331" s="114"/>
      <c r="HC331" s="114"/>
      <c r="HD331" s="114"/>
      <c r="HE331" s="114"/>
      <c r="HF331" s="114"/>
      <c r="HG331" s="114"/>
      <c r="HH331" s="114"/>
      <c r="HI331" s="114"/>
      <c r="HJ331" s="114"/>
      <c r="HK331" s="114"/>
      <c r="HL331" s="114"/>
      <c r="HM331" s="114"/>
      <c r="HN331" s="114"/>
      <c r="HO331" s="114"/>
      <c r="HP331" s="114"/>
      <c r="HQ331" s="114"/>
      <c r="HR331" s="114"/>
      <c r="HS331" s="114"/>
      <c r="HT331" s="114"/>
      <c r="HU331" s="114"/>
      <c r="HV331" s="114"/>
      <c r="HW331" s="114"/>
      <c r="HX331" s="114"/>
      <c r="HY331" s="114"/>
      <c r="HZ331" s="114"/>
      <c r="IA331" s="114"/>
      <c r="IB331" s="114"/>
      <c r="IC331" s="114"/>
      <c r="ID331" s="114"/>
      <c r="IE331" s="114"/>
      <c r="IF331" s="114"/>
      <c r="IG331" s="114"/>
      <c r="IH331" s="114"/>
      <c r="II331" s="114"/>
      <c r="IJ331" s="114"/>
      <c r="IK331" s="114"/>
      <c r="IL331" s="114"/>
      <c r="IM331" s="114"/>
      <c r="IN331" s="114"/>
      <c r="IO331" s="114"/>
      <c r="IP331" s="114"/>
      <c r="IQ331" s="114"/>
      <c r="IR331" s="114"/>
      <c r="IS331" s="114"/>
      <c r="IT331" s="114"/>
      <c r="IU331" s="114"/>
      <c r="IV331" s="114"/>
      <c r="IW331" s="114"/>
      <c r="IX331" s="114"/>
      <c r="IY331" s="114"/>
    </row>
    <row r="332" spans="1:259" x14ac:dyDescent="0.2">
      <c r="A332" s="123">
        <v>39990</v>
      </c>
      <c r="B332" s="103" t="s">
        <v>814</v>
      </c>
      <c r="C332" s="103" t="s">
        <v>242</v>
      </c>
      <c r="D332" s="103" t="s">
        <v>137</v>
      </c>
      <c r="E332" s="145" t="s">
        <v>144</v>
      </c>
      <c r="F332" s="85">
        <v>39661</v>
      </c>
      <c r="G332" s="146">
        <v>2008</v>
      </c>
      <c r="H332" s="124" t="s">
        <v>6</v>
      </c>
      <c r="I332" s="124" t="str">
        <f t="shared" si="17"/>
        <v>TX</v>
      </c>
      <c r="J332" s="124" t="str">
        <f t="shared" si="16"/>
        <v>TX</v>
      </c>
      <c r="K332" s="124" t="str">
        <f t="shared" si="18"/>
        <v>South Central</v>
      </c>
      <c r="L332" s="124" t="str">
        <f>INDEX('State '!$A$1:$C$62,MATCH($I332,'State '!$B:$B,0),3)</f>
        <v>South Central</v>
      </c>
      <c r="M332" s="124" t="str">
        <f>INDEX('State '!$A$1:$C$62,MATCH($J332,'State '!$B:$B,0),3)</f>
        <v>South Central</v>
      </c>
      <c r="N332" s="124"/>
      <c r="O332" s="147">
        <v>260</v>
      </c>
      <c r="P332" s="147">
        <v>145</v>
      </c>
      <c r="Q332" s="147">
        <v>350</v>
      </c>
      <c r="R332" s="86" t="s">
        <v>399</v>
      </c>
      <c r="S332" s="148" t="s">
        <v>139</v>
      </c>
      <c r="T332" s="149" t="s">
        <v>188</v>
      </c>
      <c r="U332" s="150" t="s">
        <v>391</v>
      </c>
      <c r="V332" s="124"/>
      <c r="W332" s="126"/>
    </row>
    <row r="333" spans="1:259" x14ac:dyDescent="0.2">
      <c r="A333" s="123">
        <v>39990</v>
      </c>
      <c r="B333" s="103" t="s">
        <v>749</v>
      </c>
      <c r="C333" s="103" t="s">
        <v>242</v>
      </c>
      <c r="D333" s="103" t="s">
        <v>137</v>
      </c>
      <c r="E333" s="145" t="s">
        <v>144</v>
      </c>
      <c r="F333" s="85">
        <v>39566</v>
      </c>
      <c r="G333" s="146">
        <v>2008</v>
      </c>
      <c r="H333" s="124" t="s">
        <v>6</v>
      </c>
      <c r="I333" s="124" t="str">
        <f t="shared" si="17"/>
        <v>TX</v>
      </c>
      <c r="J333" s="124" t="str">
        <f t="shared" si="16"/>
        <v>TX</v>
      </c>
      <c r="K333" s="124" t="str">
        <f t="shared" si="18"/>
        <v>South Central</v>
      </c>
      <c r="L333" s="124" t="str">
        <f>INDEX('State '!$A$1:$C$62,MATCH($I333,'State '!$B:$B,0),3)</f>
        <v>South Central</v>
      </c>
      <c r="M333" s="124" t="str">
        <f>INDEX('State '!$A$1:$C$62,MATCH($J333,'State '!$B:$B,0),3)</f>
        <v>South Central</v>
      </c>
      <c r="N333" s="124"/>
      <c r="O333" s="147">
        <v>360</v>
      </c>
      <c r="P333" s="147">
        <v>165</v>
      </c>
      <c r="Q333" s="147">
        <v>900</v>
      </c>
      <c r="R333" s="86" t="s">
        <v>726</v>
      </c>
      <c r="S333" s="148" t="s">
        <v>139</v>
      </c>
      <c r="T333" s="149" t="s">
        <v>188</v>
      </c>
      <c r="U333" s="150" t="s">
        <v>391</v>
      </c>
      <c r="V333" s="124"/>
      <c r="W333" s="126"/>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c r="CA333" s="20"/>
      <c r="CB333" s="20"/>
      <c r="CC333" s="20"/>
      <c r="CD333" s="20"/>
      <c r="CE333" s="20"/>
      <c r="CF333" s="20"/>
      <c r="CG333" s="20"/>
      <c r="CH333" s="20"/>
      <c r="CI333" s="20"/>
      <c r="CJ333" s="20"/>
      <c r="CK333" s="20"/>
      <c r="CL333" s="20"/>
      <c r="CM333" s="20"/>
      <c r="CN333" s="20"/>
      <c r="CO333" s="20"/>
      <c r="CP333" s="20"/>
      <c r="CQ333" s="20"/>
      <c r="CR333" s="20"/>
      <c r="CS333" s="20"/>
      <c r="CT333" s="20"/>
      <c r="CU333" s="20"/>
      <c r="CV333" s="20"/>
      <c r="CW333" s="20"/>
      <c r="CX333" s="20"/>
      <c r="CY333" s="20"/>
      <c r="CZ333" s="20"/>
      <c r="DA333" s="20"/>
      <c r="DB333" s="20"/>
      <c r="DC333" s="20"/>
      <c r="DD333" s="20"/>
      <c r="DE333" s="20"/>
      <c r="DF333" s="20"/>
      <c r="DG333" s="20"/>
      <c r="DH333" s="20"/>
      <c r="DI333" s="20"/>
      <c r="DJ333" s="20"/>
      <c r="DK333" s="20"/>
      <c r="DL333" s="20"/>
      <c r="DM333" s="20"/>
      <c r="DN333" s="20"/>
      <c r="DO333" s="20"/>
      <c r="DP333" s="20"/>
      <c r="DQ333" s="20"/>
      <c r="DR333" s="20"/>
      <c r="DS333" s="20"/>
      <c r="DT333" s="20"/>
      <c r="DU333" s="20"/>
      <c r="DV333" s="20"/>
      <c r="DW333" s="20"/>
      <c r="DX333" s="20"/>
      <c r="DY333" s="20"/>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c r="IU333" s="20"/>
      <c r="IV333" s="20"/>
      <c r="IW333" s="20"/>
      <c r="IX333" s="20"/>
      <c r="IY333" s="20"/>
    </row>
    <row r="334" spans="1:259" s="20" customFormat="1" x14ac:dyDescent="0.2">
      <c r="A334" s="123">
        <v>39990</v>
      </c>
      <c r="B334" s="103" t="s">
        <v>765</v>
      </c>
      <c r="C334" s="103" t="s">
        <v>242</v>
      </c>
      <c r="D334" s="103" t="s">
        <v>141</v>
      </c>
      <c r="E334" s="145" t="s">
        <v>144</v>
      </c>
      <c r="F334" s="85">
        <v>39753</v>
      </c>
      <c r="G334" s="146">
        <v>2008</v>
      </c>
      <c r="H334" s="124" t="s">
        <v>6</v>
      </c>
      <c r="I334" s="124" t="str">
        <f t="shared" si="17"/>
        <v>TX</v>
      </c>
      <c r="J334" s="124" t="str">
        <f t="shared" si="16"/>
        <v>TX</v>
      </c>
      <c r="K334" s="124" t="str">
        <f t="shared" si="18"/>
        <v>South Central</v>
      </c>
      <c r="L334" s="124" t="str">
        <f>INDEX('State '!$A$1:$C$62,MATCH($I334,'State '!$B:$B,0),3)</f>
        <v>South Central</v>
      </c>
      <c r="M334" s="124" t="str">
        <f>INDEX('State '!$A$1:$C$62,MATCH($J334,'State '!$B:$B,0),3)</f>
        <v>South Central</v>
      </c>
      <c r="N334" s="124"/>
      <c r="O334" s="147">
        <v>70</v>
      </c>
      <c r="P334" s="147"/>
      <c r="Q334" s="147">
        <v>400</v>
      </c>
      <c r="R334" s="86">
        <v>24</v>
      </c>
      <c r="S334" s="148" t="s">
        <v>139</v>
      </c>
      <c r="T334" s="149" t="s">
        <v>188</v>
      </c>
      <c r="U334" s="150" t="s">
        <v>391</v>
      </c>
      <c r="V334" s="124"/>
      <c r="W334" s="126"/>
      <c r="X334" s="127"/>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W334" s="114"/>
      <c r="BX334" s="114"/>
      <c r="BY334" s="114"/>
      <c r="BZ334" s="114"/>
      <c r="CA334" s="114"/>
      <c r="CB334" s="114"/>
      <c r="CC334" s="114"/>
      <c r="CD334" s="114"/>
      <c r="CE334" s="114"/>
      <c r="CF334" s="114"/>
      <c r="CG334" s="114"/>
      <c r="CH334" s="114"/>
      <c r="CI334" s="114"/>
      <c r="CJ334" s="114"/>
      <c r="CK334" s="114"/>
      <c r="CL334" s="114"/>
      <c r="CM334" s="114"/>
      <c r="CN334" s="114"/>
      <c r="CO334" s="114"/>
      <c r="CP334" s="114"/>
      <c r="CQ334" s="114"/>
      <c r="CR334" s="114"/>
      <c r="CS334" s="114"/>
      <c r="CT334" s="114"/>
      <c r="CU334" s="114"/>
      <c r="CV334" s="114"/>
      <c r="CW334" s="114"/>
      <c r="CX334" s="114"/>
      <c r="CY334" s="114"/>
      <c r="CZ334" s="114"/>
      <c r="DA334" s="114"/>
      <c r="DB334" s="114"/>
      <c r="DC334" s="114"/>
      <c r="DD334" s="114"/>
      <c r="DE334" s="114"/>
      <c r="DF334" s="114"/>
      <c r="DG334" s="114"/>
      <c r="DH334" s="114"/>
      <c r="DI334" s="114"/>
      <c r="DJ334" s="114"/>
      <c r="DK334" s="114"/>
      <c r="DL334" s="114"/>
      <c r="DM334" s="114"/>
      <c r="DN334" s="114"/>
      <c r="DO334" s="114"/>
      <c r="DP334" s="114"/>
      <c r="DQ334" s="114"/>
      <c r="DR334" s="114"/>
      <c r="DS334" s="114"/>
      <c r="DT334" s="114"/>
      <c r="DU334" s="114"/>
      <c r="DV334" s="114"/>
      <c r="DW334" s="114"/>
      <c r="DX334" s="114"/>
      <c r="DY334" s="114"/>
      <c r="DZ334" s="114"/>
      <c r="EA334" s="114"/>
      <c r="EB334" s="114"/>
      <c r="EC334" s="114"/>
      <c r="ED334" s="114"/>
      <c r="EE334" s="114"/>
      <c r="EF334" s="114"/>
      <c r="EG334" s="114"/>
      <c r="EH334" s="114"/>
      <c r="EI334" s="114"/>
      <c r="EJ334" s="114"/>
      <c r="EK334" s="114"/>
      <c r="EL334" s="114"/>
      <c r="EM334" s="114"/>
      <c r="EN334" s="114"/>
      <c r="EO334" s="114"/>
      <c r="EP334" s="114"/>
      <c r="EQ334" s="114"/>
      <c r="ER334" s="114"/>
      <c r="ES334" s="114"/>
      <c r="ET334" s="114"/>
      <c r="EU334" s="114"/>
      <c r="EV334" s="114"/>
      <c r="EW334" s="114"/>
      <c r="EX334" s="114"/>
      <c r="EY334" s="114"/>
      <c r="EZ334" s="114"/>
      <c r="FA334" s="114"/>
      <c r="FB334" s="114"/>
      <c r="FC334" s="114"/>
      <c r="FD334" s="114"/>
      <c r="FE334" s="114"/>
      <c r="FF334" s="114"/>
      <c r="FG334" s="114"/>
      <c r="FH334" s="114"/>
      <c r="FI334" s="114"/>
      <c r="FJ334" s="114"/>
      <c r="FK334" s="114"/>
      <c r="FL334" s="114"/>
      <c r="FM334" s="114"/>
      <c r="FN334" s="114"/>
      <c r="FO334" s="114"/>
      <c r="FP334" s="114"/>
      <c r="FQ334" s="114"/>
      <c r="FR334" s="114"/>
      <c r="FS334" s="114"/>
      <c r="FT334" s="114"/>
      <c r="FU334" s="114"/>
      <c r="FV334" s="114"/>
      <c r="FW334" s="114"/>
      <c r="FX334" s="114"/>
      <c r="FY334" s="114"/>
      <c r="FZ334" s="114"/>
      <c r="GA334" s="114"/>
      <c r="GB334" s="114"/>
      <c r="GC334" s="114"/>
      <c r="GD334" s="114"/>
      <c r="GE334" s="114"/>
      <c r="GF334" s="114"/>
      <c r="GG334" s="114"/>
      <c r="GH334" s="114"/>
      <c r="GI334" s="114"/>
      <c r="GJ334" s="114"/>
      <c r="GK334" s="114"/>
      <c r="GL334" s="114"/>
      <c r="GM334" s="114"/>
      <c r="GN334" s="114"/>
      <c r="GO334" s="114"/>
      <c r="GP334" s="114"/>
      <c r="GQ334" s="114"/>
      <c r="GR334" s="114"/>
      <c r="GS334" s="114"/>
      <c r="GT334" s="114"/>
      <c r="GU334" s="114"/>
      <c r="GV334" s="114"/>
      <c r="GW334" s="114"/>
      <c r="GX334" s="114"/>
      <c r="GY334" s="114"/>
      <c r="GZ334" s="114"/>
      <c r="HA334" s="114"/>
      <c r="HB334" s="114"/>
      <c r="HC334" s="114"/>
      <c r="HD334" s="114"/>
      <c r="HE334" s="114"/>
      <c r="HF334" s="114"/>
      <c r="HG334" s="114"/>
      <c r="HH334" s="114"/>
      <c r="HI334" s="114"/>
      <c r="HJ334" s="114"/>
      <c r="HK334" s="114"/>
      <c r="HL334" s="114"/>
      <c r="HM334" s="114"/>
      <c r="HN334" s="114"/>
      <c r="HO334" s="114"/>
      <c r="HP334" s="114"/>
      <c r="HQ334" s="114"/>
      <c r="HR334" s="114"/>
      <c r="HS334" s="114"/>
      <c r="HT334" s="114"/>
      <c r="HU334" s="114"/>
      <c r="HV334" s="114"/>
      <c r="HW334" s="114"/>
      <c r="HX334" s="114"/>
      <c r="HY334" s="114"/>
      <c r="HZ334" s="114"/>
      <c r="IA334" s="114"/>
      <c r="IB334" s="114"/>
      <c r="IC334" s="114"/>
      <c r="ID334" s="114"/>
      <c r="IE334" s="114"/>
      <c r="IF334" s="114"/>
      <c r="IG334" s="114"/>
      <c r="IH334" s="114"/>
      <c r="II334" s="114"/>
      <c r="IJ334" s="114"/>
      <c r="IK334" s="114"/>
      <c r="IL334" s="114"/>
      <c r="IM334" s="114"/>
      <c r="IN334" s="114"/>
      <c r="IO334" s="114"/>
      <c r="IP334" s="114"/>
      <c r="IQ334" s="114"/>
      <c r="IR334" s="114"/>
      <c r="IS334" s="114"/>
      <c r="IT334" s="114"/>
      <c r="IU334" s="114"/>
      <c r="IV334" s="114"/>
      <c r="IW334" s="114"/>
      <c r="IX334" s="114"/>
      <c r="IY334" s="114"/>
    </row>
    <row r="335" spans="1:259" x14ac:dyDescent="0.2">
      <c r="A335" s="123">
        <v>39990</v>
      </c>
      <c r="B335" s="105" t="s">
        <v>766</v>
      </c>
      <c r="C335" s="105" t="s">
        <v>233</v>
      </c>
      <c r="D335" s="105" t="s">
        <v>141</v>
      </c>
      <c r="E335" s="102" t="s">
        <v>144</v>
      </c>
      <c r="F335" s="83">
        <v>39692</v>
      </c>
      <c r="G335" s="84">
        <v>2008</v>
      </c>
      <c r="H335" s="124" t="s">
        <v>767</v>
      </c>
      <c r="I335" s="124" t="str">
        <f t="shared" si="17"/>
        <v>VA</v>
      </c>
      <c r="J335" s="124" t="str">
        <f t="shared" si="16"/>
        <v>NC</v>
      </c>
      <c r="K335" s="124" t="str">
        <f t="shared" si="18"/>
        <v>Northeast, Southeast</v>
      </c>
      <c r="L335" s="124" t="str">
        <f>INDEX('State '!$A$1:$C$62,MATCH($I335,'State '!$B:$B,0),3)</f>
        <v>Northeast</v>
      </c>
      <c r="M335" s="124" t="str">
        <f>INDEX('State '!$A$1:$C$62,MATCH($J335,'State '!$B:$B,0),3)</f>
        <v>Southeast</v>
      </c>
      <c r="N335" s="124"/>
      <c r="O335" s="86">
        <v>4.8</v>
      </c>
      <c r="P335" s="86"/>
      <c r="Q335" s="125">
        <v>90</v>
      </c>
      <c r="R335" s="129"/>
      <c r="S335" s="130" t="s">
        <v>135</v>
      </c>
      <c r="T335" s="124" t="s">
        <v>390</v>
      </c>
      <c r="U335" s="124" t="s">
        <v>768</v>
      </c>
      <c r="V335" s="124"/>
      <c r="W335" s="126"/>
    </row>
    <row r="336" spans="1:259" s="20" customFormat="1" x14ac:dyDescent="0.2">
      <c r="A336" s="123">
        <v>39990</v>
      </c>
      <c r="B336" s="102" t="s">
        <v>812</v>
      </c>
      <c r="C336" s="102" t="s">
        <v>233</v>
      </c>
      <c r="D336" s="102" t="s">
        <v>134</v>
      </c>
      <c r="E336" s="102" t="s">
        <v>144</v>
      </c>
      <c r="F336" s="83">
        <v>39736</v>
      </c>
      <c r="G336" s="84">
        <v>2008</v>
      </c>
      <c r="H336" s="124" t="s">
        <v>767</v>
      </c>
      <c r="I336" s="124" t="str">
        <f t="shared" si="17"/>
        <v>VA</v>
      </c>
      <c r="J336" s="124" t="str">
        <f t="shared" si="16"/>
        <v>NC</v>
      </c>
      <c r="K336" s="124" t="str">
        <f t="shared" si="18"/>
        <v>Northeast, Southeast</v>
      </c>
      <c r="L336" s="124" t="str">
        <f>INDEX('State '!$A$1:$C$62,MATCH($I336,'State '!$B:$B,0),3)</f>
        <v>Northeast</v>
      </c>
      <c r="M336" s="124" t="str">
        <f>INDEX('State '!$A$1:$C$62,MATCH($J336,'State '!$B:$B,0),3)</f>
        <v>Southeast</v>
      </c>
      <c r="N336" s="124"/>
      <c r="O336" s="86">
        <v>20</v>
      </c>
      <c r="P336" s="86"/>
      <c r="Q336" s="86">
        <v>75</v>
      </c>
      <c r="R336" s="125" t="s">
        <v>614</v>
      </c>
      <c r="S336" s="124" t="s">
        <v>135</v>
      </c>
      <c r="T336" s="124" t="s">
        <v>390</v>
      </c>
      <c r="U336" s="124" t="s">
        <v>813</v>
      </c>
      <c r="V336" s="124"/>
      <c r="W336" s="126"/>
      <c r="X336" s="127"/>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c r="AU336" s="114"/>
      <c r="AV336" s="114"/>
      <c r="AW336" s="114"/>
      <c r="AX336" s="114"/>
      <c r="AY336" s="114"/>
      <c r="AZ336" s="114"/>
      <c r="BA336" s="114"/>
      <c r="BB336" s="114"/>
      <c r="BC336" s="114"/>
      <c r="BD336" s="114"/>
      <c r="BE336" s="114"/>
      <c r="BF336" s="114"/>
      <c r="BG336" s="114"/>
      <c r="BH336" s="114"/>
      <c r="BI336" s="114"/>
      <c r="BJ336" s="114"/>
      <c r="BK336" s="114"/>
      <c r="BL336" s="114"/>
      <c r="BM336" s="114"/>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CH336" s="114"/>
      <c r="CI336" s="114"/>
      <c r="CJ336" s="114"/>
      <c r="CK336" s="114"/>
      <c r="CL336" s="114"/>
      <c r="CM336" s="114"/>
      <c r="CN336" s="114"/>
      <c r="CO336" s="114"/>
      <c r="CP336" s="114"/>
      <c r="CQ336" s="114"/>
      <c r="CR336" s="114"/>
      <c r="CS336" s="114"/>
      <c r="CT336" s="114"/>
      <c r="CU336" s="114"/>
      <c r="CV336" s="114"/>
      <c r="CW336" s="114"/>
      <c r="CX336" s="114"/>
      <c r="CY336" s="114"/>
      <c r="CZ336" s="114"/>
      <c r="DA336" s="114"/>
      <c r="DB336" s="114"/>
      <c r="DC336" s="114"/>
      <c r="DD336" s="114"/>
      <c r="DE336" s="114"/>
      <c r="DF336" s="114"/>
      <c r="DG336" s="114"/>
      <c r="DH336" s="114"/>
      <c r="DI336" s="114"/>
      <c r="DJ336" s="114"/>
      <c r="DK336" s="114"/>
      <c r="DL336" s="114"/>
      <c r="DM336" s="114"/>
      <c r="DN336" s="114"/>
      <c r="DO336" s="114"/>
      <c r="DP336" s="114"/>
      <c r="DQ336" s="114"/>
      <c r="DR336" s="114"/>
      <c r="DS336" s="114"/>
      <c r="DT336" s="114"/>
      <c r="DU336" s="114"/>
      <c r="DV336" s="114"/>
      <c r="DW336" s="114"/>
      <c r="DX336" s="114"/>
      <c r="DY336" s="114"/>
      <c r="DZ336" s="114"/>
      <c r="EA336" s="114"/>
      <c r="EB336" s="114"/>
      <c r="EC336" s="114"/>
      <c r="ED336" s="114"/>
      <c r="EE336" s="114"/>
      <c r="EF336" s="114"/>
      <c r="EG336" s="114"/>
      <c r="EH336" s="114"/>
      <c r="EI336" s="114"/>
      <c r="EJ336" s="114"/>
      <c r="EK336" s="114"/>
      <c r="EL336" s="114"/>
      <c r="EM336" s="114"/>
      <c r="EN336" s="114"/>
      <c r="EO336" s="114"/>
      <c r="EP336" s="114"/>
      <c r="EQ336" s="114"/>
      <c r="ER336" s="114"/>
      <c r="ES336" s="114"/>
      <c r="ET336" s="114"/>
      <c r="EU336" s="114"/>
      <c r="EV336" s="114"/>
      <c r="EW336" s="114"/>
      <c r="EX336" s="114"/>
      <c r="EY336" s="114"/>
      <c r="EZ336" s="114"/>
      <c r="FA336" s="114"/>
      <c r="FB336" s="114"/>
      <c r="FC336" s="114"/>
      <c r="FD336" s="114"/>
      <c r="FE336" s="114"/>
      <c r="FF336" s="114"/>
      <c r="FG336" s="114"/>
      <c r="FH336" s="114"/>
      <c r="FI336" s="114"/>
      <c r="FJ336" s="114"/>
      <c r="FK336" s="114"/>
      <c r="FL336" s="114"/>
      <c r="FM336" s="114"/>
      <c r="FN336" s="114"/>
      <c r="FO336" s="114"/>
      <c r="FP336" s="114"/>
      <c r="FQ336" s="114"/>
      <c r="FR336" s="114"/>
      <c r="FS336" s="114"/>
      <c r="FT336" s="114"/>
      <c r="FU336" s="114"/>
      <c r="FV336" s="114"/>
      <c r="FW336" s="114"/>
      <c r="FX336" s="114"/>
      <c r="FY336" s="114"/>
      <c r="FZ336" s="114"/>
      <c r="GA336" s="114"/>
      <c r="GB336" s="114"/>
      <c r="GC336" s="114"/>
      <c r="GD336" s="114"/>
      <c r="GE336" s="114"/>
      <c r="GF336" s="114"/>
      <c r="GG336" s="114"/>
      <c r="GH336" s="114"/>
      <c r="GI336" s="114"/>
      <c r="GJ336" s="114"/>
      <c r="GK336" s="114"/>
      <c r="GL336" s="114"/>
      <c r="GM336" s="114"/>
      <c r="GN336" s="114"/>
      <c r="GO336" s="114"/>
      <c r="GP336" s="114"/>
      <c r="GQ336" s="114"/>
      <c r="GR336" s="114"/>
      <c r="GS336" s="114"/>
      <c r="GT336" s="114"/>
      <c r="GU336" s="114"/>
      <c r="GV336" s="114"/>
      <c r="GW336" s="114"/>
      <c r="GX336" s="114"/>
      <c r="GY336" s="114"/>
      <c r="GZ336" s="114"/>
      <c r="HA336" s="114"/>
      <c r="HB336" s="114"/>
      <c r="HC336" s="114"/>
      <c r="HD336" s="114"/>
      <c r="HE336" s="114"/>
      <c r="HF336" s="114"/>
      <c r="HG336" s="114"/>
      <c r="HH336" s="114"/>
      <c r="HI336" s="114"/>
      <c r="HJ336" s="114"/>
      <c r="HK336" s="114"/>
      <c r="HL336" s="114"/>
      <c r="HM336" s="114"/>
      <c r="HN336" s="114"/>
      <c r="HO336" s="114"/>
      <c r="HP336" s="114"/>
      <c r="HQ336" s="114"/>
      <c r="HR336" s="114"/>
      <c r="HS336" s="114"/>
      <c r="HT336" s="114"/>
      <c r="HU336" s="114"/>
      <c r="HV336" s="114"/>
      <c r="HW336" s="114"/>
      <c r="HX336" s="114"/>
      <c r="HY336" s="114"/>
      <c r="HZ336" s="114"/>
      <c r="IA336" s="114"/>
      <c r="IB336" s="114"/>
      <c r="IC336" s="114"/>
      <c r="ID336" s="114"/>
      <c r="IE336" s="114"/>
      <c r="IF336" s="114"/>
      <c r="IG336" s="114"/>
      <c r="IH336" s="114"/>
      <c r="II336" s="114"/>
      <c r="IJ336" s="114"/>
      <c r="IK336" s="114"/>
      <c r="IL336" s="114"/>
      <c r="IM336" s="114"/>
      <c r="IN336" s="114"/>
      <c r="IO336" s="114"/>
      <c r="IP336" s="114"/>
      <c r="IQ336" s="114"/>
      <c r="IR336" s="114"/>
      <c r="IS336" s="114"/>
      <c r="IT336" s="114"/>
      <c r="IU336" s="114"/>
      <c r="IV336" s="114"/>
      <c r="IW336" s="114"/>
      <c r="IX336" s="114"/>
      <c r="IY336" s="114"/>
    </row>
    <row r="337" spans="1:259" x14ac:dyDescent="0.2">
      <c r="A337" s="123">
        <v>39990</v>
      </c>
      <c r="B337" s="105" t="s">
        <v>763</v>
      </c>
      <c r="C337" s="105" t="s">
        <v>237</v>
      </c>
      <c r="D337" s="105" t="s">
        <v>134</v>
      </c>
      <c r="E337" s="102" t="s">
        <v>144</v>
      </c>
      <c r="F337" s="83">
        <v>39630</v>
      </c>
      <c r="G337" s="84">
        <v>2008</v>
      </c>
      <c r="H337" s="124" t="s">
        <v>18</v>
      </c>
      <c r="I337" s="124" t="str">
        <f t="shared" si="17"/>
        <v>FL</v>
      </c>
      <c r="J337" s="124" t="str">
        <f t="shared" si="16"/>
        <v>FL</v>
      </c>
      <c r="K337" s="124" t="str">
        <f t="shared" si="18"/>
        <v>Southeast</v>
      </c>
      <c r="L337" s="124" t="str">
        <f>INDEX('State '!$A$1:$C$62,MATCH($I337,'State '!$B:$B,0),3)</f>
        <v>Southeast</v>
      </c>
      <c r="M337" s="124" t="str">
        <f>INDEX('State '!$A$1:$C$62,MATCH($J337,'State '!$B:$B,0),3)</f>
        <v>Southeast</v>
      </c>
      <c r="N337" s="124"/>
      <c r="O337" s="86">
        <v>16</v>
      </c>
      <c r="P337" s="86">
        <v>6.64</v>
      </c>
      <c r="Q337" s="125">
        <v>10</v>
      </c>
      <c r="R337" s="129">
        <v>30</v>
      </c>
      <c r="S337" s="130" t="s">
        <v>135</v>
      </c>
      <c r="T337" s="124" t="s">
        <v>390</v>
      </c>
      <c r="U337" s="124" t="s">
        <v>764</v>
      </c>
      <c r="V337" s="124"/>
      <c r="W337" s="126"/>
    </row>
    <row r="338" spans="1:259" s="20" customFormat="1" x14ac:dyDescent="0.2">
      <c r="A338" s="123">
        <v>39990</v>
      </c>
      <c r="B338" s="102" t="s">
        <v>761</v>
      </c>
      <c r="C338" s="102" t="s">
        <v>282</v>
      </c>
      <c r="D338" s="102" t="s">
        <v>141</v>
      </c>
      <c r="E338" s="102" t="s">
        <v>144</v>
      </c>
      <c r="F338" s="83">
        <v>39539</v>
      </c>
      <c r="G338" s="84">
        <v>2008</v>
      </c>
      <c r="H338" s="124" t="s">
        <v>6</v>
      </c>
      <c r="I338" s="124" t="str">
        <f t="shared" si="17"/>
        <v>TX</v>
      </c>
      <c r="J338" s="124" t="str">
        <f t="shared" si="16"/>
        <v>TX</v>
      </c>
      <c r="K338" s="124" t="str">
        <f t="shared" si="18"/>
        <v>South Central</v>
      </c>
      <c r="L338" s="124" t="str">
        <f>INDEX('State '!$A$1:$C$62,MATCH($I338,'State '!$B:$B,0),3)</f>
        <v>South Central</v>
      </c>
      <c r="M338" s="124" t="str">
        <f>INDEX('State '!$A$1:$C$62,MATCH($J338,'State '!$B:$B,0),3)</f>
        <v>South Central</v>
      </c>
      <c r="N338" s="124"/>
      <c r="O338" s="86">
        <v>18</v>
      </c>
      <c r="P338" s="86">
        <v>9.8000000000000007</v>
      </c>
      <c r="Q338" s="86">
        <v>1750</v>
      </c>
      <c r="R338" s="125">
        <v>42</v>
      </c>
      <c r="S338" s="124" t="s">
        <v>135</v>
      </c>
      <c r="T338" s="124" t="s">
        <v>390</v>
      </c>
      <c r="U338" s="124" t="s">
        <v>762</v>
      </c>
      <c r="V338" s="124"/>
      <c r="W338" s="126"/>
    </row>
    <row r="339" spans="1:259" s="20" customFormat="1" x14ac:dyDescent="0.2">
      <c r="A339" s="123">
        <v>39990</v>
      </c>
      <c r="B339" s="102" t="s">
        <v>2140</v>
      </c>
      <c r="C339" s="102" t="s">
        <v>241</v>
      </c>
      <c r="D339" s="102" t="s">
        <v>141</v>
      </c>
      <c r="E339" s="102" t="s">
        <v>144</v>
      </c>
      <c r="F339" s="83">
        <v>39811</v>
      </c>
      <c r="G339" s="84">
        <v>2008</v>
      </c>
      <c r="H339" s="124" t="s">
        <v>14</v>
      </c>
      <c r="I339" s="124" t="str">
        <f t="shared" si="17"/>
        <v>MS</v>
      </c>
      <c r="J339" s="124" t="str">
        <f t="shared" si="16"/>
        <v>MS</v>
      </c>
      <c r="K339" s="124" t="str">
        <f t="shared" si="18"/>
        <v>South Central</v>
      </c>
      <c r="L339" s="124" t="str">
        <f>INDEX('State '!$A$1:$C$62,MATCH($I339,'State '!$B:$B,0),3)</f>
        <v>South Central</v>
      </c>
      <c r="M339" s="124" t="str">
        <f>INDEX('State '!$A$1:$C$62,MATCH($J339,'State '!$B:$B,0),3)</f>
        <v>South Central</v>
      </c>
      <c r="N339" s="124"/>
      <c r="O339" s="86">
        <v>25</v>
      </c>
      <c r="P339" s="86">
        <v>17.8</v>
      </c>
      <c r="Q339" s="86">
        <v>1000</v>
      </c>
      <c r="R339" s="125">
        <v>42</v>
      </c>
      <c r="S339" s="124" t="s">
        <v>135</v>
      </c>
      <c r="T339" s="124" t="s">
        <v>390</v>
      </c>
      <c r="U339" s="124" t="s">
        <v>815</v>
      </c>
      <c r="V339" s="124"/>
      <c r="W339" s="126"/>
    </row>
    <row r="340" spans="1:259" x14ac:dyDescent="0.2">
      <c r="A340" s="123">
        <v>39990</v>
      </c>
      <c r="B340" s="102" t="s">
        <v>785</v>
      </c>
      <c r="C340" s="102" t="s">
        <v>241</v>
      </c>
      <c r="D340" s="102" t="s">
        <v>141</v>
      </c>
      <c r="E340" s="102" t="s">
        <v>144</v>
      </c>
      <c r="F340" s="83">
        <v>39691</v>
      </c>
      <c r="G340" s="84">
        <v>2008</v>
      </c>
      <c r="H340" s="124" t="s">
        <v>501</v>
      </c>
      <c r="I340" s="124" t="str">
        <f t="shared" si="17"/>
        <v>MS</v>
      </c>
      <c r="J340" s="124" t="str">
        <f t="shared" si="16"/>
        <v>AL</v>
      </c>
      <c r="K340" s="124" t="str">
        <f t="shared" si="18"/>
        <v>South Central</v>
      </c>
      <c r="L340" s="124" t="str">
        <f>INDEX('State '!$A$1:$C$62,MATCH($I340,'State '!$B:$B,0),3)</f>
        <v>South Central</v>
      </c>
      <c r="M340" s="124" t="str">
        <f>INDEX('State '!$A$1:$C$62,MATCH($J340,'State '!$B:$B,0),3)</f>
        <v>South Central</v>
      </c>
      <c r="N340" s="124"/>
      <c r="O340" s="86">
        <v>22.99</v>
      </c>
      <c r="P340" s="86"/>
      <c r="Q340" s="86">
        <v>250</v>
      </c>
      <c r="R340" s="125"/>
      <c r="S340" s="124" t="s">
        <v>135</v>
      </c>
      <c r="T340" s="124" t="s">
        <v>390</v>
      </c>
      <c r="U340" s="124" t="s">
        <v>786</v>
      </c>
      <c r="V340" s="124"/>
      <c r="W340" s="126"/>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row>
    <row r="341" spans="1:259" x14ac:dyDescent="0.2">
      <c r="A341" s="123">
        <v>39990</v>
      </c>
      <c r="B341" s="102" t="s">
        <v>837</v>
      </c>
      <c r="C341" s="102" t="s">
        <v>241</v>
      </c>
      <c r="D341" s="102" t="s">
        <v>141</v>
      </c>
      <c r="E341" s="102" t="s">
        <v>144</v>
      </c>
      <c r="F341" s="83">
        <v>39600</v>
      </c>
      <c r="G341" s="84">
        <v>2008</v>
      </c>
      <c r="H341" s="124" t="s">
        <v>501</v>
      </c>
      <c r="I341" s="124" t="str">
        <f t="shared" si="17"/>
        <v>MS</v>
      </c>
      <c r="J341" s="124" t="str">
        <f t="shared" si="16"/>
        <v>AL</v>
      </c>
      <c r="K341" s="124" t="str">
        <f t="shared" si="18"/>
        <v>South Central</v>
      </c>
      <c r="L341" s="124" t="str">
        <f>INDEX('State '!$A$1:$C$62,MATCH($I341,'State '!$B:$B,0),3)</f>
        <v>South Central</v>
      </c>
      <c r="M341" s="124" t="str">
        <f>INDEX('State '!$A$1:$C$62,MATCH($J341,'State '!$B:$B,0),3)</f>
        <v>South Central</v>
      </c>
      <c r="N341" s="124"/>
      <c r="O341" s="86">
        <v>1296</v>
      </c>
      <c r="P341" s="86">
        <v>111</v>
      </c>
      <c r="Q341" s="86">
        <v>1272</v>
      </c>
      <c r="R341" s="125">
        <v>42</v>
      </c>
      <c r="S341" s="124" t="s">
        <v>135</v>
      </c>
      <c r="T341" s="124" t="s">
        <v>390</v>
      </c>
      <c r="U341" s="124" t="s">
        <v>838</v>
      </c>
      <c r="V341" s="124"/>
      <c r="W341" s="126"/>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c r="EF341" s="20"/>
      <c r="EG341" s="20"/>
      <c r="EH341" s="20"/>
      <c r="EI341" s="20"/>
      <c r="EJ341" s="20"/>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row>
    <row r="342" spans="1:259" s="20" customFormat="1" x14ac:dyDescent="0.2">
      <c r="A342" s="123">
        <v>40388</v>
      </c>
      <c r="B342" s="102" t="s">
        <v>808</v>
      </c>
      <c r="C342" s="102" t="s">
        <v>241</v>
      </c>
      <c r="D342" s="102" t="s">
        <v>141</v>
      </c>
      <c r="E342" s="102" t="s">
        <v>144</v>
      </c>
      <c r="F342" s="83">
        <v>39601</v>
      </c>
      <c r="G342" s="84">
        <v>2008</v>
      </c>
      <c r="H342" s="124" t="s">
        <v>809</v>
      </c>
      <c r="I342" s="124" t="str">
        <f t="shared" si="17"/>
        <v>LA</v>
      </c>
      <c r="J342" s="124" t="str">
        <f t="shared" si="16"/>
        <v>MS</v>
      </c>
      <c r="K342" s="124" t="str">
        <f t="shared" si="18"/>
        <v>South Central</v>
      </c>
      <c r="L342" s="124" t="str">
        <f>INDEX('State '!$A$1:$C$62,MATCH($I342,'State '!$B:$B,0),3)</f>
        <v>South Central</v>
      </c>
      <c r="M342" s="124" t="str">
        <f>INDEX('State '!$A$1:$C$62,MATCH($J342,'State '!$B:$B,0),3)</f>
        <v>South Central</v>
      </c>
      <c r="N342" s="124"/>
      <c r="O342" s="86">
        <v>961</v>
      </c>
      <c r="P342" s="86">
        <v>243</v>
      </c>
      <c r="Q342" s="86">
        <v>1700</v>
      </c>
      <c r="R342" s="125" t="s">
        <v>479</v>
      </c>
      <c r="S342" s="124" t="s">
        <v>135</v>
      </c>
      <c r="T342" s="124" t="s">
        <v>390</v>
      </c>
      <c r="U342" s="124" t="s">
        <v>810</v>
      </c>
      <c r="V342" s="124"/>
      <c r="W342" s="126"/>
    </row>
    <row r="343" spans="1:259" x14ac:dyDescent="0.2">
      <c r="A343" s="123">
        <v>39990</v>
      </c>
      <c r="B343" s="102" t="s">
        <v>865</v>
      </c>
      <c r="C343" s="102" t="s">
        <v>295</v>
      </c>
      <c r="D343" s="102" t="s">
        <v>134</v>
      </c>
      <c r="E343" s="102" t="s">
        <v>144</v>
      </c>
      <c r="F343" s="83">
        <v>39783</v>
      </c>
      <c r="G343" s="84">
        <v>2008</v>
      </c>
      <c r="H343" s="124" t="s">
        <v>18</v>
      </c>
      <c r="I343" s="124" t="str">
        <f t="shared" si="17"/>
        <v>FL</v>
      </c>
      <c r="J343" s="124" t="str">
        <f t="shared" si="16"/>
        <v>FL</v>
      </c>
      <c r="K343" s="124" t="str">
        <f t="shared" si="18"/>
        <v>Southeast</v>
      </c>
      <c r="L343" s="124" t="str">
        <f>INDEX('State '!$A$1:$C$62,MATCH($I343,'State '!$B:$B,0),3)</f>
        <v>Southeast</v>
      </c>
      <c r="M343" s="124" t="str">
        <f>INDEX('State '!$A$1:$C$62,MATCH($J343,'State '!$B:$B,0),3)</f>
        <v>Southeast</v>
      </c>
      <c r="N343" s="124"/>
      <c r="O343" s="86">
        <v>30</v>
      </c>
      <c r="P343" s="86">
        <v>28</v>
      </c>
      <c r="Q343" s="86">
        <v>200</v>
      </c>
      <c r="R343" s="125">
        <v>24</v>
      </c>
      <c r="S343" s="124" t="s">
        <v>139</v>
      </c>
      <c r="T343" s="124" t="s">
        <v>188</v>
      </c>
      <c r="U343" s="124" t="s">
        <v>391</v>
      </c>
      <c r="V343" s="124"/>
      <c r="W343" s="126"/>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row>
    <row r="344" spans="1:259" x14ac:dyDescent="0.2">
      <c r="A344" s="123">
        <v>39990</v>
      </c>
      <c r="B344" s="103" t="s">
        <v>807</v>
      </c>
      <c r="C344" s="103" t="s">
        <v>244</v>
      </c>
      <c r="D344" s="103" t="s">
        <v>134</v>
      </c>
      <c r="E344" s="145" t="s">
        <v>144</v>
      </c>
      <c r="F344" s="85">
        <v>39692</v>
      </c>
      <c r="G344" s="146">
        <v>2008</v>
      </c>
      <c r="H344" s="124" t="s">
        <v>18</v>
      </c>
      <c r="I344" s="124" t="str">
        <f t="shared" si="17"/>
        <v>FL</v>
      </c>
      <c r="J344" s="124" t="str">
        <f t="shared" si="16"/>
        <v>FL</v>
      </c>
      <c r="K344" s="124" t="str">
        <f t="shared" si="18"/>
        <v>Southeast</v>
      </c>
      <c r="L344" s="124" t="str">
        <f>INDEX('State '!$A$1:$C$62,MATCH($I344,'State '!$B:$B,0),3)</f>
        <v>Southeast</v>
      </c>
      <c r="M344" s="124" t="str">
        <f>INDEX('State '!$A$1:$C$62,MATCH($J344,'State '!$B:$B,0),3)</f>
        <v>Southeast</v>
      </c>
      <c r="N344" s="124"/>
      <c r="O344" s="147">
        <v>129</v>
      </c>
      <c r="P344" s="147">
        <v>34.299999999999997</v>
      </c>
      <c r="Q344" s="147">
        <v>185</v>
      </c>
      <c r="R344" s="86">
        <v>30</v>
      </c>
      <c r="S344" s="148" t="s">
        <v>135</v>
      </c>
      <c r="T344" s="149" t="s">
        <v>390</v>
      </c>
      <c r="U344" s="150" t="s">
        <v>806</v>
      </c>
      <c r="V344" s="124"/>
      <c r="W344" s="126"/>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c r="EF344" s="20"/>
      <c r="EG344" s="20"/>
      <c r="EH344" s="20"/>
      <c r="EI344" s="20"/>
      <c r="EJ344" s="20"/>
      <c r="EK344" s="20"/>
      <c r="EL344" s="20"/>
      <c r="EM344" s="20"/>
      <c r="EN344" s="20"/>
      <c r="EO344" s="20"/>
      <c r="EP344" s="20"/>
      <c r="EQ344" s="20"/>
      <c r="ER344" s="20"/>
      <c r="ES344" s="20"/>
      <c r="ET344" s="20"/>
      <c r="EU344" s="20"/>
      <c r="EV344" s="20"/>
      <c r="EW344" s="20"/>
      <c r="EX344" s="20"/>
      <c r="EY344" s="20"/>
      <c r="EZ344" s="20"/>
      <c r="FA344" s="20"/>
      <c r="FB344" s="20"/>
      <c r="FC344" s="20"/>
      <c r="FD344" s="20"/>
      <c r="FE344" s="20"/>
      <c r="FF344" s="20"/>
      <c r="FG344" s="20"/>
      <c r="FH344" s="20"/>
      <c r="FI344" s="20"/>
      <c r="FJ344" s="20"/>
      <c r="FK344" s="20"/>
      <c r="FL344" s="20"/>
      <c r="FM344" s="20"/>
      <c r="FN344" s="20"/>
      <c r="FO344" s="20"/>
      <c r="FP344" s="20"/>
      <c r="FQ344" s="20"/>
      <c r="FR344" s="20"/>
      <c r="FS344" s="20"/>
      <c r="FT344" s="20"/>
      <c r="FU344" s="20"/>
      <c r="FV344" s="20"/>
      <c r="FW344" s="20"/>
      <c r="FX344" s="20"/>
      <c r="FY344" s="20"/>
      <c r="FZ344" s="20"/>
      <c r="GA344" s="20"/>
      <c r="GB344" s="20"/>
      <c r="GC344" s="20"/>
      <c r="GD344" s="20"/>
      <c r="GE344" s="20"/>
      <c r="GF344" s="20"/>
      <c r="GG344" s="20"/>
      <c r="GH344" s="20"/>
      <c r="GI344" s="20"/>
      <c r="GJ344" s="20"/>
      <c r="GK344" s="20"/>
      <c r="GL344" s="20"/>
      <c r="GM344" s="20"/>
      <c r="GN344" s="20"/>
      <c r="GO344" s="20"/>
      <c r="GP344" s="20"/>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c r="HZ344" s="20"/>
      <c r="IA344" s="20"/>
      <c r="IB344" s="20"/>
      <c r="IC344" s="20"/>
      <c r="ID344" s="20"/>
      <c r="IE344" s="20"/>
      <c r="IF344" s="20"/>
      <c r="IG344" s="20"/>
      <c r="IH344" s="20"/>
      <c r="II344" s="20"/>
      <c r="IJ344" s="20"/>
      <c r="IK344" s="20"/>
      <c r="IL344" s="20"/>
      <c r="IM344" s="20"/>
      <c r="IN344" s="20"/>
      <c r="IO344" s="20"/>
      <c r="IP344" s="20"/>
      <c r="IQ344" s="20"/>
      <c r="IR344" s="20"/>
      <c r="IS344" s="20"/>
      <c r="IT344" s="20"/>
      <c r="IU344" s="20"/>
      <c r="IV344" s="20"/>
      <c r="IW344" s="20"/>
      <c r="IX344" s="20"/>
      <c r="IY344" s="20"/>
    </row>
    <row r="345" spans="1:259" s="20" customFormat="1" x14ac:dyDescent="0.2">
      <c r="A345" s="123">
        <v>40367</v>
      </c>
      <c r="B345" s="103" t="s">
        <v>805</v>
      </c>
      <c r="C345" s="103" t="s">
        <v>244</v>
      </c>
      <c r="D345" s="103" t="s">
        <v>134</v>
      </c>
      <c r="E345" s="145" t="s">
        <v>144</v>
      </c>
      <c r="F345" s="85">
        <v>39681</v>
      </c>
      <c r="G345" s="146">
        <v>2008</v>
      </c>
      <c r="H345" s="124" t="s">
        <v>18</v>
      </c>
      <c r="I345" s="124" t="str">
        <f t="shared" si="17"/>
        <v>FL</v>
      </c>
      <c r="J345" s="124" t="str">
        <f t="shared" si="16"/>
        <v>FL</v>
      </c>
      <c r="K345" s="124" t="str">
        <f t="shared" si="18"/>
        <v>Southeast</v>
      </c>
      <c r="L345" s="124" t="str">
        <f>INDEX('State '!$A$1:$C$62,MATCH($I345,'State '!$B:$B,0),3)</f>
        <v>Southeast</v>
      </c>
      <c r="M345" s="124" t="str">
        <f>INDEX('State '!$A$1:$C$62,MATCH($J345,'State '!$B:$B,0),3)</f>
        <v>Southeast</v>
      </c>
      <c r="N345" s="124"/>
      <c r="O345" s="147">
        <v>112.3</v>
      </c>
      <c r="P345" s="147">
        <v>34.299999999999997</v>
      </c>
      <c r="Q345" s="147">
        <v>160</v>
      </c>
      <c r="R345" s="86">
        <v>30</v>
      </c>
      <c r="S345" s="148" t="s">
        <v>135</v>
      </c>
      <c r="T345" s="149" t="s">
        <v>390</v>
      </c>
      <c r="U345" s="150" t="s">
        <v>806</v>
      </c>
      <c r="V345" s="124"/>
      <c r="W345" s="126"/>
    </row>
    <row r="346" spans="1:259" x14ac:dyDescent="0.2">
      <c r="A346" s="123">
        <v>39990</v>
      </c>
      <c r="B346" s="103" t="s">
        <v>803</v>
      </c>
      <c r="C346" s="103" t="s">
        <v>244</v>
      </c>
      <c r="D346" s="103" t="s">
        <v>141</v>
      </c>
      <c r="E346" s="145" t="s">
        <v>144</v>
      </c>
      <c r="F346" s="85">
        <v>39783</v>
      </c>
      <c r="G346" s="146">
        <v>2008</v>
      </c>
      <c r="H346" s="124" t="s">
        <v>532</v>
      </c>
      <c r="I346" s="124" t="str">
        <f t="shared" si="17"/>
        <v>AL</v>
      </c>
      <c r="J346" s="124" t="str">
        <f t="shared" si="16"/>
        <v>FL</v>
      </c>
      <c r="K346" s="124" t="str">
        <f t="shared" si="18"/>
        <v>South Central, Southeast</v>
      </c>
      <c r="L346" s="124" t="str">
        <f>INDEX('State '!$A$1:$C$62,MATCH($I346,'State '!$B:$B,0),3)</f>
        <v>South Central</v>
      </c>
      <c r="M346" s="124" t="str">
        <f>INDEX('State '!$A$1:$C$62,MATCH($J346,'State '!$B:$B,0),3)</f>
        <v>Southeast</v>
      </c>
      <c r="N346" s="124"/>
      <c r="O346" s="147">
        <v>117</v>
      </c>
      <c r="P346" s="147">
        <v>17.8</v>
      </c>
      <c r="Q346" s="147">
        <v>155</v>
      </c>
      <c r="R346" s="86">
        <v>20</v>
      </c>
      <c r="S346" s="148" t="s">
        <v>135</v>
      </c>
      <c r="T346" s="149" t="s">
        <v>390</v>
      </c>
      <c r="U346" s="150" t="s">
        <v>804</v>
      </c>
      <c r="V346" s="124"/>
      <c r="W346" s="126"/>
    </row>
    <row r="347" spans="1:259" s="20" customFormat="1" x14ac:dyDescent="0.2">
      <c r="A347" s="123">
        <v>39990</v>
      </c>
      <c r="B347" s="103" t="s">
        <v>771</v>
      </c>
      <c r="C347" s="103" t="s">
        <v>283</v>
      </c>
      <c r="D347" s="103" t="s">
        <v>137</v>
      </c>
      <c r="E347" s="145" t="s">
        <v>144</v>
      </c>
      <c r="F347" s="85">
        <v>39794</v>
      </c>
      <c r="G347" s="146">
        <v>2008</v>
      </c>
      <c r="H347" s="124" t="s">
        <v>29</v>
      </c>
      <c r="I347" s="124" t="str">
        <f t="shared" si="17"/>
        <v>WY</v>
      </c>
      <c r="J347" s="124" t="str">
        <f t="shared" si="16"/>
        <v>WY</v>
      </c>
      <c r="K347" s="124" t="str">
        <f t="shared" si="18"/>
        <v>Mountain</v>
      </c>
      <c r="L347" s="124" t="str">
        <f>INDEX('State '!$A$1:$C$62,MATCH($I347,'State '!$B:$B,0),3)</f>
        <v>Mountain</v>
      </c>
      <c r="M347" s="124" t="str">
        <f>INDEX('State '!$A$1:$C$62,MATCH($J347,'State '!$B:$B,0),3)</f>
        <v>Mountain</v>
      </c>
      <c r="N347" s="124"/>
      <c r="O347" s="147">
        <v>20</v>
      </c>
      <c r="P347" s="147">
        <v>49.75</v>
      </c>
      <c r="Q347" s="147">
        <v>5.81</v>
      </c>
      <c r="R347" s="86">
        <v>6</v>
      </c>
      <c r="S347" s="148" t="s">
        <v>139</v>
      </c>
      <c r="T347" s="149" t="s">
        <v>188</v>
      </c>
      <c r="U347" s="150" t="s">
        <v>391</v>
      </c>
      <c r="V347" s="124"/>
      <c r="W347" s="126"/>
    </row>
    <row r="348" spans="1:259" x14ac:dyDescent="0.2">
      <c r="A348" s="123">
        <v>40248</v>
      </c>
      <c r="B348" s="102" t="s">
        <v>1912</v>
      </c>
      <c r="C348" s="102" t="s">
        <v>206</v>
      </c>
      <c r="D348" s="102" t="s">
        <v>141</v>
      </c>
      <c r="E348" s="102" t="s">
        <v>144</v>
      </c>
      <c r="F348" s="83">
        <v>39767</v>
      </c>
      <c r="G348" s="84">
        <v>2008</v>
      </c>
      <c r="H348" s="124" t="s">
        <v>792</v>
      </c>
      <c r="I348" s="124" t="str">
        <f t="shared" si="17"/>
        <v>NY</v>
      </c>
      <c r="J348" s="124" t="str">
        <f t="shared" si="16"/>
        <v>CT</v>
      </c>
      <c r="K348" s="124" t="str">
        <f t="shared" si="18"/>
        <v>Northeast</v>
      </c>
      <c r="L348" s="124" t="str">
        <f>INDEX('State '!$A$1:$C$62,MATCH($I348,'State '!$B:$B,0),3)</f>
        <v>Northeast</v>
      </c>
      <c r="M348" s="124" t="str">
        <f>INDEX('State '!$A$1:$C$62,MATCH($J348,'State '!$B:$B,0),3)</f>
        <v>Northeast</v>
      </c>
      <c r="N348" s="124"/>
      <c r="O348" s="86">
        <v>58</v>
      </c>
      <c r="P348" s="86">
        <v>1.6</v>
      </c>
      <c r="Q348" s="86">
        <v>95</v>
      </c>
      <c r="R348" s="125">
        <v>36</v>
      </c>
      <c r="S348" s="124" t="s">
        <v>135</v>
      </c>
      <c r="T348" s="124" t="s">
        <v>390</v>
      </c>
      <c r="U348" s="124" t="s">
        <v>698</v>
      </c>
      <c r="V348" s="124"/>
      <c r="W348" s="126"/>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c r="CB348" s="20"/>
      <c r="CC348" s="20"/>
      <c r="CD348" s="20"/>
      <c r="CE348" s="20"/>
      <c r="CF348" s="20"/>
      <c r="CG348" s="20"/>
      <c r="CH348" s="20"/>
      <c r="CI348" s="20"/>
      <c r="CJ348" s="20"/>
      <c r="CK348" s="20"/>
      <c r="CL348" s="20"/>
      <c r="CM348" s="20"/>
      <c r="CN348" s="20"/>
      <c r="CO348" s="20"/>
      <c r="CP348" s="20"/>
      <c r="CQ348" s="20"/>
      <c r="CR348" s="20"/>
      <c r="CS348" s="20"/>
      <c r="CT348" s="20"/>
      <c r="CU348" s="20"/>
      <c r="CV348" s="20"/>
      <c r="CW348" s="20"/>
      <c r="CX348" s="20"/>
      <c r="CY348" s="20"/>
      <c r="CZ348" s="20"/>
      <c r="DA348" s="20"/>
      <c r="DB348" s="20"/>
      <c r="DC348" s="20"/>
      <c r="DD348" s="20"/>
      <c r="DE348" s="20"/>
      <c r="DF348" s="20"/>
      <c r="DG348" s="20"/>
      <c r="DH348" s="20"/>
      <c r="DI348" s="20"/>
      <c r="DJ348" s="20"/>
      <c r="DK348" s="20"/>
      <c r="DL348" s="20"/>
      <c r="DM348" s="20"/>
      <c r="DN348" s="20"/>
      <c r="DO348" s="20"/>
      <c r="DP348" s="20"/>
      <c r="DQ348" s="20"/>
      <c r="DR348" s="20"/>
      <c r="DS348" s="20"/>
      <c r="DT348" s="20"/>
      <c r="DU348" s="20"/>
      <c r="DV348" s="20"/>
      <c r="DW348" s="20"/>
      <c r="DX348" s="20"/>
      <c r="DY348" s="20"/>
      <c r="DZ348" s="20"/>
      <c r="EA348" s="20"/>
      <c r="EB348" s="20"/>
      <c r="EC348" s="20"/>
      <c r="ED348" s="20"/>
      <c r="EE348" s="20"/>
      <c r="EF348" s="20"/>
      <c r="EG348" s="20"/>
      <c r="EH348" s="20"/>
      <c r="EI348" s="20"/>
      <c r="EJ348" s="20"/>
      <c r="EK348" s="20"/>
      <c r="EL348" s="20"/>
      <c r="EM348" s="20"/>
      <c r="EN348" s="20"/>
      <c r="EO348" s="20"/>
      <c r="EP348" s="20"/>
      <c r="EQ348" s="20"/>
      <c r="ER348" s="20"/>
      <c r="ES348" s="20"/>
      <c r="ET348" s="20"/>
      <c r="EU348" s="20"/>
      <c r="EV348" s="20"/>
      <c r="EW348" s="20"/>
      <c r="EX348" s="20"/>
      <c r="EY348" s="20"/>
      <c r="EZ348" s="20"/>
      <c r="FA348" s="20"/>
      <c r="FB348" s="20"/>
      <c r="FC348" s="20"/>
      <c r="FD348" s="20"/>
      <c r="FE348" s="20"/>
      <c r="FF348" s="20"/>
      <c r="FG348" s="20"/>
      <c r="FH348" s="20"/>
      <c r="FI348" s="20"/>
      <c r="FJ348" s="20"/>
      <c r="FK348" s="20"/>
      <c r="FL348" s="20"/>
      <c r="FM348" s="20"/>
      <c r="FN348" s="20"/>
      <c r="FO348" s="20"/>
      <c r="FP348" s="20"/>
      <c r="FQ348" s="20"/>
      <c r="FR348" s="20"/>
      <c r="FS348" s="20"/>
      <c r="FT348" s="20"/>
      <c r="FU348" s="20"/>
      <c r="FV348" s="20"/>
      <c r="FW348" s="20"/>
      <c r="FX348" s="20"/>
      <c r="FY348" s="20"/>
      <c r="FZ348" s="20"/>
      <c r="GA348" s="20"/>
      <c r="GB348" s="20"/>
      <c r="GC348" s="20"/>
      <c r="GD348" s="20"/>
      <c r="GE348" s="20"/>
      <c r="GF348" s="20"/>
      <c r="GG348" s="20"/>
      <c r="GH348" s="20"/>
      <c r="GI348" s="20"/>
      <c r="GJ348" s="20"/>
      <c r="GK348" s="20"/>
      <c r="GL348" s="20"/>
      <c r="GM348" s="20"/>
      <c r="GN348" s="20"/>
      <c r="GO348" s="20"/>
      <c r="GP348" s="20"/>
      <c r="GQ348" s="20"/>
      <c r="GR348" s="20"/>
      <c r="GS348" s="20"/>
      <c r="GT348" s="20"/>
      <c r="GU348" s="20"/>
      <c r="GV348" s="20"/>
      <c r="GW348" s="20"/>
      <c r="GX348" s="20"/>
      <c r="GY348" s="20"/>
      <c r="GZ348" s="20"/>
      <c r="HA348" s="20"/>
      <c r="HB348" s="20"/>
      <c r="HC348" s="20"/>
      <c r="HD348" s="20"/>
      <c r="HE348" s="20"/>
      <c r="HF348" s="20"/>
      <c r="HG348" s="20"/>
      <c r="HH348" s="20"/>
      <c r="HI348" s="20"/>
      <c r="HJ348" s="20"/>
      <c r="HK348" s="20"/>
      <c r="HL348" s="20"/>
      <c r="HM348" s="20"/>
      <c r="HN348" s="20"/>
      <c r="HO348" s="20"/>
      <c r="HP348" s="20"/>
      <c r="HQ348" s="20"/>
      <c r="HR348" s="20"/>
      <c r="HS348" s="20"/>
      <c r="HT348" s="20"/>
      <c r="HU348" s="20"/>
      <c r="HV348" s="20"/>
      <c r="HW348" s="20"/>
      <c r="HX348" s="20"/>
      <c r="HY348" s="20"/>
      <c r="HZ348" s="20"/>
      <c r="IA348" s="20"/>
      <c r="IB348" s="20"/>
      <c r="IC348" s="20"/>
      <c r="ID348" s="20"/>
      <c r="IE348" s="20"/>
      <c r="IF348" s="20"/>
      <c r="IG348" s="20"/>
      <c r="IH348" s="20"/>
      <c r="II348" s="20"/>
      <c r="IJ348" s="20"/>
      <c r="IK348" s="20"/>
      <c r="IL348" s="20"/>
      <c r="IM348" s="20"/>
      <c r="IN348" s="20"/>
      <c r="IO348" s="20"/>
      <c r="IP348" s="20"/>
      <c r="IQ348" s="20"/>
      <c r="IR348" s="20"/>
      <c r="IS348" s="20"/>
      <c r="IT348" s="20"/>
      <c r="IU348" s="20"/>
      <c r="IV348" s="20"/>
      <c r="IW348" s="20"/>
      <c r="IX348" s="20"/>
      <c r="IY348" s="20"/>
    </row>
    <row r="349" spans="1:259" s="20" customFormat="1" x14ac:dyDescent="0.2">
      <c r="A349" s="123">
        <v>39990</v>
      </c>
      <c r="B349" s="103" t="s">
        <v>2067</v>
      </c>
      <c r="C349" s="103" t="s">
        <v>206</v>
      </c>
      <c r="D349" s="103" t="s">
        <v>141</v>
      </c>
      <c r="E349" s="145" t="s">
        <v>144</v>
      </c>
      <c r="F349" s="85">
        <v>39757</v>
      </c>
      <c r="G349" s="146">
        <v>2008</v>
      </c>
      <c r="H349" s="124" t="s">
        <v>787</v>
      </c>
      <c r="I349" s="124" t="str">
        <f t="shared" si="17"/>
        <v>CT</v>
      </c>
      <c r="J349" s="124" t="str">
        <f t="shared" si="16"/>
        <v>NY</v>
      </c>
      <c r="K349" s="124" t="str">
        <f t="shared" si="18"/>
        <v>Northeast</v>
      </c>
      <c r="L349" s="124" t="str">
        <f>INDEX('State '!$A$1:$C$62,MATCH($I349,'State '!$B:$B,0),3)</f>
        <v>Northeast</v>
      </c>
      <c r="M349" s="124" t="str">
        <f>INDEX('State '!$A$1:$C$62,MATCH($J349,'State '!$B:$B,0),3)</f>
        <v>Northeast</v>
      </c>
      <c r="N349" s="124"/>
      <c r="O349" s="147">
        <v>41.6</v>
      </c>
      <c r="P349" s="147"/>
      <c r="Q349" s="147">
        <v>100</v>
      </c>
      <c r="R349" s="86"/>
      <c r="S349" s="148" t="s">
        <v>135</v>
      </c>
      <c r="T349" s="149" t="s">
        <v>390</v>
      </c>
      <c r="U349" s="150" t="s">
        <v>788</v>
      </c>
      <c r="V349" s="124"/>
      <c r="W349" s="126"/>
    </row>
    <row r="350" spans="1:259" x14ac:dyDescent="0.2">
      <c r="A350" s="123">
        <v>39990</v>
      </c>
      <c r="B350" s="102" t="s">
        <v>856</v>
      </c>
      <c r="C350" s="102" t="s">
        <v>292</v>
      </c>
      <c r="D350" s="102" t="s">
        <v>141</v>
      </c>
      <c r="E350" s="102" t="s">
        <v>144</v>
      </c>
      <c r="F350" s="83">
        <v>39692</v>
      </c>
      <c r="G350" s="84">
        <v>2008</v>
      </c>
      <c r="H350" s="124" t="s">
        <v>41</v>
      </c>
      <c r="I350" s="124" t="str">
        <f t="shared" si="17"/>
        <v>MI</v>
      </c>
      <c r="J350" s="124" t="str">
        <f t="shared" si="16"/>
        <v>MI</v>
      </c>
      <c r="K350" s="124" t="str">
        <f t="shared" si="18"/>
        <v>Midwest</v>
      </c>
      <c r="L350" s="124" t="str">
        <f>INDEX('State '!$A$1:$C$62,MATCH($I350,'State '!$B:$B,0),3)</f>
        <v>Midwest</v>
      </c>
      <c r="M350" s="124" t="str">
        <f>INDEX('State '!$A$1:$C$62,MATCH($J350,'State '!$B:$B,0),3)</f>
        <v>Midwest</v>
      </c>
      <c r="N350" s="124"/>
      <c r="O350" s="86">
        <v>80</v>
      </c>
      <c r="P350" s="86">
        <v>16</v>
      </c>
      <c r="Q350" s="86">
        <v>120</v>
      </c>
      <c r="R350" s="125">
        <v>30</v>
      </c>
      <c r="S350" s="124" t="s">
        <v>139</v>
      </c>
      <c r="T350" s="124" t="s">
        <v>188</v>
      </c>
      <c r="U350" s="124" t="s">
        <v>391</v>
      </c>
      <c r="V350" s="124"/>
      <c r="W350" s="126"/>
    </row>
    <row r="351" spans="1:259" s="20" customFormat="1" x14ac:dyDescent="0.2">
      <c r="A351" s="123">
        <v>39990</v>
      </c>
      <c r="B351" s="103" t="s">
        <v>818</v>
      </c>
      <c r="C351" s="103" t="s">
        <v>222</v>
      </c>
      <c r="D351" s="103" t="s">
        <v>141</v>
      </c>
      <c r="E351" s="145" t="s">
        <v>144</v>
      </c>
      <c r="F351" s="85">
        <v>39759</v>
      </c>
      <c r="G351" s="146">
        <v>2008</v>
      </c>
      <c r="H351" s="124" t="s">
        <v>24</v>
      </c>
      <c r="I351" s="124" t="str">
        <f t="shared" si="17"/>
        <v>NE</v>
      </c>
      <c r="J351" s="124" t="str">
        <f t="shared" si="16"/>
        <v>NE</v>
      </c>
      <c r="K351" s="124" t="str">
        <f t="shared" si="18"/>
        <v>Mountain</v>
      </c>
      <c r="L351" s="124" t="str">
        <f>INDEX('State '!$A$1:$C$62,MATCH($I351,'State '!$B:$B,0),3)</f>
        <v>Mountain</v>
      </c>
      <c r="M351" s="124" t="str">
        <f>INDEX('State '!$A$1:$C$62,MATCH($J351,'State '!$B:$B,0),3)</f>
        <v>Mountain</v>
      </c>
      <c r="N351" s="124"/>
      <c r="O351" s="147">
        <v>23</v>
      </c>
      <c r="P351" s="147">
        <v>26</v>
      </c>
      <c r="Q351" s="147">
        <v>22</v>
      </c>
      <c r="R351" s="86" t="s">
        <v>732</v>
      </c>
      <c r="S351" s="148" t="s">
        <v>135</v>
      </c>
      <c r="T351" s="149" t="s">
        <v>390</v>
      </c>
      <c r="U351" s="150" t="s">
        <v>391</v>
      </c>
      <c r="V351" s="124"/>
      <c r="W351" s="126"/>
      <c r="X351" s="127"/>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114"/>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14"/>
      <c r="EE351" s="114"/>
      <c r="EF351" s="114"/>
      <c r="EG351" s="114"/>
      <c r="EH351" s="114"/>
      <c r="EI351" s="114"/>
      <c r="EJ351" s="114"/>
      <c r="EK351" s="114"/>
      <c r="EL351" s="114"/>
      <c r="EM351" s="114"/>
      <c r="EN351" s="114"/>
      <c r="EO351" s="114"/>
      <c r="EP351" s="114"/>
      <c r="EQ351" s="114"/>
      <c r="ER351" s="114"/>
      <c r="ES351" s="114"/>
      <c r="ET351" s="114"/>
      <c r="EU351" s="114"/>
      <c r="EV351" s="114"/>
      <c r="EW351" s="114"/>
      <c r="EX351" s="114"/>
      <c r="EY351" s="114"/>
      <c r="EZ351" s="114"/>
      <c r="FA351" s="114"/>
      <c r="FB351" s="114"/>
      <c r="FC351" s="114"/>
      <c r="FD351" s="114"/>
      <c r="FE351" s="114"/>
      <c r="FF351" s="114"/>
      <c r="FG351" s="114"/>
      <c r="FH351" s="114"/>
      <c r="FI351" s="114"/>
      <c r="FJ351" s="114"/>
      <c r="FK351" s="114"/>
      <c r="FL351" s="114"/>
      <c r="FM351" s="114"/>
      <c r="FN351" s="114"/>
      <c r="FO351" s="114"/>
      <c r="FP351" s="114"/>
      <c r="FQ351" s="114"/>
      <c r="FR351" s="114"/>
      <c r="FS351" s="114"/>
      <c r="FT351" s="114"/>
      <c r="FU351" s="114"/>
      <c r="FV351" s="114"/>
      <c r="FW351" s="114"/>
      <c r="FX351" s="114"/>
      <c r="FY351" s="114"/>
      <c r="FZ351" s="114"/>
      <c r="GA351" s="114"/>
      <c r="GB351" s="114"/>
      <c r="GC351" s="114"/>
      <c r="GD351" s="114"/>
      <c r="GE351" s="114"/>
      <c r="GF351" s="114"/>
      <c r="GG351" s="114"/>
      <c r="GH351" s="114"/>
      <c r="GI351" s="114"/>
      <c r="GJ351" s="114"/>
      <c r="GK351" s="114"/>
      <c r="GL351" s="114"/>
      <c r="GM351" s="114"/>
      <c r="GN351" s="114"/>
      <c r="GO351" s="114"/>
      <c r="GP351" s="114"/>
      <c r="GQ351" s="114"/>
      <c r="GR351" s="114"/>
      <c r="GS351" s="114"/>
      <c r="GT351" s="114"/>
      <c r="GU351" s="114"/>
      <c r="GV351" s="114"/>
      <c r="GW351" s="114"/>
      <c r="GX351" s="114"/>
      <c r="GY351" s="114"/>
      <c r="GZ351" s="114"/>
      <c r="HA351" s="114"/>
      <c r="HB351" s="114"/>
      <c r="HC351" s="114"/>
      <c r="HD351" s="114"/>
      <c r="HE351" s="114"/>
      <c r="HF351" s="114"/>
      <c r="HG351" s="114"/>
      <c r="HH351" s="114"/>
      <c r="HI351" s="114"/>
      <c r="HJ351" s="114"/>
      <c r="HK351" s="114"/>
      <c r="HL351" s="114"/>
      <c r="HM351" s="114"/>
      <c r="HN351" s="114"/>
      <c r="HO351" s="114"/>
      <c r="HP351" s="114"/>
      <c r="HQ351" s="114"/>
      <c r="HR351" s="114"/>
      <c r="HS351" s="114"/>
      <c r="HT351" s="114"/>
      <c r="HU351" s="114"/>
      <c r="HV351" s="114"/>
      <c r="HW351" s="114"/>
      <c r="HX351" s="114"/>
      <c r="HY351" s="114"/>
      <c r="HZ351" s="114"/>
      <c r="IA351" s="114"/>
      <c r="IB351" s="114"/>
      <c r="IC351" s="114"/>
      <c r="ID351" s="114"/>
      <c r="IE351" s="114"/>
      <c r="IF351" s="114"/>
      <c r="IG351" s="114"/>
      <c r="IH351" s="114"/>
      <c r="II351" s="114"/>
      <c r="IJ351" s="114"/>
      <c r="IK351" s="114"/>
      <c r="IL351" s="114"/>
      <c r="IM351" s="114"/>
      <c r="IN351" s="114"/>
      <c r="IO351" s="114"/>
      <c r="IP351" s="114"/>
      <c r="IQ351" s="114"/>
      <c r="IR351" s="114"/>
      <c r="IS351" s="114"/>
      <c r="IT351" s="114"/>
      <c r="IU351" s="114"/>
      <c r="IV351" s="114"/>
      <c r="IW351" s="114"/>
      <c r="IX351" s="114"/>
      <c r="IY351" s="114"/>
    </row>
    <row r="352" spans="1:259" s="20" customFormat="1" x14ac:dyDescent="0.2">
      <c r="A352" s="123">
        <v>39990</v>
      </c>
      <c r="B352" s="103" t="s">
        <v>816</v>
      </c>
      <c r="C352" s="103" t="s">
        <v>222</v>
      </c>
      <c r="D352" s="103" t="s">
        <v>134</v>
      </c>
      <c r="E352" s="145" t="s">
        <v>144</v>
      </c>
      <c r="F352" s="85">
        <v>39783</v>
      </c>
      <c r="G352" s="146">
        <v>2008</v>
      </c>
      <c r="H352" s="124" t="s">
        <v>25</v>
      </c>
      <c r="I352" s="124" t="str">
        <f t="shared" si="17"/>
        <v>CO</v>
      </c>
      <c r="J352" s="124" t="str">
        <f t="shared" si="16"/>
        <v>CO</v>
      </c>
      <c r="K352" s="124" t="str">
        <f t="shared" si="18"/>
        <v>Mountain</v>
      </c>
      <c r="L352" s="124" t="str">
        <f>INDEX('State '!$A$1:$C$62,MATCH($I352,'State '!$B:$B,0),3)</f>
        <v>Mountain</v>
      </c>
      <c r="M352" s="124" t="str">
        <f>INDEX('State '!$A$1:$C$62,MATCH($J352,'State '!$B:$B,0),3)</f>
        <v>Mountain</v>
      </c>
      <c r="N352" s="124"/>
      <c r="O352" s="147">
        <v>30</v>
      </c>
      <c r="P352" s="147">
        <v>41.4</v>
      </c>
      <c r="Q352" s="147">
        <v>74</v>
      </c>
      <c r="R352" s="86">
        <v>12</v>
      </c>
      <c r="S352" s="148" t="s">
        <v>135</v>
      </c>
      <c r="T352" s="149" t="s">
        <v>390</v>
      </c>
      <c r="U352" s="150" t="s">
        <v>817</v>
      </c>
      <c r="V352" s="124"/>
      <c r="W352" s="126"/>
      <c r="X352" s="127"/>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s="114"/>
      <c r="BX352" s="114"/>
      <c r="BY352" s="114"/>
      <c r="BZ352" s="114"/>
      <c r="CA352" s="114"/>
      <c r="CB352" s="114"/>
      <c r="CC352" s="114"/>
      <c r="CD352" s="114"/>
      <c r="CE352" s="114"/>
      <c r="CF352" s="114"/>
      <c r="CG352" s="114"/>
      <c r="CH352" s="114"/>
      <c r="CI352" s="114"/>
      <c r="CJ352" s="114"/>
      <c r="CK352" s="114"/>
      <c r="CL352" s="114"/>
      <c r="CM352" s="114"/>
      <c r="CN352" s="114"/>
      <c r="CO352" s="114"/>
      <c r="CP352" s="114"/>
      <c r="CQ352" s="114"/>
      <c r="CR352" s="114"/>
      <c r="CS352" s="114"/>
      <c r="CT352" s="114"/>
      <c r="CU352" s="114"/>
      <c r="CV352" s="114"/>
      <c r="CW352" s="114"/>
      <c r="CX352" s="114"/>
      <c r="CY352" s="114"/>
      <c r="CZ352" s="114"/>
      <c r="DA352" s="114"/>
      <c r="DB352" s="114"/>
      <c r="DC352" s="114"/>
      <c r="DD352" s="114"/>
      <c r="DE352" s="114"/>
      <c r="DF352" s="114"/>
      <c r="DG352" s="114"/>
      <c r="DH352" s="114"/>
      <c r="DI352" s="114"/>
      <c r="DJ352" s="114"/>
      <c r="DK352" s="114"/>
      <c r="DL352" s="114"/>
      <c r="DM352" s="114"/>
      <c r="DN352" s="114"/>
      <c r="DO352" s="114"/>
      <c r="DP352" s="114"/>
      <c r="DQ352" s="114"/>
      <c r="DR352" s="114"/>
      <c r="DS352" s="114"/>
      <c r="DT352" s="114"/>
      <c r="DU352" s="114"/>
      <c r="DV352" s="114"/>
      <c r="DW352" s="114"/>
      <c r="DX352" s="114"/>
      <c r="DY352" s="114"/>
      <c r="DZ352" s="114"/>
      <c r="EA352" s="114"/>
      <c r="EB352" s="114"/>
      <c r="EC352" s="114"/>
      <c r="ED352" s="114"/>
      <c r="EE352" s="114"/>
      <c r="EF352" s="114"/>
      <c r="EG352" s="114"/>
      <c r="EH352" s="114"/>
      <c r="EI352" s="114"/>
      <c r="EJ352" s="114"/>
      <c r="EK352" s="114"/>
      <c r="EL352" s="114"/>
      <c r="EM352" s="114"/>
      <c r="EN352" s="114"/>
      <c r="EO352" s="114"/>
      <c r="EP352" s="114"/>
      <c r="EQ352" s="114"/>
      <c r="ER352" s="114"/>
      <c r="ES352" s="114"/>
      <c r="ET352" s="114"/>
      <c r="EU352" s="114"/>
      <c r="EV352" s="114"/>
      <c r="EW352" s="114"/>
      <c r="EX352" s="114"/>
      <c r="EY352" s="114"/>
      <c r="EZ352" s="114"/>
      <c r="FA352" s="114"/>
      <c r="FB352" s="114"/>
      <c r="FC352" s="114"/>
      <c r="FD352" s="114"/>
      <c r="FE352" s="114"/>
      <c r="FF352" s="114"/>
      <c r="FG352" s="114"/>
      <c r="FH352" s="114"/>
      <c r="FI352" s="114"/>
      <c r="FJ352" s="114"/>
      <c r="FK352" s="114"/>
      <c r="FL352" s="114"/>
      <c r="FM352" s="114"/>
      <c r="FN352" s="114"/>
      <c r="FO352" s="114"/>
      <c r="FP352" s="114"/>
      <c r="FQ352" s="114"/>
      <c r="FR352" s="114"/>
      <c r="FS352" s="114"/>
      <c r="FT352" s="114"/>
      <c r="FU352" s="114"/>
      <c r="FV352" s="114"/>
      <c r="FW352" s="114"/>
      <c r="FX352" s="114"/>
      <c r="FY352" s="114"/>
      <c r="FZ352" s="114"/>
      <c r="GA352" s="114"/>
      <c r="GB352" s="114"/>
      <c r="GC352" s="114"/>
      <c r="GD352" s="114"/>
      <c r="GE352" s="114"/>
      <c r="GF352" s="114"/>
      <c r="GG352" s="114"/>
      <c r="GH352" s="114"/>
      <c r="GI352" s="114"/>
      <c r="GJ352" s="114"/>
      <c r="GK352" s="114"/>
      <c r="GL352" s="114"/>
      <c r="GM352" s="114"/>
      <c r="GN352" s="114"/>
      <c r="GO352" s="114"/>
      <c r="GP352" s="114"/>
      <c r="GQ352" s="114"/>
      <c r="GR352" s="114"/>
      <c r="GS352" s="114"/>
      <c r="GT352" s="114"/>
      <c r="GU352" s="114"/>
      <c r="GV352" s="114"/>
      <c r="GW352" s="114"/>
      <c r="GX352" s="114"/>
      <c r="GY352" s="114"/>
      <c r="GZ352" s="114"/>
      <c r="HA352" s="114"/>
      <c r="HB352" s="114"/>
      <c r="HC352" s="114"/>
      <c r="HD352" s="114"/>
      <c r="HE352" s="114"/>
      <c r="HF352" s="114"/>
      <c r="HG352" s="114"/>
      <c r="HH352" s="114"/>
      <c r="HI352" s="114"/>
      <c r="HJ352" s="114"/>
      <c r="HK352" s="114"/>
      <c r="HL352" s="114"/>
      <c r="HM352" s="114"/>
      <c r="HN352" s="114"/>
      <c r="HO352" s="114"/>
      <c r="HP352" s="114"/>
      <c r="HQ352" s="114"/>
      <c r="HR352" s="114"/>
      <c r="HS352" s="114"/>
      <c r="HT352" s="114"/>
      <c r="HU352" s="114"/>
      <c r="HV352" s="114"/>
      <c r="HW352" s="114"/>
      <c r="HX352" s="114"/>
      <c r="HY352" s="114"/>
      <c r="HZ352" s="114"/>
      <c r="IA352" s="114"/>
      <c r="IB352" s="114"/>
      <c r="IC352" s="114"/>
      <c r="ID352" s="114"/>
      <c r="IE352" s="114"/>
      <c r="IF352" s="114"/>
      <c r="IG352" s="114"/>
      <c r="IH352" s="114"/>
      <c r="II352" s="114"/>
      <c r="IJ352" s="114"/>
      <c r="IK352" s="114"/>
      <c r="IL352" s="114"/>
      <c r="IM352" s="114"/>
      <c r="IN352" s="114"/>
      <c r="IO352" s="114"/>
      <c r="IP352" s="114"/>
      <c r="IQ352" s="114"/>
      <c r="IR352" s="114"/>
      <c r="IS352" s="114"/>
      <c r="IT352" s="114"/>
      <c r="IU352" s="114"/>
      <c r="IV352" s="114"/>
      <c r="IW352" s="114"/>
      <c r="IX352" s="114"/>
      <c r="IY352" s="114"/>
    </row>
    <row r="353" spans="1:259" s="20" customFormat="1" ht="25.5" x14ac:dyDescent="0.2">
      <c r="A353" s="123">
        <v>39990</v>
      </c>
      <c r="B353" s="103" t="s">
        <v>834</v>
      </c>
      <c r="C353" s="103" t="s">
        <v>248</v>
      </c>
      <c r="D353" s="103" t="s">
        <v>137</v>
      </c>
      <c r="E353" s="145" t="s">
        <v>144</v>
      </c>
      <c r="F353" s="85">
        <v>39553</v>
      </c>
      <c r="G353" s="146">
        <v>2008</v>
      </c>
      <c r="H353" s="124" t="s">
        <v>835</v>
      </c>
      <c r="I353" s="124" t="str">
        <f t="shared" si="17"/>
        <v>CO</v>
      </c>
      <c r="J353" s="124" t="str">
        <f t="shared" si="16"/>
        <v>MO</v>
      </c>
      <c r="K353" s="124" t="str">
        <f t="shared" si="18"/>
        <v>Mountain, South Central, Midwest</v>
      </c>
      <c r="L353" s="124" t="str">
        <f>INDEX('State '!$A$1:$C$62,MATCH($I353,'State '!$B:$B,0),3)</f>
        <v>Mountain</v>
      </c>
      <c r="M353" s="124" t="str">
        <f>INDEX('State '!$A$1:$C$62,MATCH($J353,'State '!$B:$B,0),3)</f>
        <v>Midwest</v>
      </c>
      <c r="N353" s="124" t="s">
        <v>2576</v>
      </c>
      <c r="O353" s="147">
        <v>1930</v>
      </c>
      <c r="P353" s="147">
        <v>718</v>
      </c>
      <c r="Q353" s="147">
        <v>1500</v>
      </c>
      <c r="R353" s="86" t="s">
        <v>726</v>
      </c>
      <c r="S353" s="148" t="s">
        <v>135</v>
      </c>
      <c r="T353" s="149" t="s">
        <v>390</v>
      </c>
      <c r="U353" s="150" t="s">
        <v>836</v>
      </c>
      <c r="V353" s="124"/>
      <c r="W353" s="126"/>
    </row>
    <row r="354" spans="1:259" x14ac:dyDescent="0.2">
      <c r="A354" s="123">
        <v>39990</v>
      </c>
      <c r="B354" s="102" t="s">
        <v>819</v>
      </c>
      <c r="C354" s="102" t="s">
        <v>222</v>
      </c>
      <c r="D354" s="102" t="s">
        <v>137</v>
      </c>
      <c r="E354" s="102" t="s">
        <v>144</v>
      </c>
      <c r="F354" s="83">
        <v>39706</v>
      </c>
      <c r="G354" s="84">
        <v>2008</v>
      </c>
      <c r="H354" s="124" t="s">
        <v>6</v>
      </c>
      <c r="I354" s="124" t="str">
        <f t="shared" si="17"/>
        <v>TX</v>
      </c>
      <c r="J354" s="124" t="str">
        <f t="shared" si="16"/>
        <v>TX</v>
      </c>
      <c r="K354" s="124" t="str">
        <f t="shared" si="18"/>
        <v>South Central</v>
      </c>
      <c r="L354" s="124" t="str">
        <f>INDEX('State '!$A$1:$C$62,MATCH($I354,'State '!$B:$B,0),3)</f>
        <v>South Central</v>
      </c>
      <c r="M354" s="124" t="str">
        <f>INDEX('State '!$A$1:$C$62,MATCH($J354,'State '!$B:$B,0),3)</f>
        <v>South Central</v>
      </c>
      <c r="N354" s="124"/>
      <c r="O354" s="86">
        <v>72</v>
      </c>
      <c r="P354" s="86">
        <v>58</v>
      </c>
      <c r="Q354" s="86">
        <v>225</v>
      </c>
      <c r="R354" s="125">
        <v>24</v>
      </c>
      <c r="S354" s="124" t="s">
        <v>139</v>
      </c>
      <c r="T354" s="124" t="s">
        <v>188</v>
      </c>
      <c r="U354" s="124" t="s">
        <v>391</v>
      </c>
      <c r="V354" s="124"/>
      <c r="W354" s="126"/>
    </row>
    <row r="355" spans="1:259" ht="25.5" x14ac:dyDescent="0.2">
      <c r="A355" s="123">
        <v>39990</v>
      </c>
      <c r="B355" s="102" t="s">
        <v>904</v>
      </c>
      <c r="C355" s="102" t="s">
        <v>301</v>
      </c>
      <c r="D355" s="102" t="s">
        <v>141</v>
      </c>
      <c r="E355" s="102" t="s">
        <v>144</v>
      </c>
      <c r="F355" s="83">
        <v>39797</v>
      </c>
      <c r="G355" s="84">
        <v>2008</v>
      </c>
      <c r="H355" s="124" t="s">
        <v>905</v>
      </c>
      <c r="I355" s="124" t="str">
        <f t="shared" si="17"/>
        <v>NB</v>
      </c>
      <c r="J355" s="124" t="str">
        <f t="shared" si="16"/>
        <v>MA</v>
      </c>
      <c r="K355" s="124" t="str">
        <f t="shared" si="18"/>
        <v>Canada, Northeast</v>
      </c>
      <c r="L355" s="124" t="str">
        <f>INDEX('State '!$A$1:$C$62,MATCH($I355,'State '!$B:$B,0),3)</f>
        <v>Canada</v>
      </c>
      <c r="M355" s="124" t="str">
        <f>INDEX('State '!$A$1:$C$62,MATCH($J355,'State '!$B:$B,0),3)</f>
        <v>Northeast</v>
      </c>
      <c r="N355" s="124"/>
      <c r="O355" s="86">
        <v>321.3</v>
      </c>
      <c r="P355" s="86">
        <v>1.7</v>
      </c>
      <c r="Q355" s="86">
        <v>420</v>
      </c>
      <c r="R355" s="125">
        <v>30</v>
      </c>
      <c r="S355" s="124" t="s">
        <v>135</v>
      </c>
      <c r="T355" s="124" t="s">
        <v>390</v>
      </c>
      <c r="U355" s="124" t="s">
        <v>906</v>
      </c>
      <c r="V355" s="124"/>
      <c r="W355" s="126"/>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c r="CL355" s="20"/>
      <c r="CM355" s="20"/>
      <c r="CN355" s="20"/>
      <c r="CO355" s="20"/>
      <c r="CP355" s="20"/>
      <c r="CQ355" s="20"/>
      <c r="CR355" s="20"/>
      <c r="CS355" s="20"/>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c r="ET355" s="20"/>
      <c r="EU355" s="20"/>
      <c r="EV355" s="20"/>
      <c r="EW355" s="20"/>
      <c r="EX355" s="20"/>
      <c r="EY355" s="20"/>
      <c r="EZ355" s="20"/>
      <c r="FA355" s="20"/>
      <c r="FB355" s="20"/>
      <c r="FC355" s="20"/>
      <c r="FD355" s="20"/>
      <c r="FE355" s="20"/>
      <c r="FF355" s="20"/>
      <c r="FG355" s="20"/>
      <c r="FH355" s="20"/>
      <c r="FI355" s="20"/>
      <c r="FJ355" s="20"/>
      <c r="FK355" s="20"/>
      <c r="FL355" s="20"/>
      <c r="FM355" s="20"/>
      <c r="FN355" s="20"/>
      <c r="FO355" s="20"/>
      <c r="FP355" s="20"/>
      <c r="FQ355" s="20"/>
      <c r="FR355" s="20"/>
      <c r="FS355" s="20"/>
      <c r="FT355" s="20"/>
      <c r="FU355" s="20"/>
      <c r="FV355" s="20"/>
      <c r="FW355" s="20"/>
      <c r="FX355" s="20"/>
      <c r="FY355" s="20"/>
      <c r="FZ355" s="20"/>
      <c r="GA355" s="20"/>
      <c r="GB355" s="20"/>
      <c r="GC355" s="20"/>
      <c r="GD355" s="20"/>
      <c r="GE355" s="20"/>
      <c r="GF355" s="20"/>
      <c r="GG355" s="20"/>
      <c r="GH355" s="20"/>
      <c r="GI355" s="20"/>
      <c r="GJ355" s="20"/>
      <c r="GK355" s="20"/>
      <c r="GL355" s="20"/>
      <c r="GM355" s="20"/>
      <c r="GN355" s="20"/>
      <c r="GO355" s="20"/>
      <c r="GP355" s="20"/>
      <c r="GQ355" s="20"/>
      <c r="GR355" s="20"/>
      <c r="GS355" s="20"/>
      <c r="GT355" s="20"/>
      <c r="GU355" s="20"/>
      <c r="GV355" s="20"/>
      <c r="GW355" s="20"/>
      <c r="GX355" s="20"/>
      <c r="GY355" s="20"/>
      <c r="GZ355" s="20"/>
      <c r="HA355" s="20"/>
      <c r="HB355" s="20"/>
      <c r="HC355" s="20"/>
      <c r="HD355" s="20"/>
      <c r="HE355" s="20"/>
      <c r="HF355" s="20"/>
      <c r="HG355" s="20"/>
      <c r="HH355" s="20"/>
      <c r="HI355" s="20"/>
      <c r="HJ355" s="20"/>
      <c r="HK355" s="20"/>
      <c r="HL355" s="20"/>
      <c r="HM355" s="20"/>
      <c r="HN355" s="20"/>
      <c r="HO355" s="20"/>
      <c r="HP355" s="20"/>
      <c r="HQ355" s="20"/>
      <c r="HR355" s="20"/>
      <c r="HS355" s="20"/>
      <c r="HT355" s="20"/>
      <c r="HU355" s="20"/>
      <c r="HV355" s="20"/>
      <c r="HW355" s="20"/>
      <c r="HX355" s="20"/>
      <c r="HY355" s="20"/>
      <c r="HZ355" s="20"/>
      <c r="IA355" s="20"/>
      <c r="IB355" s="20"/>
      <c r="IC355" s="20"/>
      <c r="ID355" s="20"/>
      <c r="IE355" s="20"/>
      <c r="IF355" s="20"/>
      <c r="IG355" s="20"/>
      <c r="IH355" s="20"/>
      <c r="II355" s="20"/>
      <c r="IJ355" s="20"/>
      <c r="IK355" s="20"/>
      <c r="IL355" s="20"/>
      <c r="IM355" s="20"/>
      <c r="IN355" s="20"/>
      <c r="IO355" s="20"/>
      <c r="IP355" s="20"/>
      <c r="IQ355" s="20"/>
      <c r="IR355" s="20"/>
      <c r="IS355" s="20"/>
      <c r="IT355" s="20"/>
      <c r="IU355" s="20"/>
      <c r="IV355" s="20"/>
      <c r="IW355" s="20"/>
      <c r="IX355" s="20"/>
      <c r="IY355" s="20"/>
    </row>
    <row r="356" spans="1:259" x14ac:dyDescent="0.2">
      <c r="A356" s="123">
        <v>39990</v>
      </c>
      <c r="B356" s="102" t="s">
        <v>909</v>
      </c>
      <c r="C356" s="102" t="s">
        <v>302</v>
      </c>
      <c r="D356" s="102" t="s">
        <v>141</v>
      </c>
      <c r="E356" s="102" t="s">
        <v>144</v>
      </c>
      <c r="F356" s="83">
        <v>39706</v>
      </c>
      <c r="G356" s="84">
        <v>2008</v>
      </c>
      <c r="H356" s="124" t="s">
        <v>43</v>
      </c>
      <c r="I356" s="124" t="str">
        <f t="shared" si="17"/>
        <v>NM</v>
      </c>
      <c r="J356" s="124" t="str">
        <f t="shared" si="16"/>
        <v>NM</v>
      </c>
      <c r="K356" s="124" t="str">
        <f t="shared" si="18"/>
        <v>Mountain</v>
      </c>
      <c r="L356" s="124" t="str">
        <f>INDEX('State '!$A$1:$C$62,MATCH($I356,'State '!$B:$B,0),3)</f>
        <v>Mountain</v>
      </c>
      <c r="M356" s="124" t="str">
        <f>INDEX('State '!$A$1:$C$62,MATCH($J356,'State '!$B:$B,0),3)</f>
        <v>Mountain</v>
      </c>
      <c r="N356" s="124"/>
      <c r="O356" s="86">
        <v>3.2</v>
      </c>
      <c r="P356" s="86">
        <v>3.16</v>
      </c>
      <c r="Q356" s="86">
        <v>110</v>
      </c>
      <c r="R356" s="125">
        <v>16</v>
      </c>
      <c r="S356" s="124" t="s">
        <v>135</v>
      </c>
      <c r="T356" s="124" t="s">
        <v>390</v>
      </c>
      <c r="U356" s="124" t="s">
        <v>910</v>
      </c>
      <c r="V356" s="124"/>
      <c r="W356" s="126"/>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c r="IU356" s="20"/>
      <c r="IV356" s="20"/>
      <c r="IW356" s="20"/>
      <c r="IX356" s="20"/>
      <c r="IY356" s="20"/>
    </row>
    <row r="357" spans="1:259" s="20" customFormat="1" x14ac:dyDescent="0.2">
      <c r="A357" s="123">
        <v>39990</v>
      </c>
      <c r="B357" s="102" t="s">
        <v>847</v>
      </c>
      <c r="C357" s="102" t="s">
        <v>261</v>
      </c>
      <c r="D357" s="102" t="s">
        <v>141</v>
      </c>
      <c r="E357" s="102" t="s">
        <v>144</v>
      </c>
      <c r="F357" s="83">
        <v>39553</v>
      </c>
      <c r="G357" s="84">
        <v>2008</v>
      </c>
      <c r="H357" s="124" t="s">
        <v>52</v>
      </c>
      <c r="I357" s="124" t="str">
        <f t="shared" si="17"/>
        <v>TN</v>
      </c>
      <c r="J357" s="124" t="str">
        <f t="shared" si="16"/>
        <v>TN</v>
      </c>
      <c r="K357" s="124" t="str">
        <f t="shared" si="18"/>
        <v>Midwest</v>
      </c>
      <c r="L357" s="124" t="str">
        <f>INDEX('State '!$A$1:$C$62,MATCH($I357,'State '!$B:$B,0),3)</f>
        <v>Midwest</v>
      </c>
      <c r="M357" s="124" t="str">
        <f>INDEX('State '!$A$1:$C$62,MATCH($J357,'State '!$B:$B,0),3)</f>
        <v>Midwest</v>
      </c>
      <c r="N357" s="124"/>
      <c r="O357" s="86">
        <v>26.27</v>
      </c>
      <c r="P357" s="86">
        <v>30.9</v>
      </c>
      <c r="Q357" s="86">
        <v>120</v>
      </c>
      <c r="R357" s="125">
        <v>16</v>
      </c>
      <c r="S357" s="124" t="s">
        <v>135</v>
      </c>
      <c r="T357" s="124" t="s">
        <v>390</v>
      </c>
      <c r="U357" s="124" t="s">
        <v>848</v>
      </c>
      <c r="V357" s="124"/>
      <c r="W357" s="126"/>
      <c r="X357" s="127"/>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c r="BK357" s="114"/>
      <c r="BL357" s="114"/>
      <c r="BM357" s="114"/>
      <c r="BN357" s="114"/>
      <c r="BO357" s="114"/>
      <c r="BP357" s="114"/>
      <c r="BQ357" s="114"/>
      <c r="BR357" s="114"/>
      <c r="BS357" s="114"/>
      <c r="BT357" s="114"/>
      <c r="BU357" s="114"/>
      <c r="BV357" s="114"/>
      <c r="BW357" s="114"/>
      <c r="BX357" s="114"/>
      <c r="BY357" s="114"/>
      <c r="BZ357" s="114"/>
      <c r="CA357" s="114"/>
      <c r="CB357" s="114"/>
      <c r="CC357" s="114"/>
      <c r="CD357" s="114"/>
      <c r="CE357" s="114"/>
      <c r="CF357" s="114"/>
      <c r="CG357" s="114"/>
      <c r="CH357" s="114"/>
      <c r="CI357" s="114"/>
      <c r="CJ357" s="114"/>
      <c r="CK357" s="114"/>
      <c r="CL357" s="114"/>
      <c r="CM357" s="114"/>
      <c r="CN357" s="114"/>
      <c r="CO357" s="114"/>
      <c r="CP357" s="114"/>
      <c r="CQ357" s="114"/>
      <c r="CR357" s="114"/>
      <c r="CS357" s="114"/>
      <c r="CT357" s="114"/>
      <c r="CU357" s="114"/>
      <c r="CV357" s="114"/>
      <c r="CW357" s="114"/>
      <c r="CX357" s="114"/>
      <c r="CY357" s="114"/>
      <c r="CZ357" s="114"/>
      <c r="DA357" s="114"/>
      <c r="DB357" s="114"/>
      <c r="DC357" s="114"/>
      <c r="DD357" s="114"/>
      <c r="DE357" s="114"/>
      <c r="DF357" s="114"/>
      <c r="DG357" s="114"/>
      <c r="DH357" s="114"/>
      <c r="DI357" s="114"/>
      <c r="DJ357" s="114"/>
      <c r="DK357" s="114"/>
      <c r="DL357" s="114"/>
      <c r="DM357" s="114"/>
      <c r="DN357" s="114"/>
      <c r="DO357" s="114"/>
      <c r="DP357" s="114"/>
      <c r="DQ357" s="114"/>
      <c r="DR357" s="114"/>
      <c r="DS357" s="114"/>
      <c r="DT357" s="114"/>
      <c r="DU357" s="114"/>
      <c r="DV357" s="114"/>
      <c r="DW357" s="114"/>
      <c r="DX357" s="114"/>
      <c r="DY357" s="114"/>
      <c r="DZ357" s="114"/>
      <c r="EA357" s="114"/>
      <c r="EB357" s="114"/>
      <c r="EC357" s="114"/>
      <c r="ED357" s="114"/>
      <c r="EE357" s="114"/>
      <c r="EF357" s="114"/>
      <c r="EG357" s="114"/>
      <c r="EH357" s="114"/>
      <c r="EI357" s="114"/>
      <c r="EJ357" s="114"/>
      <c r="EK357" s="114"/>
      <c r="EL357" s="114"/>
      <c r="EM357" s="114"/>
      <c r="EN357" s="114"/>
      <c r="EO357" s="114"/>
      <c r="EP357" s="114"/>
      <c r="EQ357" s="114"/>
      <c r="ER357" s="114"/>
      <c r="ES357" s="114"/>
      <c r="ET357" s="114"/>
      <c r="EU357" s="114"/>
      <c r="EV357" s="114"/>
      <c r="EW357" s="114"/>
      <c r="EX357" s="114"/>
      <c r="EY357" s="114"/>
      <c r="EZ357" s="114"/>
      <c r="FA357" s="114"/>
      <c r="FB357" s="114"/>
      <c r="FC357" s="114"/>
      <c r="FD357" s="114"/>
      <c r="FE357" s="114"/>
      <c r="FF357" s="114"/>
      <c r="FG357" s="114"/>
      <c r="FH357" s="114"/>
      <c r="FI357" s="114"/>
      <c r="FJ357" s="114"/>
      <c r="FK357" s="114"/>
      <c r="FL357" s="114"/>
      <c r="FM357" s="114"/>
      <c r="FN357" s="114"/>
      <c r="FO357" s="114"/>
      <c r="FP357" s="114"/>
      <c r="FQ357" s="114"/>
      <c r="FR357" s="114"/>
      <c r="FS357" s="114"/>
      <c r="FT357" s="114"/>
      <c r="FU357" s="114"/>
      <c r="FV357" s="114"/>
      <c r="FW357" s="114"/>
      <c r="FX357" s="114"/>
      <c r="FY357" s="114"/>
      <c r="FZ357" s="114"/>
      <c r="GA357" s="114"/>
      <c r="GB357" s="114"/>
      <c r="GC357" s="114"/>
      <c r="GD357" s="114"/>
      <c r="GE357" s="114"/>
      <c r="GF357" s="114"/>
      <c r="GG357" s="114"/>
      <c r="GH357" s="114"/>
      <c r="GI357" s="114"/>
      <c r="GJ357" s="114"/>
      <c r="GK357" s="114"/>
      <c r="GL357" s="114"/>
      <c r="GM357" s="114"/>
      <c r="GN357" s="114"/>
      <c r="GO357" s="114"/>
      <c r="GP357" s="114"/>
      <c r="GQ357" s="114"/>
      <c r="GR357" s="114"/>
      <c r="GS357" s="114"/>
      <c r="GT357" s="114"/>
      <c r="GU357" s="114"/>
      <c r="GV357" s="114"/>
      <c r="GW357" s="114"/>
      <c r="GX357" s="114"/>
      <c r="GY357" s="114"/>
      <c r="GZ357" s="114"/>
      <c r="HA357" s="114"/>
      <c r="HB357" s="114"/>
      <c r="HC357" s="114"/>
      <c r="HD357" s="114"/>
      <c r="HE357" s="114"/>
      <c r="HF357" s="114"/>
      <c r="HG357" s="114"/>
      <c r="HH357" s="114"/>
      <c r="HI357" s="114"/>
      <c r="HJ357" s="114"/>
      <c r="HK357" s="114"/>
      <c r="HL357" s="114"/>
      <c r="HM357" s="114"/>
      <c r="HN357" s="114"/>
      <c r="HO357" s="114"/>
      <c r="HP357" s="114"/>
      <c r="HQ357" s="114"/>
      <c r="HR357" s="114"/>
      <c r="HS357" s="114"/>
      <c r="HT357" s="114"/>
      <c r="HU357" s="114"/>
      <c r="HV357" s="114"/>
      <c r="HW357" s="114"/>
      <c r="HX357" s="114"/>
      <c r="HY357" s="114"/>
      <c r="HZ357" s="114"/>
      <c r="IA357" s="114"/>
      <c r="IB357" s="114"/>
      <c r="IC357" s="114"/>
      <c r="ID357" s="114"/>
      <c r="IE357" s="114"/>
      <c r="IF357" s="114"/>
      <c r="IG357" s="114"/>
      <c r="IH357" s="114"/>
      <c r="II357" s="114"/>
      <c r="IJ357" s="114"/>
      <c r="IK357" s="114"/>
      <c r="IL357" s="114"/>
      <c r="IM357" s="114"/>
      <c r="IN357" s="114"/>
      <c r="IO357" s="114"/>
      <c r="IP357" s="114"/>
      <c r="IQ357" s="114"/>
      <c r="IR357" s="114"/>
      <c r="IS357" s="114"/>
      <c r="IT357" s="114"/>
      <c r="IU357" s="114"/>
      <c r="IV357" s="114"/>
      <c r="IW357" s="114"/>
      <c r="IX357" s="114"/>
      <c r="IY357" s="114"/>
    </row>
    <row r="358" spans="1:259" x14ac:dyDescent="0.2">
      <c r="A358" s="123">
        <v>39990</v>
      </c>
      <c r="B358" s="102" t="s">
        <v>747</v>
      </c>
      <c r="C358" s="102" t="s">
        <v>280</v>
      </c>
      <c r="D358" s="102" t="s">
        <v>141</v>
      </c>
      <c r="E358" s="102" t="s">
        <v>144</v>
      </c>
      <c r="F358" s="83">
        <v>39493</v>
      </c>
      <c r="G358" s="84">
        <v>2008</v>
      </c>
      <c r="H358" s="124" t="s">
        <v>29</v>
      </c>
      <c r="I358" s="124" t="str">
        <f t="shared" si="17"/>
        <v>WY</v>
      </c>
      <c r="J358" s="124" t="str">
        <f t="shared" si="16"/>
        <v>WY</v>
      </c>
      <c r="K358" s="124" t="str">
        <f t="shared" si="18"/>
        <v>Mountain</v>
      </c>
      <c r="L358" s="124" t="str">
        <f>INDEX('State '!$A$1:$C$62,MATCH($I358,'State '!$B:$B,0),3)</f>
        <v>Mountain</v>
      </c>
      <c r="M358" s="124" t="str">
        <f>INDEX('State '!$A$1:$C$62,MATCH($J358,'State '!$B:$B,0),3)</f>
        <v>Mountain</v>
      </c>
      <c r="N358" s="124"/>
      <c r="O358" s="86">
        <v>3.86</v>
      </c>
      <c r="P358" s="86"/>
      <c r="Q358" s="86">
        <v>45</v>
      </c>
      <c r="R358" s="125"/>
      <c r="S358" s="124" t="s">
        <v>135</v>
      </c>
      <c r="T358" s="124" t="s">
        <v>390</v>
      </c>
      <c r="U358" s="124" t="s">
        <v>748</v>
      </c>
      <c r="V358" s="124"/>
      <c r="W358" s="126"/>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0"/>
      <c r="FH358" s="20"/>
      <c r="FI358" s="20"/>
      <c r="FJ358" s="20"/>
      <c r="FK358" s="20"/>
      <c r="FL358" s="20"/>
      <c r="FM358" s="20"/>
      <c r="FN358" s="20"/>
      <c r="FO358" s="20"/>
      <c r="FP358" s="20"/>
      <c r="FQ358" s="20"/>
      <c r="FR358" s="20"/>
      <c r="FS358" s="20"/>
      <c r="FT358" s="20"/>
      <c r="FU358" s="20"/>
      <c r="FV358" s="20"/>
      <c r="FW358" s="20"/>
      <c r="FX358" s="20"/>
      <c r="FY358" s="20"/>
      <c r="FZ358" s="20"/>
      <c r="GA358" s="20"/>
      <c r="GB358" s="20"/>
      <c r="GC358" s="20"/>
      <c r="GD358" s="20"/>
      <c r="GE358" s="20"/>
      <c r="GF358" s="20"/>
      <c r="GG358" s="20"/>
      <c r="GH358" s="20"/>
      <c r="GI358" s="20"/>
      <c r="GJ358" s="20"/>
      <c r="GK358" s="20"/>
      <c r="GL358" s="20"/>
      <c r="GM358" s="20"/>
      <c r="GN358" s="20"/>
      <c r="GO358" s="20"/>
      <c r="GP358" s="20"/>
      <c r="GQ358" s="20"/>
      <c r="GR358" s="20"/>
      <c r="GS358" s="20"/>
      <c r="GT358" s="20"/>
      <c r="GU358" s="20"/>
      <c r="GV358" s="20"/>
      <c r="GW358" s="20"/>
      <c r="GX358" s="20"/>
      <c r="GY358" s="20"/>
      <c r="GZ358" s="20"/>
      <c r="HA358" s="20"/>
      <c r="HB358" s="20"/>
      <c r="HC358" s="20"/>
      <c r="HD358" s="20"/>
      <c r="HE358" s="20"/>
      <c r="HF358" s="20"/>
      <c r="HG358" s="20"/>
      <c r="HH358" s="20"/>
      <c r="HI358" s="20"/>
      <c r="HJ358" s="20"/>
      <c r="HK358" s="20"/>
      <c r="HL358" s="20"/>
      <c r="HM358" s="20"/>
      <c r="HN358" s="20"/>
      <c r="HO358" s="20"/>
      <c r="HP358" s="20"/>
      <c r="HQ358" s="20"/>
      <c r="HR358" s="20"/>
      <c r="HS358" s="20"/>
      <c r="HT358" s="20"/>
      <c r="HU358" s="20"/>
      <c r="HV358" s="20"/>
      <c r="HW358" s="20"/>
      <c r="HX358" s="20"/>
      <c r="HY358" s="20"/>
      <c r="HZ358" s="20"/>
      <c r="IA358" s="20"/>
      <c r="IB358" s="20"/>
      <c r="IC358" s="20"/>
      <c r="ID358" s="20"/>
      <c r="IE358" s="20"/>
      <c r="IF358" s="20"/>
      <c r="IG358" s="20"/>
      <c r="IH358" s="20"/>
      <c r="II358" s="20"/>
      <c r="IJ358" s="20"/>
      <c r="IK358" s="20"/>
      <c r="IL358" s="20"/>
      <c r="IM358" s="20"/>
      <c r="IN358" s="20"/>
      <c r="IO358" s="20"/>
      <c r="IP358" s="20"/>
      <c r="IQ358" s="20"/>
      <c r="IR358" s="20"/>
      <c r="IS358" s="20"/>
      <c r="IT358" s="20"/>
      <c r="IU358" s="20"/>
      <c r="IV358" s="20"/>
      <c r="IW358" s="20"/>
      <c r="IX358" s="20"/>
      <c r="IY358" s="20"/>
    </row>
    <row r="359" spans="1:259" s="20" customFormat="1" x14ac:dyDescent="0.2">
      <c r="A359" s="123">
        <v>39990</v>
      </c>
      <c r="B359" s="102" t="s">
        <v>741</v>
      </c>
      <c r="C359" s="102" t="s">
        <v>1791</v>
      </c>
      <c r="D359" s="102" t="s">
        <v>137</v>
      </c>
      <c r="E359" s="102" t="s">
        <v>144</v>
      </c>
      <c r="F359" s="83">
        <v>39804</v>
      </c>
      <c r="G359" s="84">
        <v>2008</v>
      </c>
      <c r="H359" s="124" t="s">
        <v>10</v>
      </c>
      <c r="I359" s="124" t="str">
        <f t="shared" si="17"/>
        <v>NY</v>
      </c>
      <c r="J359" s="124" t="str">
        <f t="shared" si="16"/>
        <v>NY</v>
      </c>
      <c r="K359" s="124" t="str">
        <f t="shared" si="18"/>
        <v>Northeast</v>
      </c>
      <c r="L359" s="124" t="str">
        <f>INDEX('State '!$A$1:$C$62,MATCH($I359,'State '!$B:$B,0),3)</f>
        <v>Northeast</v>
      </c>
      <c r="M359" s="124" t="str">
        <f>INDEX('State '!$A$1:$C$62,MATCH($J359,'State '!$B:$B,0),3)</f>
        <v>Northeast</v>
      </c>
      <c r="N359" s="124"/>
      <c r="O359" s="86">
        <v>664</v>
      </c>
      <c r="P359" s="86">
        <v>181.7</v>
      </c>
      <c r="Q359" s="86">
        <v>525</v>
      </c>
      <c r="R359" s="125" t="s">
        <v>742</v>
      </c>
      <c r="S359" s="124" t="s">
        <v>135</v>
      </c>
      <c r="T359" s="124" t="s">
        <v>390</v>
      </c>
      <c r="U359" s="124" t="s">
        <v>743</v>
      </c>
      <c r="V359" s="124"/>
      <c r="W359" s="126"/>
      <c r="X359" s="127"/>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CH359" s="114"/>
      <c r="CI359" s="114"/>
      <c r="CJ359" s="114"/>
      <c r="CK359" s="114"/>
      <c r="CL359" s="114"/>
      <c r="CM359" s="114"/>
      <c r="CN359" s="114"/>
      <c r="CO359" s="114"/>
      <c r="CP359" s="114"/>
      <c r="CQ359" s="114"/>
      <c r="CR359" s="114"/>
      <c r="CS359" s="114"/>
      <c r="CT359" s="114"/>
      <c r="CU359" s="114"/>
      <c r="CV359" s="114"/>
      <c r="CW359" s="114"/>
      <c r="CX359" s="114"/>
      <c r="CY359" s="114"/>
      <c r="CZ359" s="114"/>
      <c r="DA359" s="114"/>
      <c r="DB359" s="114"/>
      <c r="DC359" s="114"/>
      <c r="DD359" s="114"/>
      <c r="DE359" s="114"/>
      <c r="DF359" s="114"/>
      <c r="DG359" s="114"/>
      <c r="DH359" s="114"/>
      <c r="DI359" s="114"/>
      <c r="DJ359" s="114"/>
      <c r="DK359" s="114"/>
      <c r="DL359" s="114"/>
      <c r="DM359" s="114"/>
      <c r="DN359" s="114"/>
      <c r="DO359" s="114"/>
      <c r="DP359" s="114"/>
      <c r="DQ359" s="114"/>
      <c r="DR359" s="114"/>
      <c r="DS359" s="114"/>
      <c r="DT359" s="114"/>
      <c r="DU359" s="114"/>
      <c r="DV359" s="114"/>
      <c r="DW359" s="114"/>
      <c r="DX359" s="114"/>
      <c r="DY359" s="114"/>
      <c r="DZ359" s="114"/>
      <c r="EA359" s="114"/>
      <c r="EB359" s="114"/>
      <c r="EC359" s="114"/>
      <c r="ED359" s="114"/>
      <c r="EE359" s="114"/>
      <c r="EF359" s="114"/>
      <c r="EG359" s="114"/>
      <c r="EH359" s="114"/>
      <c r="EI359" s="114"/>
      <c r="EJ359" s="114"/>
      <c r="EK359" s="114"/>
      <c r="EL359" s="114"/>
      <c r="EM359" s="114"/>
      <c r="EN359" s="114"/>
      <c r="EO359" s="114"/>
      <c r="EP359" s="114"/>
      <c r="EQ359" s="114"/>
      <c r="ER359" s="114"/>
      <c r="ES359" s="114"/>
      <c r="ET359" s="114"/>
      <c r="EU359" s="114"/>
      <c r="EV359" s="114"/>
      <c r="EW359" s="114"/>
      <c r="EX359" s="114"/>
      <c r="EY359" s="114"/>
      <c r="EZ359" s="114"/>
      <c r="FA359" s="114"/>
      <c r="FB359" s="114"/>
      <c r="FC359" s="114"/>
      <c r="FD359" s="114"/>
      <c r="FE359" s="114"/>
      <c r="FF359" s="114"/>
      <c r="FG359" s="114"/>
      <c r="FH359" s="114"/>
      <c r="FI359" s="114"/>
      <c r="FJ359" s="114"/>
      <c r="FK359" s="114"/>
      <c r="FL359" s="114"/>
      <c r="FM359" s="114"/>
      <c r="FN359" s="114"/>
      <c r="FO359" s="114"/>
      <c r="FP359" s="114"/>
      <c r="FQ359" s="114"/>
      <c r="FR359" s="114"/>
      <c r="FS359" s="114"/>
      <c r="FT359" s="114"/>
      <c r="FU359" s="114"/>
      <c r="FV359" s="114"/>
      <c r="FW359" s="114"/>
      <c r="FX359" s="114"/>
      <c r="FY359" s="114"/>
      <c r="FZ359" s="114"/>
      <c r="GA359" s="114"/>
      <c r="GB359" s="114"/>
      <c r="GC359" s="114"/>
      <c r="GD359" s="114"/>
      <c r="GE359" s="114"/>
      <c r="GF359" s="114"/>
      <c r="GG359" s="114"/>
      <c r="GH359" s="114"/>
      <c r="GI359" s="114"/>
      <c r="GJ359" s="114"/>
      <c r="GK359" s="114"/>
      <c r="GL359" s="114"/>
      <c r="GM359" s="114"/>
      <c r="GN359" s="114"/>
      <c r="GO359" s="114"/>
      <c r="GP359" s="114"/>
      <c r="GQ359" s="114"/>
      <c r="GR359" s="114"/>
      <c r="GS359" s="114"/>
      <c r="GT359" s="114"/>
      <c r="GU359" s="114"/>
      <c r="GV359" s="114"/>
      <c r="GW359" s="114"/>
      <c r="GX359" s="114"/>
      <c r="GY359" s="114"/>
      <c r="GZ359" s="114"/>
      <c r="HA359" s="114"/>
      <c r="HB359" s="114"/>
      <c r="HC359" s="114"/>
      <c r="HD359" s="114"/>
      <c r="HE359" s="114"/>
      <c r="HF359" s="114"/>
      <c r="HG359" s="114"/>
      <c r="HH359" s="114"/>
      <c r="HI359" s="114"/>
      <c r="HJ359" s="114"/>
      <c r="HK359" s="114"/>
      <c r="HL359" s="114"/>
      <c r="HM359" s="114"/>
      <c r="HN359" s="114"/>
      <c r="HO359" s="114"/>
      <c r="HP359" s="114"/>
      <c r="HQ359" s="114"/>
      <c r="HR359" s="114"/>
      <c r="HS359" s="114"/>
      <c r="HT359" s="114"/>
      <c r="HU359" s="114"/>
      <c r="HV359" s="114"/>
      <c r="HW359" s="114"/>
      <c r="HX359" s="114"/>
      <c r="HY359" s="114"/>
      <c r="HZ359" s="114"/>
      <c r="IA359" s="114"/>
      <c r="IB359" s="114"/>
      <c r="IC359" s="114"/>
      <c r="ID359" s="114"/>
      <c r="IE359" s="114"/>
      <c r="IF359" s="114"/>
      <c r="IG359" s="114"/>
      <c r="IH359" s="114"/>
      <c r="II359" s="114"/>
      <c r="IJ359" s="114"/>
      <c r="IK359" s="114"/>
      <c r="IL359" s="114"/>
      <c r="IM359" s="114"/>
      <c r="IN359" s="114"/>
      <c r="IO359" s="114"/>
      <c r="IP359" s="114"/>
      <c r="IQ359" s="114"/>
      <c r="IR359" s="114"/>
      <c r="IS359" s="114"/>
      <c r="IT359" s="114"/>
      <c r="IU359" s="114"/>
      <c r="IV359" s="114"/>
      <c r="IW359" s="114"/>
      <c r="IX359" s="114"/>
      <c r="IY359" s="114"/>
    </row>
    <row r="360" spans="1:259" s="20" customFormat="1" x14ac:dyDescent="0.2">
      <c r="A360" s="123">
        <v>39990</v>
      </c>
      <c r="B360" s="102" t="s">
        <v>776</v>
      </c>
      <c r="C360" s="102" t="s">
        <v>209</v>
      </c>
      <c r="D360" s="102" t="s">
        <v>134</v>
      </c>
      <c r="E360" s="102" t="s">
        <v>144</v>
      </c>
      <c r="F360" s="83">
        <v>39797</v>
      </c>
      <c r="G360" s="84">
        <v>2008</v>
      </c>
      <c r="H360" s="124" t="s">
        <v>14</v>
      </c>
      <c r="I360" s="124" t="str">
        <f t="shared" si="17"/>
        <v>MS</v>
      </c>
      <c r="J360" s="124" t="str">
        <f t="shared" si="16"/>
        <v>MS</v>
      </c>
      <c r="K360" s="124" t="str">
        <f t="shared" si="18"/>
        <v>South Central</v>
      </c>
      <c r="L360" s="124" t="str">
        <f>INDEX('State '!$A$1:$C$62,MATCH($I360,'State '!$B:$B,0),3)</f>
        <v>South Central</v>
      </c>
      <c r="M360" s="124" t="str">
        <f>INDEX('State '!$A$1:$C$62,MATCH($J360,'State '!$B:$B,0),3)</f>
        <v>South Central</v>
      </c>
      <c r="N360" s="124"/>
      <c r="O360" s="86"/>
      <c r="P360" s="86">
        <v>11</v>
      </c>
      <c r="Q360" s="86">
        <v>1200</v>
      </c>
      <c r="R360" s="125">
        <v>36</v>
      </c>
      <c r="S360" s="124" t="s">
        <v>135</v>
      </c>
      <c r="T360" s="124" t="s">
        <v>390</v>
      </c>
      <c r="U360" s="124" t="s">
        <v>777</v>
      </c>
      <c r="V360" s="124"/>
      <c r="W360" s="126"/>
      <c r="X360" s="127"/>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c r="BK360" s="114"/>
      <c r="BL360" s="114"/>
      <c r="BM360" s="114"/>
      <c r="BN360" s="114"/>
      <c r="BO360" s="114"/>
      <c r="BP360" s="114"/>
      <c r="BQ360" s="114"/>
      <c r="BR360" s="114"/>
      <c r="BS360" s="114"/>
      <c r="BT360" s="114"/>
      <c r="BU360" s="114"/>
      <c r="BV360" s="114"/>
      <c r="BW360" s="114"/>
      <c r="BX360" s="114"/>
      <c r="BY360" s="114"/>
      <c r="BZ360" s="114"/>
      <c r="CA360" s="114"/>
      <c r="CB360" s="114"/>
      <c r="CC360" s="114"/>
      <c r="CD360" s="114"/>
      <c r="CE360" s="114"/>
      <c r="CF360" s="114"/>
      <c r="CG360" s="114"/>
      <c r="CH360" s="114"/>
      <c r="CI360" s="114"/>
      <c r="CJ360" s="114"/>
      <c r="CK360" s="114"/>
      <c r="CL360" s="114"/>
      <c r="CM360" s="114"/>
      <c r="CN360" s="114"/>
      <c r="CO360" s="114"/>
      <c r="CP360" s="114"/>
      <c r="CQ360" s="114"/>
      <c r="CR360" s="114"/>
      <c r="CS360" s="114"/>
      <c r="CT360" s="114"/>
      <c r="CU360" s="114"/>
      <c r="CV360" s="114"/>
      <c r="CW360" s="114"/>
      <c r="CX360" s="114"/>
      <c r="CY360" s="114"/>
      <c r="CZ360" s="114"/>
      <c r="DA360" s="114"/>
      <c r="DB360" s="114"/>
      <c r="DC360" s="114"/>
      <c r="DD360" s="114"/>
      <c r="DE360" s="114"/>
      <c r="DF360" s="114"/>
      <c r="DG360" s="114"/>
      <c r="DH360" s="114"/>
      <c r="DI360" s="114"/>
      <c r="DJ360" s="114"/>
      <c r="DK360" s="114"/>
      <c r="DL360" s="114"/>
      <c r="DM360" s="114"/>
      <c r="DN360" s="114"/>
      <c r="DO360" s="114"/>
      <c r="DP360" s="114"/>
      <c r="DQ360" s="114"/>
      <c r="DR360" s="114"/>
      <c r="DS360" s="114"/>
      <c r="DT360" s="114"/>
      <c r="DU360" s="114"/>
      <c r="DV360" s="114"/>
      <c r="DW360" s="114"/>
      <c r="DX360" s="114"/>
      <c r="DY360" s="114"/>
      <c r="DZ360" s="114"/>
      <c r="EA360" s="114"/>
      <c r="EB360" s="114"/>
      <c r="EC360" s="114"/>
      <c r="ED360" s="114"/>
      <c r="EE360" s="114"/>
      <c r="EF360" s="114"/>
      <c r="EG360" s="114"/>
      <c r="EH360" s="114"/>
      <c r="EI360" s="114"/>
      <c r="EJ360" s="114"/>
      <c r="EK360" s="114"/>
      <c r="EL360" s="114"/>
      <c r="EM360" s="114"/>
      <c r="EN360" s="114"/>
      <c r="EO360" s="114"/>
      <c r="EP360" s="114"/>
      <c r="EQ360" s="114"/>
      <c r="ER360" s="114"/>
      <c r="ES360" s="114"/>
      <c r="ET360" s="114"/>
      <c r="EU360" s="114"/>
      <c r="EV360" s="114"/>
      <c r="EW360" s="114"/>
      <c r="EX360" s="114"/>
      <c r="EY360" s="114"/>
      <c r="EZ360" s="114"/>
      <c r="FA360" s="114"/>
      <c r="FB360" s="114"/>
      <c r="FC360" s="114"/>
      <c r="FD360" s="114"/>
      <c r="FE360" s="114"/>
      <c r="FF360" s="114"/>
      <c r="FG360" s="114"/>
      <c r="FH360" s="114"/>
      <c r="FI360" s="114"/>
      <c r="FJ360" s="114"/>
      <c r="FK360" s="114"/>
      <c r="FL360" s="114"/>
      <c r="FM360" s="114"/>
      <c r="FN360" s="114"/>
      <c r="FO360" s="114"/>
      <c r="FP360" s="114"/>
      <c r="FQ360" s="114"/>
      <c r="FR360" s="114"/>
      <c r="FS360" s="114"/>
      <c r="FT360" s="114"/>
      <c r="FU360" s="114"/>
      <c r="FV360" s="114"/>
      <c r="FW360" s="114"/>
      <c r="FX360" s="114"/>
      <c r="FY360" s="114"/>
      <c r="FZ360" s="114"/>
      <c r="GA360" s="114"/>
      <c r="GB360" s="114"/>
      <c r="GC360" s="114"/>
      <c r="GD360" s="114"/>
      <c r="GE360" s="114"/>
      <c r="GF360" s="114"/>
      <c r="GG360" s="114"/>
      <c r="GH360" s="114"/>
      <c r="GI360" s="114"/>
      <c r="GJ360" s="114"/>
      <c r="GK360" s="114"/>
      <c r="GL360" s="114"/>
      <c r="GM360" s="114"/>
      <c r="GN360" s="114"/>
      <c r="GO360" s="114"/>
      <c r="GP360" s="114"/>
      <c r="GQ360" s="114"/>
      <c r="GR360" s="114"/>
      <c r="GS360" s="114"/>
      <c r="GT360" s="114"/>
      <c r="GU360" s="114"/>
      <c r="GV360" s="114"/>
      <c r="GW360" s="114"/>
      <c r="GX360" s="114"/>
      <c r="GY360" s="114"/>
      <c r="GZ360" s="114"/>
      <c r="HA360" s="114"/>
      <c r="HB360" s="114"/>
      <c r="HC360" s="114"/>
      <c r="HD360" s="114"/>
      <c r="HE360" s="114"/>
      <c r="HF360" s="114"/>
      <c r="HG360" s="114"/>
      <c r="HH360" s="114"/>
      <c r="HI360" s="114"/>
      <c r="HJ360" s="114"/>
      <c r="HK360" s="114"/>
      <c r="HL360" s="114"/>
      <c r="HM360" s="114"/>
      <c r="HN360" s="114"/>
      <c r="HO360" s="114"/>
      <c r="HP360" s="114"/>
      <c r="HQ360" s="114"/>
      <c r="HR360" s="114"/>
      <c r="HS360" s="114"/>
      <c r="HT360" s="114"/>
      <c r="HU360" s="114"/>
      <c r="HV360" s="114"/>
      <c r="HW360" s="114"/>
      <c r="HX360" s="114"/>
      <c r="HY360" s="114"/>
      <c r="HZ360" s="114"/>
      <c r="IA360" s="114"/>
      <c r="IB360" s="114"/>
      <c r="IC360" s="114"/>
      <c r="ID360" s="114"/>
      <c r="IE360" s="114"/>
      <c r="IF360" s="114"/>
      <c r="IG360" s="114"/>
      <c r="IH360" s="114"/>
      <c r="II360" s="114"/>
      <c r="IJ360" s="114"/>
      <c r="IK360" s="114"/>
      <c r="IL360" s="114"/>
      <c r="IM360" s="114"/>
      <c r="IN360" s="114"/>
      <c r="IO360" s="114"/>
      <c r="IP360" s="114"/>
      <c r="IQ360" s="114"/>
      <c r="IR360" s="114"/>
      <c r="IS360" s="114"/>
      <c r="IT360" s="114"/>
      <c r="IU360" s="114"/>
      <c r="IV360" s="114"/>
      <c r="IW360" s="114"/>
      <c r="IX360" s="114"/>
      <c r="IY360" s="114"/>
    </row>
    <row r="361" spans="1:259" s="20" customFormat="1" x14ac:dyDescent="0.2">
      <c r="A361" s="123">
        <v>39990</v>
      </c>
      <c r="B361" s="102" t="s">
        <v>874</v>
      </c>
      <c r="C361" s="102" t="s">
        <v>276</v>
      </c>
      <c r="D361" s="102" t="s">
        <v>134</v>
      </c>
      <c r="E361" s="102" t="s">
        <v>144</v>
      </c>
      <c r="F361" s="83">
        <v>39797</v>
      </c>
      <c r="G361" s="84">
        <v>2008</v>
      </c>
      <c r="H361" s="124" t="s">
        <v>14</v>
      </c>
      <c r="I361" s="124" t="str">
        <f t="shared" si="17"/>
        <v>MS</v>
      </c>
      <c r="J361" s="124" t="str">
        <f t="shared" si="16"/>
        <v>MS</v>
      </c>
      <c r="K361" s="124" t="str">
        <f t="shared" si="18"/>
        <v>South Central</v>
      </c>
      <c r="L361" s="124" t="str">
        <f>INDEX('State '!$A$1:$C$62,MATCH($I361,'State '!$B:$B,0),3)</f>
        <v>South Central</v>
      </c>
      <c r="M361" s="124" t="str">
        <f>INDEX('State '!$A$1:$C$62,MATCH($J361,'State '!$B:$B,0),3)</f>
        <v>South Central</v>
      </c>
      <c r="N361" s="124"/>
      <c r="O361" s="86">
        <v>42</v>
      </c>
      <c r="P361" s="86">
        <v>22.9</v>
      </c>
      <c r="Q361" s="86">
        <v>465</v>
      </c>
      <c r="R361" s="125">
        <v>24</v>
      </c>
      <c r="S361" s="124" t="s">
        <v>135</v>
      </c>
      <c r="T361" s="124" t="s">
        <v>390</v>
      </c>
      <c r="U361" s="124" t="s">
        <v>721</v>
      </c>
      <c r="V361" s="124"/>
      <c r="W361" s="126"/>
    </row>
    <row r="362" spans="1:259" s="20" customFormat="1" x14ac:dyDescent="0.2">
      <c r="A362" s="123">
        <v>39990</v>
      </c>
      <c r="B362" s="102" t="s">
        <v>869</v>
      </c>
      <c r="C362" s="102" t="s">
        <v>297</v>
      </c>
      <c r="D362" s="102" t="s">
        <v>134</v>
      </c>
      <c r="E362" s="102" t="s">
        <v>144</v>
      </c>
      <c r="F362" s="83">
        <v>39736</v>
      </c>
      <c r="G362" s="84">
        <v>2008</v>
      </c>
      <c r="H362" s="124" t="s">
        <v>36</v>
      </c>
      <c r="I362" s="124" t="str">
        <f t="shared" si="17"/>
        <v>MA</v>
      </c>
      <c r="J362" s="124" t="str">
        <f t="shared" si="16"/>
        <v>MA</v>
      </c>
      <c r="K362" s="124" t="str">
        <f t="shared" si="18"/>
        <v>Northeast</v>
      </c>
      <c r="L362" s="124" t="str">
        <f>INDEX('State '!$A$1:$C$62,MATCH($I362,'State '!$B:$B,0),3)</f>
        <v>Northeast</v>
      </c>
      <c r="M362" s="124" t="str">
        <f>INDEX('State '!$A$1:$C$62,MATCH($J362,'State '!$B:$B,0),3)</f>
        <v>Northeast</v>
      </c>
      <c r="N362" s="124"/>
      <c r="O362" s="86">
        <v>23</v>
      </c>
      <c r="P362" s="86">
        <v>13</v>
      </c>
      <c r="Q362" s="86">
        <v>750</v>
      </c>
      <c r="R362" s="125">
        <v>24</v>
      </c>
      <c r="S362" s="124" t="s">
        <v>135</v>
      </c>
      <c r="T362" s="124" t="s">
        <v>870</v>
      </c>
      <c r="U362" s="124" t="s">
        <v>391</v>
      </c>
      <c r="V362" s="124"/>
      <c r="W362" s="126"/>
    </row>
    <row r="363" spans="1:259" ht="25.5" x14ac:dyDescent="0.2">
      <c r="A363" s="123">
        <v>39990</v>
      </c>
      <c r="B363" s="102" t="s">
        <v>877</v>
      </c>
      <c r="C363" s="102" t="s">
        <v>2139</v>
      </c>
      <c r="D363" s="102" t="s">
        <v>141</v>
      </c>
      <c r="E363" s="102" t="s">
        <v>144</v>
      </c>
      <c r="F363" s="83">
        <v>39492</v>
      </c>
      <c r="G363" s="84">
        <v>2008</v>
      </c>
      <c r="H363" s="124" t="s">
        <v>442</v>
      </c>
      <c r="I363" s="124" t="str">
        <f t="shared" si="17"/>
        <v>TX</v>
      </c>
      <c r="J363" s="124" t="str">
        <f t="shared" si="16"/>
        <v>LA</v>
      </c>
      <c r="K363" s="124" t="str">
        <f t="shared" si="18"/>
        <v>South Central</v>
      </c>
      <c r="L363" s="124" t="str">
        <f>INDEX('State '!$A$1:$C$62,MATCH($I363,'State '!$B:$B,0),3)</f>
        <v>South Central</v>
      </c>
      <c r="M363" s="124" t="str">
        <f>INDEX('State '!$A$1:$C$62,MATCH($J363,'State '!$B:$B,0),3)</f>
        <v>South Central</v>
      </c>
      <c r="N363" s="124"/>
      <c r="O363" s="86">
        <v>69</v>
      </c>
      <c r="P363" s="86">
        <v>4.5</v>
      </c>
      <c r="Q363" s="86">
        <v>200</v>
      </c>
      <c r="R363" s="125">
        <v>36</v>
      </c>
      <c r="S363" s="124" t="s">
        <v>135</v>
      </c>
      <c r="T363" s="124" t="s">
        <v>390</v>
      </c>
      <c r="U363" s="124" t="s">
        <v>878</v>
      </c>
      <c r="V363" s="124"/>
      <c r="W363" s="126"/>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20"/>
      <c r="CC363" s="20"/>
      <c r="CD363" s="20"/>
      <c r="CE363" s="20"/>
      <c r="CF363" s="20"/>
      <c r="CG363" s="20"/>
      <c r="CH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c r="EV363" s="20"/>
      <c r="EW363" s="20"/>
      <c r="EX363" s="20"/>
      <c r="EY363" s="20"/>
      <c r="EZ363" s="20"/>
      <c r="FA363" s="20"/>
      <c r="FB363" s="20"/>
      <c r="FC363" s="20"/>
      <c r="FD363" s="20"/>
      <c r="FE363" s="20"/>
      <c r="FF363" s="20"/>
      <c r="FG363" s="20"/>
      <c r="FH363" s="20"/>
      <c r="FI363" s="20"/>
      <c r="FJ363" s="20"/>
      <c r="FK363" s="20"/>
      <c r="FL363" s="20"/>
      <c r="FM363" s="20"/>
      <c r="FN363" s="20"/>
      <c r="FO363" s="20"/>
      <c r="FP363" s="20"/>
      <c r="FQ363" s="20"/>
      <c r="FR363" s="20"/>
      <c r="FS363" s="20"/>
      <c r="FT363" s="20"/>
      <c r="FU363" s="20"/>
      <c r="FV363" s="20"/>
      <c r="FW363" s="20"/>
      <c r="FX363" s="20"/>
      <c r="FY363" s="20"/>
      <c r="FZ363" s="20"/>
      <c r="GA363" s="20"/>
      <c r="GB363" s="20"/>
      <c r="GC363" s="20"/>
      <c r="GD363" s="20"/>
      <c r="GE363" s="20"/>
      <c r="GF363" s="20"/>
      <c r="GG363" s="20"/>
      <c r="GH363" s="20"/>
      <c r="GI363" s="20"/>
      <c r="GJ363" s="20"/>
      <c r="GK363" s="20"/>
      <c r="GL363" s="20"/>
      <c r="GM363" s="20"/>
      <c r="GN363" s="20"/>
      <c r="GO363" s="20"/>
      <c r="GP363" s="20"/>
      <c r="GQ363" s="20"/>
      <c r="GR363" s="20"/>
      <c r="GS363" s="20"/>
      <c r="GT363" s="20"/>
      <c r="GU363" s="20"/>
      <c r="GV363" s="20"/>
      <c r="GW363" s="20"/>
      <c r="GX363" s="20"/>
      <c r="GY363" s="20"/>
      <c r="GZ363" s="20"/>
      <c r="HA363" s="20"/>
      <c r="HB363" s="20"/>
      <c r="HC363" s="20"/>
      <c r="HD363" s="20"/>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0"/>
      <c r="IY363" s="20"/>
    </row>
    <row r="364" spans="1:259" x14ac:dyDescent="0.2">
      <c r="A364" s="123">
        <v>39990</v>
      </c>
      <c r="B364" s="103" t="s">
        <v>789</v>
      </c>
      <c r="C364" s="103" t="s">
        <v>262</v>
      </c>
      <c r="D364" s="103" t="s">
        <v>141</v>
      </c>
      <c r="E364" s="145" t="s">
        <v>144</v>
      </c>
      <c r="F364" s="85">
        <v>39753</v>
      </c>
      <c r="G364" s="146">
        <v>2008</v>
      </c>
      <c r="H364" s="124" t="s">
        <v>42</v>
      </c>
      <c r="I364" s="124" t="str">
        <f t="shared" si="17"/>
        <v>IA</v>
      </c>
      <c r="J364" s="124" t="str">
        <f t="shared" si="16"/>
        <v>IA</v>
      </c>
      <c r="K364" s="124" t="str">
        <f t="shared" si="18"/>
        <v>Midwest</v>
      </c>
      <c r="L364" s="124" t="str">
        <f>INDEX('State '!$A$1:$C$62,MATCH($I364,'State '!$B:$B,0),3)</f>
        <v>Midwest</v>
      </c>
      <c r="M364" s="124" t="str">
        <f>INDEX('State '!$A$1:$C$62,MATCH($J364,'State '!$B:$B,0),3)</f>
        <v>Midwest</v>
      </c>
      <c r="N364" s="124"/>
      <c r="O364" s="147">
        <v>6.89</v>
      </c>
      <c r="P364" s="147">
        <v>8</v>
      </c>
      <c r="Q364" s="147">
        <v>12.5</v>
      </c>
      <c r="R364" s="86" t="s">
        <v>790</v>
      </c>
      <c r="S364" s="148" t="s">
        <v>135</v>
      </c>
      <c r="T364" s="149" t="s">
        <v>390</v>
      </c>
      <c r="U364" s="150" t="s">
        <v>791</v>
      </c>
      <c r="V364" s="124"/>
      <c r="W364" s="126"/>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20"/>
      <c r="CC364" s="20"/>
      <c r="CD364" s="20"/>
      <c r="CE364" s="20"/>
      <c r="CF364" s="20"/>
      <c r="CG364" s="20"/>
      <c r="CH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c r="EV364" s="20"/>
      <c r="EW364" s="20"/>
      <c r="EX364" s="20"/>
      <c r="EY364" s="20"/>
      <c r="EZ364" s="20"/>
      <c r="FA364" s="20"/>
      <c r="FB364" s="20"/>
      <c r="FC364" s="20"/>
      <c r="FD364" s="20"/>
      <c r="FE364" s="20"/>
      <c r="FF364" s="20"/>
      <c r="FG364" s="20"/>
      <c r="FH364" s="20"/>
      <c r="FI364" s="20"/>
      <c r="FJ364" s="20"/>
      <c r="FK364" s="20"/>
      <c r="FL364" s="20"/>
      <c r="FM364" s="20"/>
      <c r="FN364" s="20"/>
      <c r="FO364" s="20"/>
      <c r="FP364" s="20"/>
      <c r="FQ364" s="20"/>
      <c r="FR364" s="20"/>
      <c r="FS364" s="20"/>
      <c r="FT364" s="20"/>
      <c r="FU364" s="20"/>
      <c r="FV364" s="20"/>
      <c r="FW364" s="20"/>
      <c r="FX364" s="20"/>
      <c r="FY364" s="20"/>
      <c r="FZ364" s="20"/>
      <c r="GA364" s="20"/>
      <c r="GB364" s="20"/>
      <c r="GC364" s="20"/>
      <c r="GD364" s="20"/>
      <c r="GE364" s="20"/>
      <c r="GF364" s="20"/>
      <c r="GG364" s="20"/>
      <c r="GH364" s="20"/>
      <c r="GI364" s="20"/>
      <c r="GJ364" s="20"/>
      <c r="GK364" s="20"/>
      <c r="GL364" s="20"/>
      <c r="GM364" s="20"/>
      <c r="GN364" s="20"/>
      <c r="GO364" s="20"/>
      <c r="GP364" s="20"/>
      <c r="GQ364" s="20"/>
      <c r="GR364" s="20"/>
      <c r="GS364" s="20"/>
      <c r="GT364" s="20"/>
      <c r="GU364" s="20"/>
      <c r="GV364" s="20"/>
      <c r="GW364" s="20"/>
      <c r="GX364" s="20"/>
      <c r="GY364" s="20"/>
      <c r="GZ364" s="20"/>
      <c r="HA364" s="20"/>
      <c r="HB364" s="20"/>
      <c r="HC364" s="20"/>
      <c r="HD364" s="20"/>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0"/>
      <c r="IY364" s="20"/>
    </row>
    <row r="365" spans="1:259" x14ac:dyDescent="0.2">
      <c r="A365" s="123">
        <v>39990</v>
      </c>
      <c r="B365" s="102" t="s">
        <v>799</v>
      </c>
      <c r="C365" s="102" t="s">
        <v>262</v>
      </c>
      <c r="D365" s="102" t="s">
        <v>141</v>
      </c>
      <c r="E365" s="102" t="s">
        <v>144</v>
      </c>
      <c r="F365" s="83">
        <v>39753</v>
      </c>
      <c r="G365" s="84">
        <v>2008</v>
      </c>
      <c r="H365" s="124" t="s">
        <v>24</v>
      </c>
      <c r="I365" s="124" t="str">
        <f t="shared" si="17"/>
        <v>NE</v>
      </c>
      <c r="J365" s="124" t="str">
        <f t="shared" si="16"/>
        <v>NE</v>
      </c>
      <c r="K365" s="124" t="str">
        <f t="shared" si="18"/>
        <v>Mountain</v>
      </c>
      <c r="L365" s="124" t="str">
        <f>INDEX('State '!$A$1:$C$62,MATCH($I365,'State '!$B:$B,0),3)</f>
        <v>Mountain</v>
      </c>
      <c r="M365" s="124" t="str">
        <f>INDEX('State '!$A$1:$C$62,MATCH($J365,'State '!$B:$B,0),3)</f>
        <v>Mountain</v>
      </c>
      <c r="N365" s="124"/>
      <c r="O365" s="86">
        <v>9.1199999999999992</v>
      </c>
      <c r="P365" s="86">
        <v>12</v>
      </c>
      <c r="Q365" s="86">
        <v>11</v>
      </c>
      <c r="R365" s="125" t="s">
        <v>800</v>
      </c>
      <c r="S365" s="124" t="s">
        <v>135</v>
      </c>
      <c r="T365" s="124" t="s">
        <v>390</v>
      </c>
      <c r="U365" s="124" t="s">
        <v>801</v>
      </c>
      <c r="V365" s="124"/>
      <c r="W365" s="126"/>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c r="CB365" s="20"/>
      <c r="CC365" s="20"/>
      <c r="CD365" s="20"/>
      <c r="CE365" s="20"/>
      <c r="CF365" s="20"/>
      <c r="CG365" s="20"/>
      <c r="CH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c r="IU365" s="20"/>
      <c r="IV365" s="20"/>
      <c r="IW365" s="20"/>
      <c r="IX365" s="20"/>
      <c r="IY365" s="20"/>
    </row>
    <row r="366" spans="1:259" x14ac:dyDescent="0.2">
      <c r="A366" s="123">
        <v>39990</v>
      </c>
      <c r="B366" s="102" t="s">
        <v>822</v>
      </c>
      <c r="C366" s="102" t="s">
        <v>287</v>
      </c>
      <c r="D366" s="102" t="s">
        <v>141</v>
      </c>
      <c r="E366" s="102" t="s">
        <v>144</v>
      </c>
      <c r="F366" s="83">
        <v>39767</v>
      </c>
      <c r="G366" s="125">
        <v>2008</v>
      </c>
      <c r="H366" s="124" t="s">
        <v>32</v>
      </c>
      <c r="I366" s="124" t="str">
        <f t="shared" si="17"/>
        <v>AR</v>
      </c>
      <c r="J366" s="124" t="str">
        <f t="shared" si="16"/>
        <v>AR</v>
      </c>
      <c r="K366" s="124" t="str">
        <f t="shared" si="18"/>
        <v>South Central</v>
      </c>
      <c r="L366" s="124" t="str">
        <f>INDEX('State '!$A$1:$C$62,MATCH($I366,'State '!$B:$B,0),3)</f>
        <v>South Central</v>
      </c>
      <c r="M366" s="124" t="str">
        <f>INDEX('State '!$A$1:$C$62,MATCH($J366,'State '!$B:$B,0),3)</f>
        <v>South Central</v>
      </c>
      <c r="N366" s="124"/>
      <c r="O366" s="86">
        <v>18.8</v>
      </c>
      <c r="P366" s="86"/>
      <c r="Q366" s="86">
        <v>100</v>
      </c>
      <c r="R366" s="125"/>
      <c r="S366" s="124" t="s">
        <v>135</v>
      </c>
      <c r="T366" s="124" t="s">
        <v>390</v>
      </c>
      <c r="U366" s="124" t="s">
        <v>823</v>
      </c>
      <c r="V366" s="124"/>
      <c r="W366" s="126"/>
    </row>
    <row r="367" spans="1:259" s="20" customFormat="1" x14ac:dyDescent="0.2">
      <c r="A367" s="123">
        <v>39990</v>
      </c>
      <c r="B367" s="102" t="s">
        <v>775</v>
      </c>
      <c r="C367" s="102" t="s">
        <v>265</v>
      </c>
      <c r="D367" s="102" t="s">
        <v>141</v>
      </c>
      <c r="E367" s="102" t="s">
        <v>144</v>
      </c>
      <c r="F367" s="83">
        <v>39462</v>
      </c>
      <c r="G367" s="125">
        <v>2008</v>
      </c>
      <c r="H367" s="124" t="s">
        <v>660</v>
      </c>
      <c r="I367" s="124" t="str">
        <f t="shared" si="17"/>
        <v>UT</v>
      </c>
      <c r="J367" s="124" t="str">
        <f t="shared" si="16"/>
        <v>CO</v>
      </c>
      <c r="K367" s="124" t="str">
        <f t="shared" si="18"/>
        <v>Mountain</v>
      </c>
      <c r="L367" s="124" t="str">
        <f>INDEX('State '!$A$1:$C$62,MATCH($I367,'State '!$B:$B,0),3)</f>
        <v>Mountain</v>
      </c>
      <c r="M367" s="124" t="str">
        <f>INDEX('State '!$A$1:$C$62,MATCH($J367,'State '!$B:$B,0),3)</f>
        <v>Mountain</v>
      </c>
      <c r="N367" s="124"/>
      <c r="O367" s="86">
        <v>12</v>
      </c>
      <c r="P367" s="86"/>
      <c r="Q367" s="86">
        <v>75</v>
      </c>
      <c r="R367" s="125">
        <v>24</v>
      </c>
      <c r="S367" s="124" t="s">
        <v>135</v>
      </c>
      <c r="T367" s="124" t="s">
        <v>390</v>
      </c>
      <c r="U367" s="124" t="s">
        <v>391</v>
      </c>
      <c r="V367" s="124"/>
      <c r="W367" s="126"/>
    </row>
    <row r="368" spans="1:259" x14ac:dyDescent="0.2">
      <c r="A368" s="123">
        <v>40388</v>
      </c>
      <c r="B368" s="103" t="s">
        <v>839</v>
      </c>
      <c r="C368" s="102" t="s">
        <v>1891</v>
      </c>
      <c r="D368" s="103" t="s">
        <v>141</v>
      </c>
      <c r="E368" s="145" t="s">
        <v>144</v>
      </c>
      <c r="F368" s="85">
        <v>39566</v>
      </c>
      <c r="G368" s="151">
        <v>2008</v>
      </c>
      <c r="H368" s="124" t="s">
        <v>0</v>
      </c>
      <c r="I368" s="124" t="str">
        <f t="shared" si="17"/>
        <v>LA</v>
      </c>
      <c r="J368" s="124" t="str">
        <f t="shared" si="16"/>
        <v>LA</v>
      </c>
      <c r="K368" s="124" t="str">
        <f t="shared" si="18"/>
        <v>South Central</v>
      </c>
      <c r="L368" s="124" t="str">
        <f>INDEX('State '!$A$1:$C$62,MATCH($I368,'State '!$B:$B,0),3)</f>
        <v>South Central</v>
      </c>
      <c r="M368" s="124" t="str">
        <f>INDEX('State '!$A$1:$C$62,MATCH($J368,'State '!$B:$B,0),3)</f>
        <v>South Central</v>
      </c>
      <c r="N368" s="124"/>
      <c r="O368" s="147">
        <v>350</v>
      </c>
      <c r="P368" s="147">
        <v>16</v>
      </c>
      <c r="Q368" s="147">
        <v>2000</v>
      </c>
      <c r="R368" s="86">
        <v>42</v>
      </c>
      <c r="S368" s="148" t="s">
        <v>135</v>
      </c>
      <c r="T368" s="149" t="s">
        <v>390</v>
      </c>
      <c r="U368" s="150" t="s">
        <v>840</v>
      </c>
      <c r="V368" s="124"/>
      <c r="W368" s="126"/>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c r="CZ368" s="20"/>
      <c r="DA368" s="20"/>
      <c r="DB368" s="20"/>
      <c r="DC368" s="20"/>
      <c r="DD368" s="20"/>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EU368" s="20"/>
      <c r="EV368" s="20"/>
      <c r="EW368" s="20"/>
      <c r="EX368" s="20"/>
      <c r="EY368" s="20"/>
      <c r="EZ368" s="20"/>
      <c r="FA368" s="20"/>
      <c r="FB368" s="20"/>
      <c r="FC368" s="20"/>
      <c r="FD368" s="20"/>
      <c r="FE368" s="20"/>
      <c r="FF368" s="20"/>
      <c r="FG368" s="20"/>
      <c r="FH368" s="20"/>
      <c r="FI368" s="20"/>
      <c r="FJ368" s="20"/>
      <c r="FK368" s="20"/>
      <c r="FL368" s="20"/>
      <c r="FM368" s="20"/>
      <c r="FN368" s="20"/>
      <c r="FO368" s="20"/>
      <c r="FP368" s="20"/>
      <c r="FQ368" s="20"/>
      <c r="FR368" s="20"/>
      <c r="FS368" s="20"/>
      <c r="FT368" s="20"/>
      <c r="FU368" s="20"/>
      <c r="FV368" s="20"/>
      <c r="FW368" s="20"/>
      <c r="FX368" s="20"/>
      <c r="FY368" s="20"/>
      <c r="FZ368" s="20"/>
      <c r="GA368" s="20"/>
      <c r="GB368" s="20"/>
      <c r="GC368" s="20"/>
      <c r="GD368" s="20"/>
      <c r="GE368" s="20"/>
      <c r="GF368" s="20"/>
      <c r="GG368" s="20"/>
      <c r="GH368" s="20"/>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c r="HY368" s="20"/>
      <c r="HZ368" s="20"/>
      <c r="IA368" s="20"/>
      <c r="IB368" s="20"/>
      <c r="IC368" s="20"/>
      <c r="ID368" s="20"/>
      <c r="IE368" s="20"/>
      <c r="IF368" s="20"/>
      <c r="IG368" s="20"/>
      <c r="IH368" s="20"/>
      <c r="II368" s="20"/>
      <c r="IJ368" s="20"/>
      <c r="IK368" s="20"/>
      <c r="IL368" s="20"/>
      <c r="IM368" s="20"/>
      <c r="IN368" s="20"/>
      <c r="IO368" s="20"/>
      <c r="IP368" s="20"/>
      <c r="IQ368" s="20"/>
      <c r="IR368" s="20"/>
      <c r="IS368" s="20"/>
      <c r="IT368" s="20"/>
      <c r="IU368" s="20"/>
      <c r="IV368" s="20"/>
      <c r="IW368" s="20"/>
      <c r="IX368" s="20"/>
      <c r="IY368" s="20"/>
    </row>
    <row r="369" spans="1:259" s="20" customFormat="1" x14ac:dyDescent="0.2">
      <c r="A369" s="123">
        <v>39990</v>
      </c>
      <c r="B369" s="102" t="s">
        <v>888</v>
      </c>
      <c r="C369" s="102" t="s">
        <v>216</v>
      </c>
      <c r="D369" s="102" t="s">
        <v>141</v>
      </c>
      <c r="E369" s="102" t="s">
        <v>144</v>
      </c>
      <c r="F369" s="83">
        <v>39539</v>
      </c>
      <c r="G369" s="125">
        <v>2008</v>
      </c>
      <c r="H369" s="124" t="s">
        <v>22</v>
      </c>
      <c r="I369" s="124" t="str">
        <f t="shared" si="17"/>
        <v>GA</v>
      </c>
      <c r="J369" s="124" t="str">
        <f t="shared" si="16"/>
        <v>GA</v>
      </c>
      <c r="K369" s="124" t="str">
        <f t="shared" si="18"/>
        <v>Southeast</v>
      </c>
      <c r="L369" s="124" t="str">
        <f>INDEX('State '!$A$1:$C$62,MATCH($I369,'State '!$B:$B,0),3)</f>
        <v>Southeast</v>
      </c>
      <c r="M369" s="124" t="str">
        <f>INDEX('State '!$A$1:$C$62,MATCH($J369,'State '!$B:$B,0),3)</f>
        <v>Southeast</v>
      </c>
      <c r="N369" s="124"/>
      <c r="O369" s="86">
        <v>21</v>
      </c>
      <c r="P369" s="86"/>
      <c r="Q369" s="86">
        <v>100</v>
      </c>
      <c r="R369" s="125"/>
      <c r="S369" s="124" t="s">
        <v>135</v>
      </c>
      <c r="T369" s="124" t="s">
        <v>390</v>
      </c>
      <c r="U369" s="124" t="s">
        <v>889</v>
      </c>
      <c r="V369" s="124"/>
      <c r="W369" s="126"/>
    </row>
    <row r="370" spans="1:259" x14ac:dyDescent="0.2">
      <c r="A370" s="123">
        <v>39990</v>
      </c>
      <c r="B370" s="102" t="s">
        <v>783</v>
      </c>
      <c r="C370" s="102" t="s">
        <v>285</v>
      </c>
      <c r="D370" s="102" t="s">
        <v>137</v>
      </c>
      <c r="E370" s="102" t="s">
        <v>144</v>
      </c>
      <c r="F370" s="83">
        <v>39721</v>
      </c>
      <c r="G370" s="125">
        <v>2008</v>
      </c>
      <c r="H370" s="124" t="s">
        <v>6</v>
      </c>
      <c r="I370" s="124" t="str">
        <f t="shared" si="17"/>
        <v>TX</v>
      </c>
      <c r="J370" s="124" t="str">
        <f t="shared" si="16"/>
        <v>TX</v>
      </c>
      <c r="K370" s="124" t="str">
        <f t="shared" si="18"/>
        <v>South Central</v>
      </c>
      <c r="L370" s="124" t="str">
        <f>INDEX('State '!$A$1:$C$62,MATCH($I370,'State '!$B:$B,0),3)</f>
        <v>South Central</v>
      </c>
      <c r="M370" s="124" t="str">
        <f>INDEX('State '!$A$1:$C$62,MATCH($J370,'State '!$B:$B,0),3)</f>
        <v>South Central</v>
      </c>
      <c r="N370" s="124"/>
      <c r="O370" s="86">
        <v>30</v>
      </c>
      <c r="P370" s="86">
        <v>20</v>
      </c>
      <c r="Q370" s="86">
        <v>50</v>
      </c>
      <c r="R370" s="125">
        <v>10</v>
      </c>
      <c r="S370" s="124" t="s">
        <v>139</v>
      </c>
      <c r="T370" s="124" t="s">
        <v>188</v>
      </c>
      <c r="U370" s="124" t="s">
        <v>391</v>
      </c>
      <c r="V370" s="124"/>
      <c r="W370" s="126"/>
    </row>
    <row r="371" spans="1:259" s="20" customFormat="1" x14ac:dyDescent="0.2">
      <c r="A371" s="123">
        <v>39990</v>
      </c>
      <c r="B371" s="102" t="s">
        <v>876</v>
      </c>
      <c r="C371" s="102" t="s">
        <v>236</v>
      </c>
      <c r="D371" s="102" t="s">
        <v>137</v>
      </c>
      <c r="E371" s="102" t="s">
        <v>144</v>
      </c>
      <c r="F371" s="83">
        <v>39726</v>
      </c>
      <c r="G371" s="125">
        <v>2008</v>
      </c>
      <c r="H371" s="124" t="s">
        <v>863</v>
      </c>
      <c r="I371" s="124" t="str">
        <f t="shared" si="17"/>
        <v>LA</v>
      </c>
      <c r="J371" s="124" t="str">
        <f t="shared" si="16"/>
        <v>AL</v>
      </c>
      <c r="K371" s="124" t="str">
        <f t="shared" si="18"/>
        <v>South Central</v>
      </c>
      <c r="L371" s="124" t="str">
        <f>INDEX('State '!$A$1:$C$62,MATCH($I371,'State '!$B:$B,0),3)</f>
        <v>South Central</v>
      </c>
      <c r="M371" s="124" t="str">
        <f>INDEX('State '!$A$1:$C$62,MATCH($J371,'State '!$B:$B,0),3)</f>
        <v>South Central</v>
      </c>
      <c r="N371" s="124"/>
      <c r="O371" s="86">
        <v>842</v>
      </c>
      <c r="P371" s="86">
        <v>270</v>
      </c>
      <c r="Q371" s="86">
        <v>1140</v>
      </c>
      <c r="R371" s="125" t="s">
        <v>479</v>
      </c>
      <c r="S371" s="124" t="s">
        <v>135</v>
      </c>
      <c r="T371" s="124" t="s">
        <v>390</v>
      </c>
      <c r="U371" s="124" t="s">
        <v>648</v>
      </c>
      <c r="V371" s="124"/>
      <c r="W371" s="126"/>
    </row>
    <row r="372" spans="1:259" s="20" customFormat="1" x14ac:dyDescent="0.2">
      <c r="A372" s="123">
        <v>39990</v>
      </c>
      <c r="B372" s="102" t="s">
        <v>772</v>
      </c>
      <c r="C372" s="102" t="s">
        <v>281</v>
      </c>
      <c r="D372" s="102" t="s">
        <v>137</v>
      </c>
      <c r="E372" s="102" t="s">
        <v>144</v>
      </c>
      <c r="F372" s="83">
        <v>39767</v>
      </c>
      <c r="G372" s="125">
        <v>2008</v>
      </c>
      <c r="H372" s="124" t="s">
        <v>14</v>
      </c>
      <c r="I372" s="124" t="str">
        <f t="shared" si="17"/>
        <v>MS</v>
      </c>
      <c r="J372" s="124" t="str">
        <f t="shared" si="16"/>
        <v>MS</v>
      </c>
      <c r="K372" s="124" t="str">
        <f t="shared" si="18"/>
        <v>South Central</v>
      </c>
      <c r="L372" s="124" t="str">
        <f>INDEX('State '!$A$1:$C$62,MATCH($I372,'State '!$B:$B,0),3)</f>
        <v>South Central</v>
      </c>
      <c r="M372" s="124" t="str">
        <f>INDEX('State '!$A$1:$C$62,MATCH($J372,'State '!$B:$B,0),3)</f>
        <v>South Central</v>
      </c>
      <c r="N372" s="124"/>
      <c r="O372" s="86">
        <v>6</v>
      </c>
      <c r="P372" s="86">
        <v>3.1</v>
      </c>
      <c r="Q372" s="86">
        <v>1000</v>
      </c>
      <c r="R372" s="125">
        <v>24</v>
      </c>
      <c r="S372" s="124" t="s">
        <v>135</v>
      </c>
      <c r="T372" s="124" t="s">
        <v>390</v>
      </c>
      <c r="U372" s="124" t="s">
        <v>751</v>
      </c>
      <c r="V372" s="124"/>
      <c r="W372" s="126"/>
    </row>
    <row r="373" spans="1:259" x14ac:dyDescent="0.2">
      <c r="A373" s="123">
        <v>40381</v>
      </c>
      <c r="B373" s="102" t="s">
        <v>750</v>
      </c>
      <c r="C373" s="102" t="s">
        <v>281</v>
      </c>
      <c r="D373" s="102" t="s">
        <v>137</v>
      </c>
      <c r="E373" s="102" t="s">
        <v>144</v>
      </c>
      <c r="F373" s="83">
        <v>39767</v>
      </c>
      <c r="G373" s="125">
        <v>2008</v>
      </c>
      <c r="H373" s="124" t="s">
        <v>501</v>
      </c>
      <c r="I373" s="124" t="str">
        <f t="shared" si="17"/>
        <v>MS</v>
      </c>
      <c r="J373" s="124" t="str">
        <f t="shared" si="16"/>
        <v>AL</v>
      </c>
      <c r="K373" s="124" t="str">
        <f t="shared" si="18"/>
        <v>South Central</v>
      </c>
      <c r="L373" s="124" t="str">
        <f>INDEX('State '!$A$1:$C$62,MATCH($I373,'State '!$B:$B,0),3)</f>
        <v>South Central</v>
      </c>
      <c r="M373" s="124" t="str">
        <f>INDEX('State '!$A$1:$C$62,MATCH($J373,'State '!$B:$B,0),3)</f>
        <v>South Central</v>
      </c>
      <c r="N373" s="124"/>
      <c r="O373" s="86">
        <v>52</v>
      </c>
      <c r="P373" s="86">
        <v>26</v>
      </c>
      <c r="Q373" s="86">
        <v>1000</v>
      </c>
      <c r="R373" s="125">
        <v>24</v>
      </c>
      <c r="S373" s="124" t="s">
        <v>135</v>
      </c>
      <c r="T373" s="124" t="s">
        <v>390</v>
      </c>
      <c r="U373" s="124" t="s">
        <v>751</v>
      </c>
      <c r="V373" s="124"/>
      <c r="W373" s="126"/>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20"/>
      <c r="DI373" s="20"/>
      <c r="DJ373" s="20"/>
      <c r="DK373" s="20"/>
      <c r="DL373" s="20"/>
      <c r="DM373" s="20"/>
      <c r="DN373" s="20"/>
      <c r="DO373" s="20"/>
      <c r="DP373" s="20"/>
      <c r="DQ373" s="20"/>
      <c r="DR373" s="20"/>
      <c r="DS373" s="20"/>
      <c r="DT373" s="20"/>
      <c r="DU373" s="20"/>
      <c r="DV373" s="20"/>
      <c r="DW373" s="20"/>
      <c r="DX373" s="20"/>
      <c r="DY373" s="20"/>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c r="IU373" s="20"/>
      <c r="IV373" s="20"/>
      <c r="IW373" s="20"/>
      <c r="IX373" s="20"/>
      <c r="IY373" s="20"/>
    </row>
    <row r="374" spans="1:259" x14ac:dyDescent="0.2">
      <c r="A374" s="123">
        <v>39990</v>
      </c>
      <c r="B374" s="103" t="s">
        <v>890</v>
      </c>
      <c r="C374" s="103" t="s">
        <v>231</v>
      </c>
      <c r="D374" s="103" t="s">
        <v>134</v>
      </c>
      <c r="E374" s="145" t="s">
        <v>144</v>
      </c>
      <c r="F374" s="85">
        <v>39783</v>
      </c>
      <c r="G374" s="151">
        <v>2008</v>
      </c>
      <c r="H374" s="124" t="s">
        <v>10</v>
      </c>
      <c r="I374" s="124" t="str">
        <f t="shared" si="17"/>
        <v>NY</v>
      </c>
      <c r="J374" s="124" t="str">
        <f t="shared" si="16"/>
        <v>NY</v>
      </c>
      <c r="K374" s="124" t="str">
        <f t="shared" si="18"/>
        <v>Northeast</v>
      </c>
      <c r="L374" s="124" t="str">
        <f>INDEX('State '!$A$1:$C$62,MATCH($I374,'State '!$B:$B,0),3)</f>
        <v>Northeast</v>
      </c>
      <c r="M374" s="124" t="str">
        <f>INDEX('State '!$A$1:$C$62,MATCH($J374,'State '!$B:$B,0),3)</f>
        <v>Northeast</v>
      </c>
      <c r="N374" s="124"/>
      <c r="O374" s="147">
        <v>16</v>
      </c>
      <c r="P374" s="147">
        <v>9</v>
      </c>
      <c r="Q374" s="147">
        <v>400</v>
      </c>
      <c r="R374" s="86">
        <v>24</v>
      </c>
      <c r="S374" s="148" t="s">
        <v>135</v>
      </c>
      <c r="T374" s="149" t="s">
        <v>390</v>
      </c>
      <c r="U374" s="150" t="s">
        <v>891</v>
      </c>
      <c r="V374" s="124"/>
      <c r="W374" s="126"/>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0"/>
      <c r="EU374" s="20"/>
      <c r="EV374" s="20"/>
      <c r="EW374" s="20"/>
      <c r="EX374" s="20"/>
      <c r="EY374" s="20"/>
      <c r="EZ374" s="20"/>
      <c r="FA374" s="20"/>
      <c r="FB374" s="20"/>
      <c r="FC374" s="20"/>
      <c r="FD374" s="20"/>
      <c r="FE374" s="20"/>
      <c r="FF374" s="20"/>
      <c r="FG374" s="20"/>
      <c r="FH374" s="20"/>
      <c r="FI374" s="20"/>
      <c r="FJ374" s="20"/>
      <c r="FK374" s="20"/>
      <c r="FL374" s="20"/>
      <c r="FM374" s="20"/>
      <c r="FN374" s="20"/>
      <c r="FO374" s="20"/>
      <c r="FP374" s="20"/>
      <c r="FQ374" s="20"/>
      <c r="FR374" s="20"/>
      <c r="FS374" s="20"/>
      <c r="FT374" s="20"/>
      <c r="FU374" s="20"/>
      <c r="FV374" s="20"/>
      <c r="FW374" s="20"/>
      <c r="FX374" s="20"/>
      <c r="FY374" s="20"/>
      <c r="FZ374" s="20"/>
      <c r="GA374" s="20"/>
      <c r="GB374" s="20"/>
      <c r="GC374" s="20"/>
      <c r="GD374" s="20"/>
      <c r="GE374" s="20"/>
      <c r="GF374" s="20"/>
      <c r="GG374" s="20"/>
      <c r="GH374" s="20"/>
      <c r="GI374" s="20"/>
      <c r="GJ374" s="20"/>
      <c r="GK374" s="20"/>
      <c r="GL374" s="20"/>
      <c r="GM374" s="20"/>
      <c r="GN374" s="20"/>
      <c r="GO374" s="20"/>
      <c r="GP374" s="20"/>
      <c r="GQ374" s="20"/>
      <c r="GR374" s="20"/>
      <c r="GS374" s="20"/>
      <c r="GT374" s="20"/>
      <c r="GU374" s="20"/>
      <c r="GV374" s="20"/>
      <c r="GW374" s="20"/>
      <c r="GX374" s="20"/>
      <c r="GY374" s="20"/>
      <c r="GZ374" s="20"/>
      <c r="HA374" s="20"/>
      <c r="HB374" s="20"/>
      <c r="HC374" s="20"/>
      <c r="HD374" s="20"/>
      <c r="HE374" s="20"/>
      <c r="HF374" s="20"/>
      <c r="HG374" s="20"/>
      <c r="HH374" s="20"/>
      <c r="HI374" s="20"/>
      <c r="HJ374" s="20"/>
      <c r="HK374" s="20"/>
      <c r="HL374" s="20"/>
      <c r="HM374" s="20"/>
      <c r="HN374" s="20"/>
      <c r="HO374" s="20"/>
      <c r="HP374" s="20"/>
      <c r="HQ374" s="20"/>
      <c r="HR374" s="20"/>
      <c r="HS374" s="20"/>
      <c r="HT374" s="20"/>
      <c r="HU374" s="20"/>
      <c r="HV374" s="20"/>
      <c r="HW374" s="20"/>
      <c r="HX374" s="20"/>
      <c r="HY374" s="20"/>
      <c r="HZ374" s="20"/>
      <c r="IA374" s="20"/>
      <c r="IB374" s="20"/>
      <c r="IC374" s="20"/>
      <c r="ID374" s="20"/>
      <c r="IE374" s="20"/>
      <c r="IF374" s="20"/>
      <c r="IG374" s="20"/>
      <c r="IH374" s="20"/>
      <c r="II374" s="20"/>
      <c r="IJ374" s="20"/>
      <c r="IK374" s="20"/>
      <c r="IL374" s="20"/>
      <c r="IM374" s="20"/>
      <c r="IN374" s="20"/>
      <c r="IO374" s="20"/>
      <c r="IP374" s="20"/>
      <c r="IQ374" s="20"/>
      <c r="IR374" s="20"/>
      <c r="IS374" s="20"/>
      <c r="IT374" s="20"/>
      <c r="IU374" s="20"/>
      <c r="IV374" s="20"/>
      <c r="IW374" s="20"/>
      <c r="IX374" s="20"/>
      <c r="IY374" s="20"/>
    </row>
    <row r="375" spans="1:259" s="20" customFormat="1" x14ac:dyDescent="0.2">
      <c r="A375" s="123">
        <v>39990</v>
      </c>
      <c r="B375" s="102" t="s">
        <v>1918</v>
      </c>
      <c r="C375" s="102" t="s">
        <v>293</v>
      </c>
      <c r="D375" s="102" t="s">
        <v>141</v>
      </c>
      <c r="E375" s="102" t="s">
        <v>144</v>
      </c>
      <c r="F375" s="83">
        <v>39753</v>
      </c>
      <c r="G375" s="125">
        <v>2008</v>
      </c>
      <c r="H375" s="124" t="s">
        <v>857</v>
      </c>
      <c r="I375" s="124" t="str">
        <f t="shared" si="17"/>
        <v>ON</v>
      </c>
      <c r="J375" s="124" t="str">
        <f t="shared" si="16"/>
        <v>NY</v>
      </c>
      <c r="K375" s="124" t="str">
        <f t="shared" si="18"/>
        <v>Canada, Northeast</v>
      </c>
      <c r="L375" s="124" t="str">
        <f>INDEX('State '!$A$1:$C$62,MATCH($I375,'State '!$B:$B,0),3)</f>
        <v>Canada</v>
      </c>
      <c r="M375" s="124" t="str">
        <f>INDEX('State '!$A$1:$C$62,MATCH($J375,'State '!$B:$B,0),3)</f>
        <v>Northeast</v>
      </c>
      <c r="N375" s="124"/>
      <c r="O375" s="86">
        <v>30</v>
      </c>
      <c r="P375" s="86"/>
      <c r="Q375" s="86">
        <v>130</v>
      </c>
      <c r="R375" s="125"/>
      <c r="S375" s="124" t="s">
        <v>135</v>
      </c>
      <c r="T375" s="124" t="s">
        <v>842</v>
      </c>
      <c r="U375" s="124" t="s">
        <v>391</v>
      </c>
      <c r="V375" s="124"/>
      <c r="W375" s="126"/>
      <c r="X375" s="127"/>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s="114"/>
      <c r="BX375" s="114"/>
      <c r="BY375" s="114"/>
      <c r="BZ375" s="114"/>
      <c r="CA375" s="114"/>
      <c r="CB375" s="114"/>
      <c r="CC375" s="114"/>
      <c r="CD375" s="114"/>
      <c r="CE375" s="114"/>
      <c r="CF375" s="114"/>
      <c r="CG375" s="114"/>
      <c r="CH375" s="114"/>
      <c r="CI375" s="114"/>
      <c r="CJ375" s="114"/>
      <c r="CK375" s="114"/>
      <c r="CL375" s="114"/>
      <c r="CM375" s="114"/>
      <c r="CN375" s="114"/>
      <c r="CO375" s="114"/>
      <c r="CP375" s="114"/>
      <c r="CQ375" s="114"/>
      <c r="CR375" s="114"/>
      <c r="CS375" s="114"/>
      <c r="CT375" s="114"/>
      <c r="CU375" s="114"/>
      <c r="CV375" s="114"/>
      <c r="CW375" s="114"/>
      <c r="CX375" s="114"/>
      <c r="CY375" s="114"/>
      <c r="CZ375" s="114"/>
      <c r="DA375" s="114"/>
      <c r="DB375" s="114"/>
      <c r="DC375" s="114"/>
      <c r="DD375" s="114"/>
      <c r="DE375" s="114"/>
      <c r="DF375" s="114"/>
      <c r="DG375" s="114"/>
      <c r="DH375" s="114"/>
      <c r="DI375" s="114"/>
      <c r="DJ375" s="114"/>
      <c r="DK375" s="114"/>
      <c r="DL375" s="114"/>
      <c r="DM375" s="114"/>
      <c r="DN375" s="114"/>
      <c r="DO375" s="114"/>
      <c r="DP375" s="114"/>
      <c r="DQ375" s="114"/>
      <c r="DR375" s="114"/>
      <c r="DS375" s="114"/>
      <c r="DT375" s="114"/>
      <c r="DU375" s="114"/>
      <c r="DV375" s="114"/>
      <c r="DW375" s="114"/>
      <c r="DX375" s="114"/>
      <c r="DY375" s="114"/>
      <c r="DZ375" s="114"/>
      <c r="EA375" s="114"/>
      <c r="EB375" s="114"/>
      <c r="EC375" s="114"/>
      <c r="ED375" s="114"/>
      <c r="EE375" s="114"/>
      <c r="EF375" s="114"/>
      <c r="EG375" s="114"/>
      <c r="EH375" s="114"/>
      <c r="EI375" s="114"/>
      <c r="EJ375" s="114"/>
      <c r="EK375" s="114"/>
      <c r="EL375" s="114"/>
      <c r="EM375" s="114"/>
      <c r="EN375" s="114"/>
      <c r="EO375" s="114"/>
      <c r="EP375" s="114"/>
      <c r="EQ375" s="114"/>
      <c r="ER375" s="114"/>
      <c r="ES375" s="114"/>
      <c r="ET375" s="114"/>
      <c r="EU375" s="114"/>
      <c r="EV375" s="114"/>
      <c r="EW375" s="114"/>
      <c r="EX375" s="114"/>
      <c r="EY375" s="114"/>
      <c r="EZ375" s="114"/>
      <c r="FA375" s="114"/>
      <c r="FB375" s="114"/>
      <c r="FC375" s="114"/>
      <c r="FD375" s="114"/>
      <c r="FE375" s="114"/>
      <c r="FF375" s="114"/>
      <c r="FG375" s="114"/>
      <c r="FH375" s="114"/>
      <c r="FI375" s="114"/>
      <c r="FJ375" s="114"/>
      <c r="FK375" s="114"/>
      <c r="FL375" s="114"/>
      <c r="FM375" s="114"/>
      <c r="FN375" s="114"/>
      <c r="FO375" s="114"/>
      <c r="FP375" s="114"/>
      <c r="FQ375" s="114"/>
      <c r="FR375" s="114"/>
      <c r="FS375" s="114"/>
      <c r="FT375" s="114"/>
      <c r="FU375" s="114"/>
      <c r="FV375" s="114"/>
      <c r="FW375" s="114"/>
      <c r="FX375" s="114"/>
      <c r="FY375" s="114"/>
      <c r="FZ375" s="114"/>
      <c r="GA375" s="114"/>
      <c r="GB375" s="114"/>
      <c r="GC375" s="114"/>
      <c r="GD375" s="114"/>
      <c r="GE375" s="114"/>
      <c r="GF375" s="114"/>
      <c r="GG375" s="114"/>
      <c r="GH375" s="114"/>
      <c r="GI375" s="114"/>
      <c r="GJ375" s="114"/>
      <c r="GK375" s="114"/>
      <c r="GL375" s="114"/>
      <c r="GM375" s="114"/>
      <c r="GN375" s="114"/>
      <c r="GO375" s="114"/>
      <c r="GP375" s="114"/>
      <c r="GQ375" s="114"/>
      <c r="GR375" s="114"/>
      <c r="GS375" s="114"/>
      <c r="GT375" s="114"/>
      <c r="GU375" s="114"/>
      <c r="GV375" s="114"/>
      <c r="GW375" s="114"/>
      <c r="GX375" s="114"/>
      <c r="GY375" s="114"/>
      <c r="GZ375" s="114"/>
      <c r="HA375" s="114"/>
      <c r="HB375" s="114"/>
      <c r="HC375" s="114"/>
      <c r="HD375" s="114"/>
      <c r="HE375" s="114"/>
      <c r="HF375" s="114"/>
      <c r="HG375" s="114"/>
      <c r="HH375" s="114"/>
      <c r="HI375" s="114"/>
      <c r="HJ375" s="114"/>
      <c r="HK375" s="114"/>
      <c r="HL375" s="114"/>
      <c r="HM375" s="114"/>
      <c r="HN375" s="114"/>
      <c r="HO375" s="114"/>
      <c r="HP375" s="114"/>
      <c r="HQ375" s="114"/>
      <c r="HR375" s="114"/>
      <c r="HS375" s="114"/>
      <c r="HT375" s="114"/>
      <c r="HU375" s="114"/>
      <c r="HV375" s="114"/>
      <c r="HW375" s="114"/>
      <c r="HX375" s="114"/>
      <c r="HY375" s="114"/>
      <c r="HZ375" s="114"/>
      <c r="IA375" s="114"/>
      <c r="IB375" s="114"/>
      <c r="IC375" s="114"/>
      <c r="ID375" s="114"/>
      <c r="IE375" s="114"/>
      <c r="IF375" s="114"/>
      <c r="IG375" s="114"/>
      <c r="IH375" s="114"/>
      <c r="II375" s="114"/>
      <c r="IJ375" s="114"/>
      <c r="IK375" s="114"/>
      <c r="IL375" s="114"/>
      <c r="IM375" s="114"/>
      <c r="IN375" s="114"/>
      <c r="IO375" s="114"/>
      <c r="IP375" s="114"/>
      <c r="IQ375" s="114"/>
      <c r="IR375" s="114"/>
      <c r="IS375" s="114"/>
      <c r="IT375" s="114"/>
      <c r="IU375" s="114"/>
      <c r="IV375" s="114"/>
      <c r="IW375" s="114"/>
      <c r="IX375" s="114"/>
      <c r="IY375" s="114"/>
    </row>
    <row r="376" spans="1:259" s="20" customFormat="1" x14ac:dyDescent="0.2">
      <c r="A376" s="123">
        <v>39990</v>
      </c>
      <c r="B376" s="102" t="s">
        <v>1919</v>
      </c>
      <c r="C376" s="102" t="s">
        <v>293</v>
      </c>
      <c r="D376" s="102" t="s">
        <v>141</v>
      </c>
      <c r="E376" s="102" t="s">
        <v>144</v>
      </c>
      <c r="F376" s="83">
        <v>39753</v>
      </c>
      <c r="G376" s="125">
        <v>2008</v>
      </c>
      <c r="H376" s="124" t="s">
        <v>875</v>
      </c>
      <c r="I376" s="124" t="str">
        <f t="shared" si="17"/>
        <v>QU</v>
      </c>
      <c r="J376" s="124" t="str">
        <f t="shared" si="16"/>
        <v>VT</v>
      </c>
      <c r="K376" s="124" t="str">
        <f t="shared" si="18"/>
        <v>Canada, Northeast</v>
      </c>
      <c r="L376" s="124" t="str">
        <f>INDEX('State '!$A$1:$C$62,MATCH($I376,'State '!$B:$B,0),3)</f>
        <v>Canada</v>
      </c>
      <c r="M376" s="124" t="str">
        <f>INDEX('State '!$A$1:$C$62,MATCH($J376,'State '!$B:$B,0),3)</f>
        <v>Northeast</v>
      </c>
      <c r="N376" s="124"/>
      <c r="O376" s="86">
        <v>15</v>
      </c>
      <c r="P376" s="86">
        <v>4.0999999999999996</v>
      </c>
      <c r="Q376" s="86">
        <v>10</v>
      </c>
      <c r="R376" s="125">
        <v>12</v>
      </c>
      <c r="S376" s="124" t="s">
        <v>135</v>
      </c>
      <c r="T376" s="124" t="s">
        <v>842</v>
      </c>
      <c r="U376" s="124" t="s">
        <v>391</v>
      </c>
      <c r="V376" s="124"/>
      <c r="W376" s="126"/>
    </row>
    <row r="377" spans="1:259" x14ac:dyDescent="0.2">
      <c r="A377" s="123">
        <v>39990</v>
      </c>
      <c r="B377" s="102" t="s">
        <v>858</v>
      </c>
      <c r="C377" s="102" t="s">
        <v>200</v>
      </c>
      <c r="D377" s="102" t="s">
        <v>134</v>
      </c>
      <c r="E377" s="102" t="s">
        <v>144</v>
      </c>
      <c r="F377" s="83">
        <v>39596</v>
      </c>
      <c r="G377" s="125">
        <v>2008</v>
      </c>
      <c r="H377" s="124" t="s">
        <v>6</v>
      </c>
      <c r="I377" s="124" t="str">
        <f t="shared" si="17"/>
        <v>TX</v>
      </c>
      <c r="J377" s="124" t="str">
        <f t="shared" si="16"/>
        <v>TX</v>
      </c>
      <c r="K377" s="124" t="str">
        <f t="shared" si="18"/>
        <v>South Central</v>
      </c>
      <c r="L377" s="124" t="str">
        <f>INDEX('State '!$A$1:$C$62,MATCH($I377,'State '!$B:$B,0),3)</f>
        <v>South Central</v>
      </c>
      <c r="M377" s="124" t="str">
        <f>INDEX('State '!$A$1:$C$62,MATCH($J377,'State '!$B:$B,0),3)</f>
        <v>South Central</v>
      </c>
      <c r="N377" s="124"/>
      <c r="O377" s="86">
        <v>16.5</v>
      </c>
      <c r="P377" s="86">
        <v>3.79</v>
      </c>
      <c r="Q377" s="86">
        <v>360</v>
      </c>
      <c r="R377" s="125">
        <v>20</v>
      </c>
      <c r="S377" s="124" t="s">
        <v>135</v>
      </c>
      <c r="T377" s="124" t="s">
        <v>390</v>
      </c>
      <c r="U377" s="124" t="s">
        <v>859</v>
      </c>
      <c r="V377" s="124"/>
      <c r="W377" s="126"/>
    </row>
    <row r="378" spans="1:259" x14ac:dyDescent="0.2">
      <c r="A378" s="123">
        <v>39990</v>
      </c>
      <c r="B378" s="102" t="s">
        <v>871</v>
      </c>
      <c r="C378" s="102" t="s">
        <v>200</v>
      </c>
      <c r="D378" s="102" t="s">
        <v>141</v>
      </c>
      <c r="E378" s="102" t="s">
        <v>144</v>
      </c>
      <c r="F378" s="83">
        <v>39753</v>
      </c>
      <c r="G378" s="125">
        <v>2008</v>
      </c>
      <c r="H378" s="124" t="s">
        <v>872</v>
      </c>
      <c r="I378" s="124" t="str">
        <f t="shared" si="17"/>
        <v>OH</v>
      </c>
      <c r="J378" s="124" t="str">
        <f t="shared" si="16"/>
        <v>NJ</v>
      </c>
      <c r="K378" s="124" t="str">
        <f t="shared" si="18"/>
        <v>Northeast</v>
      </c>
      <c r="L378" s="124" t="str">
        <f>INDEX('State '!$A$1:$C$62,MATCH($I378,'State '!$B:$B,0),3)</f>
        <v>Northeast</v>
      </c>
      <c r="M378" s="124" t="str">
        <f>INDEX('State '!$A$1:$C$62,MATCH($J378,'State '!$B:$B,0),3)</f>
        <v>Northeast</v>
      </c>
      <c r="N378" s="124"/>
      <c r="O378" s="86">
        <v>53.6</v>
      </c>
      <c r="P378" s="86">
        <v>10.27</v>
      </c>
      <c r="Q378" s="86">
        <v>150</v>
      </c>
      <c r="R378" s="125">
        <v>36</v>
      </c>
      <c r="S378" s="124" t="s">
        <v>135</v>
      </c>
      <c r="T378" s="124" t="s">
        <v>390</v>
      </c>
      <c r="U378" s="124" t="s">
        <v>873</v>
      </c>
      <c r="V378" s="124"/>
      <c r="W378" s="126"/>
    </row>
    <row r="379" spans="1:259" s="20" customFormat="1" x14ac:dyDescent="0.2">
      <c r="A379" s="123">
        <v>39990</v>
      </c>
      <c r="B379" s="102" t="s">
        <v>843</v>
      </c>
      <c r="C379" s="102" t="s">
        <v>2008</v>
      </c>
      <c r="D379" s="102" t="s">
        <v>137</v>
      </c>
      <c r="E379" s="102" t="s">
        <v>144</v>
      </c>
      <c r="F379" s="83">
        <v>39806</v>
      </c>
      <c r="G379" s="125">
        <v>2008</v>
      </c>
      <c r="H379" s="124" t="s">
        <v>32</v>
      </c>
      <c r="I379" s="124" t="str">
        <f t="shared" si="17"/>
        <v>AR</v>
      </c>
      <c r="J379" s="124" t="str">
        <f t="shared" si="16"/>
        <v>AR</v>
      </c>
      <c r="K379" s="124" t="str">
        <f t="shared" si="18"/>
        <v>South Central</v>
      </c>
      <c r="L379" s="124" t="str">
        <f>INDEX('State '!$A$1:$C$62,MATCH($I379,'State '!$B:$B,0),3)</f>
        <v>South Central</v>
      </c>
      <c r="M379" s="124" t="str">
        <f>INDEX('State '!$A$1:$C$62,MATCH($J379,'State '!$B:$B,0),3)</f>
        <v>South Central</v>
      </c>
      <c r="N379" s="124"/>
      <c r="O379" s="86">
        <v>205</v>
      </c>
      <c r="P379" s="86">
        <v>66</v>
      </c>
      <c r="Q379" s="86">
        <v>967</v>
      </c>
      <c r="R379" s="125" t="s">
        <v>844</v>
      </c>
      <c r="S379" s="124" t="s">
        <v>135</v>
      </c>
      <c r="T379" s="124" t="s">
        <v>390</v>
      </c>
      <c r="U379" s="124" t="s">
        <v>644</v>
      </c>
      <c r="V379" s="124"/>
      <c r="W379" s="126"/>
      <c r="X379" s="127"/>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c r="BK379" s="114"/>
      <c r="BL379" s="114"/>
      <c r="BM379" s="114"/>
      <c r="BN379" s="114"/>
      <c r="BO379" s="114"/>
      <c r="BP379" s="114"/>
      <c r="BQ379" s="114"/>
      <c r="BR379" s="114"/>
      <c r="BS379" s="114"/>
      <c r="BT379" s="114"/>
      <c r="BU379" s="114"/>
      <c r="BV379" s="114"/>
      <c r="BW379" s="114"/>
      <c r="BX379" s="114"/>
      <c r="BY379" s="114"/>
      <c r="BZ379" s="114"/>
      <c r="CA379" s="114"/>
      <c r="CB379" s="114"/>
      <c r="CC379" s="114"/>
      <c r="CD379" s="114"/>
      <c r="CE379" s="114"/>
      <c r="CF379" s="114"/>
      <c r="CG379" s="114"/>
      <c r="CH379" s="114"/>
      <c r="CI379" s="114"/>
      <c r="CJ379" s="114"/>
      <c r="CK379" s="114"/>
      <c r="CL379" s="114"/>
      <c r="CM379" s="114"/>
      <c r="CN379" s="114"/>
      <c r="CO379" s="114"/>
      <c r="CP379" s="114"/>
      <c r="CQ379" s="114"/>
      <c r="CR379" s="114"/>
      <c r="CS379" s="114"/>
      <c r="CT379" s="114"/>
      <c r="CU379" s="114"/>
      <c r="CV379" s="114"/>
      <c r="CW379" s="114"/>
      <c r="CX379" s="114"/>
      <c r="CY379" s="114"/>
      <c r="CZ379" s="114"/>
      <c r="DA379" s="114"/>
      <c r="DB379" s="114"/>
      <c r="DC379" s="114"/>
      <c r="DD379" s="114"/>
      <c r="DE379" s="114"/>
      <c r="DF379" s="114"/>
      <c r="DG379" s="114"/>
      <c r="DH379" s="114"/>
      <c r="DI379" s="114"/>
      <c r="DJ379" s="114"/>
      <c r="DK379" s="114"/>
      <c r="DL379" s="114"/>
      <c r="DM379" s="114"/>
      <c r="DN379" s="114"/>
      <c r="DO379" s="114"/>
      <c r="DP379" s="114"/>
      <c r="DQ379" s="114"/>
      <c r="DR379" s="114"/>
      <c r="DS379" s="114"/>
      <c r="DT379" s="114"/>
      <c r="DU379" s="114"/>
      <c r="DV379" s="114"/>
      <c r="DW379" s="114"/>
      <c r="DX379" s="114"/>
      <c r="DY379" s="114"/>
      <c r="DZ379" s="114"/>
      <c r="EA379" s="114"/>
      <c r="EB379" s="114"/>
      <c r="EC379" s="114"/>
      <c r="ED379" s="114"/>
      <c r="EE379" s="114"/>
      <c r="EF379" s="114"/>
      <c r="EG379" s="114"/>
      <c r="EH379" s="114"/>
      <c r="EI379" s="114"/>
      <c r="EJ379" s="114"/>
      <c r="EK379" s="114"/>
      <c r="EL379" s="114"/>
      <c r="EM379" s="114"/>
      <c r="EN379" s="114"/>
      <c r="EO379" s="114"/>
      <c r="EP379" s="114"/>
      <c r="EQ379" s="114"/>
      <c r="ER379" s="114"/>
      <c r="ES379" s="114"/>
      <c r="ET379" s="114"/>
      <c r="EU379" s="114"/>
      <c r="EV379" s="114"/>
      <c r="EW379" s="114"/>
      <c r="EX379" s="114"/>
      <c r="EY379" s="114"/>
      <c r="EZ379" s="114"/>
      <c r="FA379" s="114"/>
      <c r="FB379" s="114"/>
      <c r="FC379" s="114"/>
      <c r="FD379" s="114"/>
      <c r="FE379" s="114"/>
      <c r="FF379" s="114"/>
      <c r="FG379" s="114"/>
      <c r="FH379" s="114"/>
      <c r="FI379" s="114"/>
      <c r="FJ379" s="114"/>
      <c r="FK379" s="114"/>
      <c r="FL379" s="114"/>
      <c r="FM379" s="114"/>
      <c r="FN379" s="114"/>
      <c r="FO379" s="114"/>
      <c r="FP379" s="114"/>
      <c r="FQ379" s="114"/>
      <c r="FR379" s="114"/>
      <c r="FS379" s="114"/>
      <c r="FT379" s="114"/>
      <c r="FU379" s="114"/>
      <c r="FV379" s="114"/>
      <c r="FW379" s="114"/>
      <c r="FX379" s="114"/>
      <c r="FY379" s="114"/>
      <c r="FZ379" s="114"/>
      <c r="GA379" s="114"/>
      <c r="GB379" s="114"/>
      <c r="GC379" s="114"/>
      <c r="GD379" s="114"/>
      <c r="GE379" s="114"/>
      <c r="GF379" s="114"/>
      <c r="GG379" s="114"/>
      <c r="GH379" s="114"/>
      <c r="GI379" s="114"/>
      <c r="GJ379" s="114"/>
      <c r="GK379" s="114"/>
      <c r="GL379" s="114"/>
      <c r="GM379" s="114"/>
      <c r="GN379" s="114"/>
      <c r="GO379" s="114"/>
      <c r="GP379" s="114"/>
      <c r="GQ379" s="114"/>
      <c r="GR379" s="114"/>
      <c r="GS379" s="114"/>
      <c r="GT379" s="114"/>
      <c r="GU379" s="114"/>
      <c r="GV379" s="114"/>
      <c r="GW379" s="114"/>
      <c r="GX379" s="114"/>
      <c r="GY379" s="114"/>
      <c r="GZ379" s="114"/>
      <c r="HA379" s="114"/>
      <c r="HB379" s="114"/>
      <c r="HC379" s="114"/>
      <c r="HD379" s="114"/>
      <c r="HE379" s="114"/>
      <c r="HF379" s="114"/>
      <c r="HG379" s="114"/>
      <c r="HH379" s="114"/>
      <c r="HI379" s="114"/>
      <c r="HJ379" s="114"/>
      <c r="HK379" s="114"/>
      <c r="HL379" s="114"/>
      <c r="HM379" s="114"/>
      <c r="HN379" s="114"/>
      <c r="HO379" s="114"/>
      <c r="HP379" s="114"/>
      <c r="HQ379" s="114"/>
      <c r="HR379" s="114"/>
      <c r="HS379" s="114"/>
      <c r="HT379" s="114"/>
      <c r="HU379" s="114"/>
      <c r="HV379" s="114"/>
      <c r="HW379" s="114"/>
      <c r="HX379" s="114"/>
      <c r="HY379" s="114"/>
      <c r="HZ379" s="114"/>
      <c r="IA379" s="114"/>
      <c r="IB379" s="114"/>
      <c r="IC379" s="114"/>
      <c r="ID379" s="114"/>
      <c r="IE379" s="114"/>
      <c r="IF379" s="114"/>
      <c r="IG379" s="114"/>
      <c r="IH379" s="114"/>
      <c r="II379" s="114"/>
      <c r="IJ379" s="114"/>
      <c r="IK379" s="114"/>
      <c r="IL379" s="114"/>
      <c r="IM379" s="114"/>
      <c r="IN379" s="114"/>
      <c r="IO379" s="114"/>
      <c r="IP379" s="114"/>
      <c r="IQ379" s="114"/>
      <c r="IR379" s="114"/>
      <c r="IS379" s="114"/>
      <c r="IT379" s="114"/>
      <c r="IU379" s="114"/>
      <c r="IV379" s="114"/>
      <c r="IW379" s="114"/>
      <c r="IX379" s="114"/>
      <c r="IY379" s="114"/>
    </row>
    <row r="380" spans="1:259" x14ac:dyDescent="0.2">
      <c r="A380" s="123">
        <v>39990</v>
      </c>
      <c r="B380" s="102" t="s">
        <v>841</v>
      </c>
      <c r="C380" s="102" t="s">
        <v>1942</v>
      </c>
      <c r="D380" s="102" t="s">
        <v>141</v>
      </c>
      <c r="E380" s="102" t="s">
        <v>144</v>
      </c>
      <c r="F380" s="83">
        <v>39797</v>
      </c>
      <c r="G380" s="125">
        <v>2008</v>
      </c>
      <c r="H380" s="124" t="s">
        <v>409</v>
      </c>
      <c r="I380" s="124" t="str">
        <f t="shared" si="17"/>
        <v>PA</v>
      </c>
      <c r="J380" s="124" t="str">
        <f t="shared" si="16"/>
        <v>NJ</v>
      </c>
      <c r="K380" s="124" t="str">
        <f t="shared" si="18"/>
        <v>Northeast</v>
      </c>
      <c r="L380" s="124" t="str">
        <f>INDEX('State '!$A$1:$C$62,MATCH($I380,'State '!$B:$B,0),3)</f>
        <v>Northeast</v>
      </c>
      <c r="M380" s="124" t="str">
        <f>INDEX('State '!$A$1:$C$62,MATCH($J380,'State '!$B:$B,0),3)</f>
        <v>Northeast</v>
      </c>
      <c r="N380" s="124"/>
      <c r="O380" s="86">
        <v>33</v>
      </c>
      <c r="P380" s="86">
        <v>3.87</v>
      </c>
      <c r="Q380" s="86">
        <v>40</v>
      </c>
      <c r="R380" s="125">
        <v>42</v>
      </c>
      <c r="S380" s="124" t="s">
        <v>135</v>
      </c>
      <c r="T380" s="124" t="s">
        <v>390</v>
      </c>
      <c r="U380" s="124" t="s">
        <v>740</v>
      </c>
      <c r="V380" s="124"/>
      <c r="W380" s="126"/>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20"/>
      <c r="DI380" s="20"/>
      <c r="DJ380" s="20"/>
      <c r="DK380" s="20"/>
      <c r="DL380" s="20"/>
      <c r="DM380" s="20"/>
      <c r="DN380" s="20"/>
      <c r="DO380" s="20"/>
      <c r="DP380" s="20"/>
      <c r="DQ380" s="20"/>
      <c r="DR380" s="20"/>
      <c r="DS380" s="20"/>
      <c r="DT380" s="20"/>
      <c r="DU380" s="20"/>
      <c r="DV380" s="20"/>
      <c r="DW380" s="20"/>
      <c r="DX380" s="20"/>
      <c r="DY380" s="20"/>
      <c r="DZ380" s="20"/>
      <c r="EA380" s="20"/>
      <c r="EB380" s="20"/>
      <c r="EC380" s="20"/>
      <c r="ED380" s="20"/>
      <c r="EE380" s="20"/>
      <c r="EF380" s="20"/>
      <c r="EG380" s="20"/>
      <c r="EH380" s="20"/>
      <c r="EI380" s="20"/>
      <c r="EJ380" s="20"/>
      <c r="EK380" s="20"/>
      <c r="EL380" s="20"/>
      <c r="EM380" s="20"/>
      <c r="EN380" s="20"/>
      <c r="EO380" s="20"/>
      <c r="EP380" s="20"/>
      <c r="EQ380" s="20"/>
      <c r="ER380" s="20"/>
      <c r="ES380" s="20"/>
      <c r="ET380" s="20"/>
      <c r="EU380" s="20"/>
      <c r="EV380" s="20"/>
      <c r="EW380" s="20"/>
      <c r="EX380" s="20"/>
      <c r="EY380" s="20"/>
      <c r="EZ380" s="20"/>
      <c r="FA380" s="20"/>
      <c r="FB380" s="20"/>
      <c r="FC380" s="20"/>
      <c r="FD380" s="20"/>
      <c r="FE380" s="20"/>
      <c r="FF380" s="20"/>
      <c r="FG380" s="20"/>
      <c r="FH380" s="20"/>
      <c r="FI380" s="20"/>
      <c r="FJ380" s="20"/>
      <c r="FK380" s="20"/>
      <c r="FL380" s="20"/>
      <c r="FM380" s="20"/>
      <c r="FN380" s="20"/>
      <c r="FO380" s="20"/>
      <c r="FP380" s="20"/>
      <c r="FQ380" s="20"/>
      <c r="FR380" s="20"/>
      <c r="FS380" s="20"/>
      <c r="FT380" s="20"/>
      <c r="FU380" s="20"/>
      <c r="FV380" s="20"/>
      <c r="FW380" s="20"/>
      <c r="FX380" s="20"/>
      <c r="FY380" s="20"/>
      <c r="FZ380" s="20"/>
      <c r="GA380" s="20"/>
      <c r="GB380" s="20"/>
      <c r="GC380" s="20"/>
      <c r="GD380" s="20"/>
      <c r="GE380" s="20"/>
      <c r="GF380" s="20"/>
      <c r="GG380" s="20"/>
      <c r="GH380" s="20"/>
      <c r="GI380" s="20"/>
      <c r="GJ380" s="20"/>
      <c r="GK380" s="20"/>
      <c r="GL380" s="20"/>
      <c r="GM380" s="20"/>
      <c r="GN380" s="20"/>
      <c r="GO380" s="20"/>
      <c r="GP380" s="20"/>
      <c r="GQ380" s="20"/>
      <c r="GR380" s="20"/>
      <c r="GS380" s="20"/>
      <c r="GT380" s="20"/>
      <c r="GU380" s="20"/>
      <c r="GV380" s="20"/>
      <c r="GW380" s="20"/>
      <c r="GX380" s="20"/>
      <c r="GY380" s="20"/>
      <c r="GZ380" s="20"/>
      <c r="HA380" s="20"/>
      <c r="HB380" s="20"/>
      <c r="HC380" s="20"/>
      <c r="HD380" s="20"/>
      <c r="HE380" s="20"/>
      <c r="HF380" s="20"/>
      <c r="HG380" s="20"/>
      <c r="HH380" s="20"/>
      <c r="HI380" s="20"/>
      <c r="HJ380" s="20"/>
      <c r="HK380" s="20"/>
      <c r="HL380" s="20"/>
      <c r="HM380" s="20"/>
      <c r="HN380" s="20"/>
      <c r="HO380" s="20"/>
      <c r="HP380" s="20"/>
      <c r="HQ380" s="20"/>
      <c r="HR380" s="20"/>
      <c r="HS380" s="20"/>
      <c r="HT380" s="20"/>
      <c r="HU380" s="20"/>
      <c r="HV380" s="20"/>
      <c r="HW380" s="20"/>
      <c r="HX380" s="20"/>
      <c r="HY380" s="20"/>
      <c r="HZ380" s="20"/>
      <c r="IA380" s="20"/>
      <c r="IB380" s="20"/>
      <c r="IC380" s="20"/>
      <c r="ID380" s="20"/>
      <c r="IE380" s="20"/>
      <c r="IF380" s="20"/>
      <c r="IG380" s="20"/>
      <c r="IH380" s="20"/>
      <c r="II380" s="20"/>
      <c r="IJ380" s="20"/>
      <c r="IK380" s="20"/>
      <c r="IL380" s="20"/>
      <c r="IM380" s="20"/>
      <c r="IN380" s="20"/>
      <c r="IO380" s="20"/>
      <c r="IP380" s="20"/>
      <c r="IQ380" s="20"/>
      <c r="IR380" s="20"/>
      <c r="IS380" s="20"/>
      <c r="IT380" s="20"/>
      <c r="IU380" s="20"/>
      <c r="IV380" s="20"/>
      <c r="IW380" s="20"/>
      <c r="IX380" s="20"/>
      <c r="IY380" s="20"/>
    </row>
    <row r="381" spans="1:259" x14ac:dyDescent="0.2">
      <c r="A381" s="123">
        <v>40381</v>
      </c>
      <c r="B381" s="102" t="s">
        <v>879</v>
      </c>
      <c r="C381" s="102" t="s">
        <v>298</v>
      </c>
      <c r="D381" s="102" t="s">
        <v>134</v>
      </c>
      <c r="E381" s="102" t="s">
        <v>144</v>
      </c>
      <c r="F381" s="83">
        <v>39722</v>
      </c>
      <c r="G381" s="125">
        <v>2008</v>
      </c>
      <c r="H381" s="124" t="s">
        <v>6</v>
      </c>
      <c r="I381" s="124" t="str">
        <f t="shared" si="17"/>
        <v>TX</v>
      </c>
      <c r="J381" s="124" t="str">
        <f t="shared" si="16"/>
        <v>TX</v>
      </c>
      <c r="K381" s="124" t="str">
        <f t="shared" si="18"/>
        <v>South Central</v>
      </c>
      <c r="L381" s="124" t="str">
        <f>INDEX('State '!$A$1:$C$62,MATCH($I381,'State '!$B:$B,0),3)</f>
        <v>South Central</v>
      </c>
      <c r="M381" s="124" t="str">
        <f>INDEX('State '!$A$1:$C$62,MATCH($J381,'State '!$B:$B,0),3)</f>
        <v>South Central</v>
      </c>
      <c r="N381" s="124"/>
      <c r="O381" s="86">
        <v>60</v>
      </c>
      <c r="P381" s="86">
        <v>41.72</v>
      </c>
      <c r="Q381" s="86">
        <v>2500</v>
      </c>
      <c r="R381" s="125">
        <v>36</v>
      </c>
      <c r="S381" s="124" t="s">
        <v>135</v>
      </c>
      <c r="T381" s="124" t="s">
        <v>390</v>
      </c>
      <c r="U381" s="124" t="s">
        <v>880</v>
      </c>
      <c r="V381" s="124"/>
      <c r="W381" s="126"/>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20"/>
      <c r="DI381" s="20"/>
      <c r="DJ381" s="20"/>
      <c r="DK381" s="20"/>
      <c r="DL381" s="20"/>
      <c r="DM381" s="20"/>
      <c r="DN381" s="20"/>
      <c r="DO381" s="20"/>
      <c r="DP381" s="20"/>
      <c r="DQ381" s="20"/>
      <c r="DR381" s="20"/>
      <c r="DS381" s="20"/>
      <c r="DT381" s="20"/>
      <c r="DU381" s="20"/>
      <c r="DV381" s="20"/>
      <c r="DW381" s="20"/>
      <c r="DX381" s="20"/>
      <c r="DY381" s="20"/>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c r="IU381" s="20"/>
      <c r="IV381" s="20"/>
      <c r="IW381" s="20"/>
      <c r="IX381" s="20"/>
      <c r="IY381" s="20"/>
    </row>
    <row r="382" spans="1:259" s="20" customFormat="1" x14ac:dyDescent="0.2">
      <c r="A382" s="123">
        <v>39990</v>
      </c>
      <c r="B382" s="102" t="s">
        <v>853</v>
      </c>
      <c r="C382" s="102" t="s">
        <v>291</v>
      </c>
      <c r="D382" s="102" t="s">
        <v>141</v>
      </c>
      <c r="E382" s="102" t="s">
        <v>144</v>
      </c>
      <c r="F382" s="83">
        <v>39767</v>
      </c>
      <c r="G382" s="125">
        <v>2008</v>
      </c>
      <c r="H382" s="124" t="s">
        <v>6</v>
      </c>
      <c r="I382" s="124" t="str">
        <f t="shared" si="17"/>
        <v>TX</v>
      </c>
      <c r="J382" s="124" t="str">
        <f t="shared" si="16"/>
        <v>TX</v>
      </c>
      <c r="K382" s="124" t="str">
        <f t="shared" si="18"/>
        <v>South Central</v>
      </c>
      <c r="L382" s="124" t="str">
        <f>INDEX('State '!$A$1:$C$62,MATCH($I382,'State '!$B:$B,0),3)</f>
        <v>South Central</v>
      </c>
      <c r="M382" s="124" t="str">
        <f>INDEX('State '!$A$1:$C$62,MATCH($J382,'State '!$B:$B,0),3)</f>
        <v>South Central</v>
      </c>
      <c r="N382" s="124"/>
      <c r="O382" s="86">
        <v>23.1</v>
      </c>
      <c r="P382" s="86">
        <v>6.6</v>
      </c>
      <c r="Q382" s="86">
        <v>95</v>
      </c>
      <c r="R382" s="125">
        <v>36</v>
      </c>
      <c r="S382" s="124" t="s">
        <v>135</v>
      </c>
      <c r="T382" s="124" t="s">
        <v>390</v>
      </c>
      <c r="U382" s="124" t="s">
        <v>854</v>
      </c>
      <c r="V382" s="124"/>
      <c r="W382" s="126"/>
    </row>
    <row r="383" spans="1:259" s="20" customFormat="1" ht="25.5" x14ac:dyDescent="0.2">
      <c r="A383" s="123">
        <v>39990</v>
      </c>
      <c r="B383" s="102" t="s">
        <v>851</v>
      </c>
      <c r="C383" s="102" t="s">
        <v>291</v>
      </c>
      <c r="D383" s="102" t="s">
        <v>141</v>
      </c>
      <c r="E383" s="102" t="s">
        <v>144</v>
      </c>
      <c r="F383" s="83">
        <v>39479</v>
      </c>
      <c r="G383" s="125">
        <v>2008</v>
      </c>
      <c r="H383" s="124" t="s">
        <v>0</v>
      </c>
      <c r="I383" s="124" t="str">
        <f t="shared" si="17"/>
        <v>LA</v>
      </c>
      <c r="J383" s="124" t="str">
        <f t="shared" si="16"/>
        <v>LA</v>
      </c>
      <c r="K383" s="124" t="str">
        <f t="shared" si="18"/>
        <v>South Central</v>
      </c>
      <c r="L383" s="124" t="str">
        <f>INDEX('State '!$A$1:$C$62,MATCH($I383,'State '!$B:$B,0),3)</f>
        <v>South Central</v>
      </c>
      <c r="M383" s="124" t="str">
        <f>INDEX('State '!$A$1:$C$62,MATCH($J383,'State '!$B:$B,0),3)</f>
        <v>South Central</v>
      </c>
      <c r="N383" s="124"/>
      <c r="O383" s="86">
        <v>20</v>
      </c>
      <c r="P383" s="86">
        <v>13.5</v>
      </c>
      <c r="Q383" s="86">
        <v>625</v>
      </c>
      <c r="R383" s="125">
        <v>36</v>
      </c>
      <c r="S383" s="124" t="s">
        <v>135</v>
      </c>
      <c r="T383" s="124" t="s">
        <v>390</v>
      </c>
      <c r="U383" s="124" t="s">
        <v>852</v>
      </c>
      <c r="V383" s="124"/>
      <c r="W383" s="126"/>
      <c r="X383" s="127"/>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W383" s="114"/>
      <c r="BX383" s="114"/>
      <c r="BY383" s="114"/>
      <c r="BZ383" s="114"/>
      <c r="CA383" s="114"/>
      <c r="CB383" s="114"/>
      <c r="CC383" s="114"/>
      <c r="CD383" s="114"/>
      <c r="CE383" s="114"/>
      <c r="CF383" s="114"/>
      <c r="CG383" s="114"/>
      <c r="CH383" s="114"/>
      <c r="CI383" s="114"/>
      <c r="CJ383" s="114"/>
      <c r="CK383" s="114"/>
      <c r="CL383" s="114"/>
      <c r="CM383" s="114"/>
      <c r="CN383" s="114"/>
      <c r="CO383" s="114"/>
      <c r="CP383" s="114"/>
      <c r="CQ383" s="114"/>
      <c r="CR383" s="114"/>
      <c r="CS383" s="114"/>
      <c r="CT383" s="114"/>
      <c r="CU383" s="114"/>
      <c r="CV383" s="114"/>
      <c r="CW383" s="114"/>
      <c r="CX383" s="114"/>
      <c r="CY383" s="114"/>
      <c r="CZ383" s="114"/>
      <c r="DA383" s="114"/>
      <c r="DB383" s="114"/>
      <c r="DC383" s="114"/>
      <c r="DD383" s="114"/>
      <c r="DE383" s="114"/>
      <c r="DF383" s="114"/>
      <c r="DG383" s="114"/>
      <c r="DH383" s="114"/>
      <c r="DI383" s="114"/>
      <c r="DJ383" s="114"/>
      <c r="DK383" s="114"/>
      <c r="DL383" s="114"/>
      <c r="DM383" s="114"/>
      <c r="DN383" s="114"/>
      <c r="DO383" s="114"/>
      <c r="DP383" s="114"/>
      <c r="DQ383" s="114"/>
      <c r="DR383" s="114"/>
      <c r="DS383" s="114"/>
      <c r="DT383" s="114"/>
      <c r="DU383" s="114"/>
      <c r="DV383" s="114"/>
      <c r="DW383" s="114"/>
      <c r="DX383" s="114"/>
      <c r="DY383" s="114"/>
      <c r="DZ383" s="114"/>
      <c r="EA383" s="114"/>
      <c r="EB383" s="114"/>
      <c r="EC383" s="114"/>
      <c r="ED383" s="114"/>
      <c r="EE383" s="114"/>
      <c r="EF383" s="114"/>
      <c r="EG383" s="114"/>
      <c r="EH383" s="114"/>
      <c r="EI383" s="114"/>
      <c r="EJ383" s="114"/>
      <c r="EK383" s="114"/>
      <c r="EL383" s="114"/>
      <c r="EM383" s="114"/>
      <c r="EN383" s="114"/>
      <c r="EO383" s="114"/>
      <c r="EP383" s="114"/>
      <c r="EQ383" s="114"/>
      <c r="ER383" s="114"/>
      <c r="ES383" s="114"/>
      <c r="ET383" s="114"/>
      <c r="EU383" s="114"/>
      <c r="EV383" s="114"/>
      <c r="EW383" s="114"/>
      <c r="EX383" s="114"/>
      <c r="EY383" s="114"/>
      <c r="EZ383" s="114"/>
      <c r="FA383" s="114"/>
      <c r="FB383" s="114"/>
      <c r="FC383" s="114"/>
      <c r="FD383" s="114"/>
      <c r="FE383" s="114"/>
      <c r="FF383" s="114"/>
      <c r="FG383" s="114"/>
      <c r="FH383" s="114"/>
      <c r="FI383" s="114"/>
      <c r="FJ383" s="114"/>
      <c r="FK383" s="114"/>
      <c r="FL383" s="114"/>
      <c r="FM383" s="114"/>
      <c r="FN383" s="114"/>
      <c r="FO383" s="114"/>
      <c r="FP383" s="114"/>
      <c r="FQ383" s="114"/>
      <c r="FR383" s="114"/>
      <c r="FS383" s="114"/>
      <c r="FT383" s="114"/>
      <c r="FU383" s="114"/>
      <c r="FV383" s="114"/>
      <c r="FW383" s="114"/>
      <c r="FX383" s="114"/>
      <c r="FY383" s="114"/>
      <c r="FZ383" s="114"/>
      <c r="GA383" s="114"/>
      <c r="GB383" s="114"/>
      <c r="GC383" s="114"/>
      <c r="GD383" s="114"/>
      <c r="GE383" s="114"/>
      <c r="GF383" s="114"/>
      <c r="GG383" s="114"/>
      <c r="GH383" s="114"/>
      <c r="GI383" s="114"/>
      <c r="GJ383" s="114"/>
      <c r="GK383" s="114"/>
      <c r="GL383" s="114"/>
      <c r="GM383" s="114"/>
      <c r="GN383" s="114"/>
      <c r="GO383" s="114"/>
      <c r="GP383" s="114"/>
      <c r="GQ383" s="114"/>
      <c r="GR383" s="114"/>
      <c r="GS383" s="114"/>
      <c r="GT383" s="114"/>
      <c r="GU383" s="114"/>
      <c r="GV383" s="114"/>
      <c r="GW383" s="114"/>
      <c r="GX383" s="114"/>
      <c r="GY383" s="114"/>
      <c r="GZ383" s="114"/>
      <c r="HA383" s="114"/>
      <c r="HB383" s="114"/>
      <c r="HC383" s="114"/>
      <c r="HD383" s="114"/>
      <c r="HE383" s="114"/>
      <c r="HF383" s="114"/>
      <c r="HG383" s="114"/>
      <c r="HH383" s="114"/>
      <c r="HI383" s="114"/>
      <c r="HJ383" s="114"/>
      <c r="HK383" s="114"/>
      <c r="HL383" s="114"/>
      <c r="HM383" s="114"/>
      <c r="HN383" s="114"/>
      <c r="HO383" s="114"/>
      <c r="HP383" s="114"/>
      <c r="HQ383" s="114"/>
      <c r="HR383" s="114"/>
      <c r="HS383" s="114"/>
      <c r="HT383" s="114"/>
      <c r="HU383" s="114"/>
      <c r="HV383" s="114"/>
      <c r="HW383" s="114"/>
      <c r="HX383" s="114"/>
      <c r="HY383" s="114"/>
      <c r="HZ383" s="114"/>
      <c r="IA383" s="114"/>
      <c r="IB383" s="114"/>
      <c r="IC383" s="114"/>
      <c r="ID383" s="114"/>
      <c r="IE383" s="114"/>
      <c r="IF383" s="114"/>
      <c r="IG383" s="114"/>
      <c r="IH383" s="114"/>
      <c r="II383" s="114"/>
      <c r="IJ383" s="114"/>
      <c r="IK383" s="114"/>
      <c r="IL383" s="114"/>
      <c r="IM383" s="114"/>
      <c r="IN383" s="114"/>
      <c r="IO383" s="114"/>
      <c r="IP383" s="114"/>
      <c r="IQ383" s="114"/>
      <c r="IR383" s="114"/>
      <c r="IS383" s="114"/>
      <c r="IT383" s="114"/>
      <c r="IU383" s="114"/>
      <c r="IV383" s="114"/>
      <c r="IW383" s="114"/>
      <c r="IX383" s="114"/>
      <c r="IY383" s="114"/>
    </row>
    <row r="384" spans="1:259" s="20" customFormat="1" x14ac:dyDescent="0.2">
      <c r="A384" s="123">
        <v>39990</v>
      </c>
      <c r="B384" s="102" t="s">
        <v>2141</v>
      </c>
      <c r="C384" s="102" t="s">
        <v>290</v>
      </c>
      <c r="D384" s="102" t="s">
        <v>134</v>
      </c>
      <c r="E384" s="102" t="s">
        <v>144</v>
      </c>
      <c r="F384" s="83">
        <v>39539</v>
      </c>
      <c r="G384" s="125">
        <v>2008</v>
      </c>
      <c r="H384" s="124" t="s">
        <v>845</v>
      </c>
      <c r="I384" s="124" t="str">
        <f t="shared" si="17"/>
        <v>NV</v>
      </c>
      <c r="J384" s="124" t="str">
        <f t="shared" si="16"/>
        <v>CA</v>
      </c>
      <c r="K384" s="124" t="str">
        <f t="shared" si="18"/>
        <v>Mountain, Pacific</v>
      </c>
      <c r="L384" s="124" t="str">
        <f>INDEX('State '!$A$1:$C$62,MATCH($I384,'State '!$B:$B,0),3)</f>
        <v>Mountain</v>
      </c>
      <c r="M384" s="124" t="str">
        <f>INDEX('State '!$A$1:$C$62,MATCH($J384,'State '!$B:$B,0),3)</f>
        <v>Pacific</v>
      </c>
      <c r="N384" s="124"/>
      <c r="O384" s="86">
        <v>17.420000000000002</v>
      </c>
      <c r="P384" s="86">
        <v>0.2</v>
      </c>
      <c r="Q384" s="86">
        <v>40</v>
      </c>
      <c r="R384" s="125"/>
      <c r="S384" s="124" t="s">
        <v>135</v>
      </c>
      <c r="T384" s="124" t="s">
        <v>390</v>
      </c>
      <c r="U384" s="124" t="s">
        <v>846</v>
      </c>
      <c r="V384" s="124"/>
      <c r="W384" s="126"/>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c r="BK384" s="114"/>
      <c r="BL384" s="114"/>
      <c r="BM384" s="114"/>
      <c r="BN384" s="114"/>
      <c r="BO384" s="114"/>
      <c r="BP384" s="114"/>
      <c r="BQ384" s="114"/>
      <c r="BR384" s="114"/>
      <c r="BS384" s="114"/>
      <c r="BT384" s="114"/>
      <c r="BU384" s="114"/>
      <c r="BV384" s="114"/>
      <c r="BW384" s="114"/>
      <c r="BX384" s="114"/>
      <c r="BY384" s="114"/>
      <c r="BZ384" s="114"/>
      <c r="CA384" s="114"/>
      <c r="CB384" s="114"/>
      <c r="CC384" s="114"/>
      <c r="CD384" s="114"/>
      <c r="CE384" s="114"/>
      <c r="CF384" s="114"/>
      <c r="CG384" s="114"/>
      <c r="CH384" s="114"/>
      <c r="CI384" s="114"/>
      <c r="CJ384" s="114"/>
      <c r="CK384" s="114"/>
      <c r="CL384" s="114"/>
      <c r="CM384" s="114"/>
      <c r="CN384" s="114"/>
      <c r="CO384" s="114"/>
      <c r="CP384" s="114"/>
      <c r="CQ384" s="114"/>
      <c r="CR384" s="114"/>
      <c r="CS384" s="114"/>
      <c r="CT384" s="114"/>
      <c r="CU384" s="114"/>
      <c r="CV384" s="114"/>
      <c r="CW384" s="114"/>
      <c r="CX384" s="114"/>
      <c r="CY384" s="114"/>
      <c r="CZ384" s="114"/>
      <c r="DA384" s="114"/>
      <c r="DB384" s="114"/>
      <c r="DC384" s="114"/>
      <c r="DD384" s="114"/>
      <c r="DE384" s="114"/>
      <c r="DF384" s="114"/>
      <c r="DG384" s="114"/>
      <c r="DH384" s="114"/>
      <c r="DI384" s="114"/>
      <c r="DJ384" s="114"/>
      <c r="DK384" s="114"/>
      <c r="DL384" s="114"/>
      <c r="DM384" s="114"/>
      <c r="DN384" s="114"/>
      <c r="DO384" s="114"/>
      <c r="DP384" s="114"/>
      <c r="DQ384" s="114"/>
      <c r="DR384" s="114"/>
      <c r="DS384" s="114"/>
      <c r="DT384" s="114"/>
      <c r="DU384" s="114"/>
      <c r="DV384" s="114"/>
      <c r="DW384" s="114"/>
      <c r="DX384" s="114"/>
      <c r="DY384" s="114"/>
      <c r="DZ384" s="114"/>
      <c r="EA384" s="114"/>
      <c r="EB384" s="114"/>
      <c r="EC384" s="114"/>
      <c r="ED384" s="114"/>
      <c r="EE384" s="114"/>
      <c r="EF384" s="114"/>
      <c r="EG384" s="114"/>
      <c r="EH384" s="114"/>
      <c r="EI384" s="114"/>
      <c r="EJ384" s="114"/>
      <c r="EK384" s="114"/>
      <c r="EL384" s="114"/>
      <c r="EM384" s="114"/>
      <c r="EN384" s="114"/>
      <c r="EO384" s="114"/>
      <c r="EP384" s="114"/>
      <c r="EQ384" s="114"/>
      <c r="ER384" s="114"/>
      <c r="ES384" s="114"/>
      <c r="ET384" s="114"/>
      <c r="EU384" s="114"/>
      <c r="EV384" s="114"/>
      <c r="EW384" s="114"/>
      <c r="EX384" s="114"/>
      <c r="EY384" s="114"/>
      <c r="EZ384" s="114"/>
      <c r="FA384" s="114"/>
      <c r="FB384" s="114"/>
      <c r="FC384" s="114"/>
      <c r="FD384" s="114"/>
      <c r="FE384" s="114"/>
      <c r="FF384" s="114"/>
      <c r="FG384" s="114"/>
      <c r="FH384" s="114"/>
      <c r="FI384" s="114"/>
      <c r="FJ384" s="114"/>
      <c r="FK384" s="114"/>
      <c r="FL384" s="114"/>
      <c r="FM384" s="114"/>
      <c r="FN384" s="114"/>
      <c r="FO384" s="114"/>
      <c r="FP384" s="114"/>
      <c r="FQ384" s="114"/>
      <c r="FR384" s="114"/>
      <c r="FS384" s="114"/>
      <c r="FT384" s="114"/>
      <c r="FU384" s="114"/>
      <c r="FV384" s="114"/>
      <c r="FW384" s="114"/>
      <c r="FX384" s="114"/>
      <c r="FY384" s="114"/>
      <c r="FZ384" s="114"/>
      <c r="GA384" s="114"/>
      <c r="GB384" s="114"/>
      <c r="GC384" s="114"/>
      <c r="GD384" s="114"/>
      <c r="GE384" s="114"/>
      <c r="GF384" s="114"/>
      <c r="GG384" s="114"/>
      <c r="GH384" s="114"/>
      <c r="GI384" s="114"/>
      <c r="GJ384" s="114"/>
      <c r="GK384" s="114"/>
      <c r="GL384" s="114"/>
      <c r="GM384" s="114"/>
      <c r="GN384" s="114"/>
      <c r="GO384" s="114"/>
      <c r="GP384" s="114"/>
      <c r="GQ384" s="114"/>
      <c r="GR384" s="114"/>
      <c r="GS384" s="114"/>
      <c r="GT384" s="114"/>
      <c r="GU384" s="114"/>
      <c r="GV384" s="114"/>
      <c r="GW384" s="114"/>
      <c r="GX384" s="114"/>
      <c r="GY384" s="114"/>
      <c r="GZ384" s="114"/>
      <c r="HA384" s="114"/>
      <c r="HB384" s="114"/>
      <c r="HC384" s="114"/>
      <c r="HD384" s="114"/>
      <c r="HE384" s="114"/>
      <c r="HF384" s="114"/>
      <c r="HG384" s="114"/>
      <c r="HH384" s="114"/>
      <c r="HI384" s="114"/>
      <c r="HJ384" s="114"/>
      <c r="HK384" s="114"/>
      <c r="HL384" s="114"/>
      <c r="HM384" s="114"/>
      <c r="HN384" s="114"/>
      <c r="HO384" s="114"/>
      <c r="HP384" s="114"/>
      <c r="HQ384" s="114"/>
      <c r="HR384" s="114"/>
      <c r="HS384" s="114"/>
      <c r="HT384" s="114"/>
      <c r="HU384" s="114"/>
      <c r="HV384" s="114"/>
      <c r="HW384" s="114"/>
      <c r="HX384" s="114"/>
      <c r="HY384" s="114"/>
      <c r="HZ384" s="114"/>
      <c r="IA384" s="114"/>
      <c r="IB384" s="114"/>
      <c r="IC384" s="114"/>
      <c r="ID384" s="114"/>
      <c r="IE384" s="114"/>
      <c r="IF384" s="114"/>
      <c r="IG384" s="114"/>
      <c r="IH384" s="114"/>
      <c r="II384" s="114"/>
      <c r="IJ384" s="114"/>
      <c r="IK384" s="114"/>
      <c r="IL384" s="114"/>
      <c r="IM384" s="114"/>
      <c r="IN384" s="114"/>
      <c r="IO384" s="114"/>
      <c r="IP384" s="114"/>
      <c r="IQ384" s="114"/>
      <c r="IR384" s="114"/>
      <c r="IS384" s="114"/>
      <c r="IT384" s="114"/>
      <c r="IU384" s="114"/>
      <c r="IV384" s="114"/>
      <c r="IW384" s="114"/>
      <c r="IX384" s="114"/>
      <c r="IY384" s="114"/>
    </row>
    <row r="385" spans="1:259" s="20" customFormat="1" x14ac:dyDescent="0.2">
      <c r="A385" s="123">
        <v>39990</v>
      </c>
      <c r="B385" s="102" t="s">
        <v>828</v>
      </c>
      <c r="C385" s="102" t="s">
        <v>289</v>
      </c>
      <c r="D385" s="102" t="s">
        <v>141</v>
      </c>
      <c r="E385" s="102" t="s">
        <v>144</v>
      </c>
      <c r="F385" s="83">
        <v>39539</v>
      </c>
      <c r="G385" s="125">
        <v>2008</v>
      </c>
      <c r="H385" s="124" t="s">
        <v>829</v>
      </c>
      <c r="I385" s="124" t="str">
        <f t="shared" si="17"/>
        <v>IN</v>
      </c>
      <c r="J385" s="124" t="str">
        <f t="shared" ref="J385:J448" si="19">RIGHT($H385,2)</f>
        <v>OH</v>
      </c>
      <c r="K385" s="124" t="str">
        <f t="shared" si="18"/>
        <v>Midwest, Northeast</v>
      </c>
      <c r="L385" s="124" t="str">
        <f>INDEX('State '!$A$1:$C$62,MATCH($I385,'State '!$B:$B,0),3)</f>
        <v>Midwest</v>
      </c>
      <c r="M385" s="124" t="str">
        <f>INDEX('State '!$A$1:$C$62,MATCH($J385,'State '!$B:$B,0),3)</f>
        <v>Northeast</v>
      </c>
      <c r="N385" s="124"/>
      <c r="O385" s="86">
        <v>55.8</v>
      </c>
      <c r="P385" s="86">
        <v>31</v>
      </c>
      <c r="Q385" s="86">
        <v>500</v>
      </c>
      <c r="R385" s="125">
        <v>30</v>
      </c>
      <c r="S385" s="124" t="s">
        <v>135</v>
      </c>
      <c r="T385" s="124" t="s">
        <v>390</v>
      </c>
      <c r="U385" s="124" t="s">
        <v>830</v>
      </c>
      <c r="V385" s="124"/>
      <c r="W385" s="126"/>
      <c r="X385" s="127"/>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CH385" s="114"/>
      <c r="CI385" s="114"/>
      <c r="CJ385" s="114"/>
      <c r="CK385" s="114"/>
      <c r="CL385" s="114"/>
      <c r="CM385" s="114"/>
      <c r="CN385" s="114"/>
      <c r="CO385" s="114"/>
      <c r="CP385" s="114"/>
      <c r="CQ385" s="114"/>
      <c r="CR385" s="114"/>
      <c r="CS385" s="114"/>
      <c r="CT385" s="114"/>
      <c r="CU385" s="114"/>
      <c r="CV385" s="114"/>
      <c r="CW385" s="114"/>
      <c r="CX385" s="114"/>
      <c r="CY385" s="114"/>
      <c r="CZ385" s="114"/>
      <c r="DA385" s="114"/>
      <c r="DB385" s="114"/>
      <c r="DC385" s="114"/>
      <c r="DD385" s="114"/>
      <c r="DE385" s="114"/>
      <c r="DF385" s="114"/>
      <c r="DG385" s="114"/>
      <c r="DH385" s="114"/>
      <c r="DI385" s="114"/>
      <c r="DJ385" s="114"/>
      <c r="DK385" s="114"/>
      <c r="DL385" s="114"/>
      <c r="DM385" s="114"/>
      <c r="DN385" s="114"/>
      <c r="DO385" s="114"/>
      <c r="DP385" s="114"/>
      <c r="DQ385" s="114"/>
      <c r="DR385" s="114"/>
      <c r="DS385" s="114"/>
      <c r="DT385" s="114"/>
      <c r="DU385" s="114"/>
      <c r="DV385" s="114"/>
      <c r="DW385" s="114"/>
      <c r="DX385" s="114"/>
      <c r="DY385" s="114"/>
      <c r="DZ385" s="114"/>
      <c r="EA385" s="114"/>
      <c r="EB385" s="114"/>
      <c r="EC385" s="114"/>
      <c r="ED385" s="114"/>
      <c r="EE385" s="114"/>
      <c r="EF385" s="114"/>
      <c r="EG385" s="114"/>
      <c r="EH385" s="114"/>
      <c r="EI385" s="114"/>
      <c r="EJ385" s="114"/>
      <c r="EK385" s="114"/>
      <c r="EL385" s="114"/>
      <c r="EM385" s="114"/>
      <c r="EN385" s="114"/>
      <c r="EO385" s="114"/>
      <c r="EP385" s="114"/>
      <c r="EQ385" s="114"/>
      <c r="ER385" s="114"/>
      <c r="ES385" s="114"/>
      <c r="ET385" s="114"/>
      <c r="EU385" s="114"/>
      <c r="EV385" s="114"/>
      <c r="EW385" s="114"/>
      <c r="EX385" s="114"/>
      <c r="EY385" s="114"/>
      <c r="EZ385" s="114"/>
      <c r="FA385" s="114"/>
      <c r="FB385" s="114"/>
      <c r="FC385" s="114"/>
      <c r="FD385" s="114"/>
      <c r="FE385" s="114"/>
      <c r="FF385" s="114"/>
      <c r="FG385" s="114"/>
      <c r="FH385" s="114"/>
      <c r="FI385" s="114"/>
      <c r="FJ385" s="114"/>
      <c r="FK385" s="114"/>
      <c r="FL385" s="114"/>
      <c r="FM385" s="114"/>
      <c r="FN385" s="114"/>
      <c r="FO385" s="114"/>
      <c r="FP385" s="114"/>
      <c r="FQ385" s="114"/>
      <c r="FR385" s="114"/>
      <c r="FS385" s="114"/>
      <c r="FT385" s="114"/>
      <c r="FU385" s="114"/>
      <c r="FV385" s="114"/>
      <c r="FW385" s="114"/>
      <c r="FX385" s="114"/>
      <c r="FY385" s="114"/>
      <c r="FZ385" s="114"/>
      <c r="GA385" s="114"/>
      <c r="GB385" s="114"/>
      <c r="GC385" s="114"/>
      <c r="GD385" s="114"/>
      <c r="GE385" s="114"/>
      <c r="GF385" s="114"/>
      <c r="GG385" s="114"/>
      <c r="GH385" s="114"/>
      <c r="GI385" s="114"/>
      <c r="GJ385" s="114"/>
      <c r="GK385" s="114"/>
      <c r="GL385" s="114"/>
      <c r="GM385" s="114"/>
      <c r="GN385" s="114"/>
      <c r="GO385" s="114"/>
      <c r="GP385" s="114"/>
      <c r="GQ385" s="114"/>
      <c r="GR385" s="114"/>
      <c r="GS385" s="114"/>
      <c r="GT385" s="114"/>
      <c r="GU385" s="114"/>
      <c r="GV385" s="114"/>
      <c r="GW385" s="114"/>
      <c r="GX385" s="114"/>
      <c r="GY385" s="114"/>
      <c r="GZ385" s="114"/>
      <c r="HA385" s="114"/>
      <c r="HB385" s="114"/>
      <c r="HC385" s="114"/>
      <c r="HD385" s="114"/>
      <c r="HE385" s="114"/>
      <c r="HF385" s="114"/>
      <c r="HG385" s="114"/>
      <c r="HH385" s="114"/>
      <c r="HI385" s="114"/>
      <c r="HJ385" s="114"/>
      <c r="HK385" s="114"/>
      <c r="HL385" s="114"/>
      <c r="HM385" s="114"/>
      <c r="HN385" s="114"/>
      <c r="HO385" s="114"/>
      <c r="HP385" s="114"/>
      <c r="HQ385" s="114"/>
      <c r="HR385" s="114"/>
      <c r="HS385" s="114"/>
      <c r="HT385" s="114"/>
      <c r="HU385" s="114"/>
      <c r="HV385" s="114"/>
      <c r="HW385" s="114"/>
      <c r="HX385" s="114"/>
      <c r="HY385" s="114"/>
      <c r="HZ385" s="114"/>
      <c r="IA385" s="114"/>
      <c r="IB385" s="114"/>
      <c r="IC385" s="114"/>
      <c r="ID385" s="114"/>
      <c r="IE385" s="114"/>
      <c r="IF385" s="114"/>
      <c r="IG385" s="114"/>
      <c r="IH385" s="114"/>
      <c r="II385" s="114"/>
      <c r="IJ385" s="114"/>
      <c r="IK385" s="114"/>
      <c r="IL385" s="114"/>
      <c r="IM385" s="114"/>
      <c r="IN385" s="114"/>
      <c r="IO385" s="114"/>
      <c r="IP385" s="114"/>
      <c r="IQ385" s="114"/>
      <c r="IR385" s="114"/>
      <c r="IS385" s="114"/>
      <c r="IT385" s="114"/>
      <c r="IU385" s="114"/>
      <c r="IV385" s="114"/>
      <c r="IW385" s="114"/>
      <c r="IX385" s="114"/>
      <c r="IY385" s="114"/>
    </row>
    <row r="386" spans="1:259" s="20" customFormat="1" x14ac:dyDescent="0.2">
      <c r="A386" s="123">
        <v>39990</v>
      </c>
      <c r="B386" s="102" t="s">
        <v>855</v>
      </c>
      <c r="C386" s="102" t="s">
        <v>268</v>
      </c>
      <c r="D386" s="102" t="s">
        <v>141</v>
      </c>
      <c r="E386" s="102" t="s">
        <v>144</v>
      </c>
      <c r="F386" s="83">
        <v>39651</v>
      </c>
      <c r="G386" s="125">
        <v>2008</v>
      </c>
      <c r="H386" s="124" t="s">
        <v>43</v>
      </c>
      <c r="I386" s="124" t="str">
        <f t="shared" si="17"/>
        <v>NM</v>
      </c>
      <c r="J386" s="124" t="str">
        <f t="shared" si="19"/>
        <v>NM</v>
      </c>
      <c r="K386" s="124" t="str">
        <f t="shared" si="18"/>
        <v>Mountain</v>
      </c>
      <c r="L386" s="124" t="str">
        <f>INDEX('State '!$A$1:$C$62,MATCH($I386,'State '!$B:$B,0),3)</f>
        <v>Mountain</v>
      </c>
      <c r="M386" s="124" t="str">
        <f>INDEX('State '!$A$1:$C$62,MATCH($J386,'State '!$B:$B,0),3)</f>
        <v>Mountain</v>
      </c>
      <c r="N386" s="124"/>
      <c r="O386" s="86">
        <v>107.2</v>
      </c>
      <c r="P386" s="86">
        <v>25</v>
      </c>
      <c r="Q386" s="86">
        <v>375</v>
      </c>
      <c r="R386" s="125">
        <v>36</v>
      </c>
      <c r="S386" s="124" t="s">
        <v>135</v>
      </c>
      <c r="T386" s="124" t="s">
        <v>390</v>
      </c>
      <c r="U386" s="124" t="s">
        <v>685</v>
      </c>
      <c r="V386" s="124"/>
      <c r="W386" s="126"/>
    </row>
    <row r="387" spans="1:259" s="20" customFormat="1" x14ac:dyDescent="0.2">
      <c r="A387" s="123">
        <v>39990</v>
      </c>
      <c r="B387" s="102" t="s">
        <v>1980</v>
      </c>
      <c r="C387" s="102" t="s">
        <v>1981</v>
      </c>
      <c r="D387" s="102" t="s">
        <v>141</v>
      </c>
      <c r="E387" s="102" t="s">
        <v>144</v>
      </c>
      <c r="F387" s="83">
        <v>39767</v>
      </c>
      <c r="G387" s="125">
        <v>2008</v>
      </c>
      <c r="H387" s="124" t="s">
        <v>44</v>
      </c>
      <c r="I387" s="124" t="str">
        <f t="shared" ref="I387:I450" si="20">LEFT($H387,2)</f>
        <v>ON</v>
      </c>
      <c r="J387" s="124" t="str">
        <f t="shared" si="19"/>
        <v>ON</v>
      </c>
      <c r="K387" s="124" t="str">
        <f t="shared" ref="K387:K450" si="21">IF($L387=$M387,L387,CONCATENATE($L387,", ",IF(ISBLANK(N387),"",CONCATENATE(N387,", ")),$M387))</f>
        <v>Canada</v>
      </c>
      <c r="L387" s="124" t="str">
        <f>INDEX('State '!$A$1:$C$62,MATCH($I387,'State '!$B:$B,0),3)</f>
        <v>Canada</v>
      </c>
      <c r="M387" s="124" t="str">
        <f>INDEX('State '!$A$1:$C$62,MATCH($J387,'State '!$B:$B,0),3)</f>
        <v>Canada</v>
      </c>
      <c r="N387" s="124"/>
      <c r="O387" s="86"/>
      <c r="P387" s="86"/>
      <c r="Q387" s="86">
        <v>485</v>
      </c>
      <c r="R387" s="125"/>
      <c r="S387" s="124" t="s">
        <v>1982</v>
      </c>
      <c r="T387" s="124" t="s">
        <v>842</v>
      </c>
      <c r="U387" s="124" t="s">
        <v>391</v>
      </c>
      <c r="V387" s="124"/>
      <c r="W387" s="126"/>
    </row>
    <row r="388" spans="1:259" ht="25.5" x14ac:dyDescent="0.2">
      <c r="A388" s="123">
        <v>39990</v>
      </c>
      <c r="B388" s="103" t="s">
        <v>898</v>
      </c>
      <c r="C388" s="103" t="s">
        <v>274</v>
      </c>
      <c r="D388" s="103" t="s">
        <v>141</v>
      </c>
      <c r="E388" s="145" t="s">
        <v>144</v>
      </c>
      <c r="F388" s="85">
        <v>39753</v>
      </c>
      <c r="G388" s="151">
        <v>2008</v>
      </c>
      <c r="H388" s="124" t="s">
        <v>899</v>
      </c>
      <c r="I388" s="124" t="str">
        <f t="shared" si="20"/>
        <v>WY</v>
      </c>
      <c r="J388" s="124" t="str">
        <f t="shared" si="19"/>
        <v>ND</v>
      </c>
      <c r="K388" s="124" t="str">
        <f t="shared" si="21"/>
        <v>Mountain</v>
      </c>
      <c r="L388" s="124" t="str">
        <f>INDEX('State '!$A$1:$C$62,MATCH($I388,'State '!$B:$B,0),3)</f>
        <v>Mountain</v>
      </c>
      <c r="M388" s="124" t="str">
        <f>INDEX('State '!$A$1:$C$62,MATCH($J388,'State '!$B:$B,0),3)</f>
        <v>Mountain</v>
      </c>
      <c r="N388" s="124"/>
      <c r="O388" s="147">
        <v>7.3</v>
      </c>
      <c r="P388" s="147"/>
      <c r="Q388" s="147">
        <v>40.799999999999997</v>
      </c>
      <c r="R388" s="86"/>
      <c r="S388" s="148" t="s">
        <v>135</v>
      </c>
      <c r="T388" s="149" t="s">
        <v>390</v>
      </c>
      <c r="U388" s="150" t="s">
        <v>900</v>
      </c>
      <c r="V388" s="124"/>
      <c r="W388" s="126"/>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row>
    <row r="389" spans="1:259" x14ac:dyDescent="0.2">
      <c r="A389" s="123">
        <v>39990</v>
      </c>
      <c r="B389" s="102" t="s">
        <v>907</v>
      </c>
      <c r="C389" s="102" t="s">
        <v>274</v>
      </c>
      <c r="D389" s="102" t="s">
        <v>141</v>
      </c>
      <c r="E389" s="102" t="s">
        <v>144</v>
      </c>
      <c r="F389" s="83">
        <v>39736</v>
      </c>
      <c r="G389" s="125">
        <v>2008</v>
      </c>
      <c r="H389" s="124" t="s">
        <v>11</v>
      </c>
      <c r="I389" s="124" t="str">
        <f t="shared" si="20"/>
        <v>ND</v>
      </c>
      <c r="J389" s="124" t="str">
        <f t="shared" si="19"/>
        <v>ND</v>
      </c>
      <c r="K389" s="124" t="str">
        <f t="shared" si="21"/>
        <v>Mountain</v>
      </c>
      <c r="L389" s="124" t="str">
        <f>INDEX('State '!$A$1:$C$62,MATCH($I389,'State '!$B:$B,0),3)</f>
        <v>Mountain</v>
      </c>
      <c r="M389" s="124" t="str">
        <f>INDEX('State '!$A$1:$C$62,MATCH($J389,'State '!$B:$B,0),3)</f>
        <v>Mountain</v>
      </c>
      <c r="N389" s="124"/>
      <c r="O389" s="86">
        <v>7.5</v>
      </c>
      <c r="P389" s="86">
        <v>1.1000000000000001</v>
      </c>
      <c r="Q389" s="86">
        <v>10.5</v>
      </c>
      <c r="R389" s="125">
        <v>8</v>
      </c>
      <c r="S389" s="124" t="s">
        <v>135</v>
      </c>
      <c r="T389" s="124" t="s">
        <v>390</v>
      </c>
      <c r="U389" s="124" t="s">
        <v>908</v>
      </c>
      <c r="V389" s="124"/>
      <c r="W389" s="126"/>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c r="DZ389" s="20"/>
      <c r="EA389" s="20"/>
      <c r="EB389" s="20"/>
      <c r="EC389" s="20"/>
      <c r="ED389" s="20"/>
      <c r="EE389" s="20"/>
      <c r="EF389" s="20"/>
      <c r="EG389" s="20"/>
      <c r="EH389" s="20"/>
      <c r="EI389" s="20"/>
      <c r="EJ389" s="20"/>
      <c r="EK389" s="20"/>
      <c r="EL389" s="20"/>
      <c r="EM389" s="20"/>
      <c r="EN389" s="20"/>
      <c r="EO389" s="20"/>
      <c r="EP389" s="20"/>
      <c r="EQ389" s="20"/>
      <c r="ER389" s="20"/>
      <c r="ES389" s="20"/>
      <c r="ET389" s="20"/>
      <c r="EU389" s="20"/>
      <c r="EV389" s="20"/>
      <c r="EW389" s="20"/>
      <c r="EX389" s="20"/>
      <c r="EY389" s="20"/>
      <c r="EZ389" s="20"/>
      <c r="FA389" s="20"/>
      <c r="FB389" s="20"/>
      <c r="FC389" s="20"/>
      <c r="FD389" s="20"/>
      <c r="FE389" s="20"/>
      <c r="FF389" s="20"/>
      <c r="FG389" s="20"/>
      <c r="FH389" s="20"/>
      <c r="FI389" s="20"/>
      <c r="FJ389" s="20"/>
      <c r="FK389" s="20"/>
      <c r="FL389" s="20"/>
      <c r="FM389" s="20"/>
      <c r="FN389" s="20"/>
      <c r="FO389" s="20"/>
      <c r="FP389" s="20"/>
      <c r="FQ389" s="20"/>
      <c r="FR389" s="20"/>
      <c r="FS389" s="20"/>
      <c r="FT389" s="20"/>
      <c r="FU389" s="20"/>
      <c r="FV389" s="20"/>
      <c r="FW389" s="20"/>
      <c r="FX389" s="20"/>
      <c r="FY389" s="20"/>
      <c r="FZ389" s="20"/>
      <c r="GA389" s="20"/>
      <c r="GB389" s="20"/>
      <c r="GC389" s="20"/>
      <c r="GD389" s="20"/>
      <c r="GE389" s="20"/>
      <c r="GF389" s="20"/>
      <c r="GG389" s="20"/>
      <c r="GH389" s="20"/>
      <c r="GI389" s="20"/>
      <c r="GJ389" s="20"/>
      <c r="GK389" s="20"/>
      <c r="GL389" s="20"/>
      <c r="GM389" s="20"/>
      <c r="GN389" s="20"/>
      <c r="GO389" s="20"/>
      <c r="GP389" s="20"/>
      <c r="GQ389" s="20"/>
      <c r="GR389" s="20"/>
      <c r="GS389" s="20"/>
      <c r="GT389" s="20"/>
      <c r="GU389" s="20"/>
      <c r="GV389" s="20"/>
      <c r="GW389" s="20"/>
      <c r="GX389" s="20"/>
      <c r="GY389" s="20"/>
      <c r="GZ389" s="20"/>
      <c r="HA389" s="20"/>
      <c r="HB389" s="20"/>
      <c r="HC389" s="20"/>
      <c r="HD389" s="20"/>
      <c r="HE389" s="20"/>
      <c r="HF389" s="20"/>
      <c r="HG389" s="20"/>
      <c r="HH389" s="20"/>
      <c r="HI389" s="20"/>
      <c r="HJ389" s="20"/>
      <c r="HK389" s="20"/>
      <c r="HL389" s="20"/>
      <c r="HM389" s="20"/>
      <c r="HN389" s="20"/>
      <c r="HO389" s="20"/>
      <c r="HP389" s="20"/>
      <c r="HQ389" s="20"/>
      <c r="HR389" s="20"/>
      <c r="HS389" s="20"/>
      <c r="HT389" s="20"/>
      <c r="HU389" s="20"/>
      <c r="HV389" s="20"/>
      <c r="HW389" s="20"/>
      <c r="HX389" s="20"/>
      <c r="HY389" s="20"/>
      <c r="HZ389" s="20"/>
      <c r="IA389" s="20"/>
      <c r="IB389" s="20"/>
      <c r="IC389" s="20"/>
      <c r="ID389" s="20"/>
      <c r="IE389" s="20"/>
      <c r="IF389" s="20"/>
      <c r="IG389" s="20"/>
      <c r="IH389" s="20"/>
      <c r="II389" s="20"/>
      <c r="IJ389" s="20"/>
      <c r="IK389" s="20"/>
      <c r="IL389" s="20"/>
      <c r="IM389" s="20"/>
      <c r="IN389" s="20"/>
      <c r="IO389" s="20"/>
      <c r="IP389" s="20"/>
      <c r="IQ389" s="20"/>
      <c r="IR389" s="20"/>
      <c r="IS389" s="20"/>
      <c r="IT389" s="20"/>
      <c r="IU389" s="20"/>
      <c r="IV389" s="20"/>
      <c r="IW389" s="20"/>
      <c r="IX389" s="20"/>
      <c r="IY389" s="20"/>
    </row>
    <row r="390" spans="1:259" x14ac:dyDescent="0.2">
      <c r="A390" s="123">
        <v>39990</v>
      </c>
      <c r="B390" s="102" t="s">
        <v>894</v>
      </c>
      <c r="C390" s="102" t="s">
        <v>300</v>
      </c>
      <c r="D390" s="102" t="s">
        <v>134</v>
      </c>
      <c r="E390" s="102" t="s">
        <v>144</v>
      </c>
      <c r="F390" s="83">
        <v>39772</v>
      </c>
      <c r="G390" s="125">
        <v>2008</v>
      </c>
      <c r="H390" s="124" t="s">
        <v>34</v>
      </c>
      <c r="I390" s="124" t="str">
        <f t="shared" si="20"/>
        <v>WI</v>
      </c>
      <c r="J390" s="124" t="str">
        <f t="shared" si="19"/>
        <v>WI</v>
      </c>
      <c r="K390" s="124" t="str">
        <f t="shared" si="21"/>
        <v>Midwest</v>
      </c>
      <c r="L390" s="124" t="str">
        <f>INDEX('State '!$A$1:$C$62,MATCH($I390,'State '!$B:$B,0),3)</f>
        <v>Midwest</v>
      </c>
      <c r="M390" s="124" t="str">
        <f>INDEX('State '!$A$1:$C$62,MATCH($J390,'State '!$B:$B,0),3)</f>
        <v>Midwest</v>
      </c>
      <c r="N390" s="124"/>
      <c r="O390" s="86">
        <v>15</v>
      </c>
      <c r="P390" s="86">
        <v>12.6</v>
      </c>
      <c r="Q390" s="86">
        <v>99.99</v>
      </c>
      <c r="R390" s="125" t="s">
        <v>753</v>
      </c>
      <c r="S390" s="124" t="s">
        <v>139</v>
      </c>
      <c r="T390" s="124" t="s">
        <v>188</v>
      </c>
      <c r="U390" s="124" t="s">
        <v>391</v>
      </c>
      <c r="V390" s="124"/>
      <c r="W390" s="126"/>
    </row>
    <row r="391" spans="1:259" x14ac:dyDescent="0.2">
      <c r="A391" s="123">
        <v>39990</v>
      </c>
      <c r="B391" s="102" t="s">
        <v>897</v>
      </c>
      <c r="C391" s="102" t="s">
        <v>300</v>
      </c>
      <c r="D391" s="102" t="s">
        <v>134</v>
      </c>
      <c r="E391" s="102" t="s">
        <v>144</v>
      </c>
      <c r="F391" s="83">
        <v>39772</v>
      </c>
      <c r="G391" s="125">
        <v>2008</v>
      </c>
      <c r="H391" s="124" t="s">
        <v>34</v>
      </c>
      <c r="I391" s="124" t="str">
        <f t="shared" si="20"/>
        <v>WI</v>
      </c>
      <c r="J391" s="124" t="str">
        <f t="shared" si="19"/>
        <v>WI</v>
      </c>
      <c r="K391" s="124" t="str">
        <f t="shared" si="21"/>
        <v>Midwest</v>
      </c>
      <c r="L391" s="124" t="str">
        <f>INDEX('State '!$A$1:$C$62,MATCH($I391,'State '!$B:$B,0),3)</f>
        <v>Midwest</v>
      </c>
      <c r="M391" s="124" t="str">
        <f>INDEX('State '!$A$1:$C$62,MATCH($J391,'State '!$B:$B,0),3)</f>
        <v>Midwest</v>
      </c>
      <c r="N391" s="124"/>
      <c r="O391" s="86">
        <v>14</v>
      </c>
      <c r="P391" s="86">
        <v>12.7</v>
      </c>
      <c r="Q391" s="86">
        <v>49.99</v>
      </c>
      <c r="R391" s="125">
        <v>8</v>
      </c>
      <c r="S391" s="124" t="s">
        <v>139</v>
      </c>
      <c r="T391" s="124" t="s">
        <v>188</v>
      </c>
      <c r="U391" s="124" t="s">
        <v>391</v>
      </c>
      <c r="V391" s="124"/>
      <c r="W391" s="126"/>
    </row>
    <row r="392" spans="1:259" x14ac:dyDescent="0.2">
      <c r="A392" s="123">
        <v>39990</v>
      </c>
      <c r="B392" s="102" t="s">
        <v>780</v>
      </c>
      <c r="C392" s="102" t="s">
        <v>265</v>
      </c>
      <c r="D392" s="102" t="s">
        <v>141</v>
      </c>
      <c r="E392" s="102" t="s">
        <v>144</v>
      </c>
      <c r="F392" s="83">
        <v>39767</v>
      </c>
      <c r="G392" s="125">
        <v>2008</v>
      </c>
      <c r="H392" s="124" t="s">
        <v>25</v>
      </c>
      <c r="I392" s="124" t="str">
        <f t="shared" si="20"/>
        <v>CO</v>
      </c>
      <c r="J392" s="124" t="str">
        <f t="shared" si="19"/>
        <v>CO</v>
      </c>
      <c r="K392" s="124" t="str">
        <f t="shared" si="21"/>
        <v>Mountain</v>
      </c>
      <c r="L392" s="124" t="str">
        <f>INDEX('State '!$A$1:$C$62,MATCH($I392,'State '!$B:$B,0),3)</f>
        <v>Mountain</v>
      </c>
      <c r="M392" s="124" t="str">
        <f>INDEX('State '!$A$1:$C$62,MATCH($J392,'State '!$B:$B,0),3)</f>
        <v>Mountain</v>
      </c>
      <c r="N392" s="124"/>
      <c r="O392" s="86">
        <v>58</v>
      </c>
      <c r="P392" s="86">
        <v>5.88</v>
      </c>
      <c r="Q392" s="86">
        <v>2565</v>
      </c>
      <c r="R392" s="125">
        <v>30</v>
      </c>
      <c r="S392" s="124" t="s">
        <v>135</v>
      </c>
      <c r="T392" s="124" t="s">
        <v>390</v>
      </c>
      <c r="U392" s="124" t="s">
        <v>781</v>
      </c>
      <c r="V392" s="124"/>
      <c r="W392" s="126"/>
    </row>
    <row r="393" spans="1:259" x14ac:dyDescent="0.2">
      <c r="A393" s="123">
        <v>39990</v>
      </c>
      <c r="B393" s="103" t="s">
        <v>886</v>
      </c>
      <c r="C393" s="103" t="s">
        <v>249</v>
      </c>
      <c r="D393" s="103" t="s">
        <v>141</v>
      </c>
      <c r="E393" s="145" t="s">
        <v>144</v>
      </c>
      <c r="F393" s="85">
        <v>39483</v>
      </c>
      <c r="G393" s="151">
        <v>2008</v>
      </c>
      <c r="H393" s="124" t="s">
        <v>29</v>
      </c>
      <c r="I393" s="124" t="str">
        <f t="shared" si="20"/>
        <v>WY</v>
      </c>
      <c r="J393" s="124" t="str">
        <f t="shared" si="19"/>
        <v>WY</v>
      </c>
      <c r="K393" s="124" t="str">
        <f t="shared" si="21"/>
        <v>Mountain</v>
      </c>
      <c r="L393" s="124" t="str">
        <f>INDEX('State '!$A$1:$C$62,MATCH($I393,'State '!$B:$B,0),3)</f>
        <v>Mountain</v>
      </c>
      <c r="M393" s="124" t="str">
        <f>INDEX('State '!$A$1:$C$62,MATCH($J393,'State '!$B:$B,0),3)</f>
        <v>Mountain</v>
      </c>
      <c r="N393" s="124"/>
      <c r="O393" s="147">
        <v>22.2</v>
      </c>
      <c r="P393" s="147"/>
      <c r="Q393" s="147">
        <v>150</v>
      </c>
      <c r="R393" s="86"/>
      <c r="S393" s="148" t="s">
        <v>135</v>
      </c>
      <c r="T393" s="149" t="s">
        <v>390</v>
      </c>
      <c r="U393" s="150" t="s">
        <v>887</v>
      </c>
      <c r="V393" s="124"/>
      <c r="W393" s="126"/>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20"/>
      <c r="DI393" s="20"/>
      <c r="DJ393" s="20"/>
      <c r="DK393" s="20"/>
      <c r="DL393" s="20"/>
      <c r="DM393" s="20"/>
      <c r="DN393" s="20"/>
      <c r="DO393" s="20"/>
      <c r="DP393" s="20"/>
      <c r="DQ393" s="20"/>
      <c r="DR393" s="20"/>
      <c r="DS393" s="20"/>
      <c r="DT393" s="20"/>
      <c r="DU393" s="20"/>
      <c r="DV393" s="20"/>
      <c r="DW393" s="20"/>
      <c r="DX393" s="20"/>
      <c r="DY393" s="20"/>
      <c r="DZ393" s="20"/>
      <c r="EA393" s="20"/>
      <c r="EB393" s="20"/>
      <c r="EC393" s="20"/>
      <c r="ED393" s="20"/>
      <c r="EE393" s="20"/>
      <c r="EF393" s="20"/>
      <c r="EG393" s="20"/>
      <c r="EH393" s="20"/>
      <c r="EI393" s="20"/>
      <c r="EJ393" s="20"/>
      <c r="EK393" s="20"/>
      <c r="EL393" s="20"/>
      <c r="EM393" s="20"/>
      <c r="EN393" s="20"/>
      <c r="EO393" s="20"/>
      <c r="EP393" s="20"/>
      <c r="EQ393" s="20"/>
      <c r="ER393" s="20"/>
      <c r="ES393" s="20"/>
      <c r="ET393" s="20"/>
      <c r="EU393" s="20"/>
      <c r="EV393" s="20"/>
      <c r="EW393" s="20"/>
      <c r="EX393" s="20"/>
      <c r="EY393" s="20"/>
      <c r="EZ393" s="20"/>
      <c r="FA393" s="20"/>
      <c r="FB393" s="20"/>
      <c r="FC393" s="20"/>
      <c r="FD393" s="20"/>
      <c r="FE393" s="20"/>
      <c r="FF393" s="20"/>
      <c r="FG393" s="20"/>
      <c r="FH393" s="20"/>
      <c r="FI393" s="20"/>
      <c r="FJ393" s="20"/>
      <c r="FK393" s="20"/>
      <c r="FL393" s="20"/>
      <c r="FM393" s="20"/>
      <c r="FN393" s="20"/>
      <c r="FO393" s="20"/>
      <c r="FP393" s="20"/>
      <c r="FQ393" s="20"/>
      <c r="FR393" s="20"/>
      <c r="FS393" s="20"/>
      <c r="FT393" s="20"/>
      <c r="FU393" s="20"/>
      <c r="FV393" s="20"/>
      <c r="FW393" s="20"/>
      <c r="FX393" s="20"/>
      <c r="FY393" s="20"/>
      <c r="FZ393" s="20"/>
      <c r="GA393" s="20"/>
      <c r="GB393" s="20"/>
      <c r="GC393" s="20"/>
      <c r="GD393" s="20"/>
      <c r="GE393" s="20"/>
      <c r="GF393" s="20"/>
      <c r="GG393" s="20"/>
      <c r="GH393" s="20"/>
      <c r="GI393" s="20"/>
      <c r="GJ393" s="20"/>
      <c r="GK393" s="20"/>
      <c r="GL393" s="20"/>
      <c r="GM393" s="20"/>
      <c r="GN393" s="20"/>
      <c r="GO393" s="20"/>
      <c r="GP393" s="20"/>
      <c r="GQ393" s="20"/>
      <c r="GR393" s="20"/>
      <c r="GS393" s="20"/>
      <c r="GT393" s="20"/>
      <c r="GU393" s="20"/>
      <c r="GV393" s="20"/>
      <c r="GW393" s="20"/>
      <c r="GX393" s="20"/>
      <c r="GY393" s="20"/>
      <c r="GZ393" s="20"/>
      <c r="HA393" s="20"/>
      <c r="HB393" s="20"/>
      <c r="HC393" s="20"/>
      <c r="HD393" s="20"/>
      <c r="HE393" s="20"/>
      <c r="HF393" s="20"/>
      <c r="HG393" s="20"/>
      <c r="HH393" s="20"/>
      <c r="HI393" s="20"/>
      <c r="HJ393" s="20"/>
      <c r="HK393" s="20"/>
      <c r="HL393" s="20"/>
      <c r="HM393" s="20"/>
      <c r="HN393" s="20"/>
      <c r="HO393" s="20"/>
      <c r="HP393" s="20"/>
      <c r="HQ393" s="20"/>
      <c r="HR393" s="20"/>
      <c r="HS393" s="20"/>
      <c r="HT393" s="20"/>
      <c r="HU393" s="20"/>
      <c r="HV393" s="20"/>
      <c r="HW393" s="20"/>
      <c r="HX393" s="20"/>
      <c r="HY393" s="20"/>
      <c r="HZ393" s="20"/>
      <c r="IA393" s="20"/>
      <c r="IB393" s="20"/>
      <c r="IC393" s="20"/>
      <c r="ID393" s="20"/>
      <c r="IE393" s="20"/>
      <c r="IF393" s="20"/>
      <c r="IG393" s="20"/>
      <c r="IH393" s="20"/>
      <c r="II393" s="20"/>
      <c r="IJ393" s="20"/>
      <c r="IK393" s="20"/>
      <c r="IL393" s="20"/>
      <c r="IM393" s="20"/>
      <c r="IN393" s="20"/>
      <c r="IO393" s="20"/>
      <c r="IP393" s="20"/>
      <c r="IQ393" s="20"/>
      <c r="IR393" s="20"/>
      <c r="IS393" s="20"/>
      <c r="IT393" s="20"/>
      <c r="IU393" s="20"/>
      <c r="IV393" s="20"/>
      <c r="IW393" s="20"/>
      <c r="IX393" s="20"/>
      <c r="IY393" s="20"/>
    </row>
    <row r="394" spans="1:259" s="20" customFormat="1" x14ac:dyDescent="0.2">
      <c r="A394" s="123">
        <v>39990</v>
      </c>
      <c r="B394" s="103" t="s">
        <v>884</v>
      </c>
      <c r="C394" s="103" t="s">
        <v>249</v>
      </c>
      <c r="D394" s="103" t="s">
        <v>141</v>
      </c>
      <c r="E394" s="145" t="s">
        <v>144</v>
      </c>
      <c r="F394" s="85">
        <v>39750</v>
      </c>
      <c r="G394" s="151">
        <v>2008</v>
      </c>
      <c r="H394" s="124" t="s">
        <v>713</v>
      </c>
      <c r="I394" s="124" t="str">
        <f t="shared" si="20"/>
        <v>WY</v>
      </c>
      <c r="J394" s="124" t="str">
        <f t="shared" si="19"/>
        <v>CO</v>
      </c>
      <c r="K394" s="124" t="str">
        <f t="shared" si="21"/>
        <v>Mountain</v>
      </c>
      <c r="L394" s="124" t="str">
        <f>INDEX('State '!$A$1:$C$62,MATCH($I394,'State '!$B:$B,0),3)</f>
        <v>Mountain</v>
      </c>
      <c r="M394" s="124" t="str">
        <f>INDEX('State '!$A$1:$C$62,MATCH($J394,'State '!$B:$B,0),3)</f>
        <v>Mountain</v>
      </c>
      <c r="N394" s="124"/>
      <c r="O394" s="147">
        <v>32</v>
      </c>
      <c r="P394" s="147"/>
      <c r="Q394" s="147">
        <v>330</v>
      </c>
      <c r="R394" s="86"/>
      <c r="S394" s="148" t="s">
        <v>135</v>
      </c>
      <c r="T394" s="149" t="s">
        <v>390</v>
      </c>
      <c r="U394" s="150" t="s">
        <v>885</v>
      </c>
      <c r="V394" s="124"/>
      <c r="W394" s="126"/>
      <c r="X394" s="127"/>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s="114"/>
      <c r="BX394" s="114"/>
      <c r="BY394" s="114"/>
      <c r="BZ394" s="114"/>
      <c r="CA394" s="114"/>
      <c r="CB394" s="114"/>
      <c r="CC394" s="114"/>
      <c r="CD394" s="114"/>
      <c r="CE394" s="114"/>
      <c r="CF394" s="114"/>
      <c r="CG394" s="114"/>
      <c r="CH394" s="114"/>
      <c r="CI394" s="114"/>
      <c r="CJ394" s="114"/>
      <c r="CK394" s="114"/>
      <c r="CL394" s="114"/>
      <c r="CM394" s="114"/>
      <c r="CN394" s="114"/>
      <c r="CO394" s="114"/>
      <c r="CP394" s="114"/>
      <c r="CQ394" s="114"/>
      <c r="CR394" s="114"/>
      <c r="CS394" s="114"/>
      <c r="CT394" s="114"/>
      <c r="CU394" s="114"/>
      <c r="CV394" s="114"/>
      <c r="CW394" s="114"/>
      <c r="CX394" s="114"/>
      <c r="CY394" s="114"/>
      <c r="CZ394" s="114"/>
      <c r="DA394" s="114"/>
      <c r="DB394" s="114"/>
      <c r="DC394" s="114"/>
      <c r="DD394" s="114"/>
      <c r="DE394" s="114"/>
      <c r="DF394" s="114"/>
      <c r="DG394" s="114"/>
      <c r="DH394" s="114"/>
      <c r="DI394" s="114"/>
      <c r="DJ394" s="114"/>
      <c r="DK394" s="114"/>
      <c r="DL394" s="114"/>
      <c r="DM394" s="114"/>
      <c r="DN394" s="114"/>
      <c r="DO394" s="114"/>
      <c r="DP394" s="114"/>
      <c r="DQ394" s="114"/>
      <c r="DR394" s="114"/>
      <c r="DS394" s="114"/>
      <c r="DT394" s="114"/>
      <c r="DU394" s="114"/>
      <c r="DV394" s="114"/>
      <c r="DW394" s="114"/>
      <c r="DX394" s="114"/>
      <c r="DY394" s="114"/>
      <c r="DZ394" s="114"/>
      <c r="EA394" s="114"/>
      <c r="EB394" s="114"/>
      <c r="EC394" s="114"/>
      <c r="ED394" s="114"/>
      <c r="EE394" s="114"/>
      <c r="EF394" s="114"/>
      <c r="EG394" s="114"/>
      <c r="EH394" s="114"/>
      <c r="EI394" s="114"/>
      <c r="EJ394" s="114"/>
      <c r="EK394" s="114"/>
      <c r="EL394" s="114"/>
      <c r="EM394" s="114"/>
      <c r="EN394" s="114"/>
      <c r="EO394" s="114"/>
      <c r="EP394" s="114"/>
      <c r="EQ394" s="114"/>
      <c r="ER394" s="114"/>
      <c r="ES394" s="114"/>
      <c r="ET394" s="114"/>
      <c r="EU394" s="114"/>
      <c r="EV394" s="114"/>
      <c r="EW394" s="114"/>
      <c r="EX394" s="114"/>
      <c r="EY394" s="114"/>
      <c r="EZ394" s="114"/>
      <c r="FA394" s="114"/>
      <c r="FB394" s="114"/>
      <c r="FC394" s="114"/>
      <c r="FD394" s="114"/>
      <c r="FE394" s="114"/>
      <c r="FF394" s="114"/>
      <c r="FG394" s="114"/>
      <c r="FH394" s="114"/>
      <c r="FI394" s="114"/>
      <c r="FJ394" s="114"/>
      <c r="FK394" s="114"/>
      <c r="FL394" s="114"/>
      <c r="FM394" s="114"/>
      <c r="FN394" s="114"/>
      <c r="FO394" s="114"/>
      <c r="FP394" s="114"/>
      <c r="FQ394" s="114"/>
      <c r="FR394" s="114"/>
      <c r="FS394" s="114"/>
      <c r="FT394" s="114"/>
      <c r="FU394" s="114"/>
      <c r="FV394" s="114"/>
      <c r="FW394" s="114"/>
      <c r="FX394" s="114"/>
      <c r="FY394" s="114"/>
      <c r="FZ394" s="114"/>
      <c r="GA394" s="114"/>
      <c r="GB394" s="114"/>
      <c r="GC394" s="114"/>
      <c r="GD394" s="114"/>
      <c r="GE394" s="114"/>
      <c r="GF394" s="114"/>
      <c r="GG394" s="114"/>
      <c r="GH394" s="114"/>
      <c r="GI394" s="114"/>
      <c r="GJ394" s="114"/>
      <c r="GK394" s="114"/>
      <c r="GL394" s="114"/>
      <c r="GM394" s="114"/>
      <c r="GN394" s="114"/>
      <c r="GO394" s="114"/>
      <c r="GP394" s="114"/>
      <c r="GQ394" s="114"/>
      <c r="GR394" s="114"/>
      <c r="GS394" s="114"/>
      <c r="GT394" s="114"/>
      <c r="GU394" s="114"/>
      <c r="GV394" s="114"/>
      <c r="GW394" s="114"/>
      <c r="GX394" s="114"/>
      <c r="GY394" s="114"/>
      <c r="GZ394" s="114"/>
      <c r="HA394" s="114"/>
      <c r="HB394" s="114"/>
      <c r="HC394" s="114"/>
      <c r="HD394" s="114"/>
      <c r="HE394" s="114"/>
      <c r="HF394" s="114"/>
      <c r="HG394" s="114"/>
      <c r="HH394" s="114"/>
      <c r="HI394" s="114"/>
      <c r="HJ394" s="114"/>
      <c r="HK394" s="114"/>
      <c r="HL394" s="114"/>
      <c r="HM394" s="114"/>
      <c r="HN394" s="114"/>
      <c r="HO394" s="114"/>
      <c r="HP394" s="114"/>
      <c r="HQ394" s="114"/>
      <c r="HR394" s="114"/>
      <c r="HS394" s="114"/>
      <c r="HT394" s="114"/>
      <c r="HU394" s="114"/>
      <c r="HV394" s="114"/>
      <c r="HW394" s="114"/>
      <c r="HX394" s="114"/>
      <c r="HY394" s="114"/>
      <c r="HZ394" s="114"/>
      <c r="IA394" s="114"/>
      <c r="IB394" s="114"/>
      <c r="IC394" s="114"/>
      <c r="ID394" s="114"/>
      <c r="IE394" s="114"/>
      <c r="IF394" s="114"/>
      <c r="IG394" s="114"/>
      <c r="IH394" s="114"/>
      <c r="II394" s="114"/>
      <c r="IJ394" s="114"/>
      <c r="IK394" s="114"/>
      <c r="IL394" s="114"/>
      <c r="IM394" s="114"/>
      <c r="IN394" s="114"/>
      <c r="IO394" s="114"/>
      <c r="IP394" s="114"/>
      <c r="IQ394" s="114"/>
      <c r="IR394" s="114"/>
      <c r="IS394" s="114"/>
      <c r="IT394" s="114"/>
      <c r="IU394" s="114"/>
      <c r="IV394" s="114"/>
      <c r="IW394" s="114"/>
      <c r="IX394" s="114"/>
      <c r="IY394" s="114"/>
    </row>
    <row r="395" spans="1:259" s="20" customFormat="1" x14ac:dyDescent="0.2">
      <c r="A395" s="123">
        <v>40367</v>
      </c>
      <c r="B395" s="103" t="s">
        <v>1932</v>
      </c>
      <c r="C395" s="103" t="s">
        <v>249</v>
      </c>
      <c r="D395" s="103" t="s">
        <v>141</v>
      </c>
      <c r="E395" s="145" t="s">
        <v>144</v>
      </c>
      <c r="F395" s="85">
        <v>39806</v>
      </c>
      <c r="G395" s="151">
        <v>2008</v>
      </c>
      <c r="H395" s="124" t="s">
        <v>25</v>
      </c>
      <c r="I395" s="124" t="str">
        <f t="shared" si="20"/>
        <v>CO</v>
      </c>
      <c r="J395" s="124" t="str">
        <f t="shared" si="19"/>
        <v>CO</v>
      </c>
      <c r="K395" s="124" t="str">
        <f t="shared" si="21"/>
        <v>Mountain</v>
      </c>
      <c r="L395" s="124" t="str">
        <f>INDEX('State '!$A$1:$C$62,MATCH($I395,'State '!$B:$B,0),3)</f>
        <v>Mountain</v>
      </c>
      <c r="M395" s="124" t="str">
        <f>INDEX('State '!$A$1:$C$62,MATCH($J395,'State '!$B:$B,0),3)</f>
        <v>Mountain</v>
      </c>
      <c r="N395" s="124"/>
      <c r="O395" s="147">
        <v>45.6</v>
      </c>
      <c r="P395" s="147"/>
      <c r="Q395" s="147">
        <v>50</v>
      </c>
      <c r="R395" s="86"/>
      <c r="S395" s="148" t="s">
        <v>135</v>
      </c>
      <c r="T395" s="149" t="s">
        <v>390</v>
      </c>
      <c r="U395" s="150" t="s">
        <v>682</v>
      </c>
      <c r="V395" s="124"/>
      <c r="W395" s="126"/>
    </row>
    <row r="396" spans="1:259" s="20" customFormat="1" x14ac:dyDescent="0.2">
      <c r="A396" s="123">
        <v>40246</v>
      </c>
      <c r="B396" s="103" t="s">
        <v>896</v>
      </c>
      <c r="C396" s="103" t="s">
        <v>299</v>
      </c>
      <c r="D396" s="103" t="s">
        <v>134</v>
      </c>
      <c r="E396" s="145" t="s">
        <v>144</v>
      </c>
      <c r="F396" s="85">
        <v>39753</v>
      </c>
      <c r="G396" s="151">
        <v>2008</v>
      </c>
      <c r="H396" s="124" t="s">
        <v>34</v>
      </c>
      <c r="I396" s="124" t="str">
        <f t="shared" si="20"/>
        <v>WI</v>
      </c>
      <c r="J396" s="124" t="str">
        <f t="shared" si="19"/>
        <v>WI</v>
      </c>
      <c r="K396" s="124" t="str">
        <f t="shared" si="21"/>
        <v>Midwest</v>
      </c>
      <c r="L396" s="124" t="str">
        <f>INDEX('State '!$A$1:$C$62,MATCH($I396,'State '!$B:$B,0),3)</f>
        <v>Midwest</v>
      </c>
      <c r="M396" s="124" t="str">
        <f>INDEX('State '!$A$1:$C$62,MATCH($J396,'State '!$B:$B,0),3)</f>
        <v>Midwest</v>
      </c>
      <c r="N396" s="124"/>
      <c r="O396" s="147">
        <v>1</v>
      </c>
      <c r="P396" s="147">
        <v>1</v>
      </c>
      <c r="Q396" s="147">
        <v>49.99</v>
      </c>
      <c r="R396" s="86">
        <v>4</v>
      </c>
      <c r="S396" s="148" t="s">
        <v>139</v>
      </c>
      <c r="T396" s="149" t="s">
        <v>188</v>
      </c>
      <c r="U396" s="150" t="s">
        <v>391</v>
      </c>
      <c r="V396" s="124"/>
      <c r="W396" s="126"/>
      <c r="X396" s="127"/>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14"/>
      <c r="CV396" s="114"/>
      <c r="CW396" s="114"/>
      <c r="CX396" s="114"/>
      <c r="CY396" s="114"/>
      <c r="CZ396" s="114"/>
      <c r="DA396" s="114"/>
      <c r="DB396" s="114"/>
      <c r="DC396" s="114"/>
      <c r="DD396" s="114"/>
      <c r="DE396" s="114"/>
      <c r="DF396" s="114"/>
      <c r="DG396" s="114"/>
      <c r="DH396" s="114"/>
      <c r="DI396" s="114"/>
      <c r="DJ396" s="114"/>
      <c r="DK396" s="114"/>
      <c r="DL396" s="114"/>
      <c r="DM396" s="114"/>
      <c r="DN396" s="114"/>
      <c r="DO396" s="114"/>
      <c r="DP396" s="114"/>
      <c r="DQ396" s="114"/>
      <c r="DR396" s="114"/>
      <c r="DS396" s="114"/>
      <c r="DT396" s="114"/>
      <c r="DU396" s="114"/>
      <c r="DV396" s="114"/>
      <c r="DW396" s="114"/>
      <c r="DX396" s="114"/>
      <c r="DY396" s="114"/>
      <c r="DZ396" s="114"/>
      <c r="EA396" s="114"/>
      <c r="EB396" s="114"/>
      <c r="EC396" s="114"/>
      <c r="ED396" s="114"/>
      <c r="EE396" s="114"/>
      <c r="EF396" s="114"/>
      <c r="EG396" s="114"/>
      <c r="EH396" s="114"/>
      <c r="EI396" s="114"/>
      <c r="EJ396" s="114"/>
      <c r="EK396" s="114"/>
      <c r="EL396" s="114"/>
      <c r="EM396" s="114"/>
      <c r="EN396" s="114"/>
      <c r="EO396" s="114"/>
      <c r="EP396" s="114"/>
      <c r="EQ396" s="114"/>
      <c r="ER396" s="114"/>
      <c r="ES396" s="114"/>
      <c r="ET396" s="114"/>
      <c r="EU396" s="114"/>
      <c r="EV396" s="114"/>
      <c r="EW396" s="114"/>
      <c r="EX396" s="114"/>
      <c r="EY396" s="114"/>
      <c r="EZ396" s="114"/>
      <c r="FA396" s="114"/>
      <c r="FB396" s="114"/>
      <c r="FC396" s="114"/>
      <c r="FD396" s="114"/>
      <c r="FE396" s="114"/>
      <c r="FF396" s="114"/>
      <c r="FG396" s="114"/>
      <c r="FH396" s="114"/>
      <c r="FI396" s="114"/>
      <c r="FJ396" s="114"/>
      <c r="FK396" s="114"/>
      <c r="FL396" s="114"/>
      <c r="FM396" s="114"/>
      <c r="FN396" s="114"/>
      <c r="FO396" s="114"/>
      <c r="FP396" s="114"/>
      <c r="FQ396" s="114"/>
      <c r="FR396" s="114"/>
      <c r="FS396" s="114"/>
      <c r="FT396" s="114"/>
      <c r="FU396" s="114"/>
      <c r="FV396" s="114"/>
      <c r="FW396" s="114"/>
      <c r="FX396" s="114"/>
      <c r="FY396" s="114"/>
      <c r="FZ396" s="114"/>
      <c r="GA396" s="114"/>
      <c r="GB396" s="114"/>
      <c r="GC396" s="114"/>
      <c r="GD396" s="114"/>
      <c r="GE396" s="114"/>
      <c r="GF396" s="114"/>
      <c r="GG396" s="114"/>
      <c r="GH396" s="114"/>
      <c r="GI396" s="114"/>
      <c r="GJ396" s="114"/>
      <c r="GK396" s="114"/>
      <c r="GL396" s="114"/>
      <c r="GM396" s="114"/>
      <c r="GN396" s="114"/>
      <c r="GO396" s="114"/>
      <c r="GP396" s="114"/>
      <c r="GQ396" s="114"/>
      <c r="GR396" s="114"/>
      <c r="GS396" s="114"/>
      <c r="GT396" s="114"/>
      <c r="GU396" s="114"/>
      <c r="GV396" s="114"/>
      <c r="GW396" s="114"/>
      <c r="GX396" s="114"/>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c r="IC396" s="114"/>
      <c r="ID396" s="114"/>
      <c r="IE396" s="114"/>
      <c r="IF396" s="114"/>
      <c r="IG396" s="114"/>
      <c r="IH396" s="114"/>
      <c r="II396" s="114"/>
      <c r="IJ396" s="114"/>
      <c r="IK396" s="114"/>
      <c r="IL396" s="114"/>
      <c r="IM396" s="114"/>
      <c r="IN396" s="114"/>
      <c r="IO396" s="114"/>
      <c r="IP396" s="114"/>
      <c r="IQ396" s="114"/>
      <c r="IR396" s="114"/>
      <c r="IS396" s="114"/>
      <c r="IT396" s="114"/>
      <c r="IU396" s="114"/>
      <c r="IV396" s="114"/>
      <c r="IW396" s="114"/>
      <c r="IX396" s="114"/>
      <c r="IY396" s="114"/>
    </row>
    <row r="397" spans="1:259" x14ac:dyDescent="0.2">
      <c r="A397" s="123">
        <v>39990</v>
      </c>
      <c r="B397" s="103" t="s">
        <v>895</v>
      </c>
      <c r="C397" s="103" t="s">
        <v>299</v>
      </c>
      <c r="D397" s="103" t="s">
        <v>134</v>
      </c>
      <c r="E397" s="145" t="s">
        <v>144</v>
      </c>
      <c r="F397" s="85">
        <v>39753</v>
      </c>
      <c r="G397" s="151">
        <v>2008</v>
      </c>
      <c r="H397" s="124" t="s">
        <v>34</v>
      </c>
      <c r="I397" s="124" t="str">
        <f t="shared" si="20"/>
        <v>WI</v>
      </c>
      <c r="J397" s="124" t="str">
        <f t="shared" si="19"/>
        <v>WI</v>
      </c>
      <c r="K397" s="124" t="str">
        <f t="shared" si="21"/>
        <v>Midwest</v>
      </c>
      <c r="L397" s="124" t="str">
        <f>INDEX('State '!$A$1:$C$62,MATCH($I397,'State '!$B:$B,0),3)</f>
        <v>Midwest</v>
      </c>
      <c r="M397" s="124" t="str">
        <f>INDEX('State '!$A$1:$C$62,MATCH($J397,'State '!$B:$B,0),3)</f>
        <v>Midwest</v>
      </c>
      <c r="N397" s="124"/>
      <c r="O397" s="147">
        <v>15</v>
      </c>
      <c r="P397" s="147">
        <v>14</v>
      </c>
      <c r="Q397" s="147">
        <v>99.99</v>
      </c>
      <c r="R397" s="86">
        <v>12</v>
      </c>
      <c r="S397" s="148" t="s">
        <v>139</v>
      </c>
      <c r="T397" s="149" t="s">
        <v>188</v>
      </c>
      <c r="U397" s="150" t="s">
        <v>391</v>
      </c>
      <c r="V397" s="124"/>
      <c r="W397" s="126"/>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20"/>
      <c r="BW397" s="20"/>
      <c r="BX397" s="20"/>
      <c r="BY397" s="20"/>
      <c r="BZ397" s="20"/>
      <c r="CA397" s="20"/>
      <c r="CB397" s="20"/>
      <c r="CC397" s="20"/>
      <c r="CD397" s="20"/>
      <c r="CE397" s="20"/>
      <c r="CF397" s="20"/>
      <c r="CG397" s="20"/>
      <c r="CH397" s="20"/>
      <c r="CI397" s="20"/>
      <c r="CJ397" s="20"/>
      <c r="CK397" s="20"/>
      <c r="CL397" s="20"/>
      <c r="CM397" s="20"/>
      <c r="CN397" s="20"/>
      <c r="CO397" s="20"/>
      <c r="CP397" s="20"/>
      <c r="CQ397" s="20"/>
      <c r="CR397" s="20"/>
      <c r="CS397" s="20"/>
      <c r="CT397" s="20"/>
      <c r="CU397" s="20"/>
      <c r="CV397" s="20"/>
      <c r="CW397" s="20"/>
      <c r="CX397" s="20"/>
      <c r="CY397" s="20"/>
      <c r="CZ397" s="20"/>
      <c r="DA397" s="20"/>
      <c r="DB397" s="20"/>
      <c r="DC397" s="20"/>
      <c r="DD397" s="20"/>
      <c r="DE397" s="20"/>
      <c r="DF397" s="20"/>
      <c r="DG397" s="20"/>
      <c r="DH397" s="20"/>
      <c r="DI397" s="20"/>
      <c r="DJ397" s="20"/>
      <c r="DK397" s="20"/>
      <c r="DL397" s="20"/>
      <c r="DM397" s="20"/>
      <c r="DN397" s="20"/>
      <c r="DO397" s="20"/>
      <c r="DP397" s="20"/>
      <c r="DQ397" s="20"/>
      <c r="DR397" s="20"/>
      <c r="DS397" s="20"/>
      <c r="DT397" s="20"/>
      <c r="DU397" s="20"/>
      <c r="DV397" s="20"/>
      <c r="DW397" s="20"/>
      <c r="DX397" s="20"/>
      <c r="DY397" s="20"/>
      <c r="DZ397" s="20"/>
      <c r="EA397" s="20"/>
      <c r="EB397" s="20"/>
      <c r="EC397" s="20"/>
      <c r="ED397" s="20"/>
      <c r="EE397" s="20"/>
      <c r="EF397" s="20"/>
      <c r="EG397" s="20"/>
      <c r="EH397" s="20"/>
      <c r="EI397" s="20"/>
      <c r="EJ397" s="20"/>
      <c r="EK397" s="20"/>
      <c r="EL397" s="20"/>
      <c r="EM397" s="20"/>
      <c r="EN397" s="20"/>
      <c r="EO397" s="20"/>
      <c r="EP397" s="20"/>
      <c r="EQ397" s="20"/>
      <c r="ER397" s="20"/>
      <c r="ES397" s="20"/>
      <c r="ET397" s="20"/>
      <c r="EU397" s="20"/>
      <c r="EV397" s="20"/>
      <c r="EW397" s="20"/>
      <c r="EX397" s="20"/>
      <c r="EY397" s="20"/>
      <c r="EZ397" s="20"/>
      <c r="FA397" s="20"/>
      <c r="FB397" s="20"/>
      <c r="FC397" s="20"/>
      <c r="FD397" s="20"/>
      <c r="FE397" s="20"/>
      <c r="FF397" s="20"/>
      <c r="FG397" s="20"/>
      <c r="FH397" s="20"/>
      <c r="FI397" s="20"/>
      <c r="FJ397" s="20"/>
      <c r="FK397" s="20"/>
      <c r="FL397" s="20"/>
      <c r="FM397" s="20"/>
      <c r="FN397" s="20"/>
      <c r="FO397" s="20"/>
      <c r="FP397" s="20"/>
      <c r="FQ397" s="20"/>
      <c r="FR397" s="20"/>
      <c r="FS397" s="20"/>
      <c r="FT397" s="20"/>
      <c r="FU397" s="20"/>
      <c r="FV397" s="20"/>
      <c r="FW397" s="20"/>
      <c r="FX397" s="20"/>
      <c r="FY397" s="20"/>
      <c r="FZ397" s="20"/>
      <c r="GA397" s="20"/>
      <c r="GB397" s="20"/>
      <c r="GC397" s="20"/>
      <c r="GD397" s="20"/>
      <c r="GE397" s="20"/>
      <c r="GF397" s="20"/>
      <c r="GG397" s="20"/>
      <c r="GH397" s="20"/>
      <c r="GI397" s="20"/>
      <c r="GJ397" s="20"/>
      <c r="GK397" s="20"/>
      <c r="GL397" s="20"/>
      <c r="GM397" s="20"/>
      <c r="GN397" s="20"/>
      <c r="GO397" s="20"/>
      <c r="GP397" s="20"/>
      <c r="GQ397" s="20"/>
      <c r="GR397" s="20"/>
      <c r="GS397" s="20"/>
      <c r="GT397" s="20"/>
      <c r="GU397" s="20"/>
      <c r="GV397" s="20"/>
      <c r="GW397" s="20"/>
      <c r="GX397" s="20"/>
      <c r="GY397" s="20"/>
      <c r="GZ397" s="20"/>
      <c r="HA397" s="20"/>
      <c r="HB397" s="20"/>
      <c r="HC397" s="20"/>
      <c r="HD397" s="20"/>
      <c r="HE397" s="20"/>
      <c r="HF397" s="20"/>
      <c r="HG397" s="20"/>
      <c r="HH397" s="20"/>
      <c r="HI397" s="20"/>
      <c r="HJ397" s="20"/>
      <c r="HK397" s="20"/>
      <c r="HL397" s="20"/>
      <c r="HM397" s="20"/>
      <c r="HN397" s="20"/>
      <c r="HO397" s="20"/>
      <c r="HP397" s="20"/>
      <c r="HQ397" s="20"/>
      <c r="HR397" s="20"/>
      <c r="HS397" s="20"/>
      <c r="HT397" s="20"/>
      <c r="HU397" s="20"/>
      <c r="HV397" s="20"/>
      <c r="HW397" s="20"/>
      <c r="HX397" s="20"/>
      <c r="HY397" s="20"/>
      <c r="HZ397" s="20"/>
      <c r="IA397" s="20"/>
      <c r="IB397" s="20"/>
      <c r="IC397" s="20"/>
      <c r="ID397" s="20"/>
      <c r="IE397" s="20"/>
      <c r="IF397" s="20"/>
      <c r="IG397" s="20"/>
      <c r="IH397" s="20"/>
      <c r="II397" s="20"/>
      <c r="IJ397" s="20"/>
      <c r="IK397" s="20"/>
      <c r="IL397" s="20"/>
      <c r="IM397" s="20"/>
      <c r="IN397" s="20"/>
      <c r="IO397" s="20"/>
      <c r="IP397" s="20"/>
      <c r="IQ397" s="20"/>
      <c r="IR397" s="20"/>
      <c r="IS397" s="20"/>
      <c r="IT397" s="20"/>
      <c r="IU397" s="20"/>
      <c r="IV397" s="20"/>
      <c r="IW397" s="20"/>
      <c r="IX397" s="20"/>
      <c r="IY397" s="20"/>
    </row>
    <row r="398" spans="1:259" x14ac:dyDescent="0.2">
      <c r="A398" s="123">
        <v>40381</v>
      </c>
      <c r="B398" s="102" t="s">
        <v>881</v>
      </c>
      <c r="C398" s="102" t="s">
        <v>299</v>
      </c>
      <c r="D398" s="102" t="s">
        <v>134</v>
      </c>
      <c r="E398" s="102" t="s">
        <v>144</v>
      </c>
      <c r="F398" s="83">
        <v>39722</v>
      </c>
      <c r="G398" s="125">
        <v>2008</v>
      </c>
      <c r="H398" s="124" t="s">
        <v>34</v>
      </c>
      <c r="I398" s="124" t="str">
        <f t="shared" si="20"/>
        <v>WI</v>
      </c>
      <c r="J398" s="124" t="str">
        <f t="shared" si="19"/>
        <v>WI</v>
      </c>
      <c r="K398" s="124" t="str">
        <f t="shared" si="21"/>
        <v>Midwest</v>
      </c>
      <c r="L398" s="124" t="str">
        <f>INDEX('State '!$A$1:$C$62,MATCH($I398,'State '!$B:$B,0),3)</f>
        <v>Midwest</v>
      </c>
      <c r="M398" s="124" t="str">
        <f>INDEX('State '!$A$1:$C$62,MATCH($J398,'State '!$B:$B,0),3)</f>
        <v>Midwest</v>
      </c>
      <c r="N398" s="124"/>
      <c r="O398" s="86">
        <v>30</v>
      </c>
      <c r="P398" s="86">
        <v>32</v>
      </c>
      <c r="Q398" s="86">
        <v>99.99</v>
      </c>
      <c r="R398" s="125" t="s">
        <v>732</v>
      </c>
      <c r="S398" s="124" t="s">
        <v>139</v>
      </c>
      <c r="T398" s="124" t="s">
        <v>188</v>
      </c>
      <c r="U398" s="124" t="s">
        <v>391</v>
      </c>
      <c r="V398" s="124"/>
      <c r="W398" s="126"/>
    </row>
    <row r="399" spans="1:259" x14ac:dyDescent="0.2">
      <c r="A399" s="123">
        <v>39990</v>
      </c>
      <c r="B399" s="103" t="s">
        <v>937</v>
      </c>
      <c r="C399" s="103" t="s">
        <v>201</v>
      </c>
      <c r="D399" s="103" t="s">
        <v>134</v>
      </c>
      <c r="E399" s="145" t="s">
        <v>144</v>
      </c>
      <c r="F399" s="85">
        <v>39417</v>
      </c>
      <c r="G399" s="146">
        <v>2007</v>
      </c>
      <c r="H399" s="124" t="s">
        <v>36</v>
      </c>
      <c r="I399" s="124" t="str">
        <f t="shared" si="20"/>
        <v>MA</v>
      </c>
      <c r="J399" s="124" t="str">
        <f t="shared" si="19"/>
        <v>MA</v>
      </c>
      <c r="K399" s="124" t="str">
        <f t="shared" si="21"/>
        <v>Northeast</v>
      </c>
      <c r="L399" s="124" t="str">
        <f>INDEX('State '!$A$1:$C$62,MATCH($I399,'State '!$B:$B,0),3)</f>
        <v>Northeast</v>
      </c>
      <c r="M399" s="124" t="str">
        <f>INDEX('State '!$A$1:$C$62,MATCH($J399,'State '!$B:$B,0),3)</f>
        <v>Northeast</v>
      </c>
      <c r="N399" s="124"/>
      <c r="O399" s="147">
        <v>15</v>
      </c>
      <c r="P399" s="147">
        <v>3.8</v>
      </c>
      <c r="Q399" s="147">
        <v>38</v>
      </c>
      <c r="R399" s="86">
        <v>18</v>
      </c>
      <c r="S399" s="148" t="s">
        <v>135</v>
      </c>
      <c r="T399" s="149" t="s">
        <v>390</v>
      </c>
      <c r="U399" s="150" t="s">
        <v>938</v>
      </c>
      <c r="V399" s="124"/>
      <c r="W399" s="126"/>
    </row>
    <row r="400" spans="1:259" s="20" customFormat="1" x14ac:dyDescent="0.2">
      <c r="A400" s="123">
        <v>39990</v>
      </c>
      <c r="B400" s="103" t="s">
        <v>943</v>
      </c>
      <c r="C400" s="103" t="s">
        <v>201</v>
      </c>
      <c r="D400" s="103" t="s">
        <v>141</v>
      </c>
      <c r="E400" s="145" t="s">
        <v>144</v>
      </c>
      <c r="F400" s="85">
        <v>39431</v>
      </c>
      <c r="G400" s="146">
        <v>2007</v>
      </c>
      <c r="H400" s="124" t="s">
        <v>36</v>
      </c>
      <c r="I400" s="124" t="str">
        <f t="shared" si="20"/>
        <v>MA</v>
      </c>
      <c r="J400" s="124" t="str">
        <f t="shared" si="19"/>
        <v>MA</v>
      </c>
      <c r="K400" s="124" t="str">
        <f t="shared" si="21"/>
        <v>Northeast</v>
      </c>
      <c r="L400" s="124" t="str">
        <f>INDEX('State '!$A$1:$C$62,MATCH($I400,'State '!$B:$B,0),3)</f>
        <v>Northeast</v>
      </c>
      <c r="M400" s="124" t="str">
        <f>INDEX('State '!$A$1:$C$62,MATCH($J400,'State '!$B:$B,0),3)</f>
        <v>Northeast</v>
      </c>
      <c r="N400" s="124"/>
      <c r="O400" s="147">
        <v>179.7</v>
      </c>
      <c r="P400" s="147">
        <v>16.399999999999999</v>
      </c>
      <c r="Q400" s="147">
        <v>800</v>
      </c>
      <c r="R400" s="86">
        <v>24</v>
      </c>
      <c r="S400" s="148" t="s">
        <v>135</v>
      </c>
      <c r="T400" s="149" t="s">
        <v>390</v>
      </c>
      <c r="U400" s="150" t="s">
        <v>944</v>
      </c>
      <c r="V400" s="124"/>
      <c r="W400" s="126"/>
    </row>
    <row r="401" spans="1:259" s="20" customFormat="1" x14ac:dyDescent="0.2">
      <c r="A401" s="123">
        <v>39990</v>
      </c>
      <c r="B401" s="103" t="s">
        <v>995</v>
      </c>
      <c r="C401" s="103" t="s">
        <v>285</v>
      </c>
      <c r="D401" s="103" t="s">
        <v>141</v>
      </c>
      <c r="E401" s="145" t="s">
        <v>144</v>
      </c>
      <c r="F401" s="85">
        <v>39142</v>
      </c>
      <c r="G401" s="146">
        <v>2007</v>
      </c>
      <c r="H401" s="124" t="s">
        <v>0</v>
      </c>
      <c r="I401" s="124" t="str">
        <f t="shared" si="20"/>
        <v>LA</v>
      </c>
      <c r="J401" s="124" t="str">
        <f t="shared" si="19"/>
        <v>LA</v>
      </c>
      <c r="K401" s="124" t="str">
        <f t="shared" si="21"/>
        <v>South Central</v>
      </c>
      <c r="L401" s="124" t="str">
        <f>INDEX('State '!$A$1:$C$62,MATCH($I401,'State '!$B:$B,0),3)</f>
        <v>South Central</v>
      </c>
      <c r="M401" s="124" t="str">
        <f>INDEX('State '!$A$1:$C$62,MATCH($J401,'State '!$B:$B,0),3)</f>
        <v>South Central</v>
      </c>
      <c r="N401" s="124"/>
      <c r="O401" s="147">
        <v>5</v>
      </c>
      <c r="P401" s="147"/>
      <c r="Q401" s="147">
        <v>100</v>
      </c>
      <c r="R401" s="86"/>
      <c r="S401" s="148" t="s">
        <v>139</v>
      </c>
      <c r="T401" s="149" t="s">
        <v>188</v>
      </c>
      <c r="U401" s="150" t="s">
        <v>391</v>
      </c>
      <c r="V401" s="124"/>
      <c r="W401" s="126"/>
    </row>
    <row r="402" spans="1:259" ht="25.5" x14ac:dyDescent="0.2">
      <c r="A402" s="123">
        <v>39990</v>
      </c>
      <c r="B402" s="103" t="s">
        <v>911</v>
      </c>
      <c r="C402" s="103" t="s">
        <v>259</v>
      </c>
      <c r="D402" s="103" t="s">
        <v>141</v>
      </c>
      <c r="E402" s="145" t="s">
        <v>144</v>
      </c>
      <c r="F402" s="85">
        <v>39128</v>
      </c>
      <c r="G402" s="146">
        <v>2007</v>
      </c>
      <c r="H402" s="124" t="s">
        <v>0</v>
      </c>
      <c r="I402" s="124" t="str">
        <f t="shared" si="20"/>
        <v>LA</v>
      </c>
      <c r="J402" s="124" t="str">
        <f t="shared" si="19"/>
        <v>LA</v>
      </c>
      <c r="K402" s="124" t="str">
        <f t="shared" si="21"/>
        <v>South Central</v>
      </c>
      <c r="L402" s="124" t="str">
        <f>INDEX('State '!$A$1:$C$62,MATCH($I402,'State '!$B:$B,0),3)</f>
        <v>South Central</v>
      </c>
      <c r="M402" s="124" t="str">
        <f>INDEX('State '!$A$1:$C$62,MATCH($J402,'State '!$B:$B,0),3)</f>
        <v>South Central</v>
      </c>
      <c r="N402" s="124"/>
      <c r="O402" s="147">
        <v>18.079999999999998</v>
      </c>
      <c r="P402" s="147">
        <v>17.5</v>
      </c>
      <c r="Q402" s="147">
        <v>140</v>
      </c>
      <c r="R402" s="86">
        <v>12</v>
      </c>
      <c r="S402" s="148" t="s">
        <v>135</v>
      </c>
      <c r="T402" s="149" t="s">
        <v>390</v>
      </c>
      <c r="U402" s="150" t="s">
        <v>912</v>
      </c>
      <c r="V402" s="124"/>
      <c r="W402" s="126"/>
    </row>
    <row r="403" spans="1:259" ht="25.5" x14ac:dyDescent="0.2">
      <c r="A403" s="123">
        <v>39990</v>
      </c>
      <c r="B403" s="103" t="s">
        <v>1910</v>
      </c>
      <c r="C403" s="103" t="s">
        <v>259</v>
      </c>
      <c r="D403" s="103" t="s">
        <v>134</v>
      </c>
      <c r="E403" s="145" t="s">
        <v>144</v>
      </c>
      <c r="F403" s="85">
        <v>39156</v>
      </c>
      <c r="G403" s="146">
        <v>2007</v>
      </c>
      <c r="H403" s="124" t="s">
        <v>6</v>
      </c>
      <c r="I403" s="124" t="str">
        <f t="shared" si="20"/>
        <v>TX</v>
      </c>
      <c r="J403" s="124" t="str">
        <f t="shared" si="19"/>
        <v>TX</v>
      </c>
      <c r="K403" s="124" t="str">
        <f t="shared" si="21"/>
        <v>South Central</v>
      </c>
      <c r="L403" s="124" t="str">
        <f>INDEX('State '!$A$1:$C$62,MATCH($I403,'State '!$B:$B,0),3)</f>
        <v>South Central</v>
      </c>
      <c r="M403" s="124" t="str">
        <f>INDEX('State '!$A$1:$C$62,MATCH($J403,'State '!$B:$B,0),3)</f>
        <v>South Central</v>
      </c>
      <c r="N403" s="124"/>
      <c r="O403" s="147">
        <v>12.7</v>
      </c>
      <c r="P403" s="147">
        <v>14.4</v>
      </c>
      <c r="Q403" s="147">
        <v>60</v>
      </c>
      <c r="R403" s="86">
        <v>16</v>
      </c>
      <c r="S403" s="148" t="s">
        <v>135</v>
      </c>
      <c r="T403" s="149" t="s">
        <v>390</v>
      </c>
      <c r="U403" s="150" t="s">
        <v>925</v>
      </c>
      <c r="V403" s="124"/>
      <c r="W403" s="126"/>
    </row>
    <row r="404" spans="1:259" ht="25.5" x14ac:dyDescent="0.2">
      <c r="A404" s="123">
        <v>39990</v>
      </c>
      <c r="B404" s="103" t="s">
        <v>916</v>
      </c>
      <c r="C404" s="103" t="s">
        <v>259</v>
      </c>
      <c r="D404" s="103" t="s">
        <v>137</v>
      </c>
      <c r="E404" s="145" t="s">
        <v>144</v>
      </c>
      <c r="F404" s="85">
        <v>39483</v>
      </c>
      <c r="G404" s="146">
        <v>2007</v>
      </c>
      <c r="H404" s="124" t="s">
        <v>442</v>
      </c>
      <c r="I404" s="124" t="str">
        <f t="shared" si="20"/>
        <v>TX</v>
      </c>
      <c r="J404" s="124" t="str">
        <f t="shared" si="19"/>
        <v>LA</v>
      </c>
      <c r="K404" s="124" t="str">
        <f t="shared" si="21"/>
        <v>South Central</v>
      </c>
      <c r="L404" s="124" t="str">
        <f>INDEX('State '!$A$1:$C$62,MATCH($I404,'State '!$B:$B,0),3)</f>
        <v>South Central</v>
      </c>
      <c r="M404" s="124" t="str">
        <f>INDEX('State '!$A$1:$C$62,MATCH($J404,'State '!$B:$B,0),3)</f>
        <v>South Central</v>
      </c>
      <c r="N404" s="124"/>
      <c r="O404" s="147">
        <v>425</v>
      </c>
      <c r="P404" s="147">
        <v>172</v>
      </c>
      <c r="Q404" s="147">
        <v>1237</v>
      </c>
      <c r="R404" s="86">
        <v>42</v>
      </c>
      <c r="S404" s="148" t="s">
        <v>135</v>
      </c>
      <c r="T404" s="149" t="s">
        <v>390</v>
      </c>
      <c r="U404" s="150" t="s">
        <v>917</v>
      </c>
      <c r="V404" s="124"/>
      <c r="W404" s="126"/>
    </row>
    <row r="405" spans="1:259" x14ac:dyDescent="0.2">
      <c r="A405" s="123">
        <v>39990</v>
      </c>
      <c r="B405" s="103" t="s">
        <v>997</v>
      </c>
      <c r="C405" s="103" t="s">
        <v>263</v>
      </c>
      <c r="D405" s="103" t="s">
        <v>134</v>
      </c>
      <c r="E405" s="145" t="s">
        <v>144</v>
      </c>
      <c r="F405" s="85">
        <v>39142</v>
      </c>
      <c r="G405" s="146">
        <v>2007</v>
      </c>
      <c r="H405" s="124" t="s">
        <v>33</v>
      </c>
      <c r="I405" s="124" t="str">
        <f t="shared" si="20"/>
        <v>WV</v>
      </c>
      <c r="J405" s="124" t="str">
        <f t="shared" si="19"/>
        <v>WV</v>
      </c>
      <c r="K405" s="124" t="str">
        <f t="shared" si="21"/>
        <v>Northeast</v>
      </c>
      <c r="L405" s="124" t="str">
        <f>INDEX('State '!$A$1:$C$62,MATCH($I405,'State '!$B:$B,0),3)</f>
        <v>Northeast</v>
      </c>
      <c r="M405" s="124" t="str">
        <f>INDEX('State '!$A$1:$C$62,MATCH($J405,'State '!$B:$B,0),3)</f>
        <v>Northeast</v>
      </c>
      <c r="N405" s="124"/>
      <c r="O405" s="147">
        <v>48.6</v>
      </c>
      <c r="P405" s="147">
        <v>13</v>
      </c>
      <c r="Q405" s="147">
        <v>175</v>
      </c>
      <c r="R405" s="86">
        <v>20</v>
      </c>
      <c r="S405" s="148" t="s">
        <v>135</v>
      </c>
      <c r="T405" s="149" t="s">
        <v>390</v>
      </c>
      <c r="U405" s="150" t="s">
        <v>998</v>
      </c>
      <c r="V405" s="124"/>
      <c r="W405" s="126"/>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20"/>
      <c r="BW405" s="20"/>
      <c r="BX405" s="20"/>
      <c r="BY405" s="20"/>
      <c r="BZ405" s="20"/>
      <c r="CA405" s="20"/>
      <c r="CB405" s="20"/>
      <c r="CC405" s="20"/>
      <c r="CD405" s="20"/>
      <c r="CE405" s="20"/>
      <c r="CF405" s="20"/>
      <c r="CG405" s="20"/>
      <c r="CH405" s="20"/>
      <c r="CI405" s="20"/>
      <c r="CJ405" s="20"/>
      <c r="CK405" s="20"/>
      <c r="CL405" s="20"/>
      <c r="CM405" s="20"/>
      <c r="CN405" s="20"/>
      <c r="CO405" s="20"/>
      <c r="CP405" s="20"/>
      <c r="CQ405" s="20"/>
      <c r="CR405" s="20"/>
      <c r="CS405" s="20"/>
      <c r="CT405" s="20"/>
      <c r="CU405" s="20"/>
      <c r="CV405" s="20"/>
      <c r="CW405" s="20"/>
      <c r="CX405" s="20"/>
      <c r="CY405" s="20"/>
      <c r="CZ405" s="20"/>
      <c r="DA405" s="20"/>
      <c r="DB405" s="20"/>
      <c r="DC405" s="20"/>
      <c r="DD405" s="20"/>
      <c r="DE405" s="20"/>
      <c r="DF405" s="20"/>
      <c r="DG405" s="20"/>
      <c r="DH405" s="20"/>
      <c r="DI405" s="20"/>
      <c r="DJ405" s="20"/>
      <c r="DK405" s="20"/>
      <c r="DL405" s="20"/>
      <c r="DM405" s="20"/>
      <c r="DN405" s="20"/>
      <c r="DO405" s="20"/>
      <c r="DP405" s="20"/>
      <c r="DQ405" s="20"/>
      <c r="DR405" s="20"/>
      <c r="DS405" s="20"/>
      <c r="DT405" s="20"/>
      <c r="DU405" s="20"/>
      <c r="DV405" s="20"/>
      <c r="DW405" s="20"/>
      <c r="DX405" s="20"/>
      <c r="DY405" s="20"/>
      <c r="DZ405" s="20"/>
      <c r="EA405" s="20"/>
      <c r="EB405" s="20"/>
      <c r="EC405" s="20"/>
      <c r="ED405" s="20"/>
      <c r="EE405" s="20"/>
      <c r="EF405" s="20"/>
      <c r="EG405" s="20"/>
      <c r="EH405" s="20"/>
      <c r="EI405" s="20"/>
      <c r="EJ405" s="20"/>
      <c r="EK405" s="20"/>
      <c r="EL405" s="20"/>
      <c r="EM405" s="20"/>
      <c r="EN405" s="20"/>
      <c r="EO405" s="20"/>
      <c r="EP405" s="20"/>
      <c r="EQ405" s="20"/>
      <c r="ER405" s="20"/>
      <c r="ES405" s="20"/>
      <c r="ET405" s="20"/>
      <c r="EU405" s="20"/>
      <c r="EV405" s="20"/>
      <c r="EW405" s="20"/>
      <c r="EX405" s="20"/>
      <c r="EY405" s="20"/>
      <c r="EZ405" s="20"/>
      <c r="FA405" s="20"/>
      <c r="FB405" s="20"/>
      <c r="FC405" s="20"/>
      <c r="FD405" s="20"/>
      <c r="FE405" s="20"/>
      <c r="FF405" s="20"/>
      <c r="FG405" s="20"/>
      <c r="FH405" s="20"/>
      <c r="FI405" s="20"/>
      <c r="FJ405" s="20"/>
      <c r="FK405" s="20"/>
      <c r="FL405" s="20"/>
      <c r="FM405" s="20"/>
      <c r="FN405" s="20"/>
      <c r="FO405" s="20"/>
      <c r="FP405" s="20"/>
      <c r="FQ405" s="20"/>
      <c r="FR405" s="20"/>
      <c r="FS405" s="20"/>
      <c r="FT405" s="20"/>
      <c r="FU405" s="20"/>
      <c r="FV405" s="20"/>
      <c r="FW405" s="20"/>
      <c r="FX405" s="20"/>
      <c r="FY405" s="20"/>
      <c r="FZ405" s="20"/>
      <c r="GA405" s="20"/>
      <c r="GB405" s="20"/>
      <c r="GC405" s="20"/>
      <c r="GD405" s="20"/>
      <c r="GE405" s="20"/>
      <c r="GF405" s="20"/>
      <c r="GG405" s="20"/>
      <c r="GH405" s="20"/>
      <c r="GI405" s="20"/>
      <c r="GJ405" s="20"/>
      <c r="GK405" s="20"/>
      <c r="GL405" s="20"/>
      <c r="GM405" s="20"/>
      <c r="GN405" s="20"/>
      <c r="GO405" s="20"/>
      <c r="GP405" s="20"/>
      <c r="GQ405" s="20"/>
      <c r="GR405" s="20"/>
      <c r="GS405" s="20"/>
      <c r="GT405" s="20"/>
      <c r="GU405" s="20"/>
      <c r="GV405" s="20"/>
      <c r="GW405" s="20"/>
      <c r="GX405" s="20"/>
      <c r="GY405" s="20"/>
      <c r="GZ405" s="20"/>
      <c r="HA405" s="20"/>
      <c r="HB405" s="20"/>
      <c r="HC405" s="20"/>
      <c r="HD405" s="20"/>
      <c r="HE405" s="20"/>
      <c r="HF405" s="20"/>
      <c r="HG405" s="20"/>
      <c r="HH405" s="20"/>
      <c r="HI405" s="20"/>
      <c r="HJ405" s="20"/>
      <c r="HK405" s="20"/>
      <c r="HL405" s="20"/>
      <c r="HM405" s="20"/>
      <c r="HN405" s="20"/>
      <c r="HO405" s="20"/>
      <c r="HP405" s="20"/>
      <c r="HQ405" s="20"/>
      <c r="HR405" s="20"/>
      <c r="HS405" s="20"/>
      <c r="HT405" s="20"/>
      <c r="HU405" s="20"/>
      <c r="HV405" s="20"/>
      <c r="HW405" s="20"/>
      <c r="HX405" s="20"/>
      <c r="HY405" s="20"/>
      <c r="HZ405" s="20"/>
      <c r="IA405" s="20"/>
      <c r="IB405" s="20"/>
      <c r="IC405" s="20"/>
      <c r="ID405" s="20"/>
      <c r="IE405" s="20"/>
      <c r="IF405" s="20"/>
      <c r="IG405" s="20"/>
      <c r="IH405" s="20"/>
      <c r="II405" s="20"/>
      <c r="IJ405" s="20"/>
      <c r="IK405" s="20"/>
      <c r="IL405" s="20"/>
      <c r="IM405" s="20"/>
      <c r="IN405" s="20"/>
      <c r="IO405" s="20"/>
      <c r="IP405" s="20"/>
      <c r="IQ405" s="20"/>
      <c r="IR405" s="20"/>
      <c r="IS405" s="20"/>
      <c r="IT405" s="20"/>
      <c r="IU405" s="20"/>
      <c r="IV405" s="20"/>
      <c r="IW405" s="20"/>
      <c r="IX405" s="20"/>
      <c r="IY405" s="20"/>
    </row>
    <row r="406" spans="1:259" x14ac:dyDescent="0.2">
      <c r="A406" s="123">
        <v>39990</v>
      </c>
      <c r="B406" s="103" t="s">
        <v>992</v>
      </c>
      <c r="C406" s="103" t="s">
        <v>263</v>
      </c>
      <c r="D406" s="103" t="s">
        <v>134</v>
      </c>
      <c r="E406" s="145" t="s">
        <v>144</v>
      </c>
      <c r="F406" s="85">
        <v>39173</v>
      </c>
      <c r="G406" s="146">
        <v>2007</v>
      </c>
      <c r="H406" s="124" t="s">
        <v>993</v>
      </c>
      <c r="I406" s="124" t="str">
        <f t="shared" si="20"/>
        <v>VA</v>
      </c>
      <c r="J406" s="124" t="str">
        <f t="shared" si="19"/>
        <v>MD</v>
      </c>
      <c r="K406" s="124" t="str">
        <f t="shared" si="21"/>
        <v>Northeast</v>
      </c>
      <c r="L406" s="124" t="str">
        <f>INDEX('State '!$A$1:$C$62,MATCH($I406,'State '!$B:$B,0),3)</f>
        <v>Northeast</v>
      </c>
      <c r="M406" s="124" t="str">
        <f>INDEX('State '!$A$1:$C$62,MATCH($J406,'State '!$B:$B,0),3)</f>
        <v>Northeast</v>
      </c>
      <c r="N406" s="124"/>
      <c r="O406" s="147">
        <v>55</v>
      </c>
      <c r="P406" s="147">
        <v>33.5</v>
      </c>
      <c r="Q406" s="147">
        <v>175</v>
      </c>
      <c r="R406" s="86">
        <v>24</v>
      </c>
      <c r="S406" s="148" t="s">
        <v>135</v>
      </c>
      <c r="T406" s="149" t="s">
        <v>390</v>
      </c>
      <c r="U406" s="150" t="s">
        <v>994</v>
      </c>
      <c r="V406" s="124"/>
      <c r="W406" s="126"/>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0"/>
      <c r="EU406" s="20"/>
      <c r="EV406" s="20"/>
      <c r="EW406" s="20"/>
      <c r="EX406" s="20"/>
      <c r="EY406" s="20"/>
      <c r="EZ406" s="20"/>
      <c r="FA406" s="20"/>
      <c r="FB406" s="20"/>
      <c r="FC406" s="20"/>
      <c r="FD406" s="20"/>
      <c r="FE406" s="20"/>
      <c r="FF406" s="20"/>
      <c r="FG406" s="20"/>
      <c r="FH406" s="20"/>
      <c r="FI406" s="20"/>
      <c r="FJ406" s="20"/>
      <c r="FK406" s="20"/>
      <c r="FL406" s="20"/>
      <c r="FM406" s="20"/>
      <c r="FN406" s="20"/>
      <c r="FO406" s="20"/>
      <c r="FP406" s="20"/>
      <c r="FQ406" s="20"/>
      <c r="FR406" s="20"/>
      <c r="FS406" s="20"/>
      <c r="FT406" s="20"/>
      <c r="FU406" s="20"/>
      <c r="FV406" s="20"/>
      <c r="FW406" s="20"/>
      <c r="FX406" s="20"/>
      <c r="FY406" s="20"/>
      <c r="FZ406" s="20"/>
      <c r="GA406" s="20"/>
      <c r="GB406" s="20"/>
      <c r="GC406" s="20"/>
      <c r="GD406" s="20"/>
      <c r="GE406" s="20"/>
      <c r="GF406" s="20"/>
      <c r="GG406" s="20"/>
      <c r="GH406" s="20"/>
      <c r="GI406" s="20"/>
      <c r="GJ406" s="20"/>
      <c r="GK406" s="20"/>
      <c r="GL406" s="20"/>
      <c r="GM406" s="20"/>
      <c r="GN406" s="20"/>
      <c r="GO406" s="20"/>
      <c r="GP406" s="20"/>
      <c r="GQ406" s="20"/>
      <c r="GR406" s="20"/>
      <c r="GS406" s="20"/>
      <c r="GT406" s="20"/>
      <c r="GU406" s="20"/>
      <c r="GV406" s="20"/>
      <c r="GW406" s="20"/>
      <c r="GX406" s="20"/>
      <c r="GY406" s="20"/>
      <c r="GZ406" s="20"/>
      <c r="HA406" s="20"/>
      <c r="HB406" s="20"/>
      <c r="HC406" s="20"/>
      <c r="HD406" s="20"/>
      <c r="HE406" s="20"/>
      <c r="HF406" s="20"/>
      <c r="HG406" s="20"/>
      <c r="HH406" s="20"/>
      <c r="HI406" s="20"/>
      <c r="HJ406" s="20"/>
      <c r="HK406" s="20"/>
      <c r="HL406" s="20"/>
      <c r="HM406" s="20"/>
      <c r="HN406" s="20"/>
      <c r="HO406" s="20"/>
      <c r="HP406" s="20"/>
      <c r="HQ406" s="20"/>
      <c r="HR406" s="20"/>
      <c r="HS406" s="20"/>
      <c r="HT406" s="20"/>
      <c r="HU406" s="20"/>
      <c r="HV406" s="20"/>
      <c r="HW406" s="20"/>
      <c r="HX406" s="20"/>
      <c r="HY406" s="20"/>
      <c r="HZ406" s="20"/>
      <c r="IA406" s="20"/>
      <c r="IB406" s="20"/>
      <c r="IC406" s="20"/>
      <c r="ID406" s="20"/>
      <c r="IE406" s="20"/>
      <c r="IF406" s="20"/>
      <c r="IG406" s="20"/>
      <c r="IH406" s="20"/>
      <c r="II406" s="20"/>
      <c r="IJ406" s="20"/>
      <c r="IK406" s="20"/>
      <c r="IL406" s="20"/>
      <c r="IM406" s="20"/>
      <c r="IN406" s="20"/>
      <c r="IO406" s="20"/>
      <c r="IP406" s="20"/>
      <c r="IQ406" s="20"/>
      <c r="IR406" s="20"/>
      <c r="IS406" s="20"/>
      <c r="IT406" s="20"/>
      <c r="IU406" s="20"/>
      <c r="IV406" s="20"/>
      <c r="IW406" s="20"/>
      <c r="IX406" s="20"/>
      <c r="IY406" s="20"/>
    </row>
    <row r="407" spans="1:259" s="20" customFormat="1" x14ac:dyDescent="0.2">
      <c r="A407" s="123">
        <v>39990</v>
      </c>
      <c r="B407" s="103" t="s">
        <v>1001</v>
      </c>
      <c r="C407" s="103" t="s">
        <v>260</v>
      </c>
      <c r="D407" s="103" t="s">
        <v>141</v>
      </c>
      <c r="E407" s="145" t="s">
        <v>144</v>
      </c>
      <c r="F407" s="85">
        <v>39346</v>
      </c>
      <c r="G407" s="146">
        <v>2007</v>
      </c>
      <c r="H407" s="124" t="s">
        <v>1002</v>
      </c>
      <c r="I407" s="124" t="str">
        <f t="shared" si="20"/>
        <v>CO</v>
      </c>
      <c r="J407" s="124" t="str">
        <f t="shared" si="19"/>
        <v>OK</v>
      </c>
      <c r="K407" s="124" t="str">
        <f t="shared" si="21"/>
        <v>Mountain, South Central</v>
      </c>
      <c r="L407" s="124" t="str">
        <f>INDEX('State '!$A$1:$C$62,MATCH($I407,'State '!$B:$B,0),3)</f>
        <v>Mountain</v>
      </c>
      <c r="M407" s="124" t="str">
        <f>INDEX('State '!$A$1:$C$62,MATCH($J407,'State '!$B:$B,0),3)</f>
        <v>South Central</v>
      </c>
      <c r="N407" s="124"/>
      <c r="O407" s="147">
        <v>11.89</v>
      </c>
      <c r="P407" s="147">
        <v>11</v>
      </c>
      <c r="Q407" s="147">
        <v>29</v>
      </c>
      <c r="R407" s="86"/>
      <c r="S407" s="148" t="s">
        <v>135</v>
      </c>
      <c r="T407" s="149" t="s">
        <v>390</v>
      </c>
      <c r="U407" s="150" t="s">
        <v>1003</v>
      </c>
      <c r="V407" s="124"/>
      <c r="W407" s="126"/>
    </row>
    <row r="408" spans="1:259" s="20" customFormat="1" x14ac:dyDescent="0.2">
      <c r="A408" s="123">
        <v>39990</v>
      </c>
      <c r="B408" s="102" t="s">
        <v>1000</v>
      </c>
      <c r="C408" s="102" t="s">
        <v>304</v>
      </c>
      <c r="D408" s="102" t="s">
        <v>141</v>
      </c>
      <c r="E408" s="102" t="s">
        <v>144</v>
      </c>
      <c r="F408" s="83">
        <v>39173</v>
      </c>
      <c r="G408" s="84">
        <v>2007</v>
      </c>
      <c r="H408" s="124" t="s">
        <v>0</v>
      </c>
      <c r="I408" s="124" t="str">
        <f t="shared" si="20"/>
        <v>LA</v>
      </c>
      <c r="J408" s="124" t="str">
        <f t="shared" si="19"/>
        <v>LA</v>
      </c>
      <c r="K408" s="124" t="str">
        <f t="shared" si="21"/>
        <v>South Central</v>
      </c>
      <c r="L408" s="124" t="str">
        <f>INDEX('State '!$A$1:$C$62,MATCH($I408,'State '!$B:$B,0),3)</f>
        <v>South Central</v>
      </c>
      <c r="M408" s="124" t="str">
        <f>INDEX('State '!$A$1:$C$62,MATCH($J408,'State '!$B:$B,0),3)</f>
        <v>South Central</v>
      </c>
      <c r="N408" s="124"/>
      <c r="O408" s="86">
        <v>90</v>
      </c>
      <c r="P408" s="86">
        <v>74</v>
      </c>
      <c r="Q408" s="86">
        <v>200</v>
      </c>
      <c r="R408" s="125" t="s">
        <v>445</v>
      </c>
      <c r="S408" s="124" t="s">
        <v>139</v>
      </c>
      <c r="T408" s="124" t="s">
        <v>188</v>
      </c>
      <c r="U408" s="124" t="s">
        <v>391</v>
      </c>
      <c r="V408" s="124"/>
      <c r="W408" s="126"/>
    </row>
    <row r="409" spans="1:259" x14ac:dyDescent="0.2">
      <c r="A409" s="123">
        <v>39990</v>
      </c>
      <c r="B409" s="102" t="s">
        <v>922</v>
      </c>
      <c r="C409" s="102" t="s">
        <v>304</v>
      </c>
      <c r="D409" s="102" t="s">
        <v>141</v>
      </c>
      <c r="E409" s="102" t="s">
        <v>144</v>
      </c>
      <c r="F409" s="83">
        <v>39173</v>
      </c>
      <c r="G409" s="84">
        <v>2007</v>
      </c>
      <c r="H409" s="124" t="s">
        <v>6</v>
      </c>
      <c r="I409" s="124" t="str">
        <f t="shared" si="20"/>
        <v>TX</v>
      </c>
      <c r="J409" s="124" t="str">
        <f t="shared" si="19"/>
        <v>TX</v>
      </c>
      <c r="K409" s="124" t="str">
        <f t="shared" si="21"/>
        <v>South Central</v>
      </c>
      <c r="L409" s="124" t="str">
        <f>INDEX('State '!$A$1:$C$62,MATCH($I409,'State '!$B:$B,0),3)</f>
        <v>South Central</v>
      </c>
      <c r="M409" s="124" t="str">
        <f>INDEX('State '!$A$1:$C$62,MATCH($J409,'State '!$B:$B,0),3)</f>
        <v>South Central</v>
      </c>
      <c r="N409" s="124"/>
      <c r="O409" s="86">
        <v>20</v>
      </c>
      <c r="P409" s="86"/>
      <c r="Q409" s="86">
        <v>125</v>
      </c>
      <c r="R409" s="125">
        <v>24</v>
      </c>
      <c r="S409" s="124" t="s">
        <v>139</v>
      </c>
      <c r="T409" s="124" t="s">
        <v>188</v>
      </c>
      <c r="U409" s="124" t="s">
        <v>391</v>
      </c>
      <c r="V409" s="124"/>
      <c r="W409" s="126"/>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20"/>
      <c r="BW409" s="20"/>
      <c r="BX409" s="20"/>
      <c r="BY409" s="20"/>
      <c r="BZ409" s="20"/>
      <c r="CA409" s="20"/>
      <c r="CB409" s="20"/>
      <c r="CC409" s="20"/>
      <c r="CD409" s="20"/>
      <c r="CE409" s="20"/>
      <c r="CF409" s="20"/>
      <c r="CG409" s="20"/>
      <c r="CH409" s="20"/>
      <c r="CI409" s="20"/>
      <c r="CJ409" s="20"/>
      <c r="CK409" s="20"/>
      <c r="CL409" s="20"/>
      <c r="CM409" s="20"/>
      <c r="CN409" s="20"/>
      <c r="CO409" s="20"/>
      <c r="CP409" s="20"/>
      <c r="CQ409" s="20"/>
      <c r="CR409" s="20"/>
      <c r="CS409" s="20"/>
      <c r="CT409" s="20"/>
      <c r="CU409" s="20"/>
      <c r="CV409" s="20"/>
      <c r="CW409" s="20"/>
      <c r="CX409" s="20"/>
      <c r="CY409" s="20"/>
      <c r="CZ409" s="20"/>
      <c r="DA409" s="20"/>
      <c r="DB409" s="20"/>
      <c r="DC409" s="20"/>
      <c r="DD409" s="20"/>
      <c r="DE409" s="20"/>
      <c r="DF409" s="20"/>
      <c r="DG409" s="20"/>
      <c r="DH409" s="20"/>
      <c r="DI409" s="20"/>
      <c r="DJ409" s="20"/>
      <c r="DK409" s="20"/>
      <c r="DL409" s="20"/>
      <c r="DM409" s="20"/>
      <c r="DN409" s="20"/>
      <c r="DO409" s="20"/>
      <c r="DP409" s="20"/>
      <c r="DQ409" s="20"/>
      <c r="DR409" s="20"/>
      <c r="DS409" s="20"/>
      <c r="DT409" s="20"/>
      <c r="DU409" s="20"/>
      <c r="DV409" s="20"/>
      <c r="DW409" s="20"/>
      <c r="DX409" s="20"/>
      <c r="DY409" s="20"/>
      <c r="DZ409" s="20"/>
      <c r="EA409" s="20"/>
      <c r="EB409" s="20"/>
      <c r="EC409" s="20"/>
      <c r="ED409" s="20"/>
      <c r="EE409" s="20"/>
      <c r="EF409" s="20"/>
      <c r="EG409" s="20"/>
      <c r="EH409" s="20"/>
      <c r="EI409" s="20"/>
      <c r="EJ409" s="20"/>
      <c r="EK409" s="20"/>
      <c r="EL409" s="20"/>
      <c r="EM409" s="20"/>
      <c r="EN409" s="20"/>
      <c r="EO409" s="20"/>
      <c r="EP409" s="20"/>
      <c r="EQ409" s="20"/>
      <c r="ER409" s="20"/>
      <c r="ES409" s="20"/>
      <c r="ET409" s="20"/>
      <c r="EU409" s="20"/>
      <c r="EV409" s="20"/>
      <c r="EW409" s="20"/>
      <c r="EX409" s="20"/>
      <c r="EY409" s="20"/>
      <c r="EZ409" s="20"/>
      <c r="FA409" s="20"/>
      <c r="FB409" s="20"/>
      <c r="FC409" s="20"/>
      <c r="FD409" s="20"/>
      <c r="FE409" s="20"/>
      <c r="FF409" s="20"/>
      <c r="FG409" s="20"/>
      <c r="FH409" s="20"/>
      <c r="FI409" s="20"/>
      <c r="FJ409" s="20"/>
      <c r="FK409" s="20"/>
      <c r="FL409" s="20"/>
      <c r="FM409" s="20"/>
      <c r="FN409" s="20"/>
      <c r="FO409" s="20"/>
      <c r="FP409" s="20"/>
      <c r="FQ409" s="20"/>
      <c r="FR409" s="20"/>
      <c r="FS409" s="20"/>
      <c r="FT409" s="20"/>
      <c r="FU409" s="20"/>
      <c r="FV409" s="20"/>
      <c r="FW409" s="20"/>
      <c r="FX409" s="20"/>
      <c r="FY409" s="20"/>
      <c r="FZ409" s="20"/>
      <c r="GA409" s="20"/>
      <c r="GB409" s="20"/>
      <c r="GC409" s="20"/>
      <c r="GD409" s="20"/>
      <c r="GE409" s="20"/>
      <c r="GF409" s="20"/>
      <c r="GG409" s="20"/>
      <c r="GH409" s="20"/>
      <c r="GI409" s="20"/>
      <c r="GJ409" s="20"/>
      <c r="GK409" s="20"/>
      <c r="GL409" s="20"/>
      <c r="GM409" s="20"/>
      <c r="GN409" s="20"/>
      <c r="GO409" s="20"/>
      <c r="GP409" s="20"/>
      <c r="GQ409" s="20"/>
      <c r="GR409" s="20"/>
      <c r="GS409" s="20"/>
      <c r="GT409" s="20"/>
      <c r="GU409" s="20"/>
      <c r="GV409" s="20"/>
      <c r="GW409" s="20"/>
      <c r="GX409" s="20"/>
      <c r="GY409" s="20"/>
      <c r="GZ409" s="20"/>
      <c r="HA409" s="20"/>
      <c r="HB409" s="20"/>
      <c r="HC409" s="20"/>
      <c r="HD409" s="20"/>
      <c r="HE409" s="20"/>
      <c r="HF409" s="20"/>
      <c r="HG409" s="20"/>
      <c r="HH409" s="20"/>
      <c r="HI409" s="20"/>
      <c r="HJ409" s="20"/>
      <c r="HK409" s="20"/>
      <c r="HL409" s="20"/>
      <c r="HM409" s="20"/>
      <c r="HN409" s="20"/>
      <c r="HO409" s="20"/>
      <c r="HP409" s="20"/>
      <c r="HQ409" s="20"/>
      <c r="HR409" s="20"/>
      <c r="HS409" s="20"/>
      <c r="HT409" s="20"/>
      <c r="HU409" s="20"/>
      <c r="HV409" s="20"/>
      <c r="HW409" s="20"/>
      <c r="HX409" s="20"/>
      <c r="HY409" s="20"/>
      <c r="HZ409" s="20"/>
      <c r="IA409" s="20"/>
      <c r="IB409" s="20"/>
      <c r="IC409" s="20"/>
      <c r="ID409" s="20"/>
      <c r="IE409" s="20"/>
      <c r="IF409" s="20"/>
      <c r="IG409" s="20"/>
      <c r="IH409" s="20"/>
      <c r="II409" s="20"/>
      <c r="IJ409" s="20"/>
      <c r="IK409" s="20"/>
      <c r="IL409" s="20"/>
      <c r="IM409" s="20"/>
      <c r="IN409" s="20"/>
      <c r="IO409" s="20"/>
      <c r="IP409" s="20"/>
      <c r="IQ409" s="20"/>
      <c r="IR409" s="20"/>
      <c r="IS409" s="20"/>
      <c r="IT409" s="20"/>
      <c r="IU409" s="20"/>
      <c r="IV409" s="20"/>
      <c r="IW409" s="20"/>
      <c r="IX409" s="20"/>
      <c r="IY409" s="20"/>
    </row>
    <row r="410" spans="1:259" x14ac:dyDescent="0.2">
      <c r="A410" s="123">
        <v>40246</v>
      </c>
      <c r="B410" s="103" t="s">
        <v>970</v>
      </c>
      <c r="C410" s="103" t="s">
        <v>310</v>
      </c>
      <c r="D410" s="103" t="s">
        <v>137</v>
      </c>
      <c r="E410" s="145" t="s">
        <v>144</v>
      </c>
      <c r="F410" s="85">
        <v>39419</v>
      </c>
      <c r="G410" s="146">
        <v>2007</v>
      </c>
      <c r="H410" s="124" t="s">
        <v>41</v>
      </c>
      <c r="I410" s="124" t="str">
        <f t="shared" si="20"/>
        <v>MI</v>
      </c>
      <c r="J410" s="124" t="str">
        <f t="shared" si="19"/>
        <v>MI</v>
      </c>
      <c r="K410" s="124" t="str">
        <f t="shared" si="21"/>
        <v>Midwest</v>
      </c>
      <c r="L410" s="124" t="str">
        <f>INDEX('State '!$A$1:$C$62,MATCH($I410,'State '!$B:$B,0),3)</f>
        <v>Midwest</v>
      </c>
      <c r="M410" s="124" t="str">
        <f>INDEX('State '!$A$1:$C$62,MATCH($J410,'State '!$B:$B,0),3)</f>
        <v>Midwest</v>
      </c>
      <c r="N410" s="124"/>
      <c r="O410" s="147">
        <v>5.0999999999999996</v>
      </c>
      <c r="P410" s="147">
        <v>4.5</v>
      </c>
      <c r="Q410" s="147">
        <v>100</v>
      </c>
      <c r="R410" s="86">
        <v>20</v>
      </c>
      <c r="S410" s="148" t="s">
        <v>139</v>
      </c>
      <c r="T410" s="149" t="s">
        <v>188</v>
      </c>
      <c r="U410" s="150" t="s">
        <v>971</v>
      </c>
      <c r="V410" s="124"/>
      <c r="W410" s="126"/>
    </row>
    <row r="411" spans="1:259" x14ac:dyDescent="0.2">
      <c r="A411" s="123">
        <v>39990</v>
      </c>
      <c r="B411" s="103" t="s">
        <v>947</v>
      </c>
      <c r="C411" s="103" t="s">
        <v>219</v>
      </c>
      <c r="D411" s="103" t="s">
        <v>141</v>
      </c>
      <c r="E411" s="145" t="s">
        <v>144</v>
      </c>
      <c r="F411" s="85">
        <v>39431</v>
      </c>
      <c r="G411" s="146">
        <v>2007</v>
      </c>
      <c r="H411" s="124" t="s">
        <v>832</v>
      </c>
      <c r="I411" s="124" t="str">
        <f t="shared" si="20"/>
        <v>PA</v>
      </c>
      <c r="J411" s="124" t="str">
        <f t="shared" si="19"/>
        <v>DE</v>
      </c>
      <c r="K411" s="124" t="str">
        <f t="shared" si="21"/>
        <v>Northeast</v>
      </c>
      <c r="L411" s="124" t="str">
        <f>INDEX('State '!$A$1:$C$62,MATCH($I411,'State '!$B:$B,0),3)</f>
        <v>Northeast</v>
      </c>
      <c r="M411" s="124" t="str">
        <f>INDEX('State '!$A$1:$C$62,MATCH($J411,'State '!$B:$B,0),3)</f>
        <v>Northeast</v>
      </c>
      <c r="N411" s="124"/>
      <c r="O411" s="152">
        <v>7.95</v>
      </c>
      <c r="P411" s="147">
        <v>11</v>
      </c>
      <c r="Q411" s="147">
        <v>10.3</v>
      </c>
      <c r="R411" s="86" t="s">
        <v>948</v>
      </c>
      <c r="S411" s="148" t="s">
        <v>135</v>
      </c>
      <c r="T411" s="149" t="s">
        <v>390</v>
      </c>
      <c r="U411" s="150" t="s">
        <v>833</v>
      </c>
      <c r="V411" s="124"/>
      <c r="W411" s="126"/>
    </row>
    <row r="412" spans="1:259" s="20" customFormat="1" x14ac:dyDescent="0.2">
      <c r="A412" s="123">
        <v>39990</v>
      </c>
      <c r="B412" s="103" t="s">
        <v>597</v>
      </c>
      <c r="C412" s="103" t="s">
        <v>220</v>
      </c>
      <c r="D412" s="103" t="s">
        <v>134</v>
      </c>
      <c r="E412" s="145" t="s">
        <v>144</v>
      </c>
      <c r="F412" s="85">
        <v>39172</v>
      </c>
      <c r="G412" s="146">
        <v>2007</v>
      </c>
      <c r="H412" s="124" t="s">
        <v>6</v>
      </c>
      <c r="I412" s="124" t="str">
        <f t="shared" si="20"/>
        <v>TX</v>
      </c>
      <c r="J412" s="124" t="str">
        <f t="shared" si="19"/>
        <v>TX</v>
      </c>
      <c r="K412" s="124" t="str">
        <f t="shared" si="21"/>
        <v>South Central</v>
      </c>
      <c r="L412" s="124" t="str">
        <f>INDEX('State '!$A$1:$C$62,MATCH($I412,'State '!$B:$B,0),3)</f>
        <v>South Central</v>
      </c>
      <c r="M412" s="124" t="str">
        <f>INDEX('State '!$A$1:$C$62,MATCH($J412,'State '!$B:$B,0),3)</f>
        <v>South Central</v>
      </c>
      <c r="N412" s="124"/>
      <c r="O412" s="147">
        <v>65</v>
      </c>
      <c r="P412" s="147">
        <v>56</v>
      </c>
      <c r="Q412" s="147">
        <v>250</v>
      </c>
      <c r="R412" s="86">
        <v>24</v>
      </c>
      <c r="S412" s="148" t="s">
        <v>139</v>
      </c>
      <c r="T412" s="149" t="s">
        <v>188</v>
      </c>
      <c r="U412" s="150" t="s">
        <v>391</v>
      </c>
      <c r="V412" s="124"/>
      <c r="W412" s="126"/>
      <c r="X412" s="127"/>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c r="BK412" s="114"/>
      <c r="BL412" s="114"/>
      <c r="BM412" s="114"/>
      <c r="BN412" s="114"/>
      <c r="BO412" s="114"/>
      <c r="BP412" s="114"/>
      <c r="BQ412" s="114"/>
      <c r="BR412" s="114"/>
      <c r="BS412" s="114"/>
      <c r="BT412" s="114"/>
      <c r="BU412" s="114"/>
      <c r="BV412" s="114"/>
      <c r="BW412" s="114"/>
      <c r="BX412" s="114"/>
      <c r="BY412" s="114"/>
      <c r="BZ412" s="114"/>
      <c r="CA412" s="114"/>
      <c r="CB412" s="114"/>
      <c r="CC412" s="114"/>
      <c r="CD412" s="114"/>
      <c r="CE412" s="114"/>
      <c r="CF412" s="114"/>
      <c r="CG412" s="114"/>
      <c r="CH412" s="114"/>
      <c r="CI412" s="114"/>
      <c r="CJ412" s="114"/>
      <c r="CK412" s="114"/>
      <c r="CL412" s="114"/>
      <c r="CM412" s="114"/>
      <c r="CN412" s="114"/>
      <c r="CO412" s="114"/>
      <c r="CP412" s="114"/>
      <c r="CQ412" s="114"/>
      <c r="CR412" s="114"/>
      <c r="CS412" s="114"/>
      <c r="CT412" s="114"/>
      <c r="CU412" s="114"/>
      <c r="CV412" s="114"/>
      <c r="CW412" s="114"/>
      <c r="CX412" s="114"/>
      <c r="CY412" s="114"/>
      <c r="CZ412" s="114"/>
      <c r="DA412" s="114"/>
      <c r="DB412" s="114"/>
      <c r="DC412" s="114"/>
      <c r="DD412" s="114"/>
      <c r="DE412" s="114"/>
      <c r="DF412" s="114"/>
      <c r="DG412" s="114"/>
      <c r="DH412" s="114"/>
      <c r="DI412" s="114"/>
      <c r="DJ412" s="114"/>
      <c r="DK412" s="114"/>
      <c r="DL412" s="114"/>
      <c r="DM412" s="114"/>
      <c r="DN412" s="114"/>
      <c r="DO412" s="114"/>
      <c r="DP412" s="114"/>
      <c r="DQ412" s="114"/>
      <c r="DR412" s="114"/>
      <c r="DS412" s="114"/>
      <c r="DT412" s="114"/>
      <c r="DU412" s="114"/>
      <c r="DV412" s="114"/>
      <c r="DW412" s="114"/>
      <c r="DX412" s="114"/>
      <c r="DY412" s="114"/>
      <c r="DZ412" s="114"/>
      <c r="EA412" s="114"/>
      <c r="EB412" s="114"/>
      <c r="EC412" s="114"/>
      <c r="ED412" s="114"/>
      <c r="EE412" s="114"/>
      <c r="EF412" s="114"/>
      <c r="EG412" s="114"/>
      <c r="EH412" s="114"/>
      <c r="EI412" s="114"/>
      <c r="EJ412" s="114"/>
      <c r="EK412" s="114"/>
      <c r="EL412" s="114"/>
      <c r="EM412" s="114"/>
      <c r="EN412" s="114"/>
      <c r="EO412" s="114"/>
      <c r="EP412" s="114"/>
      <c r="EQ412" s="114"/>
      <c r="ER412" s="114"/>
      <c r="ES412" s="114"/>
      <c r="ET412" s="114"/>
      <c r="EU412" s="114"/>
      <c r="EV412" s="114"/>
      <c r="EW412" s="114"/>
      <c r="EX412" s="114"/>
      <c r="EY412" s="114"/>
      <c r="EZ412" s="114"/>
      <c r="FA412" s="114"/>
      <c r="FB412" s="114"/>
      <c r="FC412" s="114"/>
      <c r="FD412" s="114"/>
      <c r="FE412" s="114"/>
      <c r="FF412" s="114"/>
      <c r="FG412" s="114"/>
      <c r="FH412" s="114"/>
      <c r="FI412" s="114"/>
      <c r="FJ412" s="114"/>
      <c r="FK412" s="114"/>
      <c r="FL412" s="114"/>
      <c r="FM412" s="114"/>
      <c r="FN412" s="114"/>
      <c r="FO412" s="114"/>
      <c r="FP412" s="114"/>
      <c r="FQ412" s="114"/>
      <c r="FR412" s="114"/>
      <c r="FS412" s="114"/>
      <c r="FT412" s="114"/>
      <c r="FU412" s="114"/>
      <c r="FV412" s="114"/>
      <c r="FW412" s="114"/>
      <c r="FX412" s="114"/>
      <c r="FY412" s="114"/>
      <c r="FZ412" s="114"/>
      <c r="GA412" s="114"/>
      <c r="GB412" s="114"/>
      <c r="GC412" s="114"/>
      <c r="GD412" s="114"/>
      <c r="GE412" s="114"/>
      <c r="GF412" s="114"/>
      <c r="GG412" s="114"/>
      <c r="GH412" s="114"/>
      <c r="GI412" s="114"/>
      <c r="GJ412" s="114"/>
      <c r="GK412" s="114"/>
      <c r="GL412" s="114"/>
      <c r="GM412" s="114"/>
      <c r="GN412" s="114"/>
      <c r="GO412" s="114"/>
      <c r="GP412" s="114"/>
      <c r="GQ412" s="114"/>
      <c r="GR412" s="114"/>
      <c r="GS412" s="114"/>
      <c r="GT412" s="114"/>
      <c r="GU412" s="114"/>
      <c r="GV412" s="114"/>
      <c r="GW412" s="114"/>
      <c r="GX412" s="114"/>
      <c r="GY412" s="114"/>
      <c r="GZ412" s="114"/>
      <c r="HA412" s="114"/>
      <c r="HB412" s="114"/>
      <c r="HC412" s="114"/>
      <c r="HD412" s="114"/>
      <c r="HE412" s="114"/>
      <c r="HF412" s="114"/>
      <c r="HG412" s="114"/>
      <c r="HH412" s="114"/>
      <c r="HI412" s="114"/>
      <c r="HJ412" s="114"/>
      <c r="HK412" s="114"/>
      <c r="HL412" s="114"/>
      <c r="HM412" s="114"/>
      <c r="HN412" s="114"/>
      <c r="HO412" s="114"/>
      <c r="HP412" s="114"/>
      <c r="HQ412" s="114"/>
      <c r="HR412" s="114"/>
      <c r="HS412" s="114"/>
      <c r="HT412" s="114"/>
      <c r="HU412" s="114"/>
      <c r="HV412" s="114"/>
      <c r="HW412" s="114"/>
      <c r="HX412" s="114"/>
      <c r="HY412" s="114"/>
      <c r="HZ412" s="114"/>
      <c r="IA412" s="114"/>
      <c r="IB412" s="114"/>
      <c r="IC412" s="114"/>
      <c r="ID412" s="114"/>
      <c r="IE412" s="114"/>
      <c r="IF412" s="114"/>
      <c r="IG412" s="114"/>
      <c r="IH412" s="114"/>
      <c r="II412" s="114"/>
      <c r="IJ412" s="114"/>
      <c r="IK412" s="114"/>
      <c r="IL412" s="114"/>
      <c r="IM412" s="114"/>
      <c r="IN412" s="114"/>
      <c r="IO412" s="114"/>
      <c r="IP412" s="114"/>
      <c r="IQ412" s="114"/>
      <c r="IR412" s="114"/>
      <c r="IS412" s="114"/>
      <c r="IT412" s="114"/>
      <c r="IU412" s="114"/>
      <c r="IV412" s="114"/>
      <c r="IW412" s="114"/>
      <c r="IX412" s="114"/>
      <c r="IY412" s="114"/>
    </row>
    <row r="413" spans="1:259" s="20" customFormat="1" x14ac:dyDescent="0.2">
      <c r="A413" s="123">
        <v>39990</v>
      </c>
      <c r="B413" s="102" t="s">
        <v>936</v>
      </c>
      <c r="C413" s="102" t="s">
        <v>242</v>
      </c>
      <c r="D413" s="102" t="s">
        <v>141</v>
      </c>
      <c r="E413" s="102" t="s">
        <v>144</v>
      </c>
      <c r="F413" s="83">
        <v>39173</v>
      </c>
      <c r="G413" s="84">
        <v>2007</v>
      </c>
      <c r="H413" s="124" t="s">
        <v>6</v>
      </c>
      <c r="I413" s="124" t="str">
        <f t="shared" si="20"/>
        <v>TX</v>
      </c>
      <c r="J413" s="124" t="str">
        <f t="shared" si="19"/>
        <v>TX</v>
      </c>
      <c r="K413" s="124" t="str">
        <f t="shared" si="21"/>
        <v>South Central</v>
      </c>
      <c r="L413" s="124" t="str">
        <f>INDEX('State '!$A$1:$C$62,MATCH($I413,'State '!$B:$B,0),3)</f>
        <v>South Central</v>
      </c>
      <c r="M413" s="124" t="str">
        <f>INDEX('State '!$A$1:$C$62,MATCH($J413,'State '!$B:$B,0),3)</f>
        <v>South Central</v>
      </c>
      <c r="N413" s="124"/>
      <c r="O413" s="86">
        <v>360</v>
      </c>
      <c r="P413" s="86">
        <v>135</v>
      </c>
      <c r="Q413" s="86">
        <v>700</v>
      </c>
      <c r="R413" s="125">
        <v>42</v>
      </c>
      <c r="S413" s="124" t="s">
        <v>139</v>
      </c>
      <c r="T413" s="124" t="s">
        <v>188</v>
      </c>
      <c r="U413" s="124" t="s">
        <v>391</v>
      </c>
      <c r="V413" s="124"/>
      <c r="W413" s="126"/>
    </row>
    <row r="414" spans="1:259" s="20" customFormat="1" x14ac:dyDescent="0.2">
      <c r="A414" s="123">
        <v>39990</v>
      </c>
      <c r="B414" s="103" t="s">
        <v>915</v>
      </c>
      <c r="C414" s="103" t="s">
        <v>303</v>
      </c>
      <c r="D414" s="103" t="s">
        <v>137</v>
      </c>
      <c r="E414" s="145" t="s">
        <v>144</v>
      </c>
      <c r="F414" s="85">
        <v>39356</v>
      </c>
      <c r="G414" s="146">
        <v>2007</v>
      </c>
      <c r="H414" s="124" t="s">
        <v>6</v>
      </c>
      <c r="I414" s="124" t="str">
        <f t="shared" si="20"/>
        <v>TX</v>
      </c>
      <c r="J414" s="124" t="str">
        <f t="shared" si="19"/>
        <v>TX</v>
      </c>
      <c r="K414" s="124" t="str">
        <f t="shared" si="21"/>
        <v>South Central</v>
      </c>
      <c r="L414" s="124" t="str">
        <f>INDEX('State '!$A$1:$C$62,MATCH($I414,'State '!$B:$B,0),3)</f>
        <v>South Central</v>
      </c>
      <c r="M414" s="124" t="str">
        <f>INDEX('State '!$A$1:$C$62,MATCH($J414,'State '!$B:$B,0),3)</f>
        <v>South Central</v>
      </c>
      <c r="N414" s="124"/>
      <c r="O414" s="147">
        <v>60</v>
      </c>
      <c r="P414" s="147">
        <v>63</v>
      </c>
      <c r="Q414" s="147">
        <v>450</v>
      </c>
      <c r="R414" s="86">
        <v>24</v>
      </c>
      <c r="S414" s="148" t="s">
        <v>139</v>
      </c>
      <c r="T414" s="149" t="s">
        <v>188</v>
      </c>
      <c r="U414" s="150" t="s">
        <v>391</v>
      </c>
      <c r="V414" s="124"/>
      <c r="W414" s="126"/>
    </row>
    <row r="415" spans="1:259" s="20" customFormat="1" x14ac:dyDescent="0.2">
      <c r="A415" s="123">
        <v>39990</v>
      </c>
      <c r="B415" s="103" t="s">
        <v>945</v>
      </c>
      <c r="C415" s="103" t="s">
        <v>237</v>
      </c>
      <c r="D415" s="103" t="s">
        <v>134</v>
      </c>
      <c r="E415" s="145" t="s">
        <v>144</v>
      </c>
      <c r="F415" s="85">
        <v>39438</v>
      </c>
      <c r="G415" s="146">
        <v>2007</v>
      </c>
      <c r="H415" s="124" t="s">
        <v>18</v>
      </c>
      <c r="I415" s="124" t="str">
        <f t="shared" si="20"/>
        <v>FL</v>
      </c>
      <c r="J415" s="124" t="str">
        <f t="shared" si="19"/>
        <v>FL</v>
      </c>
      <c r="K415" s="124" t="str">
        <f t="shared" si="21"/>
        <v>Southeast</v>
      </c>
      <c r="L415" s="124" t="str">
        <f>INDEX('State '!$A$1:$C$62,MATCH($I415,'State '!$B:$B,0),3)</f>
        <v>Southeast</v>
      </c>
      <c r="M415" s="124" t="str">
        <f>INDEX('State '!$A$1:$C$62,MATCH($J415,'State '!$B:$B,0),3)</f>
        <v>Southeast</v>
      </c>
      <c r="N415" s="124"/>
      <c r="O415" s="147">
        <v>63.5</v>
      </c>
      <c r="P415" s="147">
        <v>17.3</v>
      </c>
      <c r="Q415" s="147">
        <v>95</v>
      </c>
      <c r="R415" s="86">
        <v>36</v>
      </c>
      <c r="S415" s="148" t="s">
        <v>135</v>
      </c>
      <c r="T415" s="149" t="s">
        <v>390</v>
      </c>
      <c r="U415" s="150" t="s">
        <v>946</v>
      </c>
      <c r="V415" s="124"/>
      <c r="W415" s="126"/>
    </row>
    <row r="416" spans="1:259" s="20" customFormat="1" x14ac:dyDescent="0.2">
      <c r="A416" s="123">
        <v>39990</v>
      </c>
      <c r="B416" s="102" t="s">
        <v>956</v>
      </c>
      <c r="C416" s="102" t="s">
        <v>306</v>
      </c>
      <c r="D416" s="102" t="s">
        <v>134</v>
      </c>
      <c r="E416" s="102" t="s">
        <v>144</v>
      </c>
      <c r="F416" s="83">
        <v>39203</v>
      </c>
      <c r="G416" s="84">
        <v>2007</v>
      </c>
      <c r="H416" s="124" t="s">
        <v>2</v>
      </c>
      <c r="I416" s="124" t="str">
        <f t="shared" si="20"/>
        <v>OR</v>
      </c>
      <c r="J416" s="124" t="str">
        <f t="shared" si="19"/>
        <v>OR</v>
      </c>
      <c r="K416" s="124" t="str">
        <f t="shared" si="21"/>
        <v>Pacific</v>
      </c>
      <c r="L416" s="124" t="str">
        <f>INDEX('State '!$A$1:$C$62,MATCH($I416,'State '!$B:$B,0),3)</f>
        <v>Pacific</v>
      </c>
      <c r="M416" s="124" t="str">
        <f>INDEX('State '!$A$1:$C$62,MATCH($J416,'State '!$B:$B,0),3)</f>
        <v>Pacific</v>
      </c>
      <c r="N416" s="124"/>
      <c r="O416" s="86">
        <v>0.5</v>
      </c>
      <c r="P416" s="86">
        <v>0.1</v>
      </c>
      <c r="Q416" s="86"/>
      <c r="R416" s="125">
        <v>20</v>
      </c>
      <c r="S416" s="124" t="s">
        <v>135</v>
      </c>
      <c r="T416" s="124" t="s">
        <v>390</v>
      </c>
      <c r="U416" s="124" t="s">
        <v>957</v>
      </c>
      <c r="V416" s="124"/>
      <c r="W416" s="126"/>
      <c r="X416" s="127"/>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4"/>
      <c r="CP416" s="114"/>
      <c r="CQ416" s="114"/>
      <c r="CR416" s="114"/>
      <c r="CS416" s="114"/>
      <c r="CT416" s="114"/>
      <c r="CU416" s="114"/>
      <c r="CV416" s="114"/>
      <c r="CW416" s="114"/>
      <c r="CX416" s="114"/>
      <c r="CY416" s="114"/>
      <c r="CZ416" s="114"/>
      <c r="DA416" s="114"/>
      <c r="DB416" s="114"/>
      <c r="DC416" s="114"/>
      <c r="DD416" s="114"/>
      <c r="DE416" s="114"/>
      <c r="DF416" s="114"/>
      <c r="DG416" s="114"/>
      <c r="DH416" s="114"/>
      <c r="DI416" s="114"/>
      <c r="DJ416" s="114"/>
      <c r="DK416" s="114"/>
      <c r="DL416" s="114"/>
      <c r="DM416" s="114"/>
      <c r="DN416" s="114"/>
      <c r="DO416" s="114"/>
      <c r="DP416" s="114"/>
      <c r="DQ416" s="114"/>
      <c r="DR416" s="114"/>
      <c r="DS416" s="114"/>
      <c r="DT416" s="114"/>
      <c r="DU416" s="114"/>
      <c r="DV416" s="114"/>
      <c r="DW416" s="114"/>
      <c r="DX416" s="114"/>
      <c r="DY416" s="114"/>
      <c r="DZ416" s="114"/>
      <c r="EA416" s="114"/>
      <c r="EB416" s="114"/>
      <c r="EC416" s="114"/>
      <c r="ED416" s="114"/>
      <c r="EE416" s="114"/>
      <c r="EF416" s="114"/>
      <c r="EG416" s="114"/>
      <c r="EH416" s="114"/>
      <c r="EI416" s="114"/>
      <c r="EJ416" s="114"/>
      <c r="EK416" s="114"/>
      <c r="EL416" s="114"/>
      <c r="EM416" s="114"/>
      <c r="EN416" s="114"/>
      <c r="EO416" s="114"/>
      <c r="EP416" s="114"/>
      <c r="EQ416" s="114"/>
      <c r="ER416" s="114"/>
      <c r="ES416" s="114"/>
      <c r="ET416" s="114"/>
      <c r="EU416" s="114"/>
      <c r="EV416" s="114"/>
      <c r="EW416" s="114"/>
      <c r="EX416" s="114"/>
      <c r="EY416" s="114"/>
      <c r="EZ416" s="114"/>
      <c r="FA416" s="114"/>
      <c r="FB416" s="114"/>
      <c r="FC416" s="114"/>
      <c r="FD416" s="114"/>
      <c r="FE416" s="114"/>
      <c r="FF416" s="114"/>
      <c r="FG416" s="114"/>
      <c r="FH416" s="114"/>
      <c r="FI416" s="114"/>
      <c r="FJ416" s="114"/>
      <c r="FK416" s="114"/>
      <c r="FL416" s="114"/>
      <c r="FM416" s="114"/>
      <c r="FN416" s="114"/>
      <c r="FO416" s="114"/>
      <c r="FP416" s="114"/>
      <c r="FQ416" s="114"/>
      <c r="FR416" s="114"/>
      <c r="FS416" s="114"/>
      <c r="FT416" s="114"/>
      <c r="FU416" s="114"/>
      <c r="FV416" s="114"/>
      <c r="FW416" s="114"/>
      <c r="FX416" s="114"/>
      <c r="FY416" s="114"/>
      <c r="FZ416" s="114"/>
      <c r="GA416" s="114"/>
      <c r="GB416" s="114"/>
      <c r="GC416" s="114"/>
      <c r="GD416" s="114"/>
      <c r="GE416" s="114"/>
      <c r="GF416" s="114"/>
      <c r="GG416" s="114"/>
      <c r="GH416" s="114"/>
      <c r="GI416" s="114"/>
      <c r="GJ416" s="114"/>
      <c r="GK416" s="114"/>
      <c r="GL416" s="114"/>
      <c r="GM416" s="114"/>
      <c r="GN416" s="114"/>
      <c r="GO416" s="114"/>
      <c r="GP416" s="114"/>
      <c r="GQ416" s="114"/>
      <c r="GR416" s="114"/>
      <c r="GS416" s="114"/>
      <c r="GT416" s="114"/>
      <c r="GU416" s="114"/>
      <c r="GV416" s="114"/>
      <c r="GW416" s="114"/>
      <c r="GX416" s="114"/>
      <c r="GY416" s="114"/>
      <c r="GZ416" s="114"/>
      <c r="HA416" s="114"/>
      <c r="HB416" s="114"/>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c r="IC416" s="114"/>
      <c r="ID416" s="114"/>
      <c r="IE416" s="114"/>
      <c r="IF416" s="114"/>
      <c r="IG416" s="114"/>
      <c r="IH416" s="114"/>
      <c r="II416" s="114"/>
      <c r="IJ416" s="114"/>
      <c r="IK416" s="114"/>
      <c r="IL416" s="114"/>
      <c r="IM416" s="114"/>
      <c r="IN416" s="114"/>
      <c r="IO416" s="114"/>
      <c r="IP416" s="114"/>
      <c r="IQ416" s="114"/>
      <c r="IR416" s="114"/>
      <c r="IS416" s="114"/>
      <c r="IT416" s="114"/>
      <c r="IU416" s="114"/>
      <c r="IV416" s="114"/>
      <c r="IW416" s="114"/>
      <c r="IX416" s="114"/>
      <c r="IY416" s="114"/>
    </row>
    <row r="417" spans="1:259" s="20" customFormat="1" x14ac:dyDescent="0.2">
      <c r="A417" s="123">
        <v>39990</v>
      </c>
      <c r="B417" s="103" t="s">
        <v>968</v>
      </c>
      <c r="C417" s="103" t="s">
        <v>309</v>
      </c>
      <c r="D417" s="103" t="s">
        <v>137</v>
      </c>
      <c r="E417" s="145" t="s">
        <v>144</v>
      </c>
      <c r="F417" s="85">
        <v>39436</v>
      </c>
      <c r="G417" s="146">
        <v>2007</v>
      </c>
      <c r="H417" s="124" t="s">
        <v>28</v>
      </c>
      <c r="I417" s="124" t="str">
        <f t="shared" si="20"/>
        <v>IL</v>
      </c>
      <c r="J417" s="124" t="str">
        <f t="shared" si="19"/>
        <v>IL</v>
      </c>
      <c r="K417" s="124" t="str">
        <f t="shared" si="21"/>
        <v>Midwest</v>
      </c>
      <c r="L417" s="124" t="str">
        <f>INDEX('State '!$A$1:$C$62,MATCH($I417,'State '!$B:$B,0),3)</f>
        <v>Midwest</v>
      </c>
      <c r="M417" s="124" t="str">
        <f>INDEX('State '!$A$1:$C$62,MATCH($J417,'State '!$B:$B,0),3)</f>
        <v>Midwest</v>
      </c>
      <c r="N417" s="124"/>
      <c r="O417" s="147">
        <v>13.3</v>
      </c>
      <c r="P417" s="147">
        <v>3.1</v>
      </c>
      <c r="Q417" s="147">
        <v>360</v>
      </c>
      <c r="R417" s="86">
        <v>24</v>
      </c>
      <c r="S417" s="148" t="s">
        <v>135</v>
      </c>
      <c r="T417" s="149" t="s">
        <v>390</v>
      </c>
      <c r="U417" s="150" t="s">
        <v>969</v>
      </c>
      <c r="V417" s="124"/>
      <c r="W417" s="126"/>
      <c r="X417" s="127"/>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CH417" s="114"/>
      <c r="CI417" s="114"/>
      <c r="CJ417" s="114"/>
      <c r="CK417" s="114"/>
      <c r="CL417" s="114"/>
      <c r="CM417" s="114"/>
      <c r="CN417" s="114"/>
      <c r="CO417" s="114"/>
      <c r="CP417" s="114"/>
      <c r="CQ417" s="114"/>
      <c r="CR417" s="114"/>
      <c r="CS417" s="114"/>
      <c r="CT417" s="114"/>
      <c r="CU417" s="114"/>
      <c r="CV417" s="114"/>
      <c r="CW417" s="114"/>
      <c r="CX417" s="114"/>
      <c r="CY417" s="114"/>
      <c r="CZ417" s="114"/>
      <c r="DA417" s="114"/>
      <c r="DB417" s="114"/>
      <c r="DC417" s="114"/>
      <c r="DD417" s="114"/>
      <c r="DE417" s="114"/>
      <c r="DF417" s="114"/>
      <c r="DG417" s="114"/>
      <c r="DH417" s="114"/>
      <c r="DI417" s="114"/>
      <c r="DJ417" s="114"/>
      <c r="DK417" s="114"/>
      <c r="DL417" s="114"/>
      <c r="DM417" s="114"/>
      <c r="DN417" s="114"/>
      <c r="DO417" s="114"/>
      <c r="DP417" s="114"/>
      <c r="DQ417" s="114"/>
      <c r="DR417" s="114"/>
      <c r="DS417" s="114"/>
      <c r="DT417" s="114"/>
      <c r="DU417" s="114"/>
      <c r="DV417" s="114"/>
      <c r="DW417" s="114"/>
      <c r="DX417" s="114"/>
      <c r="DY417" s="114"/>
      <c r="DZ417" s="114"/>
      <c r="EA417" s="114"/>
      <c r="EB417" s="114"/>
      <c r="EC417" s="114"/>
      <c r="ED417" s="114"/>
      <c r="EE417" s="114"/>
      <c r="EF417" s="114"/>
      <c r="EG417" s="114"/>
      <c r="EH417" s="114"/>
      <c r="EI417" s="114"/>
      <c r="EJ417" s="114"/>
      <c r="EK417" s="114"/>
      <c r="EL417" s="114"/>
      <c r="EM417" s="114"/>
      <c r="EN417" s="114"/>
      <c r="EO417" s="114"/>
      <c r="EP417" s="114"/>
      <c r="EQ417" s="114"/>
      <c r="ER417" s="114"/>
      <c r="ES417" s="114"/>
      <c r="ET417" s="114"/>
      <c r="EU417" s="114"/>
      <c r="EV417" s="114"/>
      <c r="EW417" s="114"/>
      <c r="EX417" s="114"/>
      <c r="EY417" s="114"/>
      <c r="EZ417" s="114"/>
      <c r="FA417" s="114"/>
      <c r="FB417" s="114"/>
      <c r="FC417" s="114"/>
      <c r="FD417" s="114"/>
      <c r="FE417" s="114"/>
      <c r="FF417" s="114"/>
      <c r="FG417" s="114"/>
      <c r="FH417" s="114"/>
      <c r="FI417" s="114"/>
      <c r="FJ417" s="114"/>
      <c r="FK417" s="114"/>
      <c r="FL417" s="114"/>
      <c r="FM417" s="114"/>
      <c r="FN417" s="114"/>
      <c r="FO417" s="114"/>
      <c r="FP417" s="114"/>
      <c r="FQ417" s="114"/>
      <c r="FR417" s="114"/>
      <c r="FS417" s="114"/>
      <c r="FT417" s="114"/>
      <c r="FU417" s="114"/>
      <c r="FV417" s="114"/>
      <c r="FW417" s="114"/>
      <c r="FX417" s="114"/>
      <c r="FY417" s="114"/>
      <c r="FZ417" s="114"/>
      <c r="GA417" s="114"/>
      <c r="GB417" s="114"/>
      <c r="GC417" s="114"/>
      <c r="GD417" s="114"/>
      <c r="GE417" s="114"/>
      <c r="GF417" s="114"/>
      <c r="GG417" s="114"/>
      <c r="GH417" s="114"/>
      <c r="GI417" s="114"/>
      <c r="GJ417" s="114"/>
      <c r="GK417" s="114"/>
      <c r="GL417" s="114"/>
      <c r="GM417" s="114"/>
      <c r="GN417" s="114"/>
      <c r="GO417" s="114"/>
      <c r="GP417" s="114"/>
      <c r="GQ417" s="114"/>
      <c r="GR417" s="114"/>
      <c r="GS417" s="114"/>
      <c r="GT417" s="114"/>
      <c r="GU417" s="114"/>
      <c r="GV417" s="114"/>
      <c r="GW417" s="114"/>
      <c r="GX417" s="114"/>
      <c r="GY417" s="114"/>
      <c r="GZ417" s="114"/>
      <c r="HA417" s="114"/>
      <c r="HB417" s="114"/>
      <c r="HC417" s="114"/>
      <c r="HD417" s="114"/>
      <c r="HE417" s="114"/>
      <c r="HF417" s="114"/>
      <c r="HG417" s="114"/>
      <c r="HH417" s="114"/>
      <c r="HI417" s="114"/>
      <c r="HJ417" s="114"/>
      <c r="HK417" s="114"/>
      <c r="HL417" s="114"/>
      <c r="HM417" s="114"/>
      <c r="HN417" s="114"/>
      <c r="HO417" s="114"/>
      <c r="HP417" s="114"/>
      <c r="HQ417" s="114"/>
      <c r="HR417" s="114"/>
      <c r="HS417" s="114"/>
      <c r="HT417" s="114"/>
      <c r="HU417" s="114"/>
      <c r="HV417" s="114"/>
      <c r="HW417" s="114"/>
      <c r="HX417" s="114"/>
      <c r="HY417" s="114"/>
      <c r="HZ417" s="114"/>
      <c r="IA417" s="114"/>
      <c r="IB417" s="114"/>
      <c r="IC417" s="114"/>
      <c r="ID417" s="114"/>
      <c r="IE417" s="114"/>
      <c r="IF417" s="114"/>
      <c r="IG417" s="114"/>
      <c r="IH417" s="114"/>
      <c r="II417" s="114"/>
      <c r="IJ417" s="114"/>
      <c r="IK417" s="114"/>
      <c r="IL417" s="114"/>
      <c r="IM417" s="114"/>
      <c r="IN417" s="114"/>
      <c r="IO417" s="114"/>
      <c r="IP417" s="114"/>
      <c r="IQ417" s="114"/>
      <c r="IR417" s="114"/>
      <c r="IS417" s="114"/>
      <c r="IT417" s="114"/>
      <c r="IU417" s="114"/>
      <c r="IV417" s="114"/>
      <c r="IW417" s="114"/>
      <c r="IX417" s="114"/>
      <c r="IY417" s="114"/>
    </row>
    <row r="418" spans="1:259" s="20" customFormat="1" x14ac:dyDescent="0.2">
      <c r="A418" s="123">
        <v>39990</v>
      </c>
      <c r="B418" s="103" t="s">
        <v>960</v>
      </c>
      <c r="C418" s="103" t="s">
        <v>307</v>
      </c>
      <c r="D418" s="103" t="s">
        <v>134</v>
      </c>
      <c r="E418" s="145" t="s">
        <v>144</v>
      </c>
      <c r="F418" s="85">
        <v>39401</v>
      </c>
      <c r="G418" s="146">
        <v>2007</v>
      </c>
      <c r="H418" s="124" t="s">
        <v>29</v>
      </c>
      <c r="I418" s="124" t="str">
        <f t="shared" si="20"/>
        <v>WY</v>
      </c>
      <c r="J418" s="124" t="str">
        <f t="shared" si="19"/>
        <v>WY</v>
      </c>
      <c r="K418" s="124" t="str">
        <f t="shared" si="21"/>
        <v>Mountain</v>
      </c>
      <c r="L418" s="124" t="str">
        <f>INDEX('State '!$A$1:$C$62,MATCH($I418,'State '!$B:$B,0),3)</f>
        <v>Mountain</v>
      </c>
      <c r="M418" s="124" t="str">
        <f>INDEX('State '!$A$1:$C$62,MATCH($J418,'State '!$B:$B,0),3)</f>
        <v>Mountain</v>
      </c>
      <c r="N418" s="124"/>
      <c r="O418" s="147">
        <v>15.2</v>
      </c>
      <c r="P418" s="147">
        <v>2.6</v>
      </c>
      <c r="Q418" s="147">
        <v>150</v>
      </c>
      <c r="R418" s="86">
        <v>16</v>
      </c>
      <c r="S418" s="148" t="s">
        <v>135</v>
      </c>
      <c r="T418" s="149" t="s">
        <v>390</v>
      </c>
      <c r="U418" s="150" t="s">
        <v>961</v>
      </c>
      <c r="V418" s="124"/>
      <c r="W418" s="126"/>
    </row>
    <row r="419" spans="1:259" s="20" customFormat="1" ht="25.5" x14ac:dyDescent="0.2">
      <c r="A419" s="123">
        <v>39990</v>
      </c>
      <c r="B419" s="103" t="s">
        <v>962</v>
      </c>
      <c r="C419" s="103" t="s">
        <v>248</v>
      </c>
      <c r="D419" s="103" t="s">
        <v>137</v>
      </c>
      <c r="E419" s="145" t="s">
        <v>144</v>
      </c>
      <c r="F419" s="85">
        <v>39128</v>
      </c>
      <c r="G419" s="146">
        <v>2007</v>
      </c>
      <c r="H419" s="124" t="s">
        <v>713</v>
      </c>
      <c r="I419" s="124" t="str">
        <f t="shared" si="20"/>
        <v>WY</v>
      </c>
      <c r="J419" s="124" t="str">
        <f t="shared" si="19"/>
        <v>CO</v>
      </c>
      <c r="K419" s="124" t="str">
        <f t="shared" si="21"/>
        <v>Mountain</v>
      </c>
      <c r="L419" s="124" t="str">
        <f>INDEX('State '!$A$1:$C$62,MATCH($I419,'State '!$B:$B,0),3)</f>
        <v>Mountain</v>
      </c>
      <c r="M419" s="124" t="str">
        <f>INDEX('State '!$A$1:$C$62,MATCH($J419,'State '!$B:$B,0),3)</f>
        <v>Mountain</v>
      </c>
      <c r="N419" s="124"/>
      <c r="O419" s="147">
        <v>400</v>
      </c>
      <c r="P419" s="147">
        <v>192</v>
      </c>
      <c r="Q419" s="147">
        <v>750</v>
      </c>
      <c r="R419" s="86">
        <v>42</v>
      </c>
      <c r="S419" s="148" t="s">
        <v>135</v>
      </c>
      <c r="T419" s="149" t="s">
        <v>390</v>
      </c>
      <c r="U419" s="150" t="s">
        <v>963</v>
      </c>
      <c r="V419" s="124"/>
      <c r="W419" s="126"/>
    </row>
    <row r="420" spans="1:259" s="20" customFormat="1" x14ac:dyDescent="0.2">
      <c r="A420" s="123">
        <v>39990</v>
      </c>
      <c r="B420" s="103" t="s">
        <v>964</v>
      </c>
      <c r="C420" s="103" t="s">
        <v>248</v>
      </c>
      <c r="D420" s="103" t="s">
        <v>141</v>
      </c>
      <c r="E420" s="145" t="s">
        <v>144</v>
      </c>
      <c r="F420" s="85">
        <v>39447</v>
      </c>
      <c r="G420" s="146">
        <v>2007</v>
      </c>
      <c r="H420" s="124" t="s">
        <v>586</v>
      </c>
      <c r="I420" s="124" t="str">
        <f t="shared" si="20"/>
        <v>CO</v>
      </c>
      <c r="J420" s="124" t="str">
        <f t="shared" si="19"/>
        <v>WY</v>
      </c>
      <c r="K420" s="124" t="str">
        <f t="shared" si="21"/>
        <v>Mountain</v>
      </c>
      <c r="L420" s="124" t="str">
        <f>INDEX('State '!$A$1:$C$62,MATCH($I420,'State '!$B:$B,0),3)</f>
        <v>Mountain</v>
      </c>
      <c r="M420" s="124" t="str">
        <f>INDEX('State '!$A$1:$C$62,MATCH($J420,'State '!$B:$B,0),3)</f>
        <v>Mountain</v>
      </c>
      <c r="N420" s="124"/>
      <c r="O420" s="147">
        <v>160</v>
      </c>
      <c r="P420" s="147"/>
      <c r="Q420" s="147">
        <v>750</v>
      </c>
      <c r="R420" s="86"/>
      <c r="S420" s="148" t="s">
        <v>135</v>
      </c>
      <c r="T420" s="149" t="s">
        <v>390</v>
      </c>
      <c r="U420" s="150" t="s">
        <v>963</v>
      </c>
      <c r="V420" s="124"/>
      <c r="W420" s="126"/>
      <c r="X420" s="127"/>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CH420" s="114"/>
      <c r="CI420" s="114"/>
      <c r="CJ420" s="114"/>
      <c r="CK420" s="114"/>
      <c r="CL420" s="114"/>
      <c r="CM420" s="114"/>
      <c r="CN420" s="114"/>
      <c r="CO420" s="114"/>
      <c r="CP420" s="114"/>
      <c r="CQ420" s="114"/>
      <c r="CR420" s="114"/>
      <c r="CS420" s="114"/>
      <c r="CT420" s="114"/>
      <c r="CU420" s="114"/>
      <c r="CV420" s="114"/>
      <c r="CW420" s="114"/>
      <c r="CX420" s="114"/>
      <c r="CY420" s="114"/>
      <c r="CZ420" s="114"/>
      <c r="DA420" s="114"/>
      <c r="DB420" s="114"/>
      <c r="DC420" s="114"/>
      <c r="DD420" s="114"/>
      <c r="DE420" s="114"/>
      <c r="DF420" s="114"/>
      <c r="DG420" s="114"/>
      <c r="DH420" s="114"/>
      <c r="DI420" s="114"/>
      <c r="DJ420" s="114"/>
      <c r="DK420" s="114"/>
      <c r="DL420" s="114"/>
      <c r="DM420" s="114"/>
      <c r="DN420" s="114"/>
      <c r="DO420" s="114"/>
      <c r="DP420" s="114"/>
      <c r="DQ420" s="114"/>
      <c r="DR420" s="114"/>
      <c r="DS420" s="114"/>
      <c r="DT420" s="114"/>
      <c r="DU420" s="114"/>
      <c r="DV420" s="114"/>
      <c r="DW420" s="114"/>
      <c r="DX420" s="114"/>
      <c r="DY420" s="114"/>
      <c r="DZ420" s="114"/>
      <c r="EA420" s="114"/>
      <c r="EB420" s="114"/>
      <c r="EC420" s="114"/>
      <c r="ED420" s="114"/>
      <c r="EE420" s="114"/>
      <c r="EF420" s="114"/>
      <c r="EG420" s="114"/>
      <c r="EH420" s="114"/>
      <c r="EI420" s="114"/>
      <c r="EJ420" s="114"/>
      <c r="EK420" s="114"/>
      <c r="EL420" s="114"/>
      <c r="EM420" s="114"/>
      <c r="EN420" s="114"/>
      <c r="EO420" s="114"/>
      <c r="EP420" s="114"/>
      <c r="EQ420" s="114"/>
      <c r="ER420" s="114"/>
      <c r="ES420" s="114"/>
      <c r="ET420" s="114"/>
      <c r="EU420" s="114"/>
      <c r="EV420" s="114"/>
      <c r="EW420" s="114"/>
      <c r="EX420" s="114"/>
      <c r="EY420" s="114"/>
      <c r="EZ420" s="114"/>
      <c r="FA420" s="114"/>
      <c r="FB420" s="114"/>
      <c r="FC420" s="114"/>
      <c r="FD420" s="114"/>
      <c r="FE420" s="114"/>
      <c r="FF420" s="114"/>
      <c r="FG420" s="114"/>
      <c r="FH420" s="114"/>
      <c r="FI420" s="114"/>
      <c r="FJ420" s="114"/>
      <c r="FK420" s="114"/>
      <c r="FL420" s="114"/>
      <c r="FM420" s="114"/>
      <c r="FN420" s="114"/>
      <c r="FO420" s="114"/>
      <c r="FP420" s="114"/>
      <c r="FQ420" s="114"/>
      <c r="FR420" s="114"/>
      <c r="FS420" s="114"/>
      <c r="FT420" s="114"/>
      <c r="FU420" s="114"/>
      <c r="FV420" s="114"/>
      <c r="FW420" s="114"/>
      <c r="FX420" s="114"/>
      <c r="FY420" s="114"/>
      <c r="FZ420" s="114"/>
      <c r="GA420" s="114"/>
      <c r="GB420" s="114"/>
      <c r="GC420" s="114"/>
      <c r="GD420" s="114"/>
      <c r="GE420" s="114"/>
      <c r="GF420" s="114"/>
      <c r="GG420" s="114"/>
      <c r="GH420" s="114"/>
      <c r="GI420" s="114"/>
      <c r="GJ420" s="114"/>
      <c r="GK420" s="114"/>
      <c r="GL420" s="114"/>
      <c r="GM420" s="114"/>
      <c r="GN420" s="114"/>
      <c r="GO420" s="114"/>
      <c r="GP420" s="114"/>
      <c r="GQ420" s="114"/>
      <c r="GR420" s="114"/>
      <c r="GS420" s="114"/>
      <c r="GT420" s="114"/>
      <c r="GU420" s="114"/>
      <c r="GV420" s="114"/>
      <c r="GW420" s="114"/>
      <c r="GX420" s="114"/>
      <c r="GY420" s="114"/>
      <c r="GZ420" s="114"/>
      <c r="HA420" s="114"/>
      <c r="HB420" s="114"/>
      <c r="HC420" s="114"/>
      <c r="HD420" s="114"/>
      <c r="HE420" s="114"/>
      <c r="HF420" s="114"/>
      <c r="HG420" s="114"/>
      <c r="HH420" s="114"/>
      <c r="HI420" s="114"/>
      <c r="HJ420" s="114"/>
      <c r="HK420" s="114"/>
      <c r="HL420" s="114"/>
      <c r="HM420" s="114"/>
      <c r="HN420" s="114"/>
      <c r="HO420" s="114"/>
      <c r="HP420" s="114"/>
      <c r="HQ420" s="114"/>
      <c r="HR420" s="114"/>
      <c r="HS420" s="114"/>
      <c r="HT420" s="114"/>
      <c r="HU420" s="114"/>
      <c r="HV420" s="114"/>
      <c r="HW420" s="114"/>
      <c r="HX420" s="114"/>
      <c r="HY420" s="114"/>
      <c r="HZ420" s="114"/>
      <c r="IA420" s="114"/>
      <c r="IB420" s="114"/>
      <c r="IC420" s="114"/>
      <c r="ID420" s="114"/>
      <c r="IE420" s="114"/>
      <c r="IF420" s="114"/>
      <c r="IG420" s="114"/>
      <c r="IH420" s="114"/>
      <c r="II420" s="114"/>
      <c r="IJ420" s="114"/>
      <c r="IK420" s="114"/>
      <c r="IL420" s="114"/>
      <c r="IM420" s="114"/>
      <c r="IN420" s="114"/>
      <c r="IO420" s="114"/>
      <c r="IP420" s="114"/>
      <c r="IQ420" s="114"/>
      <c r="IR420" s="114"/>
      <c r="IS420" s="114"/>
      <c r="IT420" s="114"/>
      <c r="IU420" s="114"/>
      <c r="IV420" s="114"/>
      <c r="IW420" s="114"/>
      <c r="IX420" s="114"/>
      <c r="IY420" s="114"/>
    </row>
    <row r="421" spans="1:259" s="20" customFormat="1" x14ac:dyDescent="0.2">
      <c r="A421" s="123">
        <v>39990</v>
      </c>
      <c r="B421" s="103" t="s">
        <v>996</v>
      </c>
      <c r="C421" s="103" t="s">
        <v>314</v>
      </c>
      <c r="D421" s="103" t="s">
        <v>134</v>
      </c>
      <c r="E421" s="145" t="s">
        <v>144</v>
      </c>
      <c r="F421" s="85">
        <v>39387</v>
      </c>
      <c r="G421" s="146">
        <v>2007</v>
      </c>
      <c r="H421" s="124" t="s">
        <v>13</v>
      </c>
      <c r="I421" s="124" t="str">
        <f t="shared" si="20"/>
        <v>CA</v>
      </c>
      <c r="J421" s="124" t="str">
        <f t="shared" si="19"/>
        <v>CA</v>
      </c>
      <c r="K421" s="124" t="str">
        <f t="shared" si="21"/>
        <v>Pacific</v>
      </c>
      <c r="L421" s="124" t="str">
        <f>INDEX('State '!$A$1:$C$62,MATCH($I421,'State '!$B:$B,0),3)</f>
        <v>Pacific</v>
      </c>
      <c r="M421" s="124" t="str">
        <f>INDEX('State '!$A$1:$C$62,MATCH($J421,'State '!$B:$B,0),3)</f>
        <v>Pacific</v>
      </c>
      <c r="N421" s="124"/>
      <c r="O421" s="147">
        <v>30</v>
      </c>
      <c r="P421" s="147">
        <v>6.4</v>
      </c>
      <c r="Q421" s="147">
        <v>100</v>
      </c>
      <c r="R421" s="86">
        <v>24</v>
      </c>
      <c r="S421" s="148" t="s">
        <v>139</v>
      </c>
      <c r="T421" s="149" t="s">
        <v>188</v>
      </c>
      <c r="U421" s="150" t="s">
        <v>391</v>
      </c>
      <c r="V421" s="124"/>
      <c r="W421" s="126"/>
      <c r="X421" s="127"/>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W421" s="114"/>
      <c r="BX421" s="114"/>
      <c r="BY421" s="114"/>
      <c r="BZ421" s="114"/>
      <c r="CA421" s="114"/>
      <c r="CB421" s="114"/>
      <c r="CC421" s="114"/>
      <c r="CD421" s="114"/>
      <c r="CE421" s="114"/>
      <c r="CF421" s="114"/>
      <c r="CG421" s="114"/>
      <c r="CH421" s="114"/>
      <c r="CI421" s="114"/>
      <c r="CJ421" s="114"/>
      <c r="CK421" s="114"/>
      <c r="CL421" s="114"/>
      <c r="CM421" s="114"/>
      <c r="CN421" s="114"/>
      <c r="CO421" s="114"/>
      <c r="CP421" s="114"/>
      <c r="CQ421" s="114"/>
      <c r="CR421" s="114"/>
      <c r="CS421" s="114"/>
      <c r="CT421" s="114"/>
      <c r="CU421" s="114"/>
      <c r="CV421" s="114"/>
      <c r="CW421" s="114"/>
      <c r="CX421" s="114"/>
      <c r="CY421" s="114"/>
      <c r="CZ421" s="114"/>
      <c r="DA421" s="114"/>
      <c r="DB421" s="114"/>
      <c r="DC421" s="114"/>
      <c r="DD421" s="114"/>
      <c r="DE421" s="114"/>
      <c r="DF421" s="114"/>
      <c r="DG421" s="114"/>
      <c r="DH421" s="114"/>
      <c r="DI421" s="114"/>
      <c r="DJ421" s="114"/>
      <c r="DK421" s="114"/>
      <c r="DL421" s="114"/>
      <c r="DM421" s="114"/>
      <c r="DN421" s="114"/>
      <c r="DO421" s="114"/>
      <c r="DP421" s="114"/>
      <c r="DQ421" s="114"/>
      <c r="DR421" s="114"/>
      <c r="DS421" s="114"/>
      <c r="DT421" s="114"/>
      <c r="DU421" s="114"/>
      <c r="DV421" s="114"/>
      <c r="DW421" s="114"/>
      <c r="DX421" s="114"/>
      <c r="DY421" s="114"/>
      <c r="DZ421" s="114"/>
      <c r="EA421" s="114"/>
      <c r="EB421" s="114"/>
      <c r="EC421" s="114"/>
      <c r="ED421" s="114"/>
      <c r="EE421" s="114"/>
      <c r="EF421" s="114"/>
      <c r="EG421" s="114"/>
      <c r="EH421" s="114"/>
      <c r="EI421" s="114"/>
      <c r="EJ421" s="114"/>
      <c r="EK421" s="114"/>
      <c r="EL421" s="114"/>
      <c r="EM421" s="114"/>
      <c r="EN421" s="114"/>
      <c r="EO421" s="114"/>
      <c r="EP421" s="114"/>
      <c r="EQ421" s="114"/>
      <c r="ER421" s="114"/>
      <c r="ES421" s="114"/>
      <c r="ET421" s="114"/>
      <c r="EU421" s="114"/>
      <c r="EV421" s="114"/>
      <c r="EW421" s="114"/>
      <c r="EX421" s="114"/>
      <c r="EY421" s="114"/>
      <c r="EZ421" s="114"/>
      <c r="FA421" s="114"/>
      <c r="FB421" s="114"/>
      <c r="FC421" s="114"/>
      <c r="FD421" s="114"/>
      <c r="FE421" s="114"/>
      <c r="FF421" s="114"/>
      <c r="FG421" s="114"/>
      <c r="FH421" s="114"/>
      <c r="FI421" s="114"/>
      <c r="FJ421" s="114"/>
      <c r="FK421" s="114"/>
      <c r="FL421" s="114"/>
      <c r="FM421" s="114"/>
      <c r="FN421" s="114"/>
      <c r="FO421" s="114"/>
      <c r="FP421" s="114"/>
      <c r="FQ421" s="114"/>
      <c r="FR421" s="114"/>
      <c r="FS421" s="114"/>
      <c r="FT421" s="114"/>
      <c r="FU421" s="114"/>
      <c r="FV421" s="114"/>
      <c r="FW421" s="114"/>
      <c r="FX421" s="114"/>
      <c r="FY421" s="114"/>
      <c r="FZ421" s="114"/>
      <c r="GA421" s="114"/>
      <c r="GB421" s="114"/>
      <c r="GC421" s="114"/>
      <c r="GD421" s="114"/>
      <c r="GE421" s="114"/>
      <c r="GF421" s="114"/>
      <c r="GG421" s="114"/>
      <c r="GH421" s="114"/>
      <c r="GI421" s="114"/>
      <c r="GJ421" s="114"/>
      <c r="GK421" s="114"/>
      <c r="GL421" s="114"/>
      <c r="GM421" s="114"/>
      <c r="GN421" s="114"/>
      <c r="GO421" s="114"/>
      <c r="GP421" s="114"/>
      <c r="GQ421" s="114"/>
      <c r="GR421" s="114"/>
      <c r="GS421" s="114"/>
      <c r="GT421" s="114"/>
      <c r="GU421" s="114"/>
      <c r="GV421" s="114"/>
      <c r="GW421" s="114"/>
      <c r="GX421" s="114"/>
      <c r="GY421" s="114"/>
      <c r="GZ421" s="114"/>
      <c r="HA421" s="114"/>
      <c r="HB421" s="114"/>
      <c r="HC421" s="114"/>
      <c r="HD421" s="114"/>
      <c r="HE421" s="114"/>
      <c r="HF421" s="114"/>
      <c r="HG421" s="114"/>
      <c r="HH421" s="114"/>
      <c r="HI421" s="114"/>
      <c r="HJ421" s="114"/>
      <c r="HK421" s="114"/>
      <c r="HL421" s="114"/>
      <c r="HM421" s="114"/>
      <c r="HN421" s="114"/>
      <c r="HO421" s="114"/>
      <c r="HP421" s="114"/>
      <c r="HQ421" s="114"/>
      <c r="HR421" s="114"/>
      <c r="HS421" s="114"/>
      <c r="HT421" s="114"/>
      <c r="HU421" s="114"/>
      <c r="HV421" s="114"/>
      <c r="HW421" s="114"/>
      <c r="HX421" s="114"/>
      <c r="HY421" s="114"/>
      <c r="HZ421" s="114"/>
      <c r="IA421" s="114"/>
      <c r="IB421" s="114"/>
      <c r="IC421" s="114"/>
      <c r="ID421" s="114"/>
      <c r="IE421" s="114"/>
      <c r="IF421" s="114"/>
      <c r="IG421" s="114"/>
      <c r="IH421" s="114"/>
      <c r="II421" s="114"/>
      <c r="IJ421" s="114"/>
      <c r="IK421" s="114"/>
      <c r="IL421" s="114"/>
      <c r="IM421" s="114"/>
      <c r="IN421" s="114"/>
      <c r="IO421" s="114"/>
      <c r="IP421" s="114"/>
      <c r="IQ421" s="114"/>
      <c r="IR421" s="114"/>
      <c r="IS421" s="114"/>
      <c r="IT421" s="114"/>
      <c r="IU421" s="114"/>
      <c r="IV421" s="114"/>
      <c r="IW421" s="114"/>
      <c r="IX421" s="114"/>
      <c r="IY421" s="114"/>
    </row>
    <row r="422" spans="1:259" s="20" customFormat="1" x14ac:dyDescent="0.2">
      <c r="A422" s="123">
        <v>39990</v>
      </c>
      <c r="B422" s="103" t="s">
        <v>953</v>
      </c>
      <c r="C422" s="103" t="s">
        <v>2139</v>
      </c>
      <c r="D422" s="103" t="s">
        <v>134</v>
      </c>
      <c r="E422" s="145" t="s">
        <v>144</v>
      </c>
      <c r="F422" s="85">
        <v>39309</v>
      </c>
      <c r="G422" s="146">
        <v>2007</v>
      </c>
      <c r="H422" s="124" t="s">
        <v>6</v>
      </c>
      <c r="I422" s="124" t="str">
        <f t="shared" si="20"/>
        <v>TX</v>
      </c>
      <c r="J422" s="124" t="str">
        <f t="shared" si="19"/>
        <v>TX</v>
      </c>
      <c r="K422" s="124" t="str">
        <f t="shared" si="21"/>
        <v>South Central</v>
      </c>
      <c r="L422" s="124" t="str">
        <f>INDEX('State '!$A$1:$C$62,MATCH($I422,'State '!$B:$B,0),3)</f>
        <v>South Central</v>
      </c>
      <c r="M422" s="124" t="str">
        <f>INDEX('State '!$A$1:$C$62,MATCH($J422,'State '!$B:$B,0),3)</f>
        <v>South Central</v>
      </c>
      <c r="N422" s="124"/>
      <c r="O422" s="147">
        <v>9.84</v>
      </c>
      <c r="P422" s="147">
        <v>8.6999999999999993</v>
      </c>
      <c r="Q422" s="147">
        <v>140</v>
      </c>
      <c r="R422" s="86">
        <v>30</v>
      </c>
      <c r="S422" s="148" t="s">
        <v>135</v>
      </c>
      <c r="T422" s="149" t="s">
        <v>390</v>
      </c>
      <c r="U422" s="150" t="s">
        <v>954</v>
      </c>
      <c r="V422" s="124"/>
      <c r="W422" s="126"/>
      <c r="X422" s="127"/>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CH422" s="114"/>
      <c r="CI422" s="114"/>
      <c r="CJ422" s="114"/>
      <c r="CK422" s="114"/>
      <c r="CL422" s="114"/>
      <c r="CM422" s="114"/>
      <c r="CN422" s="114"/>
      <c r="CO422" s="114"/>
      <c r="CP422" s="114"/>
      <c r="CQ422" s="114"/>
      <c r="CR422" s="114"/>
      <c r="CS422" s="114"/>
      <c r="CT422" s="114"/>
      <c r="CU422" s="114"/>
      <c r="CV422" s="114"/>
      <c r="CW422" s="114"/>
      <c r="CX422" s="114"/>
      <c r="CY422" s="114"/>
      <c r="CZ422" s="114"/>
      <c r="DA422" s="114"/>
      <c r="DB422" s="114"/>
      <c r="DC422" s="114"/>
      <c r="DD422" s="114"/>
      <c r="DE422" s="114"/>
      <c r="DF422" s="114"/>
      <c r="DG422" s="114"/>
      <c r="DH422" s="114"/>
      <c r="DI422" s="114"/>
      <c r="DJ422" s="114"/>
      <c r="DK422" s="114"/>
      <c r="DL422" s="114"/>
      <c r="DM422" s="114"/>
      <c r="DN422" s="114"/>
      <c r="DO422" s="114"/>
      <c r="DP422" s="114"/>
      <c r="DQ422" s="114"/>
      <c r="DR422" s="114"/>
      <c r="DS422" s="114"/>
      <c r="DT422" s="114"/>
      <c r="DU422" s="114"/>
      <c r="DV422" s="114"/>
      <c r="DW422" s="114"/>
      <c r="DX422" s="114"/>
      <c r="DY422" s="114"/>
      <c r="DZ422" s="114"/>
      <c r="EA422" s="114"/>
      <c r="EB422" s="114"/>
      <c r="EC422" s="114"/>
      <c r="ED422" s="114"/>
      <c r="EE422" s="114"/>
      <c r="EF422" s="114"/>
      <c r="EG422" s="114"/>
      <c r="EH422" s="114"/>
      <c r="EI422" s="114"/>
      <c r="EJ422" s="114"/>
      <c r="EK422" s="114"/>
      <c r="EL422" s="114"/>
      <c r="EM422" s="114"/>
      <c r="EN422" s="114"/>
      <c r="EO422" s="114"/>
      <c r="EP422" s="114"/>
      <c r="EQ422" s="114"/>
      <c r="ER422" s="114"/>
      <c r="ES422" s="114"/>
      <c r="ET422" s="114"/>
      <c r="EU422" s="114"/>
      <c r="EV422" s="114"/>
      <c r="EW422" s="114"/>
      <c r="EX422" s="114"/>
      <c r="EY422" s="114"/>
      <c r="EZ422" s="114"/>
      <c r="FA422" s="114"/>
      <c r="FB422" s="114"/>
      <c r="FC422" s="114"/>
      <c r="FD422" s="114"/>
      <c r="FE422" s="114"/>
      <c r="FF422" s="114"/>
      <c r="FG422" s="114"/>
      <c r="FH422" s="114"/>
      <c r="FI422" s="114"/>
      <c r="FJ422" s="114"/>
      <c r="FK422" s="114"/>
      <c r="FL422" s="114"/>
      <c r="FM422" s="114"/>
      <c r="FN422" s="114"/>
      <c r="FO422" s="114"/>
      <c r="FP422" s="114"/>
      <c r="FQ422" s="114"/>
      <c r="FR422" s="114"/>
      <c r="FS422" s="114"/>
      <c r="FT422" s="114"/>
      <c r="FU422" s="114"/>
      <c r="FV422" s="114"/>
      <c r="FW422" s="114"/>
      <c r="FX422" s="114"/>
      <c r="FY422" s="114"/>
      <c r="FZ422" s="114"/>
      <c r="GA422" s="114"/>
      <c r="GB422" s="114"/>
      <c r="GC422" s="114"/>
      <c r="GD422" s="114"/>
      <c r="GE422" s="114"/>
      <c r="GF422" s="114"/>
      <c r="GG422" s="114"/>
      <c r="GH422" s="114"/>
      <c r="GI422" s="114"/>
      <c r="GJ422" s="114"/>
      <c r="GK422" s="114"/>
      <c r="GL422" s="114"/>
      <c r="GM422" s="114"/>
      <c r="GN422" s="114"/>
      <c r="GO422" s="114"/>
      <c r="GP422" s="114"/>
      <c r="GQ422" s="114"/>
      <c r="GR422" s="114"/>
      <c r="GS422" s="114"/>
      <c r="GT422" s="114"/>
      <c r="GU422" s="114"/>
      <c r="GV422" s="114"/>
      <c r="GW422" s="114"/>
      <c r="GX422" s="114"/>
      <c r="GY422" s="114"/>
      <c r="GZ422" s="114"/>
      <c r="HA422" s="114"/>
      <c r="HB422" s="114"/>
      <c r="HC422" s="114"/>
      <c r="HD422" s="114"/>
      <c r="HE422" s="114"/>
      <c r="HF422" s="114"/>
      <c r="HG422" s="114"/>
      <c r="HH422" s="114"/>
      <c r="HI422" s="114"/>
      <c r="HJ422" s="114"/>
      <c r="HK422" s="114"/>
      <c r="HL422" s="114"/>
      <c r="HM422" s="114"/>
      <c r="HN422" s="114"/>
      <c r="HO422" s="114"/>
      <c r="HP422" s="114"/>
      <c r="HQ422" s="114"/>
      <c r="HR422" s="114"/>
      <c r="HS422" s="114"/>
      <c r="HT422" s="114"/>
      <c r="HU422" s="114"/>
      <c r="HV422" s="114"/>
      <c r="HW422" s="114"/>
      <c r="HX422" s="114"/>
      <c r="HY422" s="114"/>
      <c r="HZ422" s="114"/>
      <c r="IA422" s="114"/>
      <c r="IB422" s="114"/>
      <c r="IC422" s="114"/>
      <c r="ID422" s="114"/>
      <c r="IE422" s="114"/>
      <c r="IF422" s="114"/>
      <c r="IG422" s="114"/>
      <c r="IH422" s="114"/>
      <c r="II422" s="114"/>
      <c r="IJ422" s="114"/>
      <c r="IK422" s="114"/>
      <c r="IL422" s="114"/>
      <c r="IM422" s="114"/>
      <c r="IN422" s="114"/>
      <c r="IO422" s="114"/>
      <c r="IP422" s="114"/>
      <c r="IQ422" s="114"/>
      <c r="IR422" s="114"/>
      <c r="IS422" s="114"/>
      <c r="IT422" s="114"/>
      <c r="IU422" s="114"/>
      <c r="IV422" s="114"/>
      <c r="IW422" s="114"/>
      <c r="IX422" s="114"/>
      <c r="IY422" s="114"/>
    </row>
    <row r="423" spans="1:259" s="20" customFormat="1" x14ac:dyDescent="0.2">
      <c r="A423" s="123">
        <v>39990</v>
      </c>
      <c r="B423" s="103" t="s">
        <v>931</v>
      </c>
      <c r="C423" s="103" t="s">
        <v>262</v>
      </c>
      <c r="D423" s="103" t="s">
        <v>141</v>
      </c>
      <c r="E423" s="145" t="s">
        <v>144</v>
      </c>
      <c r="F423" s="85">
        <v>39386</v>
      </c>
      <c r="G423" s="146">
        <v>2007</v>
      </c>
      <c r="H423" s="124" t="s">
        <v>932</v>
      </c>
      <c r="I423" s="124" t="str">
        <f t="shared" si="20"/>
        <v>IA</v>
      </c>
      <c r="J423" s="124" t="str">
        <f t="shared" si="19"/>
        <v>MN</v>
      </c>
      <c r="K423" s="124" t="str">
        <f t="shared" si="21"/>
        <v>Midwest</v>
      </c>
      <c r="L423" s="124" t="str">
        <f>INDEX('State '!$A$1:$C$62,MATCH($I423,'State '!$B:$B,0),3)</f>
        <v>Midwest</v>
      </c>
      <c r="M423" s="124" t="str">
        <f>INDEX('State '!$A$1:$C$62,MATCH($J423,'State '!$B:$B,0),3)</f>
        <v>Midwest</v>
      </c>
      <c r="N423" s="124"/>
      <c r="O423" s="147">
        <v>129.19999999999999</v>
      </c>
      <c r="P423" s="147">
        <v>79</v>
      </c>
      <c r="Q423" s="147">
        <v>374.23</v>
      </c>
      <c r="R423" s="86" t="s">
        <v>933</v>
      </c>
      <c r="S423" s="148" t="s">
        <v>135</v>
      </c>
      <c r="T423" s="149" t="s">
        <v>390</v>
      </c>
      <c r="U423" s="150" t="s">
        <v>934</v>
      </c>
      <c r="V423" s="124"/>
      <c r="W423" s="126"/>
      <c r="X423" s="127"/>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CH423" s="114"/>
      <c r="CI423" s="114"/>
      <c r="CJ423" s="114"/>
      <c r="CK423" s="114"/>
      <c r="CL423" s="114"/>
      <c r="CM423" s="114"/>
      <c r="CN423" s="114"/>
      <c r="CO423" s="114"/>
      <c r="CP423" s="114"/>
      <c r="CQ423" s="114"/>
      <c r="CR423" s="114"/>
      <c r="CS423" s="114"/>
      <c r="CT423" s="114"/>
      <c r="CU423" s="114"/>
      <c r="CV423" s="114"/>
      <c r="CW423" s="114"/>
      <c r="CX423" s="114"/>
      <c r="CY423" s="114"/>
      <c r="CZ423" s="114"/>
      <c r="DA423" s="114"/>
      <c r="DB423" s="114"/>
      <c r="DC423" s="114"/>
      <c r="DD423" s="114"/>
      <c r="DE423" s="114"/>
      <c r="DF423" s="114"/>
      <c r="DG423" s="114"/>
      <c r="DH423" s="114"/>
      <c r="DI423" s="114"/>
      <c r="DJ423" s="114"/>
      <c r="DK423" s="114"/>
      <c r="DL423" s="114"/>
      <c r="DM423" s="114"/>
      <c r="DN423" s="114"/>
      <c r="DO423" s="114"/>
      <c r="DP423" s="114"/>
      <c r="DQ423" s="114"/>
      <c r="DR423" s="114"/>
      <c r="DS423" s="114"/>
      <c r="DT423" s="114"/>
      <c r="DU423" s="114"/>
      <c r="DV423" s="114"/>
      <c r="DW423" s="114"/>
      <c r="DX423" s="114"/>
      <c r="DY423" s="114"/>
      <c r="DZ423" s="114"/>
      <c r="EA423" s="114"/>
      <c r="EB423" s="114"/>
      <c r="EC423" s="114"/>
      <c r="ED423" s="114"/>
      <c r="EE423" s="114"/>
      <c r="EF423" s="114"/>
      <c r="EG423" s="114"/>
      <c r="EH423" s="114"/>
      <c r="EI423" s="114"/>
      <c r="EJ423" s="114"/>
      <c r="EK423" s="114"/>
      <c r="EL423" s="114"/>
      <c r="EM423" s="114"/>
      <c r="EN423" s="114"/>
      <c r="EO423" s="114"/>
      <c r="EP423" s="114"/>
      <c r="EQ423" s="114"/>
      <c r="ER423" s="114"/>
      <c r="ES423" s="114"/>
      <c r="ET423" s="114"/>
      <c r="EU423" s="114"/>
      <c r="EV423" s="114"/>
      <c r="EW423" s="114"/>
      <c r="EX423" s="114"/>
      <c r="EY423" s="114"/>
      <c r="EZ423" s="114"/>
      <c r="FA423" s="114"/>
      <c r="FB423" s="114"/>
      <c r="FC423" s="114"/>
      <c r="FD423" s="114"/>
      <c r="FE423" s="114"/>
      <c r="FF423" s="114"/>
      <c r="FG423" s="114"/>
      <c r="FH423" s="114"/>
      <c r="FI423" s="114"/>
      <c r="FJ423" s="114"/>
      <c r="FK423" s="114"/>
      <c r="FL423" s="114"/>
      <c r="FM423" s="114"/>
      <c r="FN423" s="114"/>
      <c r="FO423" s="114"/>
      <c r="FP423" s="114"/>
      <c r="FQ423" s="114"/>
      <c r="FR423" s="114"/>
      <c r="FS423" s="114"/>
      <c r="FT423" s="114"/>
      <c r="FU423" s="114"/>
      <c r="FV423" s="114"/>
      <c r="FW423" s="114"/>
      <c r="FX423" s="114"/>
      <c r="FY423" s="114"/>
      <c r="FZ423" s="114"/>
      <c r="GA423" s="114"/>
      <c r="GB423" s="114"/>
      <c r="GC423" s="114"/>
      <c r="GD423" s="114"/>
      <c r="GE423" s="114"/>
      <c r="GF423" s="114"/>
      <c r="GG423" s="114"/>
      <c r="GH423" s="114"/>
      <c r="GI423" s="114"/>
      <c r="GJ423" s="114"/>
      <c r="GK423" s="114"/>
      <c r="GL423" s="114"/>
      <c r="GM423" s="114"/>
      <c r="GN423" s="114"/>
      <c r="GO423" s="114"/>
      <c r="GP423" s="114"/>
      <c r="GQ423" s="114"/>
      <c r="GR423" s="114"/>
      <c r="GS423" s="114"/>
      <c r="GT423" s="114"/>
      <c r="GU423" s="114"/>
      <c r="GV423" s="114"/>
      <c r="GW423" s="114"/>
      <c r="GX423" s="114"/>
      <c r="GY423" s="114"/>
      <c r="GZ423" s="114"/>
      <c r="HA423" s="114"/>
      <c r="HB423" s="114"/>
      <c r="HC423" s="114"/>
      <c r="HD423" s="114"/>
      <c r="HE423" s="114"/>
      <c r="HF423" s="114"/>
      <c r="HG423" s="114"/>
      <c r="HH423" s="114"/>
      <c r="HI423" s="114"/>
      <c r="HJ423" s="114"/>
      <c r="HK423" s="114"/>
      <c r="HL423" s="114"/>
      <c r="HM423" s="114"/>
      <c r="HN423" s="114"/>
      <c r="HO423" s="114"/>
      <c r="HP423" s="114"/>
      <c r="HQ423" s="114"/>
      <c r="HR423" s="114"/>
      <c r="HS423" s="114"/>
      <c r="HT423" s="114"/>
      <c r="HU423" s="114"/>
      <c r="HV423" s="114"/>
      <c r="HW423" s="114"/>
      <c r="HX423" s="114"/>
      <c r="HY423" s="114"/>
      <c r="HZ423" s="114"/>
      <c r="IA423" s="114"/>
      <c r="IB423" s="114"/>
      <c r="IC423" s="114"/>
      <c r="ID423" s="114"/>
      <c r="IE423" s="114"/>
      <c r="IF423" s="114"/>
      <c r="IG423" s="114"/>
      <c r="IH423" s="114"/>
      <c r="II423" s="114"/>
      <c r="IJ423" s="114"/>
      <c r="IK423" s="114"/>
      <c r="IL423" s="114"/>
      <c r="IM423" s="114"/>
      <c r="IN423" s="114"/>
      <c r="IO423" s="114"/>
      <c r="IP423" s="114"/>
      <c r="IQ423" s="114"/>
      <c r="IR423" s="114"/>
      <c r="IS423" s="114"/>
      <c r="IT423" s="114"/>
      <c r="IU423" s="114"/>
      <c r="IV423" s="114"/>
      <c r="IW423" s="114"/>
      <c r="IX423" s="114"/>
      <c r="IY423" s="114"/>
    </row>
    <row r="424" spans="1:259" s="20" customFormat="1" ht="25.5" x14ac:dyDescent="0.2">
      <c r="A424" s="123">
        <v>39990</v>
      </c>
      <c r="B424" s="103" t="s">
        <v>926</v>
      </c>
      <c r="C424" s="103" t="s">
        <v>262</v>
      </c>
      <c r="D424" s="103" t="s">
        <v>141</v>
      </c>
      <c r="E424" s="145" t="s">
        <v>144</v>
      </c>
      <c r="F424" s="85">
        <v>39386</v>
      </c>
      <c r="G424" s="146">
        <v>2007</v>
      </c>
      <c r="H424" s="124" t="s">
        <v>927</v>
      </c>
      <c r="I424" s="124" t="str">
        <f t="shared" si="20"/>
        <v>KS</v>
      </c>
      <c r="J424" s="124" t="str">
        <f t="shared" si="19"/>
        <v>IA</v>
      </c>
      <c r="K424" s="124" t="str">
        <f t="shared" si="21"/>
        <v>South Central, Mountain, Midwest</v>
      </c>
      <c r="L424" s="124" t="str">
        <f>INDEX('State '!$A$1:$C$62,MATCH($I424,'State '!$B:$B,0),3)</f>
        <v>South Central</v>
      </c>
      <c r="M424" s="124" t="str">
        <f>INDEX('State '!$A$1:$C$62,MATCH($J424,'State '!$B:$B,0),3)</f>
        <v>Midwest</v>
      </c>
      <c r="N424" s="124" t="s">
        <v>2574</v>
      </c>
      <c r="O424" s="147">
        <v>8.98</v>
      </c>
      <c r="P424" s="147">
        <v>6</v>
      </c>
      <c r="Q424" s="147">
        <v>44.2</v>
      </c>
      <c r="R424" s="86"/>
      <c r="S424" s="148" t="s">
        <v>135</v>
      </c>
      <c r="T424" s="149" t="s">
        <v>390</v>
      </c>
      <c r="U424" s="150" t="s">
        <v>928</v>
      </c>
      <c r="V424" s="124"/>
      <c r="W424" s="126"/>
      <c r="X424" s="127"/>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4"/>
      <c r="DV424" s="114"/>
      <c r="DW424" s="114"/>
      <c r="DX424" s="114"/>
      <c r="DY424" s="114"/>
      <c r="DZ424" s="114"/>
      <c r="EA424" s="114"/>
      <c r="EB424" s="114"/>
      <c r="EC424" s="114"/>
      <c r="ED424" s="114"/>
      <c r="EE424" s="114"/>
      <c r="EF424" s="114"/>
      <c r="EG424" s="114"/>
      <c r="EH424" s="114"/>
      <c r="EI424" s="114"/>
      <c r="EJ424" s="114"/>
      <c r="EK424" s="114"/>
      <c r="EL424" s="114"/>
      <c r="EM424" s="114"/>
      <c r="EN424" s="114"/>
      <c r="EO424" s="114"/>
      <c r="EP424" s="114"/>
      <c r="EQ424" s="114"/>
      <c r="ER424" s="114"/>
      <c r="ES424" s="114"/>
      <c r="ET424" s="114"/>
      <c r="EU424" s="114"/>
      <c r="EV424" s="114"/>
      <c r="EW424" s="114"/>
      <c r="EX424" s="114"/>
      <c r="EY424" s="114"/>
      <c r="EZ424" s="114"/>
      <c r="FA424" s="114"/>
      <c r="FB424" s="114"/>
      <c r="FC424" s="114"/>
      <c r="FD424" s="114"/>
      <c r="FE424" s="114"/>
      <c r="FF424" s="114"/>
      <c r="FG424" s="114"/>
      <c r="FH424" s="114"/>
      <c r="FI424" s="114"/>
      <c r="FJ424" s="114"/>
      <c r="FK424" s="114"/>
      <c r="FL424" s="114"/>
      <c r="FM424" s="114"/>
      <c r="FN424" s="114"/>
      <c r="FO424" s="114"/>
      <c r="FP424" s="114"/>
      <c r="FQ424" s="114"/>
      <c r="FR424" s="114"/>
      <c r="FS424" s="114"/>
      <c r="FT424" s="114"/>
      <c r="FU424" s="114"/>
      <c r="FV424" s="114"/>
      <c r="FW424" s="114"/>
      <c r="FX424" s="114"/>
      <c r="FY424" s="114"/>
      <c r="FZ424" s="114"/>
      <c r="GA424" s="114"/>
      <c r="GB424" s="114"/>
      <c r="GC424" s="114"/>
      <c r="GD424" s="114"/>
      <c r="GE424" s="114"/>
      <c r="GF424" s="114"/>
      <c r="GG424" s="114"/>
      <c r="GH424" s="114"/>
      <c r="GI424" s="114"/>
      <c r="GJ424" s="114"/>
      <c r="GK424" s="114"/>
      <c r="GL424" s="114"/>
      <c r="GM424" s="114"/>
      <c r="GN424" s="114"/>
      <c r="GO424" s="114"/>
      <c r="GP424" s="114"/>
      <c r="GQ424" s="114"/>
      <c r="GR424" s="114"/>
      <c r="GS424" s="114"/>
      <c r="GT424" s="114"/>
      <c r="GU424" s="114"/>
      <c r="GV424" s="114"/>
      <c r="GW424" s="114"/>
      <c r="GX424" s="114"/>
      <c r="GY424" s="114"/>
      <c r="GZ424" s="114"/>
      <c r="HA424" s="114"/>
      <c r="HB424" s="114"/>
      <c r="HC424" s="114"/>
      <c r="HD424" s="114"/>
      <c r="HE424" s="114"/>
      <c r="HF424" s="114"/>
      <c r="HG424" s="114"/>
      <c r="HH424" s="114"/>
      <c r="HI424" s="114"/>
      <c r="HJ424" s="114"/>
      <c r="HK424" s="114"/>
      <c r="HL424" s="114"/>
      <c r="HM424" s="114"/>
      <c r="HN424" s="114"/>
      <c r="HO424" s="114"/>
      <c r="HP424" s="114"/>
      <c r="HQ424" s="114"/>
      <c r="HR424" s="114"/>
      <c r="HS424" s="114"/>
      <c r="HT424" s="114"/>
      <c r="HU424" s="114"/>
      <c r="HV424" s="114"/>
      <c r="HW424" s="114"/>
      <c r="HX424" s="114"/>
      <c r="HY424" s="114"/>
      <c r="HZ424" s="114"/>
      <c r="IA424" s="114"/>
      <c r="IB424" s="114"/>
      <c r="IC424" s="114"/>
      <c r="ID424" s="114"/>
      <c r="IE424" s="114"/>
      <c r="IF424" s="114"/>
      <c r="IG424" s="114"/>
      <c r="IH424" s="114"/>
      <c r="II424" s="114"/>
      <c r="IJ424" s="114"/>
      <c r="IK424" s="114"/>
      <c r="IL424" s="114"/>
      <c r="IM424" s="114"/>
      <c r="IN424" s="114"/>
      <c r="IO424" s="114"/>
      <c r="IP424" s="114"/>
      <c r="IQ424" s="114"/>
      <c r="IR424" s="114"/>
      <c r="IS424" s="114"/>
      <c r="IT424" s="114"/>
      <c r="IU424" s="114"/>
      <c r="IV424" s="114"/>
      <c r="IW424" s="114"/>
      <c r="IX424" s="114"/>
      <c r="IY424" s="114"/>
    </row>
    <row r="425" spans="1:259" s="20" customFormat="1" x14ac:dyDescent="0.2">
      <c r="A425" s="123">
        <v>39990</v>
      </c>
      <c r="B425" s="103" t="s">
        <v>918</v>
      </c>
      <c r="C425" s="103" t="s">
        <v>246</v>
      </c>
      <c r="D425" s="103" t="s">
        <v>141</v>
      </c>
      <c r="E425" s="145" t="s">
        <v>144</v>
      </c>
      <c r="F425" s="85">
        <v>39522</v>
      </c>
      <c r="G425" s="146">
        <v>2007</v>
      </c>
      <c r="H425" s="124" t="s">
        <v>919</v>
      </c>
      <c r="I425" s="124" t="str">
        <f t="shared" si="20"/>
        <v>MX</v>
      </c>
      <c r="J425" s="124" t="str">
        <f t="shared" si="19"/>
        <v>AZ</v>
      </c>
      <c r="K425" s="124" t="str">
        <f t="shared" si="21"/>
        <v>Mexico, Mountain</v>
      </c>
      <c r="L425" s="124" t="str">
        <f>INDEX('State '!$A$1:$C$62,MATCH($I425,'State '!$B:$B,0),3)</f>
        <v>Mexico</v>
      </c>
      <c r="M425" s="124" t="str">
        <f>INDEX('State '!$A$1:$C$62,MATCH($J425,'State '!$B:$B,0),3)</f>
        <v>Mountain</v>
      </c>
      <c r="N425" s="124"/>
      <c r="O425" s="147">
        <v>4</v>
      </c>
      <c r="P425" s="147">
        <v>2</v>
      </c>
      <c r="Q425" s="147">
        <v>614</v>
      </c>
      <c r="R425" s="86" t="s">
        <v>920</v>
      </c>
      <c r="S425" s="148" t="s">
        <v>135</v>
      </c>
      <c r="T425" s="149" t="s">
        <v>390</v>
      </c>
      <c r="U425" s="150" t="s">
        <v>921</v>
      </c>
      <c r="V425" s="124"/>
      <c r="W425" s="126"/>
    </row>
    <row r="426" spans="1:259" s="20" customFormat="1" x14ac:dyDescent="0.2">
      <c r="A426" s="123">
        <v>39990</v>
      </c>
      <c r="B426" s="103" t="s">
        <v>988</v>
      </c>
      <c r="C426" s="103" t="s">
        <v>285</v>
      </c>
      <c r="D426" s="103" t="s">
        <v>141</v>
      </c>
      <c r="E426" s="145" t="s">
        <v>144</v>
      </c>
      <c r="F426" s="85">
        <v>39234</v>
      </c>
      <c r="G426" s="151">
        <v>2007</v>
      </c>
      <c r="H426" s="124" t="s">
        <v>0</v>
      </c>
      <c r="I426" s="124" t="str">
        <f t="shared" si="20"/>
        <v>LA</v>
      </c>
      <c r="J426" s="124" t="str">
        <f t="shared" si="19"/>
        <v>LA</v>
      </c>
      <c r="K426" s="124" t="str">
        <f t="shared" si="21"/>
        <v>South Central</v>
      </c>
      <c r="L426" s="124" t="str">
        <f>INDEX('State '!$A$1:$C$62,MATCH($I426,'State '!$B:$B,0),3)</f>
        <v>South Central</v>
      </c>
      <c r="M426" s="124" t="str">
        <f>INDEX('State '!$A$1:$C$62,MATCH($J426,'State '!$B:$B,0),3)</f>
        <v>South Central</v>
      </c>
      <c r="N426" s="124"/>
      <c r="O426" s="147">
        <v>17</v>
      </c>
      <c r="P426" s="147"/>
      <c r="Q426" s="147">
        <v>200</v>
      </c>
      <c r="R426" s="86"/>
      <c r="S426" s="148" t="s">
        <v>139</v>
      </c>
      <c r="T426" s="149" t="s">
        <v>188</v>
      </c>
      <c r="U426" s="150" t="s">
        <v>391</v>
      </c>
      <c r="V426" s="124"/>
      <c r="W426" s="126"/>
    </row>
    <row r="427" spans="1:259" s="20" customFormat="1" x14ac:dyDescent="0.2">
      <c r="A427" s="123">
        <v>39990</v>
      </c>
      <c r="B427" s="103" t="s">
        <v>983</v>
      </c>
      <c r="C427" s="103" t="s">
        <v>207</v>
      </c>
      <c r="D427" s="103" t="s">
        <v>141</v>
      </c>
      <c r="E427" s="145" t="s">
        <v>144</v>
      </c>
      <c r="F427" s="85">
        <v>39387</v>
      </c>
      <c r="G427" s="151">
        <v>2007</v>
      </c>
      <c r="H427" s="124" t="s">
        <v>984</v>
      </c>
      <c r="I427" s="124" t="str">
        <f t="shared" si="20"/>
        <v>NY</v>
      </c>
      <c r="J427" s="124" t="str">
        <f t="shared" si="19"/>
        <v>MA</v>
      </c>
      <c r="K427" s="124" t="str">
        <f t="shared" si="21"/>
        <v>Northeast</v>
      </c>
      <c r="L427" s="124" t="str">
        <f>INDEX('State '!$A$1:$C$62,MATCH($I427,'State '!$B:$B,0),3)</f>
        <v>Northeast</v>
      </c>
      <c r="M427" s="124" t="str">
        <f>INDEX('State '!$A$1:$C$62,MATCH($J427,'State '!$B:$B,0),3)</f>
        <v>Northeast</v>
      </c>
      <c r="N427" s="124"/>
      <c r="O427" s="147">
        <v>110.8</v>
      </c>
      <c r="P427" s="147"/>
      <c r="Q427" s="147">
        <v>136</v>
      </c>
      <c r="R427" s="86">
        <v>24</v>
      </c>
      <c r="S427" s="148" t="s">
        <v>135</v>
      </c>
      <c r="T427" s="149" t="s">
        <v>390</v>
      </c>
      <c r="U427" s="150" t="s">
        <v>985</v>
      </c>
      <c r="V427" s="124"/>
      <c r="W427" s="126"/>
    </row>
    <row r="428" spans="1:259" s="20" customFormat="1" x14ac:dyDescent="0.2">
      <c r="A428" s="123">
        <v>39990</v>
      </c>
      <c r="B428" s="103" t="s">
        <v>913</v>
      </c>
      <c r="C428" s="103" t="s">
        <v>258</v>
      </c>
      <c r="D428" s="103" t="s">
        <v>141</v>
      </c>
      <c r="E428" s="145" t="s">
        <v>144</v>
      </c>
      <c r="F428" s="85">
        <v>39217</v>
      </c>
      <c r="G428" s="151">
        <v>2007</v>
      </c>
      <c r="H428" s="124" t="s">
        <v>25</v>
      </c>
      <c r="I428" s="124" t="str">
        <f t="shared" si="20"/>
        <v>CO</v>
      </c>
      <c r="J428" s="124" t="str">
        <f t="shared" si="19"/>
        <v>CO</v>
      </c>
      <c r="K428" s="124" t="str">
        <f t="shared" si="21"/>
        <v>Mountain</v>
      </c>
      <c r="L428" s="124" t="str">
        <f>INDEX('State '!$A$1:$C$62,MATCH($I428,'State '!$B:$B,0),3)</f>
        <v>Mountain</v>
      </c>
      <c r="M428" s="124" t="str">
        <f>INDEX('State '!$A$1:$C$62,MATCH($J428,'State '!$B:$B,0),3)</f>
        <v>Mountain</v>
      </c>
      <c r="N428" s="124"/>
      <c r="O428" s="147">
        <v>57.8</v>
      </c>
      <c r="P428" s="147">
        <v>38</v>
      </c>
      <c r="Q428" s="147">
        <v>450</v>
      </c>
      <c r="R428" s="86">
        <v>30</v>
      </c>
      <c r="S428" s="148" t="s">
        <v>135</v>
      </c>
      <c r="T428" s="149" t="s">
        <v>390</v>
      </c>
      <c r="U428" s="150" t="s">
        <v>914</v>
      </c>
      <c r="V428" s="124"/>
      <c r="W428" s="126"/>
    </row>
    <row r="429" spans="1:259" x14ac:dyDescent="0.2">
      <c r="A429" s="123">
        <v>40367</v>
      </c>
      <c r="B429" s="103" t="s">
        <v>955</v>
      </c>
      <c r="C429" s="103" t="s">
        <v>305</v>
      </c>
      <c r="D429" s="103" t="s">
        <v>134</v>
      </c>
      <c r="E429" s="145" t="s">
        <v>144</v>
      </c>
      <c r="F429" s="85">
        <v>39083</v>
      </c>
      <c r="G429" s="151">
        <v>2007</v>
      </c>
      <c r="H429" s="124" t="s">
        <v>6</v>
      </c>
      <c r="I429" s="124" t="str">
        <f t="shared" si="20"/>
        <v>TX</v>
      </c>
      <c r="J429" s="124" t="str">
        <f t="shared" si="19"/>
        <v>TX</v>
      </c>
      <c r="K429" s="124" t="str">
        <f t="shared" si="21"/>
        <v>South Central</v>
      </c>
      <c r="L429" s="124" t="str">
        <f>INDEX('State '!$A$1:$C$62,MATCH($I429,'State '!$B:$B,0),3)</f>
        <v>South Central</v>
      </c>
      <c r="M429" s="124" t="str">
        <f>INDEX('State '!$A$1:$C$62,MATCH($J429,'State '!$B:$B,0),3)</f>
        <v>South Central</v>
      </c>
      <c r="N429" s="124"/>
      <c r="O429" s="147">
        <v>90</v>
      </c>
      <c r="P429" s="147">
        <v>65</v>
      </c>
      <c r="Q429" s="147">
        <v>30</v>
      </c>
      <c r="R429" s="86">
        <v>20</v>
      </c>
      <c r="S429" s="148" t="s">
        <v>139</v>
      </c>
      <c r="T429" s="149" t="s">
        <v>188</v>
      </c>
      <c r="U429" s="150" t="s">
        <v>391</v>
      </c>
      <c r="V429" s="124"/>
      <c r="W429" s="126"/>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20"/>
      <c r="EW429" s="20"/>
      <c r="EX429" s="20"/>
      <c r="EY429" s="20"/>
      <c r="EZ429" s="20"/>
      <c r="FA429" s="20"/>
      <c r="FB429" s="20"/>
      <c r="FC429" s="20"/>
      <c r="FD429" s="20"/>
      <c r="FE429" s="20"/>
      <c r="FF429" s="20"/>
      <c r="FG429" s="20"/>
      <c r="FH429" s="20"/>
      <c r="FI429" s="20"/>
      <c r="FJ429" s="20"/>
      <c r="FK429" s="20"/>
      <c r="FL429" s="20"/>
      <c r="FM429" s="20"/>
      <c r="FN429" s="20"/>
      <c r="FO429" s="20"/>
      <c r="FP429" s="20"/>
      <c r="FQ429" s="20"/>
      <c r="FR429" s="20"/>
      <c r="FS429" s="20"/>
      <c r="FT429" s="20"/>
      <c r="FU429" s="20"/>
      <c r="FV429" s="20"/>
      <c r="FW429" s="20"/>
      <c r="FX429" s="20"/>
      <c r="FY429" s="20"/>
      <c r="FZ429" s="20"/>
      <c r="GA429" s="20"/>
      <c r="GB429" s="20"/>
      <c r="GC429" s="20"/>
      <c r="GD429" s="20"/>
      <c r="GE429" s="20"/>
      <c r="GF429" s="20"/>
      <c r="GG429" s="20"/>
      <c r="GH429" s="20"/>
      <c r="GI429" s="20"/>
      <c r="GJ429" s="20"/>
      <c r="GK429" s="20"/>
      <c r="GL429" s="20"/>
      <c r="GM429" s="20"/>
      <c r="GN429" s="20"/>
      <c r="GO429" s="20"/>
      <c r="GP429" s="20"/>
      <c r="GQ429" s="20"/>
      <c r="GR429" s="20"/>
      <c r="GS429" s="20"/>
      <c r="GT429" s="20"/>
      <c r="GU429" s="20"/>
      <c r="GV429" s="20"/>
      <c r="GW429" s="20"/>
      <c r="GX429" s="20"/>
      <c r="GY429" s="20"/>
      <c r="GZ429" s="20"/>
      <c r="HA429" s="20"/>
      <c r="HB429" s="20"/>
      <c r="HC429" s="20"/>
      <c r="HD429" s="20"/>
      <c r="HE429" s="20"/>
      <c r="HF429" s="20"/>
      <c r="HG429" s="20"/>
      <c r="HH429" s="20"/>
      <c r="HI429" s="20"/>
      <c r="HJ429" s="20"/>
      <c r="HK429" s="20"/>
      <c r="HL429" s="20"/>
      <c r="HM429" s="20"/>
      <c r="HN429" s="20"/>
      <c r="HO429" s="20"/>
      <c r="HP429" s="20"/>
      <c r="HQ429" s="20"/>
      <c r="HR429" s="20"/>
      <c r="HS429" s="20"/>
      <c r="HT429" s="20"/>
      <c r="HU429" s="20"/>
      <c r="HV429" s="20"/>
      <c r="HW429" s="20"/>
      <c r="HX429" s="20"/>
      <c r="HY429" s="20"/>
      <c r="HZ429" s="20"/>
      <c r="IA429" s="20"/>
      <c r="IB429" s="20"/>
      <c r="IC429" s="20"/>
      <c r="ID429" s="20"/>
      <c r="IE429" s="20"/>
      <c r="IF429" s="20"/>
      <c r="IG429" s="20"/>
      <c r="IH429" s="20"/>
      <c r="II429" s="20"/>
      <c r="IJ429" s="20"/>
      <c r="IK429" s="20"/>
      <c r="IL429" s="20"/>
      <c r="IM429" s="20"/>
      <c r="IN429" s="20"/>
      <c r="IO429" s="20"/>
      <c r="IP429" s="20"/>
      <c r="IQ429" s="20"/>
      <c r="IR429" s="20"/>
      <c r="IS429" s="20"/>
      <c r="IT429" s="20"/>
      <c r="IU429" s="20"/>
      <c r="IV429" s="20"/>
      <c r="IW429" s="20"/>
      <c r="IX429" s="20"/>
      <c r="IY429" s="20"/>
    </row>
    <row r="430" spans="1:259" x14ac:dyDescent="0.2">
      <c r="A430" s="123">
        <v>39990</v>
      </c>
      <c r="B430" s="103" t="s">
        <v>989</v>
      </c>
      <c r="C430" s="103" t="s">
        <v>230</v>
      </c>
      <c r="D430" s="103" t="s">
        <v>141</v>
      </c>
      <c r="E430" s="145" t="s">
        <v>144</v>
      </c>
      <c r="F430" s="85">
        <v>39387</v>
      </c>
      <c r="G430" s="151">
        <v>2007</v>
      </c>
      <c r="H430" s="124" t="s">
        <v>31</v>
      </c>
      <c r="I430" s="124" t="str">
        <f t="shared" si="20"/>
        <v>NV</v>
      </c>
      <c r="J430" s="124" t="str">
        <f t="shared" si="19"/>
        <v>NV</v>
      </c>
      <c r="K430" s="124" t="str">
        <f t="shared" si="21"/>
        <v>Mountain</v>
      </c>
      <c r="L430" s="124" t="str">
        <f>INDEX('State '!$A$1:$C$62,MATCH($I430,'State '!$B:$B,0),3)</f>
        <v>Mountain</v>
      </c>
      <c r="M430" s="124" t="str">
        <f>INDEX('State '!$A$1:$C$62,MATCH($J430,'State '!$B:$B,0),3)</f>
        <v>Mountain</v>
      </c>
      <c r="N430" s="124"/>
      <c r="O430" s="147">
        <v>5.27</v>
      </c>
      <c r="P430" s="147">
        <v>4.3</v>
      </c>
      <c r="Q430" s="147">
        <v>8.9</v>
      </c>
      <c r="R430" s="86">
        <v>20</v>
      </c>
      <c r="S430" s="148" t="s">
        <v>135</v>
      </c>
      <c r="T430" s="149" t="s">
        <v>390</v>
      </c>
      <c r="U430" s="150" t="s">
        <v>391</v>
      </c>
      <c r="V430" s="124"/>
      <c r="W430" s="126"/>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0"/>
      <c r="FH430" s="20"/>
      <c r="FI430" s="20"/>
      <c r="FJ430" s="20"/>
      <c r="FK430" s="20"/>
      <c r="FL430" s="20"/>
      <c r="FM430" s="20"/>
      <c r="FN430" s="20"/>
      <c r="FO430" s="20"/>
      <c r="FP430" s="20"/>
      <c r="FQ430" s="20"/>
      <c r="FR430" s="20"/>
      <c r="FS430" s="20"/>
      <c r="FT430" s="20"/>
      <c r="FU430" s="20"/>
      <c r="FV430" s="20"/>
      <c r="FW430" s="20"/>
      <c r="FX430" s="20"/>
      <c r="FY430" s="20"/>
      <c r="FZ430" s="20"/>
      <c r="GA430" s="20"/>
      <c r="GB430" s="20"/>
      <c r="GC430" s="20"/>
      <c r="GD430" s="20"/>
      <c r="GE430" s="20"/>
      <c r="GF430" s="20"/>
      <c r="GG430" s="20"/>
      <c r="GH430" s="20"/>
      <c r="GI430" s="20"/>
      <c r="GJ430" s="20"/>
      <c r="GK430" s="20"/>
      <c r="GL430" s="20"/>
      <c r="GM430" s="20"/>
      <c r="GN430" s="20"/>
      <c r="GO430" s="20"/>
      <c r="GP430" s="20"/>
      <c r="GQ430" s="20"/>
      <c r="GR430" s="20"/>
      <c r="GS430" s="20"/>
      <c r="GT430" s="20"/>
      <c r="GU430" s="20"/>
      <c r="GV430" s="20"/>
      <c r="GW430" s="20"/>
      <c r="GX430" s="20"/>
      <c r="GY430" s="20"/>
      <c r="GZ430" s="20"/>
      <c r="HA430" s="20"/>
      <c r="HB430" s="20"/>
      <c r="HC430" s="20"/>
      <c r="HD430" s="20"/>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0"/>
      <c r="IY430" s="20"/>
    </row>
    <row r="431" spans="1:259" x14ac:dyDescent="0.2">
      <c r="A431" s="123">
        <v>39990</v>
      </c>
      <c r="B431" s="102" t="s">
        <v>981</v>
      </c>
      <c r="C431" s="102" t="s">
        <v>289</v>
      </c>
      <c r="D431" s="102" t="s">
        <v>141</v>
      </c>
      <c r="E431" s="102" t="s">
        <v>144</v>
      </c>
      <c r="F431" s="83">
        <v>39083</v>
      </c>
      <c r="G431" s="125">
        <v>2007</v>
      </c>
      <c r="H431" s="124" t="s">
        <v>46</v>
      </c>
      <c r="I431" s="124" t="str">
        <f t="shared" si="20"/>
        <v>KS</v>
      </c>
      <c r="J431" s="124" t="str">
        <f t="shared" si="19"/>
        <v>KS</v>
      </c>
      <c r="K431" s="124" t="str">
        <f t="shared" si="21"/>
        <v>South Central</v>
      </c>
      <c r="L431" s="124" t="str">
        <f>INDEX('State '!$A$1:$C$62,MATCH($I431,'State '!$B:$B,0),3)</f>
        <v>South Central</v>
      </c>
      <c r="M431" s="124" t="str">
        <f>INDEX('State '!$A$1:$C$62,MATCH($J431,'State '!$B:$B,0),3)</f>
        <v>South Central</v>
      </c>
      <c r="N431" s="124"/>
      <c r="O431" s="86">
        <v>4.96</v>
      </c>
      <c r="P431" s="86"/>
      <c r="Q431" s="86">
        <v>160</v>
      </c>
      <c r="R431" s="125">
        <v>24</v>
      </c>
      <c r="S431" s="124" t="s">
        <v>135</v>
      </c>
      <c r="T431" s="124" t="s">
        <v>390</v>
      </c>
      <c r="U431" s="124" t="s">
        <v>982</v>
      </c>
      <c r="V431" s="124"/>
      <c r="W431" s="126"/>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c r="EV431" s="20"/>
      <c r="EW431" s="20"/>
      <c r="EX431" s="20"/>
      <c r="EY431" s="20"/>
      <c r="EZ431" s="20"/>
      <c r="FA431" s="20"/>
      <c r="FB431" s="20"/>
      <c r="FC431" s="20"/>
      <c r="FD431" s="20"/>
      <c r="FE431" s="20"/>
      <c r="FF431" s="20"/>
      <c r="FG431" s="20"/>
      <c r="FH431" s="20"/>
      <c r="FI431" s="20"/>
      <c r="FJ431" s="20"/>
      <c r="FK431" s="20"/>
      <c r="FL431" s="20"/>
      <c r="FM431" s="20"/>
      <c r="FN431" s="20"/>
      <c r="FO431" s="20"/>
      <c r="FP431" s="20"/>
      <c r="FQ431" s="20"/>
      <c r="FR431" s="20"/>
      <c r="FS431" s="20"/>
      <c r="FT431" s="20"/>
      <c r="FU431" s="20"/>
      <c r="FV431" s="20"/>
      <c r="FW431" s="20"/>
      <c r="FX431" s="20"/>
      <c r="FY431" s="20"/>
      <c r="FZ431" s="20"/>
      <c r="GA431" s="20"/>
      <c r="GB431" s="20"/>
      <c r="GC431" s="20"/>
      <c r="GD431" s="20"/>
      <c r="GE431" s="20"/>
      <c r="GF431" s="20"/>
      <c r="GG431" s="20"/>
      <c r="GH431" s="20"/>
      <c r="GI431" s="20"/>
      <c r="GJ431" s="20"/>
      <c r="GK431" s="20"/>
      <c r="GL431" s="20"/>
      <c r="GM431" s="20"/>
      <c r="GN431" s="20"/>
      <c r="GO431" s="20"/>
      <c r="GP431" s="20"/>
      <c r="GQ431" s="20"/>
      <c r="GR431" s="20"/>
      <c r="GS431" s="20"/>
      <c r="GT431" s="20"/>
      <c r="GU431" s="20"/>
      <c r="GV431" s="20"/>
      <c r="GW431" s="20"/>
      <c r="GX431" s="20"/>
      <c r="GY431" s="20"/>
      <c r="GZ431" s="20"/>
      <c r="HA431" s="20"/>
      <c r="HB431" s="20"/>
      <c r="HC431" s="20"/>
      <c r="HD431" s="20"/>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0"/>
      <c r="IY431" s="20"/>
    </row>
    <row r="432" spans="1:259" x14ac:dyDescent="0.2">
      <c r="A432" s="123">
        <v>39990</v>
      </c>
      <c r="B432" s="102" t="s">
        <v>976</v>
      </c>
      <c r="C432" s="102" t="s">
        <v>218</v>
      </c>
      <c r="D432" s="102" t="s">
        <v>134</v>
      </c>
      <c r="E432" s="102" t="s">
        <v>144</v>
      </c>
      <c r="F432" s="83">
        <v>39420</v>
      </c>
      <c r="G432" s="125">
        <v>2007</v>
      </c>
      <c r="H432" s="124" t="s">
        <v>0</v>
      </c>
      <c r="I432" s="124" t="str">
        <f t="shared" si="20"/>
        <v>LA</v>
      </c>
      <c r="J432" s="124" t="str">
        <f t="shared" si="19"/>
        <v>LA</v>
      </c>
      <c r="K432" s="124" t="str">
        <f t="shared" si="21"/>
        <v>South Central</v>
      </c>
      <c r="L432" s="124" t="str">
        <f>INDEX('State '!$A$1:$C$62,MATCH($I432,'State '!$B:$B,0),3)</f>
        <v>South Central</v>
      </c>
      <c r="M432" s="124" t="str">
        <f>INDEX('State '!$A$1:$C$62,MATCH($J432,'State '!$B:$B,0),3)</f>
        <v>South Central</v>
      </c>
      <c r="N432" s="124"/>
      <c r="O432" s="86">
        <v>75</v>
      </c>
      <c r="P432" s="86">
        <v>42.83</v>
      </c>
      <c r="Q432" s="86">
        <v>600</v>
      </c>
      <c r="R432" s="125">
        <v>24</v>
      </c>
      <c r="S432" s="124" t="s">
        <v>135</v>
      </c>
      <c r="T432" s="124" t="s">
        <v>390</v>
      </c>
      <c r="U432" s="124" t="s">
        <v>463</v>
      </c>
      <c r="V432" s="124"/>
      <c r="W432" s="126"/>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20"/>
      <c r="CC432" s="20"/>
      <c r="CD432" s="20"/>
      <c r="CE432" s="20"/>
      <c r="CF432" s="20"/>
      <c r="CG432" s="20"/>
      <c r="CH432" s="2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c r="EV432" s="20"/>
      <c r="EW432" s="20"/>
      <c r="EX432" s="20"/>
      <c r="EY432" s="20"/>
      <c r="EZ432" s="20"/>
      <c r="FA432" s="20"/>
      <c r="FB432" s="20"/>
      <c r="FC432" s="20"/>
      <c r="FD432" s="20"/>
      <c r="FE432" s="20"/>
      <c r="FF432" s="20"/>
      <c r="FG432" s="20"/>
      <c r="FH432" s="20"/>
      <c r="FI432" s="20"/>
      <c r="FJ432" s="20"/>
      <c r="FK432" s="20"/>
      <c r="FL432" s="20"/>
      <c r="FM432" s="20"/>
      <c r="FN432" s="20"/>
      <c r="FO432" s="20"/>
      <c r="FP432" s="20"/>
      <c r="FQ432" s="20"/>
      <c r="FR432" s="20"/>
      <c r="FS432" s="20"/>
      <c r="FT432" s="20"/>
      <c r="FU432" s="20"/>
      <c r="FV432" s="20"/>
      <c r="FW432" s="20"/>
      <c r="FX432" s="20"/>
      <c r="FY432" s="20"/>
      <c r="FZ432" s="20"/>
      <c r="GA432" s="20"/>
      <c r="GB432" s="20"/>
      <c r="GC432" s="20"/>
      <c r="GD432" s="20"/>
      <c r="GE432" s="20"/>
      <c r="GF432" s="20"/>
      <c r="GG432" s="20"/>
      <c r="GH432" s="20"/>
      <c r="GI432" s="20"/>
      <c r="GJ432" s="20"/>
      <c r="GK432" s="20"/>
      <c r="GL432" s="20"/>
      <c r="GM432" s="20"/>
      <c r="GN432" s="20"/>
      <c r="GO432" s="20"/>
      <c r="GP432" s="20"/>
      <c r="GQ432" s="20"/>
      <c r="GR432" s="20"/>
      <c r="GS432" s="20"/>
      <c r="GT432" s="20"/>
      <c r="GU432" s="20"/>
      <c r="GV432" s="20"/>
      <c r="GW432" s="20"/>
      <c r="GX432" s="20"/>
      <c r="GY432" s="20"/>
      <c r="GZ432" s="20"/>
      <c r="HA432" s="20"/>
      <c r="HB432" s="20"/>
      <c r="HC432" s="20"/>
      <c r="HD432" s="20"/>
      <c r="HE432" s="20"/>
      <c r="HF432" s="20"/>
      <c r="HG432" s="20"/>
      <c r="HH432" s="20"/>
      <c r="HI432" s="20"/>
      <c r="HJ432" s="20"/>
      <c r="HK432" s="20"/>
      <c r="HL432" s="20"/>
      <c r="HM432" s="20"/>
      <c r="HN432" s="20"/>
      <c r="HO432" s="20"/>
      <c r="HP432" s="20"/>
      <c r="HQ432" s="20"/>
      <c r="HR432" s="20"/>
      <c r="HS432" s="20"/>
      <c r="HT432" s="20"/>
      <c r="HU432" s="20"/>
      <c r="HV432" s="20"/>
      <c r="HW432" s="20"/>
      <c r="HX432" s="20"/>
      <c r="HY432" s="20"/>
      <c r="HZ432" s="20"/>
      <c r="IA432" s="20"/>
      <c r="IB432" s="20"/>
      <c r="IC432" s="20"/>
      <c r="ID432" s="20"/>
      <c r="IE432" s="20"/>
      <c r="IF432" s="20"/>
      <c r="IG432" s="20"/>
      <c r="IH432" s="20"/>
      <c r="II432" s="20"/>
      <c r="IJ432" s="20"/>
      <c r="IK432" s="20"/>
      <c r="IL432" s="20"/>
      <c r="IM432" s="20"/>
      <c r="IN432" s="20"/>
      <c r="IO432" s="20"/>
      <c r="IP432" s="20"/>
      <c r="IQ432" s="20"/>
      <c r="IR432" s="20"/>
      <c r="IS432" s="20"/>
      <c r="IT432" s="20"/>
      <c r="IU432" s="20"/>
      <c r="IV432" s="20"/>
      <c r="IW432" s="20"/>
      <c r="IX432" s="20"/>
      <c r="IY432" s="20"/>
    </row>
    <row r="433" spans="1:259" ht="25.5" x14ac:dyDescent="0.2">
      <c r="A433" s="123">
        <v>39990</v>
      </c>
      <c r="B433" s="103" t="s">
        <v>1004</v>
      </c>
      <c r="C433" s="103" t="s">
        <v>265</v>
      </c>
      <c r="D433" s="103" t="s">
        <v>141</v>
      </c>
      <c r="E433" s="145" t="s">
        <v>144</v>
      </c>
      <c r="F433" s="85">
        <v>39387</v>
      </c>
      <c r="G433" s="151">
        <v>2007</v>
      </c>
      <c r="H433" s="124" t="s">
        <v>21</v>
      </c>
      <c r="I433" s="124" t="str">
        <f t="shared" si="20"/>
        <v>UT</v>
      </c>
      <c r="J433" s="124" t="str">
        <f t="shared" si="19"/>
        <v>UT</v>
      </c>
      <c r="K433" s="124" t="str">
        <f t="shared" si="21"/>
        <v>Mountain</v>
      </c>
      <c r="L433" s="124" t="str">
        <f>INDEX('State '!$A$1:$C$62,MATCH($I433,'State '!$B:$B,0),3)</f>
        <v>Mountain</v>
      </c>
      <c r="M433" s="124" t="str">
        <f>INDEX('State '!$A$1:$C$62,MATCH($J433,'State '!$B:$B,0),3)</f>
        <v>Mountain</v>
      </c>
      <c r="N433" s="124"/>
      <c r="O433" s="147">
        <v>107.7</v>
      </c>
      <c r="P433" s="147">
        <v>59</v>
      </c>
      <c r="Q433" s="147">
        <v>175</v>
      </c>
      <c r="R433" s="86">
        <v>24</v>
      </c>
      <c r="S433" s="148" t="s">
        <v>135</v>
      </c>
      <c r="T433" s="149" t="s">
        <v>390</v>
      </c>
      <c r="U433" s="150" t="s">
        <v>1005</v>
      </c>
      <c r="V433" s="124"/>
      <c r="W433" s="126"/>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20"/>
      <c r="CC433" s="20"/>
      <c r="CD433" s="20"/>
      <c r="CE433" s="20"/>
      <c r="CF433" s="20"/>
      <c r="CG433" s="20"/>
      <c r="CH433" s="2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c r="EV433" s="20"/>
      <c r="EW433" s="20"/>
      <c r="EX433" s="20"/>
      <c r="EY433" s="20"/>
      <c r="EZ433" s="20"/>
      <c r="FA433" s="20"/>
      <c r="FB433" s="20"/>
      <c r="FC433" s="20"/>
      <c r="FD433" s="20"/>
      <c r="FE433" s="20"/>
      <c r="FF433" s="20"/>
      <c r="FG433" s="20"/>
      <c r="FH433" s="20"/>
      <c r="FI433" s="20"/>
      <c r="FJ433" s="20"/>
      <c r="FK433" s="20"/>
      <c r="FL433" s="20"/>
      <c r="FM433" s="20"/>
      <c r="FN433" s="20"/>
      <c r="FO433" s="20"/>
      <c r="FP433" s="20"/>
      <c r="FQ433" s="20"/>
      <c r="FR433" s="20"/>
      <c r="FS433" s="20"/>
      <c r="FT433" s="20"/>
      <c r="FU433" s="20"/>
      <c r="FV433" s="20"/>
      <c r="FW433" s="20"/>
      <c r="FX433" s="20"/>
      <c r="FY433" s="20"/>
      <c r="FZ433" s="20"/>
      <c r="GA433" s="20"/>
      <c r="GB433" s="20"/>
      <c r="GC433" s="20"/>
      <c r="GD433" s="20"/>
      <c r="GE433" s="20"/>
      <c r="GF433" s="20"/>
      <c r="GG433" s="20"/>
      <c r="GH433" s="20"/>
      <c r="GI433" s="20"/>
      <c r="GJ433" s="20"/>
      <c r="GK433" s="20"/>
      <c r="GL433" s="20"/>
      <c r="GM433" s="20"/>
      <c r="GN433" s="20"/>
      <c r="GO433" s="20"/>
      <c r="GP433" s="20"/>
      <c r="GQ433" s="20"/>
      <c r="GR433" s="20"/>
      <c r="GS433" s="20"/>
      <c r="GT433" s="20"/>
      <c r="GU433" s="20"/>
      <c r="GV433" s="20"/>
      <c r="GW433" s="20"/>
      <c r="GX433" s="20"/>
      <c r="GY433" s="20"/>
      <c r="GZ433" s="20"/>
      <c r="HA433" s="20"/>
      <c r="HB433" s="20"/>
      <c r="HC433" s="20"/>
      <c r="HD433" s="20"/>
      <c r="HE433" s="20"/>
      <c r="HF433" s="20"/>
      <c r="HG433" s="20"/>
      <c r="HH433" s="20"/>
      <c r="HI433" s="20"/>
      <c r="HJ433" s="20"/>
      <c r="HK433" s="20"/>
      <c r="HL433" s="20"/>
      <c r="HM433" s="20"/>
      <c r="HN433" s="20"/>
      <c r="HO433" s="20"/>
      <c r="HP433" s="20"/>
      <c r="HQ433" s="20"/>
      <c r="HR433" s="20"/>
      <c r="HS433" s="20"/>
      <c r="HT433" s="20"/>
      <c r="HU433" s="20"/>
      <c r="HV433" s="20"/>
      <c r="HW433" s="20"/>
      <c r="HX433" s="20"/>
      <c r="HY433" s="20"/>
      <c r="HZ433" s="20"/>
      <c r="IA433" s="20"/>
      <c r="IB433" s="20"/>
      <c r="IC433" s="20"/>
      <c r="ID433" s="20"/>
      <c r="IE433" s="20"/>
      <c r="IF433" s="20"/>
      <c r="IG433" s="20"/>
      <c r="IH433" s="20"/>
      <c r="II433" s="20"/>
      <c r="IJ433" s="20"/>
      <c r="IK433" s="20"/>
      <c r="IL433" s="20"/>
      <c r="IM433" s="20"/>
      <c r="IN433" s="20"/>
      <c r="IO433" s="20"/>
      <c r="IP433" s="20"/>
      <c r="IQ433" s="20"/>
      <c r="IR433" s="20"/>
      <c r="IS433" s="20"/>
      <c r="IT433" s="20"/>
      <c r="IU433" s="20"/>
      <c r="IV433" s="20"/>
      <c r="IW433" s="20"/>
      <c r="IX433" s="20"/>
      <c r="IY433" s="20"/>
    </row>
    <row r="434" spans="1:259" x14ac:dyDescent="0.2">
      <c r="A434" s="123">
        <v>40367</v>
      </c>
      <c r="B434" s="102" t="s">
        <v>977</v>
      </c>
      <c r="C434" s="102" t="s">
        <v>311</v>
      </c>
      <c r="D434" s="102" t="s">
        <v>134</v>
      </c>
      <c r="E434" s="102" t="s">
        <v>144</v>
      </c>
      <c r="F434" s="83">
        <v>39121</v>
      </c>
      <c r="G434" s="125">
        <v>2007</v>
      </c>
      <c r="H434" s="124" t="s">
        <v>29</v>
      </c>
      <c r="I434" s="124" t="str">
        <f t="shared" si="20"/>
        <v>WY</v>
      </c>
      <c r="J434" s="124" t="str">
        <f t="shared" si="19"/>
        <v>WY</v>
      </c>
      <c r="K434" s="124" t="str">
        <f t="shared" si="21"/>
        <v>Mountain</v>
      </c>
      <c r="L434" s="124" t="str">
        <f>INDEX('State '!$A$1:$C$62,MATCH($I434,'State '!$B:$B,0),3)</f>
        <v>Mountain</v>
      </c>
      <c r="M434" s="124" t="str">
        <f>INDEX('State '!$A$1:$C$62,MATCH($J434,'State '!$B:$B,0),3)</f>
        <v>Mountain</v>
      </c>
      <c r="N434" s="124"/>
      <c r="O434" s="86">
        <v>11.3</v>
      </c>
      <c r="P434" s="86">
        <v>20.8</v>
      </c>
      <c r="Q434" s="86">
        <v>330</v>
      </c>
      <c r="R434" s="125">
        <v>20</v>
      </c>
      <c r="S434" s="124" t="s">
        <v>135</v>
      </c>
      <c r="T434" s="124" t="s">
        <v>390</v>
      </c>
      <c r="U434" s="124" t="s">
        <v>978</v>
      </c>
      <c r="V434" s="124"/>
      <c r="W434" s="126"/>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20"/>
      <c r="CC434" s="20"/>
      <c r="CD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c r="EU434" s="20"/>
      <c r="EV434" s="20"/>
      <c r="EW434" s="20"/>
      <c r="EX434" s="20"/>
      <c r="EY434" s="20"/>
      <c r="EZ434" s="20"/>
      <c r="FA434" s="20"/>
      <c r="FB434" s="20"/>
      <c r="FC434" s="20"/>
      <c r="FD434" s="20"/>
      <c r="FE434" s="20"/>
      <c r="FF434" s="20"/>
      <c r="FG434" s="20"/>
      <c r="FH434" s="20"/>
      <c r="FI434" s="20"/>
      <c r="FJ434" s="20"/>
      <c r="FK434" s="20"/>
      <c r="FL434" s="20"/>
      <c r="FM434" s="20"/>
      <c r="FN434" s="20"/>
      <c r="FO434" s="20"/>
      <c r="FP434" s="20"/>
      <c r="FQ434" s="20"/>
      <c r="FR434" s="20"/>
      <c r="FS434" s="20"/>
      <c r="FT434" s="20"/>
      <c r="FU434" s="20"/>
      <c r="FV434" s="20"/>
      <c r="FW434" s="20"/>
      <c r="FX434" s="20"/>
      <c r="FY434" s="20"/>
      <c r="FZ434" s="20"/>
      <c r="GA434" s="20"/>
      <c r="GB434" s="20"/>
      <c r="GC434" s="20"/>
      <c r="GD434" s="20"/>
      <c r="GE434" s="20"/>
      <c r="GF434" s="20"/>
      <c r="GG434" s="20"/>
      <c r="GH434" s="20"/>
      <c r="GI434" s="20"/>
      <c r="GJ434" s="20"/>
      <c r="GK434" s="20"/>
      <c r="GL434" s="20"/>
      <c r="GM434" s="20"/>
      <c r="GN434" s="20"/>
      <c r="GO434" s="20"/>
      <c r="GP434" s="20"/>
      <c r="GQ434" s="20"/>
      <c r="GR434" s="20"/>
      <c r="GS434" s="20"/>
      <c r="GT434" s="20"/>
      <c r="GU434" s="20"/>
      <c r="GV434" s="20"/>
      <c r="GW434" s="20"/>
      <c r="GX434" s="20"/>
      <c r="GY434" s="20"/>
      <c r="GZ434" s="20"/>
      <c r="HA434" s="20"/>
      <c r="HB434" s="20"/>
      <c r="HC434" s="20"/>
      <c r="HD434" s="20"/>
      <c r="HE434" s="20"/>
      <c r="HF434" s="20"/>
      <c r="HG434" s="20"/>
      <c r="HH434" s="20"/>
      <c r="HI434" s="20"/>
      <c r="HJ434" s="20"/>
      <c r="HK434" s="20"/>
      <c r="HL434" s="20"/>
      <c r="HM434" s="20"/>
      <c r="HN434" s="20"/>
      <c r="HO434" s="20"/>
      <c r="HP434" s="20"/>
      <c r="HQ434" s="20"/>
      <c r="HR434" s="20"/>
      <c r="HS434" s="20"/>
      <c r="HT434" s="20"/>
      <c r="HU434" s="20"/>
      <c r="HV434" s="20"/>
      <c r="HW434" s="20"/>
      <c r="HX434" s="20"/>
      <c r="HY434" s="20"/>
      <c r="HZ434" s="20"/>
      <c r="IA434" s="20"/>
      <c r="IB434" s="20"/>
      <c r="IC434" s="20"/>
      <c r="ID434" s="20"/>
      <c r="IE434" s="20"/>
      <c r="IF434" s="20"/>
      <c r="IG434" s="20"/>
      <c r="IH434" s="20"/>
      <c r="II434" s="20"/>
      <c r="IJ434" s="20"/>
      <c r="IK434" s="20"/>
      <c r="IL434" s="20"/>
      <c r="IM434" s="20"/>
      <c r="IN434" s="20"/>
      <c r="IO434" s="20"/>
      <c r="IP434" s="20"/>
      <c r="IQ434" s="20"/>
      <c r="IR434" s="20"/>
      <c r="IS434" s="20"/>
      <c r="IT434" s="20"/>
      <c r="IU434" s="20"/>
      <c r="IV434" s="20"/>
      <c r="IW434" s="20"/>
      <c r="IX434" s="20"/>
      <c r="IY434" s="20"/>
    </row>
    <row r="435" spans="1:259" x14ac:dyDescent="0.2">
      <c r="A435" s="123">
        <v>39990</v>
      </c>
      <c r="B435" s="102" t="s">
        <v>980</v>
      </c>
      <c r="C435" s="102" t="s">
        <v>313</v>
      </c>
      <c r="D435" s="102" t="s">
        <v>134</v>
      </c>
      <c r="E435" s="102" t="s">
        <v>144</v>
      </c>
      <c r="F435" s="83">
        <v>39355</v>
      </c>
      <c r="G435" s="125">
        <v>2007</v>
      </c>
      <c r="H435" s="124" t="s">
        <v>442</v>
      </c>
      <c r="I435" s="124" t="str">
        <f t="shared" si="20"/>
        <v>TX</v>
      </c>
      <c r="J435" s="124" t="str">
        <f t="shared" si="19"/>
        <v>LA</v>
      </c>
      <c r="K435" s="124" t="str">
        <f t="shared" si="21"/>
        <v>South Central</v>
      </c>
      <c r="L435" s="124" t="str">
        <f>INDEX('State '!$A$1:$C$62,MATCH($I435,'State '!$B:$B,0),3)</f>
        <v>South Central</v>
      </c>
      <c r="M435" s="124" t="str">
        <f>INDEX('State '!$A$1:$C$62,MATCH($J435,'State '!$B:$B,0),3)</f>
        <v>South Central</v>
      </c>
      <c r="N435" s="124"/>
      <c r="O435" s="86">
        <v>16</v>
      </c>
      <c r="P435" s="86"/>
      <c r="Q435" s="86">
        <v>50</v>
      </c>
      <c r="R435" s="125"/>
      <c r="S435" s="124" t="s">
        <v>135</v>
      </c>
      <c r="T435" s="124" t="s">
        <v>390</v>
      </c>
      <c r="U435" s="124" t="s">
        <v>925</v>
      </c>
      <c r="V435" s="124"/>
      <c r="W435" s="126"/>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0"/>
      <c r="BX435" s="20"/>
      <c r="BY435" s="20"/>
      <c r="BZ435" s="20"/>
      <c r="CA435" s="20"/>
      <c r="CB435" s="20"/>
      <c r="CC435" s="20"/>
      <c r="CD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c r="EU435" s="20"/>
      <c r="EV435" s="20"/>
      <c r="EW435" s="20"/>
      <c r="EX435" s="20"/>
      <c r="EY435" s="20"/>
      <c r="EZ435" s="20"/>
      <c r="FA435" s="20"/>
      <c r="FB435" s="20"/>
      <c r="FC435" s="20"/>
      <c r="FD435" s="20"/>
      <c r="FE435" s="20"/>
      <c r="FF435" s="20"/>
      <c r="FG435" s="20"/>
      <c r="FH435" s="20"/>
      <c r="FI435" s="20"/>
      <c r="FJ435" s="20"/>
      <c r="FK435" s="20"/>
      <c r="FL435" s="20"/>
      <c r="FM435" s="20"/>
      <c r="FN435" s="20"/>
      <c r="FO435" s="20"/>
      <c r="FP435" s="20"/>
      <c r="FQ435" s="20"/>
      <c r="FR435" s="20"/>
      <c r="FS435" s="20"/>
      <c r="FT435" s="20"/>
      <c r="FU435" s="20"/>
      <c r="FV435" s="20"/>
      <c r="FW435" s="20"/>
      <c r="FX435" s="20"/>
      <c r="FY435" s="20"/>
      <c r="FZ435" s="20"/>
      <c r="GA435" s="20"/>
      <c r="GB435" s="20"/>
      <c r="GC435" s="20"/>
      <c r="GD435" s="20"/>
      <c r="GE435" s="20"/>
      <c r="GF435" s="20"/>
      <c r="GG435" s="20"/>
      <c r="GH435" s="20"/>
      <c r="GI435" s="20"/>
      <c r="GJ435" s="20"/>
      <c r="GK435" s="20"/>
      <c r="GL435" s="20"/>
      <c r="GM435" s="20"/>
      <c r="GN435" s="20"/>
      <c r="GO435" s="20"/>
      <c r="GP435" s="20"/>
      <c r="GQ435" s="20"/>
      <c r="GR435" s="20"/>
      <c r="GS435" s="20"/>
      <c r="GT435" s="20"/>
      <c r="GU435" s="20"/>
      <c r="GV435" s="20"/>
      <c r="GW435" s="20"/>
      <c r="GX435" s="20"/>
      <c r="GY435" s="20"/>
      <c r="GZ435" s="20"/>
      <c r="HA435" s="20"/>
      <c r="HB435" s="20"/>
      <c r="HC435" s="20"/>
      <c r="HD435" s="20"/>
      <c r="HE435" s="20"/>
      <c r="HF435" s="20"/>
      <c r="HG435" s="20"/>
      <c r="HH435" s="20"/>
      <c r="HI435" s="20"/>
      <c r="HJ435" s="20"/>
      <c r="HK435" s="20"/>
      <c r="HL435" s="20"/>
      <c r="HM435" s="20"/>
      <c r="HN435" s="20"/>
      <c r="HO435" s="20"/>
      <c r="HP435" s="20"/>
      <c r="HQ435" s="20"/>
      <c r="HR435" s="20"/>
      <c r="HS435" s="20"/>
      <c r="HT435" s="20"/>
      <c r="HU435" s="20"/>
      <c r="HV435" s="20"/>
      <c r="HW435" s="20"/>
      <c r="HX435" s="20"/>
      <c r="HY435" s="20"/>
      <c r="HZ435" s="20"/>
      <c r="IA435" s="20"/>
      <c r="IB435" s="20"/>
      <c r="IC435" s="20"/>
      <c r="ID435" s="20"/>
      <c r="IE435" s="20"/>
      <c r="IF435" s="20"/>
      <c r="IG435" s="20"/>
      <c r="IH435" s="20"/>
      <c r="II435" s="20"/>
      <c r="IJ435" s="20"/>
      <c r="IK435" s="20"/>
      <c r="IL435" s="20"/>
      <c r="IM435" s="20"/>
      <c r="IN435" s="20"/>
      <c r="IO435" s="20"/>
      <c r="IP435" s="20"/>
      <c r="IQ435" s="20"/>
      <c r="IR435" s="20"/>
      <c r="IS435" s="20"/>
      <c r="IT435" s="20"/>
      <c r="IU435" s="20"/>
      <c r="IV435" s="20"/>
      <c r="IW435" s="20"/>
      <c r="IX435" s="20"/>
      <c r="IY435" s="20"/>
    </row>
    <row r="436" spans="1:259" x14ac:dyDescent="0.2">
      <c r="A436" s="123">
        <v>39990</v>
      </c>
      <c r="B436" s="103" t="s">
        <v>990</v>
      </c>
      <c r="C436" s="103" t="s">
        <v>216</v>
      </c>
      <c r="D436" s="103" t="s">
        <v>137</v>
      </c>
      <c r="E436" s="145" t="s">
        <v>144</v>
      </c>
      <c r="F436" s="85">
        <v>39203</v>
      </c>
      <c r="G436" s="151">
        <v>2007</v>
      </c>
      <c r="H436" s="124" t="s">
        <v>991</v>
      </c>
      <c r="I436" s="124" t="str">
        <f t="shared" si="20"/>
        <v>GA</v>
      </c>
      <c r="J436" s="124" t="str">
        <f t="shared" si="19"/>
        <v>FL</v>
      </c>
      <c r="K436" s="124" t="str">
        <f t="shared" si="21"/>
        <v>Southeast</v>
      </c>
      <c r="L436" s="124" t="str">
        <f>INDEX('State '!$A$1:$C$62,MATCH($I436,'State '!$B:$B,0),3)</f>
        <v>Southeast</v>
      </c>
      <c r="M436" s="124" t="str">
        <f>INDEX('State '!$A$1:$C$62,MATCH($J436,'State '!$B:$B,0),3)</f>
        <v>Southeast</v>
      </c>
      <c r="N436" s="124"/>
      <c r="O436" s="147">
        <v>240</v>
      </c>
      <c r="P436" s="147">
        <v>167</v>
      </c>
      <c r="Q436" s="147">
        <v>335</v>
      </c>
      <c r="R436" s="86">
        <v>24</v>
      </c>
      <c r="S436" s="148" t="s">
        <v>135</v>
      </c>
      <c r="T436" s="149" t="s">
        <v>390</v>
      </c>
      <c r="U436" s="150" t="s">
        <v>889</v>
      </c>
      <c r="V436" s="124"/>
      <c r="W436" s="126"/>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20"/>
      <c r="BW436" s="20"/>
      <c r="BX436" s="20"/>
      <c r="BY436" s="20"/>
      <c r="BZ436" s="20"/>
      <c r="CA436" s="20"/>
      <c r="CB436" s="20"/>
      <c r="CC436" s="20"/>
      <c r="CD436" s="20"/>
      <c r="CE436" s="20"/>
      <c r="CF436" s="20"/>
      <c r="CG436" s="20"/>
      <c r="CH436" s="20"/>
      <c r="CI436" s="20"/>
      <c r="CJ436" s="20"/>
      <c r="CK436" s="20"/>
      <c r="CL436" s="20"/>
      <c r="CM436" s="20"/>
      <c r="CN436" s="20"/>
      <c r="CO436" s="20"/>
      <c r="CP436" s="20"/>
      <c r="CQ436" s="20"/>
      <c r="CR436" s="20"/>
      <c r="CS436" s="20"/>
      <c r="CT436" s="20"/>
      <c r="CU436" s="20"/>
      <c r="CV436" s="20"/>
      <c r="CW436" s="20"/>
      <c r="CX436" s="20"/>
      <c r="CY436" s="20"/>
      <c r="CZ436" s="20"/>
      <c r="DA436" s="20"/>
      <c r="DB436" s="20"/>
      <c r="DC436" s="20"/>
      <c r="DD436" s="20"/>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c r="EU436" s="20"/>
      <c r="EV436" s="20"/>
      <c r="EW436" s="20"/>
      <c r="EX436" s="20"/>
      <c r="EY436" s="20"/>
      <c r="EZ436" s="20"/>
      <c r="FA436" s="20"/>
      <c r="FB436" s="20"/>
      <c r="FC436" s="20"/>
      <c r="FD436" s="20"/>
      <c r="FE436" s="20"/>
      <c r="FF436" s="20"/>
      <c r="FG436" s="20"/>
      <c r="FH436" s="20"/>
      <c r="FI436" s="20"/>
      <c r="FJ436" s="20"/>
      <c r="FK436" s="20"/>
      <c r="FL436" s="20"/>
      <c r="FM436" s="20"/>
      <c r="FN436" s="20"/>
      <c r="FO436" s="20"/>
      <c r="FP436" s="20"/>
      <c r="FQ436" s="20"/>
      <c r="FR436" s="20"/>
      <c r="FS436" s="20"/>
      <c r="FT436" s="20"/>
      <c r="FU436" s="20"/>
      <c r="FV436" s="20"/>
      <c r="FW436" s="20"/>
      <c r="FX436" s="20"/>
      <c r="FY436" s="20"/>
      <c r="FZ436" s="20"/>
      <c r="GA436" s="20"/>
      <c r="GB436" s="20"/>
      <c r="GC436" s="20"/>
      <c r="GD436" s="20"/>
      <c r="GE436" s="20"/>
      <c r="GF436" s="20"/>
      <c r="GG436" s="20"/>
      <c r="GH436" s="20"/>
      <c r="GI436" s="20"/>
      <c r="GJ436" s="20"/>
      <c r="GK436" s="20"/>
      <c r="GL436" s="20"/>
      <c r="GM436" s="20"/>
      <c r="GN436" s="20"/>
      <c r="GO436" s="20"/>
      <c r="GP436" s="20"/>
      <c r="GQ436" s="20"/>
      <c r="GR436" s="20"/>
      <c r="GS436" s="20"/>
      <c r="GT436" s="20"/>
      <c r="GU436" s="20"/>
      <c r="GV436" s="20"/>
      <c r="GW436" s="20"/>
      <c r="GX436" s="20"/>
      <c r="GY436" s="20"/>
      <c r="GZ436" s="20"/>
      <c r="HA436" s="20"/>
      <c r="HB436" s="20"/>
      <c r="HC436" s="20"/>
      <c r="HD436" s="20"/>
      <c r="HE436" s="20"/>
      <c r="HF436" s="20"/>
      <c r="HG436" s="20"/>
      <c r="HH436" s="20"/>
      <c r="HI436" s="20"/>
      <c r="HJ436" s="20"/>
      <c r="HK436" s="20"/>
      <c r="HL436" s="20"/>
      <c r="HM436" s="20"/>
      <c r="HN436" s="20"/>
      <c r="HO436" s="20"/>
      <c r="HP436" s="20"/>
      <c r="HQ436" s="20"/>
      <c r="HR436" s="20"/>
      <c r="HS436" s="20"/>
      <c r="HT436" s="20"/>
      <c r="HU436" s="20"/>
      <c r="HV436" s="20"/>
      <c r="HW436" s="20"/>
      <c r="HX436" s="20"/>
      <c r="HY436" s="20"/>
      <c r="HZ436" s="20"/>
      <c r="IA436" s="20"/>
      <c r="IB436" s="20"/>
      <c r="IC436" s="20"/>
      <c r="ID436" s="20"/>
      <c r="IE436" s="20"/>
      <c r="IF436" s="20"/>
      <c r="IG436" s="20"/>
      <c r="IH436" s="20"/>
      <c r="II436" s="20"/>
      <c r="IJ436" s="20"/>
      <c r="IK436" s="20"/>
      <c r="IL436" s="20"/>
      <c r="IM436" s="20"/>
      <c r="IN436" s="20"/>
      <c r="IO436" s="20"/>
      <c r="IP436" s="20"/>
      <c r="IQ436" s="20"/>
      <c r="IR436" s="20"/>
      <c r="IS436" s="20"/>
      <c r="IT436" s="20"/>
      <c r="IU436" s="20"/>
      <c r="IV436" s="20"/>
      <c r="IW436" s="20"/>
      <c r="IX436" s="20"/>
      <c r="IY436" s="20"/>
    </row>
    <row r="437" spans="1:259" x14ac:dyDescent="0.2">
      <c r="A437" s="123">
        <v>39990</v>
      </c>
      <c r="B437" s="102" t="s">
        <v>986</v>
      </c>
      <c r="C437" s="102" t="s">
        <v>216</v>
      </c>
      <c r="D437" s="102" t="s">
        <v>141</v>
      </c>
      <c r="E437" s="102" t="s">
        <v>144</v>
      </c>
      <c r="F437" s="83">
        <v>39342</v>
      </c>
      <c r="G437" s="125">
        <v>2007</v>
      </c>
      <c r="H437" s="124" t="s">
        <v>17</v>
      </c>
      <c r="I437" s="124" t="str">
        <f t="shared" si="20"/>
        <v>AL</v>
      </c>
      <c r="J437" s="124" t="str">
        <f t="shared" si="19"/>
        <v>AL</v>
      </c>
      <c r="K437" s="124" t="str">
        <f t="shared" si="21"/>
        <v>South Central</v>
      </c>
      <c r="L437" s="124" t="str">
        <f>INDEX('State '!$A$1:$C$62,MATCH($I437,'State '!$B:$B,0),3)</f>
        <v>South Central</v>
      </c>
      <c r="M437" s="124" t="str">
        <f>INDEX('State '!$A$1:$C$62,MATCH($J437,'State '!$B:$B,0),3)</f>
        <v>South Central</v>
      </c>
      <c r="N437" s="124"/>
      <c r="O437" s="86">
        <v>10.4</v>
      </c>
      <c r="P437" s="86">
        <v>9.61</v>
      </c>
      <c r="Q437" s="86"/>
      <c r="R437" s="125"/>
      <c r="S437" s="124" t="s">
        <v>135</v>
      </c>
      <c r="T437" s="124" t="s">
        <v>390</v>
      </c>
      <c r="U437" s="124" t="s">
        <v>987</v>
      </c>
      <c r="V437" s="124"/>
      <c r="W437" s="126"/>
    </row>
    <row r="438" spans="1:259" x14ac:dyDescent="0.2">
      <c r="A438" s="123">
        <v>39990</v>
      </c>
      <c r="B438" s="103" t="s">
        <v>999</v>
      </c>
      <c r="C438" s="103" t="s">
        <v>315</v>
      </c>
      <c r="D438" s="103" t="s">
        <v>141</v>
      </c>
      <c r="E438" s="145" t="s">
        <v>144</v>
      </c>
      <c r="F438" s="85">
        <v>39417</v>
      </c>
      <c r="G438" s="151">
        <v>2007</v>
      </c>
      <c r="H438" s="124" t="s">
        <v>8</v>
      </c>
      <c r="I438" s="124" t="str">
        <f t="shared" si="20"/>
        <v>OH</v>
      </c>
      <c r="J438" s="124" t="str">
        <f t="shared" si="19"/>
        <v>OH</v>
      </c>
      <c r="K438" s="124" t="str">
        <f t="shared" si="21"/>
        <v>Northeast</v>
      </c>
      <c r="L438" s="124" t="str">
        <f>INDEX('State '!$A$1:$C$62,MATCH($I438,'State '!$B:$B,0),3)</f>
        <v>Northeast</v>
      </c>
      <c r="M438" s="124" t="str">
        <f>INDEX('State '!$A$1:$C$62,MATCH($J438,'State '!$B:$B,0),3)</f>
        <v>Northeast</v>
      </c>
      <c r="N438" s="124"/>
      <c r="O438" s="147">
        <v>13.5</v>
      </c>
      <c r="P438" s="147">
        <v>10</v>
      </c>
      <c r="Q438" s="147">
        <v>100</v>
      </c>
      <c r="R438" s="86">
        <v>16</v>
      </c>
      <c r="S438" s="148" t="s">
        <v>139</v>
      </c>
      <c r="T438" s="149" t="s">
        <v>188</v>
      </c>
      <c r="U438" s="150" t="s">
        <v>391</v>
      </c>
      <c r="V438" s="124"/>
      <c r="W438" s="126"/>
    </row>
    <row r="439" spans="1:259" x14ac:dyDescent="0.2">
      <c r="A439" s="123">
        <v>39990</v>
      </c>
      <c r="B439" s="103" t="s">
        <v>979</v>
      </c>
      <c r="C439" s="103" t="s">
        <v>312</v>
      </c>
      <c r="D439" s="103" t="s">
        <v>134</v>
      </c>
      <c r="E439" s="145" t="s">
        <v>144</v>
      </c>
      <c r="F439" s="85">
        <v>39326</v>
      </c>
      <c r="G439" s="151">
        <v>2007</v>
      </c>
      <c r="H439" s="124" t="s">
        <v>37</v>
      </c>
      <c r="I439" s="124" t="str">
        <f t="shared" si="20"/>
        <v>OK</v>
      </c>
      <c r="J439" s="124" t="str">
        <f t="shared" si="19"/>
        <v>OK</v>
      </c>
      <c r="K439" s="124" t="str">
        <f t="shared" si="21"/>
        <v>South Central</v>
      </c>
      <c r="L439" s="124" t="str">
        <f>INDEX('State '!$A$1:$C$62,MATCH($I439,'State '!$B:$B,0),3)</f>
        <v>South Central</v>
      </c>
      <c r="M439" s="124" t="str">
        <f>INDEX('State '!$A$1:$C$62,MATCH($J439,'State '!$B:$B,0),3)</f>
        <v>South Central</v>
      </c>
      <c r="N439" s="124"/>
      <c r="O439" s="147">
        <v>11.2</v>
      </c>
      <c r="P439" s="147">
        <v>14.5</v>
      </c>
      <c r="Q439" s="147">
        <v>175</v>
      </c>
      <c r="R439" s="86">
        <v>20</v>
      </c>
      <c r="S439" s="148" t="s">
        <v>135</v>
      </c>
      <c r="T439" s="149" t="s">
        <v>390</v>
      </c>
      <c r="U439" s="150" t="s">
        <v>391</v>
      </c>
      <c r="V439" s="124"/>
      <c r="W439" s="126"/>
    </row>
    <row r="440" spans="1:259" x14ac:dyDescent="0.2">
      <c r="A440" s="123">
        <v>39990</v>
      </c>
      <c r="B440" s="103" t="s">
        <v>1006</v>
      </c>
      <c r="C440" s="103" t="s">
        <v>207</v>
      </c>
      <c r="D440" s="103" t="s">
        <v>137</v>
      </c>
      <c r="E440" s="145" t="s">
        <v>144</v>
      </c>
      <c r="F440" s="85">
        <v>39264</v>
      </c>
      <c r="G440" s="151">
        <v>2007</v>
      </c>
      <c r="H440" s="124" t="s">
        <v>47</v>
      </c>
      <c r="I440" s="124" t="str">
        <f t="shared" si="20"/>
        <v>GM</v>
      </c>
      <c r="J440" s="124" t="str">
        <f t="shared" si="19"/>
        <v>GM</v>
      </c>
      <c r="K440" s="124" t="str">
        <f t="shared" si="21"/>
        <v>Gulf of Mexico</v>
      </c>
      <c r="L440" s="124" t="str">
        <f>INDEX('State '!$A$1:$C$62,MATCH($I440,'State '!$B:$B,0),3)</f>
        <v>Gulf of Mexico</v>
      </c>
      <c r="M440" s="124" t="str">
        <f>INDEX('State '!$A$1:$C$62,MATCH($J440,'State '!$B:$B,0),3)</f>
        <v>Gulf of Mexico</v>
      </c>
      <c r="N440" s="124"/>
      <c r="O440" s="147">
        <v>40</v>
      </c>
      <c r="P440" s="147">
        <v>1</v>
      </c>
      <c r="Q440" s="147">
        <v>1000</v>
      </c>
      <c r="R440" s="86" t="s">
        <v>614</v>
      </c>
      <c r="S440" s="148" t="s">
        <v>135</v>
      </c>
      <c r="T440" s="149" t="s">
        <v>1007</v>
      </c>
      <c r="U440" s="150" t="s">
        <v>1008</v>
      </c>
      <c r="V440" s="124"/>
      <c r="W440" s="126"/>
    </row>
    <row r="441" spans="1:259" x14ac:dyDescent="0.2">
      <c r="A441" s="123">
        <v>39990</v>
      </c>
      <c r="B441" s="103" t="s">
        <v>929</v>
      </c>
      <c r="C441" s="103" t="s">
        <v>207</v>
      </c>
      <c r="D441" s="103" t="s">
        <v>141</v>
      </c>
      <c r="E441" s="145" t="s">
        <v>144</v>
      </c>
      <c r="F441" s="85">
        <v>39339</v>
      </c>
      <c r="G441" s="151">
        <v>2007</v>
      </c>
      <c r="H441" s="124" t="s">
        <v>47</v>
      </c>
      <c r="I441" s="124" t="str">
        <f t="shared" si="20"/>
        <v>GM</v>
      </c>
      <c r="J441" s="124" t="str">
        <f t="shared" si="19"/>
        <v>GM</v>
      </c>
      <c r="K441" s="124" t="str">
        <f t="shared" si="21"/>
        <v>Gulf of Mexico</v>
      </c>
      <c r="L441" s="124" t="str">
        <f>INDEX('State '!$A$1:$C$62,MATCH($I441,'State '!$B:$B,0),3)</f>
        <v>Gulf of Mexico</v>
      </c>
      <c r="M441" s="124" t="str">
        <f>INDEX('State '!$A$1:$C$62,MATCH($J441,'State '!$B:$B,0),3)</f>
        <v>Gulf of Mexico</v>
      </c>
      <c r="N441" s="124"/>
      <c r="O441" s="147">
        <v>22</v>
      </c>
      <c r="P441" s="147">
        <v>6.23</v>
      </c>
      <c r="Q441" s="147">
        <v>200</v>
      </c>
      <c r="R441" s="86">
        <v>24</v>
      </c>
      <c r="S441" s="148" t="s">
        <v>135</v>
      </c>
      <c r="T441" s="149" t="s">
        <v>390</v>
      </c>
      <c r="U441" s="150" t="s">
        <v>930</v>
      </c>
      <c r="V441" s="124"/>
      <c r="W441" s="126"/>
    </row>
    <row r="442" spans="1:259" x14ac:dyDescent="0.2">
      <c r="A442" s="123">
        <v>39990</v>
      </c>
      <c r="B442" s="103" t="s">
        <v>923</v>
      </c>
      <c r="C442" s="103" t="s">
        <v>200</v>
      </c>
      <c r="D442" s="103" t="s">
        <v>141</v>
      </c>
      <c r="E442" s="145" t="s">
        <v>144</v>
      </c>
      <c r="F442" s="85">
        <v>39416</v>
      </c>
      <c r="G442" s="151">
        <v>2007</v>
      </c>
      <c r="H442" s="124" t="s">
        <v>924</v>
      </c>
      <c r="I442" s="124" t="str">
        <f t="shared" si="20"/>
        <v>PA</v>
      </c>
      <c r="J442" s="124" t="str">
        <f t="shared" si="19"/>
        <v>NJ</v>
      </c>
      <c r="K442" s="124" t="str">
        <f t="shared" si="21"/>
        <v>Northeast</v>
      </c>
      <c r="L442" s="124" t="str">
        <f>INDEX('State '!$A$1:$C$62,MATCH($I442,'State '!$B:$B,0),3)</f>
        <v>Northeast</v>
      </c>
      <c r="M442" s="124" t="str">
        <f>INDEX('State '!$A$1:$C$62,MATCH($J442,'State '!$B:$B,0),3)</f>
        <v>Northeast</v>
      </c>
      <c r="N442" s="124"/>
      <c r="O442" s="147">
        <v>116.7</v>
      </c>
      <c r="P442" s="147">
        <v>21.64</v>
      </c>
      <c r="Q442" s="147">
        <v>150</v>
      </c>
      <c r="R442" s="86">
        <v>36</v>
      </c>
      <c r="S442" s="148" t="s">
        <v>135</v>
      </c>
      <c r="T442" s="149" t="s">
        <v>390</v>
      </c>
      <c r="U442" s="150" t="s">
        <v>873</v>
      </c>
      <c r="V442" s="124"/>
      <c r="W442" s="126"/>
    </row>
    <row r="443" spans="1:259" x14ac:dyDescent="0.2">
      <c r="A443" s="123">
        <v>39990</v>
      </c>
      <c r="B443" s="102" t="s">
        <v>958</v>
      </c>
      <c r="C443" s="102" t="s">
        <v>1942</v>
      </c>
      <c r="D443" s="102" t="s">
        <v>141</v>
      </c>
      <c r="E443" s="102" t="s">
        <v>144</v>
      </c>
      <c r="F443" s="83">
        <v>39429</v>
      </c>
      <c r="G443" s="125">
        <v>2007</v>
      </c>
      <c r="H443" s="124" t="s">
        <v>412</v>
      </c>
      <c r="I443" s="124" t="str">
        <f t="shared" si="20"/>
        <v>PA</v>
      </c>
      <c r="J443" s="124" t="str">
        <f t="shared" si="19"/>
        <v>NY</v>
      </c>
      <c r="K443" s="124" t="str">
        <f t="shared" si="21"/>
        <v>Northeast</v>
      </c>
      <c r="L443" s="124" t="str">
        <f>INDEX('State '!$A$1:$C$62,MATCH($I443,'State '!$B:$B,0),3)</f>
        <v>Northeast</v>
      </c>
      <c r="M443" s="124" t="str">
        <f>INDEX('State '!$A$1:$C$62,MATCH($J443,'State '!$B:$B,0),3)</f>
        <v>Northeast</v>
      </c>
      <c r="N443" s="124"/>
      <c r="O443" s="86">
        <v>162.1</v>
      </c>
      <c r="P443" s="86">
        <v>15</v>
      </c>
      <c r="Q443" s="86">
        <v>100</v>
      </c>
      <c r="R443" s="125"/>
      <c r="S443" s="124" t="s">
        <v>135</v>
      </c>
      <c r="T443" s="124" t="s">
        <v>390</v>
      </c>
      <c r="U443" s="124" t="s">
        <v>959</v>
      </c>
      <c r="V443" s="124"/>
      <c r="W443" s="126"/>
    </row>
    <row r="444" spans="1:259" x14ac:dyDescent="0.2">
      <c r="A444" s="123">
        <v>39990</v>
      </c>
      <c r="B444" s="103" t="s">
        <v>949</v>
      </c>
      <c r="C444" s="103" t="s">
        <v>1942</v>
      </c>
      <c r="D444" s="103" t="s">
        <v>141</v>
      </c>
      <c r="E444" s="145" t="s">
        <v>144</v>
      </c>
      <c r="F444" s="85">
        <v>39395</v>
      </c>
      <c r="G444" s="151">
        <v>2007</v>
      </c>
      <c r="H444" s="124" t="s">
        <v>950</v>
      </c>
      <c r="I444" s="124" t="str">
        <f t="shared" si="20"/>
        <v>NC</v>
      </c>
      <c r="J444" s="124" t="str">
        <f t="shared" si="19"/>
        <v>MD</v>
      </c>
      <c r="K444" s="124" t="str">
        <f t="shared" si="21"/>
        <v>Southeast, Northeast</v>
      </c>
      <c r="L444" s="124" t="str">
        <f>INDEX('State '!$A$1:$C$62,MATCH($I444,'State '!$B:$B,0),3)</f>
        <v>Southeast</v>
      </c>
      <c r="M444" s="124" t="str">
        <f>INDEX('State '!$A$1:$C$62,MATCH($J444,'State '!$B:$B,0),3)</f>
        <v>Northeast</v>
      </c>
      <c r="N444" s="124"/>
      <c r="O444" s="147">
        <v>76.400000000000006</v>
      </c>
      <c r="P444" s="147">
        <v>19.37</v>
      </c>
      <c r="Q444" s="147">
        <v>165</v>
      </c>
      <c r="R444" s="86" t="s">
        <v>951</v>
      </c>
      <c r="S444" s="148" t="s">
        <v>135</v>
      </c>
      <c r="T444" s="149" t="s">
        <v>390</v>
      </c>
      <c r="U444" s="150" t="s">
        <v>952</v>
      </c>
      <c r="V444" s="124"/>
      <c r="W444" s="126"/>
    </row>
    <row r="445" spans="1:259" ht="25.5" x14ac:dyDescent="0.2">
      <c r="A445" s="123">
        <v>39990</v>
      </c>
      <c r="B445" s="102" t="s">
        <v>965</v>
      </c>
      <c r="C445" s="102" t="s">
        <v>308</v>
      </c>
      <c r="D445" s="102" t="s">
        <v>141</v>
      </c>
      <c r="E445" s="102" t="s">
        <v>144</v>
      </c>
      <c r="F445" s="83">
        <v>39447</v>
      </c>
      <c r="G445" s="125">
        <v>2007</v>
      </c>
      <c r="H445" s="124" t="s">
        <v>966</v>
      </c>
      <c r="I445" s="124" t="str">
        <f t="shared" si="20"/>
        <v>NM</v>
      </c>
      <c r="J445" s="124" t="str">
        <f t="shared" si="19"/>
        <v>CO</v>
      </c>
      <c r="K445" s="124" t="str">
        <f t="shared" si="21"/>
        <v>Mountain</v>
      </c>
      <c r="L445" s="124" t="str">
        <f>INDEX('State '!$A$1:$C$62,MATCH($I445,'State '!$B:$B,0),3)</f>
        <v>Mountain</v>
      </c>
      <c r="M445" s="124" t="str">
        <f>INDEX('State '!$A$1:$C$62,MATCH($J445,'State '!$B:$B,0),3)</f>
        <v>Mountain</v>
      </c>
      <c r="N445" s="124"/>
      <c r="O445" s="86">
        <v>58.1</v>
      </c>
      <c r="P445" s="86">
        <v>0.25</v>
      </c>
      <c r="Q445" s="86">
        <v>250</v>
      </c>
      <c r="R445" s="125" t="s">
        <v>445</v>
      </c>
      <c r="S445" s="124" t="s">
        <v>135</v>
      </c>
      <c r="T445" s="124" t="s">
        <v>390</v>
      </c>
      <c r="U445" s="124" t="s">
        <v>967</v>
      </c>
      <c r="V445" s="124"/>
      <c r="W445" s="126"/>
    </row>
    <row r="446" spans="1:259" s="20" customFormat="1" x14ac:dyDescent="0.2">
      <c r="A446" s="123">
        <v>39990</v>
      </c>
      <c r="B446" s="103" t="s">
        <v>935</v>
      </c>
      <c r="C446" s="103" t="s">
        <v>291</v>
      </c>
      <c r="D446" s="103" t="s">
        <v>141</v>
      </c>
      <c r="E446" s="145" t="s">
        <v>144</v>
      </c>
      <c r="F446" s="85">
        <v>39406</v>
      </c>
      <c r="G446" s="151">
        <v>2007</v>
      </c>
      <c r="H446" s="124" t="s">
        <v>442</v>
      </c>
      <c r="I446" s="124" t="str">
        <f t="shared" si="20"/>
        <v>TX</v>
      </c>
      <c r="J446" s="124" t="str">
        <f t="shared" si="19"/>
        <v>LA</v>
      </c>
      <c r="K446" s="124" t="str">
        <f t="shared" si="21"/>
        <v>South Central</v>
      </c>
      <c r="L446" s="124" t="str">
        <f>INDEX('State '!$A$1:$C$62,MATCH($I446,'State '!$B:$B,0),3)</f>
        <v>South Central</v>
      </c>
      <c r="M446" s="124" t="str">
        <f>INDEX('State '!$A$1:$C$62,MATCH($J446,'State '!$B:$B,0),3)</f>
        <v>South Central</v>
      </c>
      <c r="N446" s="124"/>
      <c r="O446" s="147">
        <v>178.9</v>
      </c>
      <c r="P446" s="147">
        <v>45</v>
      </c>
      <c r="Q446" s="147">
        <v>625</v>
      </c>
      <c r="R446" s="86">
        <v>36</v>
      </c>
      <c r="S446" s="148" t="s">
        <v>135</v>
      </c>
      <c r="T446" s="149" t="s">
        <v>390</v>
      </c>
      <c r="U446" s="150" t="s">
        <v>852</v>
      </c>
      <c r="V446" s="124"/>
      <c r="W446" s="126"/>
      <c r="X446" s="127"/>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c r="AU446" s="114"/>
      <c r="AV446" s="114"/>
      <c r="AW446" s="114"/>
      <c r="AX446" s="114"/>
      <c r="AY446" s="114"/>
      <c r="AZ446" s="114"/>
      <c r="BA446" s="114"/>
      <c r="BB446" s="114"/>
      <c r="BC446" s="114"/>
      <c r="BD446" s="114"/>
      <c r="BE446" s="114"/>
      <c r="BF446" s="114"/>
      <c r="BG446" s="114"/>
      <c r="BH446" s="114"/>
      <c r="BI446" s="114"/>
      <c r="BJ446" s="114"/>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CH446" s="114"/>
      <c r="CI446" s="114"/>
      <c r="CJ446" s="114"/>
      <c r="CK446" s="114"/>
      <c r="CL446" s="114"/>
      <c r="CM446" s="114"/>
      <c r="CN446" s="114"/>
      <c r="CO446" s="114"/>
      <c r="CP446" s="114"/>
      <c r="CQ446" s="114"/>
      <c r="CR446" s="114"/>
      <c r="CS446" s="114"/>
      <c r="CT446" s="114"/>
      <c r="CU446" s="114"/>
      <c r="CV446" s="114"/>
      <c r="CW446" s="114"/>
      <c r="CX446" s="114"/>
      <c r="CY446" s="114"/>
      <c r="CZ446" s="114"/>
      <c r="DA446" s="114"/>
      <c r="DB446" s="114"/>
      <c r="DC446" s="114"/>
      <c r="DD446" s="114"/>
      <c r="DE446" s="114"/>
      <c r="DF446" s="114"/>
      <c r="DG446" s="114"/>
      <c r="DH446" s="114"/>
      <c r="DI446" s="114"/>
      <c r="DJ446" s="114"/>
      <c r="DK446" s="114"/>
      <c r="DL446" s="114"/>
      <c r="DM446" s="114"/>
      <c r="DN446" s="114"/>
      <c r="DO446" s="114"/>
      <c r="DP446" s="114"/>
      <c r="DQ446" s="114"/>
      <c r="DR446" s="114"/>
      <c r="DS446" s="114"/>
      <c r="DT446" s="114"/>
      <c r="DU446" s="114"/>
      <c r="DV446" s="114"/>
      <c r="DW446" s="114"/>
      <c r="DX446" s="114"/>
      <c r="DY446" s="114"/>
      <c r="DZ446" s="114"/>
      <c r="EA446" s="114"/>
      <c r="EB446" s="114"/>
      <c r="EC446" s="114"/>
      <c r="ED446" s="114"/>
      <c r="EE446" s="114"/>
      <c r="EF446" s="114"/>
      <c r="EG446" s="114"/>
      <c r="EH446" s="114"/>
      <c r="EI446" s="114"/>
      <c r="EJ446" s="114"/>
      <c r="EK446" s="114"/>
      <c r="EL446" s="114"/>
      <c r="EM446" s="114"/>
      <c r="EN446" s="114"/>
      <c r="EO446" s="114"/>
      <c r="EP446" s="114"/>
      <c r="EQ446" s="114"/>
      <c r="ER446" s="114"/>
      <c r="ES446" s="114"/>
      <c r="ET446" s="114"/>
      <c r="EU446" s="114"/>
      <c r="EV446" s="114"/>
      <c r="EW446" s="114"/>
      <c r="EX446" s="114"/>
      <c r="EY446" s="114"/>
      <c r="EZ446" s="114"/>
      <c r="FA446" s="114"/>
      <c r="FB446" s="114"/>
      <c r="FC446" s="114"/>
      <c r="FD446" s="114"/>
      <c r="FE446" s="114"/>
      <c r="FF446" s="114"/>
      <c r="FG446" s="114"/>
      <c r="FH446" s="114"/>
      <c r="FI446" s="114"/>
      <c r="FJ446" s="114"/>
      <c r="FK446" s="114"/>
      <c r="FL446" s="114"/>
      <c r="FM446" s="114"/>
      <c r="FN446" s="114"/>
      <c r="FO446" s="114"/>
      <c r="FP446" s="114"/>
      <c r="FQ446" s="114"/>
      <c r="FR446" s="114"/>
      <c r="FS446" s="114"/>
      <c r="FT446" s="114"/>
      <c r="FU446" s="114"/>
      <c r="FV446" s="114"/>
      <c r="FW446" s="114"/>
      <c r="FX446" s="114"/>
      <c r="FY446" s="114"/>
      <c r="FZ446" s="114"/>
      <c r="GA446" s="114"/>
      <c r="GB446" s="114"/>
      <c r="GC446" s="114"/>
      <c r="GD446" s="114"/>
      <c r="GE446" s="114"/>
      <c r="GF446" s="114"/>
      <c r="GG446" s="114"/>
      <c r="GH446" s="114"/>
      <c r="GI446" s="114"/>
      <c r="GJ446" s="114"/>
      <c r="GK446" s="114"/>
      <c r="GL446" s="114"/>
      <c r="GM446" s="114"/>
      <c r="GN446" s="114"/>
      <c r="GO446" s="114"/>
      <c r="GP446" s="114"/>
      <c r="GQ446" s="114"/>
      <c r="GR446" s="114"/>
      <c r="GS446" s="114"/>
      <c r="GT446" s="114"/>
      <c r="GU446" s="114"/>
      <c r="GV446" s="114"/>
      <c r="GW446" s="114"/>
      <c r="GX446" s="114"/>
      <c r="GY446" s="114"/>
      <c r="GZ446" s="114"/>
      <c r="HA446" s="114"/>
      <c r="HB446" s="114"/>
      <c r="HC446" s="114"/>
      <c r="HD446" s="114"/>
      <c r="HE446" s="114"/>
      <c r="HF446" s="114"/>
      <c r="HG446" s="114"/>
      <c r="HH446" s="114"/>
      <c r="HI446" s="114"/>
      <c r="HJ446" s="114"/>
      <c r="HK446" s="114"/>
      <c r="HL446" s="114"/>
      <c r="HM446" s="114"/>
      <c r="HN446" s="114"/>
      <c r="HO446" s="114"/>
      <c r="HP446" s="114"/>
      <c r="HQ446" s="114"/>
      <c r="HR446" s="114"/>
      <c r="HS446" s="114"/>
      <c r="HT446" s="114"/>
      <c r="HU446" s="114"/>
      <c r="HV446" s="114"/>
      <c r="HW446" s="114"/>
      <c r="HX446" s="114"/>
      <c r="HY446" s="114"/>
      <c r="HZ446" s="114"/>
      <c r="IA446" s="114"/>
      <c r="IB446" s="114"/>
      <c r="IC446" s="114"/>
      <c r="ID446" s="114"/>
      <c r="IE446" s="114"/>
      <c r="IF446" s="114"/>
      <c r="IG446" s="114"/>
      <c r="IH446" s="114"/>
      <c r="II446" s="114"/>
      <c r="IJ446" s="114"/>
      <c r="IK446" s="114"/>
      <c r="IL446" s="114"/>
      <c r="IM446" s="114"/>
      <c r="IN446" s="114"/>
      <c r="IO446" s="114"/>
      <c r="IP446" s="114"/>
      <c r="IQ446" s="114"/>
      <c r="IR446" s="114"/>
      <c r="IS446" s="114"/>
      <c r="IT446" s="114"/>
      <c r="IU446" s="114"/>
      <c r="IV446" s="114"/>
      <c r="IW446" s="114"/>
      <c r="IX446" s="114"/>
      <c r="IY446" s="114"/>
    </row>
    <row r="447" spans="1:259" s="20" customFormat="1" x14ac:dyDescent="0.2">
      <c r="A447" s="123">
        <v>39990</v>
      </c>
      <c r="B447" s="103" t="s">
        <v>1983</v>
      </c>
      <c r="C447" s="103" t="s">
        <v>1981</v>
      </c>
      <c r="D447" s="103" t="s">
        <v>141</v>
      </c>
      <c r="E447" s="145" t="s">
        <v>144</v>
      </c>
      <c r="F447" s="85">
        <v>39387</v>
      </c>
      <c r="G447" s="151">
        <v>2007</v>
      </c>
      <c r="H447" s="124" t="s">
        <v>44</v>
      </c>
      <c r="I447" s="124" t="str">
        <f t="shared" si="20"/>
        <v>ON</v>
      </c>
      <c r="J447" s="124" t="str">
        <f t="shared" si="19"/>
        <v>ON</v>
      </c>
      <c r="K447" s="124" t="str">
        <f t="shared" si="21"/>
        <v>Canada</v>
      </c>
      <c r="L447" s="124" t="str">
        <f>INDEX('State '!$A$1:$C$62,MATCH($I447,'State '!$B:$B,0),3)</f>
        <v>Canada</v>
      </c>
      <c r="M447" s="124" t="str">
        <f>INDEX('State '!$A$1:$C$62,MATCH($J447,'State '!$B:$B,0),3)</f>
        <v>Canada</v>
      </c>
      <c r="N447" s="124"/>
      <c r="O447" s="147">
        <v>80</v>
      </c>
      <c r="P447" s="147">
        <v>11</v>
      </c>
      <c r="Q447" s="147">
        <v>488</v>
      </c>
      <c r="R447" s="86"/>
      <c r="S447" s="148" t="s">
        <v>1982</v>
      </c>
      <c r="T447" s="149" t="s">
        <v>842</v>
      </c>
      <c r="U447" s="150" t="s">
        <v>391</v>
      </c>
      <c r="V447" s="124"/>
      <c r="W447" s="126"/>
      <c r="X447" s="127"/>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c r="AV447" s="114"/>
      <c r="AW447" s="11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c r="CN447" s="114"/>
      <c r="CO447" s="114"/>
      <c r="CP447" s="114"/>
      <c r="CQ447" s="114"/>
      <c r="CR447" s="114"/>
      <c r="CS447" s="114"/>
      <c r="CT447" s="114"/>
      <c r="CU447" s="114"/>
      <c r="CV447" s="114"/>
      <c r="CW447" s="114"/>
      <c r="CX447" s="114"/>
      <c r="CY447" s="114"/>
      <c r="CZ447" s="114"/>
      <c r="DA447" s="114"/>
      <c r="DB447" s="114"/>
      <c r="DC447" s="114"/>
      <c r="DD447" s="114"/>
      <c r="DE447" s="114"/>
      <c r="DF447" s="114"/>
      <c r="DG447" s="114"/>
      <c r="DH447" s="114"/>
      <c r="DI447" s="114"/>
      <c r="DJ447" s="114"/>
      <c r="DK447" s="114"/>
      <c r="DL447" s="114"/>
      <c r="DM447" s="114"/>
      <c r="DN447" s="114"/>
      <c r="DO447" s="114"/>
      <c r="DP447" s="114"/>
      <c r="DQ447" s="114"/>
      <c r="DR447" s="114"/>
      <c r="DS447" s="114"/>
      <c r="DT447" s="114"/>
      <c r="DU447" s="114"/>
      <c r="DV447" s="114"/>
      <c r="DW447" s="114"/>
      <c r="DX447" s="114"/>
      <c r="DY447" s="114"/>
      <c r="DZ447" s="114"/>
      <c r="EA447" s="114"/>
      <c r="EB447" s="114"/>
      <c r="EC447" s="114"/>
      <c r="ED447" s="114"/>
      <c r="EE447" s="114"/>
      <c r="EF447" s="114"/>
      <c r="EG447" s="114"/>
      <c r="EH447" s="114"/>
      <c r="EI447" s="114"/>
      <c r="EJ447" s="114"/>
      <c r="EK447" s="114"/>
      <c r="EL447" s="114"/>
      <c r="EM447" s="114"/>
      <c r="EN447" s="114"/>
      <c r="EO447" s="114"/>
      <c r="EP447" s="114"/>
      <c r="EQ447" s="114"/>
      <c r="ER447" s="114"/>
      <c r="ES447" s="114"/>
      <c r="ET447" s="114"/>
      <c r="EU447" s="114"/>
      <c r="EV447" s="114"/>
      <c r="EW447" s="114"/>
      <c r="EX447" s="114"/>
      <c r="EY447" s="114"/>
      <c r="EZ447" s="114"/>
      <c r="FA447" s="114"/>
      <c r="FB447" s="114"/>
      <c r="FC447" s="114"/>
      <c r="FD447" s="114"/>
      <c r="FE447" s="114"/>
      <c r="FF447" s="114"/>
      <c r="FG447" s="114"/>
      <c r="FH447" s="114"/>
      <c r="FI447" s="114"/>
      <c r="FJ447" s="114"/>
      <c r="FK447" s="114"/>
      <c r="FL447" s="114"/>
      <c r="FM447" s="114"/>
      <c r="FN447" s="114"/>
      <c r="FO447" s="114"/>
      <c r="FP447" s="114"/>
      <c r="FQ447" s="114"/>
      <c r="FR447" s="114"/>
      <c r="FS447" s="114"/>
      <c r="FT447" s="114"/>
      <c r="FU447" s="114"/>
      <c r="FV447" s="114"/>
      <c r="FW447" s="114"/>
      <c r="FX447" s="114"/>
      <c r="FY447" s="114"/>
      <c r="FZ447" s="114"/>
      <c r="GA447" s="114"/>
      <c r="GB447" s="114"/>
      <c r="GC447" s="114"/>
      <c r="GD447" s="114"/>
      <c r="GE447" s="114"/>
      <c r="GF447" s="114"/>
      <c r="GG447" s="114"/>
      <c r="GH447" s="114"/>
      <c r="GI447" s="114"/>
      <c r="GJ447" s="114"/>
      <c r="GK447" s="114"/>
      <c r="GL447" s="114"/>
      <c r="GM447" s="114"/>
      <c r="GN447" s="114"/>
      <c r="GO447" s="114"/>
      <c r="GP447" s="114"/>
      <c r="GQ447" s="114"/>
      <c r="GR447" s="114"/>
      <c r="GS447" s="114"/>
      <c r="GT447" s="114"/>
      <c r="GU447" s="114"/>
      <c r="GV447" s="114"/>
      <c r="GW447" s="114"/>
      <c r="GX447" s="114"/>
      <c r="GY447" s="114"/>
      <c r="GZ447" s="114"/>
      <c r="HA447" s="114"/>
      <c r="HB447" s="114"/>
      <c r="HC447" s="114"/>
      <c r="HD447" s="114"/>
      <c r="HE447" s="114"/>
      <c r="HF447" s="114"/>
      <c r="HG447" s="114"/>
      <c r="HH447" s="114"/>
      <c r="HI447" s="114"/>
      <c r="HJ447" s="114"/>
      <c r="HK447" s="114"/>
      <c r="HL447" s="114"/>
      <c r="HM447" s="114"/>
      <c r="HN447" s="114"/>
      <c r="HO447" s="114"/>
      <c r="HP447" s="114"/>
      <c r="HQ447" s="114"/>
      <c r="HR447" s="114"/>
      <c r="HS447" s="114"/>
      <c r="HT447" s="114"/>
      <c r="HU447" s="114"/>
      <c r="HV447" s="114"/>
      <c r="HW447" s="114"/>
      <c r="HX447" s="114"/>
      <c r="HY447" s="114"/>
      <c r="HZ447" s="114"/>
      <c r="IA447" s="114"/>
      <c r="IB447" s="114"/>
      <c r="IC447" s="114"/>
      <c r="ID447" s="114"/>
      <c r="IE447" s="114"/>
      <c r="IF447" s="114"/>
      <c r="IG447" s="114"/>
      <c r="IH447" s="114"/>
      <c r="II447" s="114"/>
      <c r="IJ447" s="114"/>
      <c r="IK447" s="114"/>
      <c r="IL447" s="114"/>
      <c r="IM447" s="114"/>
      <c r="IN447" s="114"/>
      <c r="IO447" s="114"/>
      <c r="IP447" s="114"/>
      <c r="IQ447" s="114"/>
      <c r="IR447" s="114"/>
      <c r="IS447" s="114"/>
      <c r="IT447" s="114"/>
      <c r="IU447" s="114"/>
      <c r="IV447" s="114"/>
      <c r="IW447" s="114"/>
      <c r="IX447" s="114"/>
      <c r="IY447" s="114"/>
    </row>
    <row r="448" spans="1:259" s="20" customFormat="1" x14ac:dyDescent="0.2">
      <c r="A448" s="123">
        <v>39990</v>
      </c>
      <c r="B448" s="103" t="s">
        <v>972</v>
      </c>
      <c r="C448" s="103" t="s">
        <v>277</v>
      </c>
      <c r="D448" s="103" t="s">
        <v>141</v>
      </c>
      <c r="E448" s="145" t="s">
        <v>144</v>
      </c>
      <c r="F448" s="85">
        <v>39399</v>
      </c>
      <c r="G448" s="151">
        <v>2007</v>
      </c>
      <c r="H448" s="124" t="s">
        <v>723</v>
      </c>
      <c r="I448" s="124" t="str">
        <f t="shared" si="20"/>
        <v>IL</v>
      </c>
      <c r="J448" s="124" t="str">
        <f t="shared" si="19"/>
        <v>ON</v>
      </c>
      <c r="K448" s="124" t="str">
        <f t="shared" si="21"/>
        <v>Midwest, Canada</v>
      </c>
      <c r="L448" s="124" t="str">
        <f>INDEX('State '!$A$1:$C$62,MATCH($I448,'State '!$B:$B,0),3)</f>
        <v>Midwest</v>
      </c>
      <c r="M448" s="124" t="str">
        <f>INDEX('State '!$A$1:$C$62,MATCH($J448,'State '!$B:$B,0),3)</f>
        <v>Canada</v>
      </c>
      <c r="N448" s="124"/>
      <c r="O448" s="147">
        <v>70.400000000000006</v>
      </c>
      <c r="P448" s="147"/>
      <c r="Q448" s="147">
        <v>245</v>
      </c>
      <c r="R448" s="86">
        <v>42</v>
      </c>
      <c r="S448" s="148" t="s">
        <v>135</v>
      </c>
      <c r="T448" s="149" t="s">
        <v>390</v>
      </c>
      <c r="U448" s="150" t="s">
        <v>973</v>
      </c>
      <c r="V448" s="124"/>
      <c r="W448" s="126"/>
      <c r="X448" s="127"/>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c r="AU448" s="114"/>
      <c r="AV448" s="114"/>
      <c r="AW448" s="114"/>
      <c r="AX448" s="114"/>
      <c r="AY448" s="114"/>
      <c r="AZ448" s="114"/>
      <c r="BA448" s="114"/>
      <c r="BB448" s="114"/>
      <c r="BC448" s="114"/>
      <c r="BD448" s="114"/>
      <c r="BE448" s="114"/>
      <c r="BF448" s="114"/>
      <c r="BG448" s="114"/>
      <c r="BH448" s="114"/>
      <c r="BI448" s="114"/>
      <c r="BJ448" s="114"/>
      <c r="BK448" s="114"/>
      <c r="BL448" s="114"/>
      <c r="BM448" s="114"/>
      <c r="BN448" s="114"/>
      <c r="BO448" s="114"/>
      <c r="BP448" s="114"/>
      <c r="BQ448" s="114"/>
      <c r="BR448" s="114"/>
      <c r="BS448" s="114"/>
      <c r="BT448" s="114"/>
      <c r="BU448" s="114"/>
      <c r="BV448" s="114"/>
      <c r="BW448" s="114"/>
      <c r="BX448" s="114"/>
      <c r="BY448" s="114"/>
      <c r="BZ448" s="114"/>
      <c r="CA448" s="114"/>
      <c r="CB448" s="114"/>
      <c r="CC448" s="114"/>
      <c r="CD448" s="114"/>
      <c r="CE448" s="114"/>
      <c r="CF448" s="114"/>
      <c r="CG448" s="114"/>
      <c r="CH448" s="114"/>
      <c r="CI448" s="114"/>
      <c r="CJ448" s="114"/>
      <c r="CK448" s="114"/>
      <c r="CL448" s="114"/>
      <c r="CM448" s="114"/>
      <c r="CN448" s="114"/>
      <c r="CO448" s="114"/>
      <c r="CP448" s="114"/>
      <c r="CQ448" s="114"/>
      <c r="CR448" s="114"/>
      <c r="CS448" s="114"/>
      <c r="CT448" s="114"/>
      <c r="CU448" s="114"/>
      <c r="CV448" s="114"/>
      <c r="CW448" s="114"/>
      <c r="CX448" s="114"/>
      <c r="CY448" s="114"/>
      <c r="CZ448" s="114"/>
      <c r="DA448" s="114"/>
      <c r="DB448" s="114"/>
      <c r="DC448" s="114"/>
      <c r="DD448" s="114"/>
      <c r="DE448" s="114"/>
      <c r="DF448" s="114"/>
      <c r="DG448" s="114"/>
      <c r="DH448" s="114"/>
      <c r="DI448" s="114"/>
      <c r="DJ448" s="114"/>
      <c r="DK448" s="114"/>
      <c r="DL448" s="114"/>
      <c r="DM448" s="114"/>
      <c r="DN448" s="114"/>
      <c r="DO448" s="114"/>
      <c r="DP448" s="114"/>
      <c r="DQ448" s="114"/>
      <c r="DR448" s="114"/>
      <c r="DS448" s="114"/>
      <c r="DT448" s="114"/>
      <c r="DU448" s="114"/>
      <c r="DV448" s="114"/>
      <c r="DW448" s="114"/>
      <c r="DX448" s="114"/>
      <c r="DY448" s="114"/>
      <c r="DZ448" s="114"/>
      <c r="EA448" s="114"/>
      <c r="EB448" s="114"/>
      <c r="EC448" s="114"/>
      <c r="ED448" s="114"/>
      <c r="EE448" s="114"/>
      <c r="EF448" s="114"/>
      <c r="EG448" s="114"/>
      <c r="EH448" s="114"/>
      <c r="EI448" s="114"/>
      <c r="EJ448" s="114"/>
      <c r="EK448" s="114"/>
      <c r="EL448" s="114"/>
      <c r="EM448" s="114"/>
      <c r="EN448" s="114"/>
      <c r="EO448" s="114"/>
      <c r="EP448" s="114"/>
      <c r="EQ448" s="114"/>
      <c r="ER448" s="114"/>
      <c r="ES448" s="114"/>
      <c r="ET448" s="114"/>
      <c r="EU448" s="114"/>
      <c r="EV448" s="114"/>
      <c r="EW448" s="114"/>
      <c r="EX448" s="114"/>
      <c r="EY448" s="114"/>
      <c r="EZ448" s="114"/>
      <c r="FA448" s="114"/>
      <c r="FB448" s="114"/>
      <c r="FC448" s="114"/>
      <c r="FD448" s="114"/>
      <c r="FE448" s="114"/>
      <c r="FF448" s="114"/>
      <c r="FG448" s="114"/>
      <c r="FH448" s="114"/>
      <c r="FI448" s="114"/>
      <c r="FJ448" s="114"/>
      <c r="FK448" s="114"/>
      <c r="FL448" s="114"/>
      <c r="FM448" s="114"/>
      <c r="FN448" s="114"/>
      <c r="FO448" s="114"/>
      <c r="FP448" s="114"/>
      <c r="FQ448" s="114"/>
      <c r="FR448" s="114"/>
      <c r="FS448" s="114"/>
      <c r="FT448" s="114"/>
      <c r="FU448" s="114"/>
      <c r="FV448" s="114"/>
      <c r="FW448" s="114"/>
      <c r="FX448" s="114"/>
      <c r="FY448" s="114"/>
      <c r="FZ448" s="114"/>
      <c r="GA448" s="114"/>
      <c r="GB448" s="114"/>
      <c r="GC448" s="114"/>
      <c r="GD448" s="114"/>
      <c r="GE448" s="114"/>
      <c r="GF448" s="114"/>
      <c r="GG448" s="114"/>
      <c r="GH448" s="114"/>
      <c r="GI448" s="114"/>
      <c r="GJ448" s="114"/>
      <c r="GK448" s="114"/>
      <c r="GL448" s="114"/>
      <c r="GM448" s="114"/>
      <c r="GN448" s="114"/>
      <c r="GO448" s="114"/>
      <c r="GP448" s="114"/>
      <c r="GQ448" s="114"/>
      <c r="GR448" s="114"/>
      <c r="GS448" s="114"/>
      <c r="GT448" s="114"/>
      <c r="GU448" s="114"/>
      <c r="GV448" s="114"/>
      <c r="GW448" s="114"/>
      <c r="GX448" s="114"/>
      <c r="GY448" s="114"/>
      <c r="GZ448" s="114"/>
      <c r="HA448" s="114"/>
      <c r="HB448" s="114"/>
      <c r="HC448" s="114"/>
      <c r="HD448" s="114"/>
      <c r="HE448" s="114"/>
      <c r="HF448" s="114"/>
      <c r="HG448" s="114"/>
      <c r="HH448" s="114"/>
      <c r="HI448" s="114"/>
      <c r="HJ448" s="114"/>
      <c r="HK448" s="114"/>
      <c r="HL448" s="114"/>
      <c r="HM448" s="114"/>
      <c r="HN448" s="114"/>
      <c r="HO448" s="114"/>
      <c r="HP448" s="114"/>
      <c r="HQ448" s="114"/>
      <c r="HR448" s="114"/>
      <c r="HS448" s="114"/>
      <c r="HT448" s="114"/>
      <c r="HU448" s="114"/>
      <c r="HV448" s="114"/>
      <c r="HW448" s="114"/>
      <c r="HX448" s="114"/>
      <c r="HY448" s="114"/>
      <c r="HZ448" s="114"/>
      <c r="IA448" s="114"/>
      <c r="IB448" s="114"/>
      <c r="IC448" s="114"/>
      <c r="ID448" s="114"/>
      <c r="IE448" s="114"/>
      <c r="IF448" s="114"/>
      <c r="IG448" s="114"/>
      <c r="IH448" s="114"/>
      <c r="II448" s="114"/>
      <c r="IJ448" s="114"/>
      <c r="IK448" s="114"/>
      <c r="IL448" s="114"/>
      <c r="IM448" s="114"/>
      <c r="IN448" s="114"/>
      <c r="IO448" s="114"/>
      <c r="IP448" s="114"/>
      <c r="IQ448" s="114"/>
      <c r="IR448" s="114"/>
      <c r="IS448" s="114"/>
      <c r="IT448" s="114"/>
      <c r="IU448" s="114"/>
      <c r="IV448" s="114"/>
      <c r="IW448" s="114"/>
      <c r="IX448" s="114"/>
      <c r="IY448" s="114"/>
    </row>
    <row r="449" spans="1:259" s="20" customFormat="1" x14ac:dyDescent="0.2">
      <c r="A449" s="123">
        <v>39990</v>
      </c>
      <c r="B449" s="103" t="s">
        <v>974</v>
      </c>
      <c r="C449" s="103" t="s">
        <v>239</v>
      </c>
      <c r="D449" s="103" t="s">
        <v>141</v>
      </c>
      <c r="E449" s="145" t="s">
        <v>144</v>
      </c>
      <c r="F449" s="85">
        <v>39417</v>
      </c>
      <c r="G449" s="151">
        <v>2007</v>
      </c>
      <c r="H449" s="124" t="s">
        <v>29</v>
      </c>
      <c r="I449" s="124" t="str">
        <f t="shared" si="20"/>
        <v>WY</v>
      </c>
      <c r="J449" s="124" t="str">
        <f t="shared" ref="J449:J512" si="22">RIGHT($H449,2)</f>
        <v>WY</v>
      </c>
      <c r="K449" s="124" t="str">
        <f t="shared" si="21"/>
        <v>Mountain</v>
      </c>
      <c r="L449" s="124" t="str">
        <f>INDEX('State '!$A$1:$C$62,MATCH($I449,'State '!$B:$B,0),3)</f>
        <v>Mountain</v>
      </c>
      <c r="M449" s="124" t="str">
        <f>INDEX('State '!$A$1:$C$62,MATCH($J449,'State '!$B:$B,0),3)</f>
        <v>Mountain</v>
      </c>
      <c r="N449" s="124"/>
      <c r="O449" s="147">
        <v>202.3</v>
      </c>
      <c r="P449" s="147">
        <v>77</v>
      </c>
      <c r="Q449" s="147">
        <v>750</v>
      </c>
      <c r="R449" s="86">
        <v>36</v>
      </c>
      <c r="S449" s="148" t="s">
        <v>135</v>
      </c>
      <c r="T449" s="149" t="s">
        <v>390</v>
      </c>
      <c r="U449" s="150" t="s">
        <v>975</v>
      </c>
      <c r="V449" s="124"/>
      <c r="W449" s="126"/>
      <c r="X449" s="127"/>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c r="AU449" s="114"/>
      <c r="AV449" s="114"/>
      <c r="AW449" s="114"/>
      <c r="AX449" s="114"/>
      <c r="AY449" s="114"/>
      <c r="AZ449" s="114"/>
      <c r="BA449" s="114"/>
      <c r="BB449" s="114"/>
      <c r="BC449" s="114"/>
      <c r="BD449" s="114"/>
      <c r="BE449" s="114"/>
      <c r="BF449" s="114"/>
      <c r="BG449" s="114"/>
      <c r="BH449" s="114"/>
      <c r="BI449" s="114"/>
      <c r="BJ449" s="114"/>
      <c r="BK449" s="114"/>
      <c r="BL449" s="114"/>
      <c r="BM449" s="114"/>
      <c r="BN449" s="114"/>
      <c r="BO449" s="114"/>
      <c r="BP449" s="114"/>
      <c r="BQ449" s="114"/>
      <c r="BR449" s="114"/>
      <c r="BS449" s="114"/>
      <c r="BT449" s="114"/>
      <c r="BU449" s="114"/>
      <c r="BV449" s="114"/>
      <c r="BW449" s="114"/>
      <c r="BX449" s="114"/>
      <c r="BY449" s="114"/>
      <c r="BZ449" s="114"/>
      <c r="CA449" s="114"/>
      <c r="CB449" s="114"/>
      <c r="CC449" s="114"/>
      <c r="CD449" s="114"/>
      <c r="CE449" s="114"/>
      <c r="CF449" s="114"/>
      <c r="CG449" s="114"/>
      <c r="CH449" s="114"/>
      <c r="CI449" s="114"/>
      <c r="CJ449" s="114"/>
      <c r="CK449" s="114"/>
      <c r="CL449" s="114"/>
      <c r="CM449" s="114"/>
      <c r="CN449" s="114"/>
      <c r="CO449" s="114"/>
      <c r="CP449" s="114"/>
      <c r="CQ449" s="114"/>
      <c r="CR449" s="114"/>
      <c r="CS449" s="114"/>
      <c r="CT449" s="114"/>
      <c r="CU449" s="114"/>
      <c r="CV449" s="114"/>
      <c r="CW449" s="114"/>
      <c r="CX449" s="114"/>
      <c r="CY449" s="114"/>
      <c r="CZ449" s="114"/>
      <c r="DA449" s="114"/>
      <c r="DB449" s="114"/>
      <c r="DC449" s="114"/>
      <c r="DD449" s="114"/>
      <c r="DE449" s="114"/>
      <c r="DF449" s="114"/>
      <c r="DG449" s="114"/>
      <c r="DH449" s="114"/>
      <c r="DI449" s="114"/>
      <c r="DJ449" s="114"/>
      <c r="DK449" s="114"/>
      <c r="DL449" s="114"/>
      <c r="DM449" s="114"/>
      <c r="DN449" s="114"/>
      <c r="DO449" s="114"/>
      <c r="DP449" s="114"/>
      <c r="DQ449" s="114"/>
      <c r="DR449" s="114"/>
      <c r="DS449" s="114"/>
      <c r="DT449" s="114"/>
      <c r="DU449" s="114"/>
      <c r="DV449" s="114"/>
      <c r="DW449" s="114"/>
      <c r="DX449" s="114"/>
      <c r="DY449" s="114"/>
      <c r="DZ449" s="114"/>
      <c r="EA449" s="114"/>
      <c r="EB449" s="114"/>
      <c r="EC449" s="114"/>
      <c r="ED449" s="114"/>
      <c r="EE449" s="114"/>
      <c r="EF449" s="114"/>
      <c r="EG449" s="114"/>
      <c r="EH449" s="114"/>
      <c r="EI449" s="114"/>
      <c r="EJ449" s="114"/>
      <c r="EK449" s="114"/>
      <c r="EL449" s="114"/>
      <c r="EM449" s="114"/>
      <c r="EN449" s="114"/>
      <c r="EO449" s="114"/>
      <c r="EP449" s="114"/>
      <c r="EQ449" s="114"/>
      <c r="ER449" s="114"/>
      <c r="ES449" s="114"/>
      <c r="ET449" s="114"/>
      <c r="EU449" s="114"/>
      <c r="EV449" s="114"/>
      <c r="EW449" s="114"/>
      <c r="EX449" s="114"/>
      <c r="EY449" s="114"/>
      <c r="EZ449" s="114"/>
      <c r="FA449" s="114"/>
      <c r="FB449" s="114"/>
      <c r="FC449" s="114"/>
      <c r="FD449" s="114"/>
      <c r="FE449" s="114"/>
      <c r="FF449" s="114"/>
      <c r="FG449" s="114"/>
      <c r="FH449" s="114"/>
      <c r="FI449" s="114"/>
      <c r="FJ449" s="114"/>
      <c r="FK449" s="114"/>
      <c r="FL449" s="114"/>
      <c r="FM449" s="114"/>
      <c r="FN449" s="114"/>
      <c r="FO449" s="114"/>
      <c r="FP449" s="114"/>
      <c r="FQ449" s="114"/>
      <c r="FR449" s="114"/>
      <c r="FS449" s="114"/>
      <c r="FT449" s="114"/>
      <c r="FU449" s="114"/>
      <c r="FV449" s="114"/>
      <c r="FW449" s="114"/>
      <c r="FX449" s="114"/>
      <c r="FY449" s="114"/>
      <c r="FZ449" s="114"/>
      <c r="GA449" s="114"/>
      <c r="GB449" s="114"/>
      <c r="GC449" s="114"/>
      <c r="GD449" s="114"/>
      <c r="GE449" s="114"/>
      <c r="GF449" s="114"/>
      <c r="GG449" s="114"/>
      <c r="GH449" s="114"/>
      <c r="GI449" s="114"/>
      <c r="GJ449" s="114"/>
      <c r="GK449" s="114"/>
      <c r="GL449" s="114"/>
      <c r="GM449" s="114"/>
      <c r="GN449" s="114"/>
      <c r="GO449" s="114"/>
      <c r="GP449" s="114"/>
      <c r="GQ449" s="114"/>
      <c r="GR449" s="114"/>
      <c r="GS449" s="114"/>
      <c r="GT449" s="114"/>
      <c r="GU449" s="114"/>
      <c r="GV449" s="114"/>
      <c r="GW449" s="114"/>
      <c r="GX449" s="114"/>
      <c r="GY449" s="114"/>
      <c r="GZ449" s="114"/>
      <c r="HA449" s="114"/>
      <c r="HB449" s="114"/>
      <c r="HC449" s="114"/>
      <c r="HD449" s="114"/>
      <c r="HE449" s="114"/>
      <c r="HF449" s="114"/>
      <c r="HG449" s="114"/>
      <c r="HH449" s="114"/>
      <c r="HI449" s="114"/>
      <c r="HJ449" s="114"/>
      <c r="HK449" s="114"/>
      <c r="HL449" s="114"/>
      <c r="HM449" s="114"/>
      <c r="HN449" s="114"/>
      <c r="HO449" s="114"/>
      <c r="HP449" s="114"/>
      <c r="HQ449" s="114"/>
      <c r="HR449" s="114"/>
      <c r="HS449" s="114"/>
      <c r="HT449" s="114"/>
      <c r="HU449" s="114"/>
      <c r="HV449" s="114"/>
      <c r="HW449" s="114"/>
      <c r="HX449" s="114"/>
      <c r="HY449" s="114"/>
      <c r="HZ449" s="114"/>
      <c r="IA449" s="114"/>
      <c r="IB449" s="114"/>
      <c r="IC449" s="114"/>
      <c r="ID449" s="114"/>
      <c r="IE449" s="114"/>
      <c r="IF449" s="114"/>
      <c r="IG449" s="114"/>
      <c r="IH449" s="114"/>
      <c r="II449" s="114"/>
      <c r="IJ449" s="114"/>
      <c r="IK449" s="114"/>
      <c r="IL449" s="114"/>
      <c r="IM449" s="114"/>
      <c r="IN449" s="114"/>
      <c r="IO449" s="114"/>
      <c r="IP449" s="114"/>
      <c r="IQ449" s="114"/>
      <c r="IR449" s="114"/>
      <c r="IS449" s="114"/>
      <c r="IT449" s="114"/>
      <c r="IU449" s="114"/>
      <c r="IV449" s="114"/>
      <c r="IW449" s="114"/>
      <c r="IX449" s="114"/>
      <c r="IY449" s="114"/>
    </row>
    <row r="450" spans="1:259" s="20" customFormat="1" x14ac:dyDescent="0.2">
      <c r="A450" s="123">
        <v>39990</v>
      </c>
      <c r="B450" s="103" t="s">
        <v>941</v>
      </c>
      <c r="C450" s="103" t="s">
        <v>274</v>
      </c>
      <c r="D450" s="103" t="s">
        <v>141</v>
      </c>
      <c r="E450" s="145" t="s">
        <v>144</v>
      </c>
      <c r="F450" s="85">
        <v>39417</v>
      </c>
      <c r="G450" s="151">
        <v>2007</v>
      </c>
      <c r="H450" s="124" t="s">
        <v>709</v>
      </c>
      <c r="I450" s="124" t="str">
        <f t="shared" si="20"/>
        <v>MT</v>
      </c>
      <c r="J450" s="124" t="str">
        <f t="shared" si="22"/>
        <v>ND</v>
      </c>
      <c r="K450" s="124" t="str">
        <f t="shared" si="21"/>
        <v>Mountain</v>
      </c>
      <c r="L450" s="124" t="str">
        <f>INDEX('State '!$A$1:$C$62,MATCH($I450,'State '!$B:$B,0),3)</f>
        <v>Mountain</v>
      </c>
      <c r="M450" s="124" t="str">
        <f>INDEX('State '!$A$1:$C$62,MATCH($J450,'State '!$B:$B,0),3)</f>
        <v>Mountain</v>
      </c>
      <c r="N450" s="124"/>
      <c r="O450" s="147">
        <v>6</v>
      </c>
      <c r="P450" s="147"/>
      <c r="Q450" s="147">
        <v>41</v>
      </c>
      <c r="R450" s="86"/>
      <c r="S450" s="148" t="s">
        <v>135</v>
      </c>
      <c r="T450" s="149" t="s">
        <v>390</v>
      </c>
      <c r="U450" s="150" t="s">
        <v>942</v>
      </c>
      <c r="V450" s="124"/>
      <c r="W450" s="126"/>
    </row>
    <row r="451" spans="1:259" s="20" customFormat="1" x14ac:dyDescent="0.2">
      <c r="A451" s="123">
        <v>39990</v>
      </c>
      <c r="B451" s="102" t="s">
        <v>940</v>
      </c>
      <c r="C451" s="102" t="s">
        <v>249</v>
      </c>
      <c r="D451" s="102" t="s">
        <v>141</v>
      </c>
      <c r="E451" s="102" t="s">
        <v>144</v>
      </c>
      <c r="F451" s="83">
        <v>39417</v>
      </c>
      <c r="G451" s="125">
        <v>2007</v>
      </c>
      <c r="H451" s="124" t="s">
        <v>415</v>
      </c>
      <c r="I451" s="124" t="str">
        <f t="shared" ref="I451:I514" si="23">LEFT($H451,2)</f>
        <v>UT</v>
      </c>
      <c r="J451" s="124" t="str">
        <f t="shared" si="22"/>
        <v>WY</v>
      </c>
      <c r="K451" s="124" t="str">
        <f t="shared" ref="K451:K514" si="24">IF($L451=$M451,L451,CONCATENATE($L451,", ",IF(ISBLANK(N451),"",CONCATENATE(N451,", ")),$M451))</f>
        <v>Mountain</v>
      </c>
      <c r="L451" s="124" t="str">
        <f>INDEX('State '!$A$1:$C$62,MATCH($I451,'State '!$B:$B,0),3)</f>
        <v>Mountain</v>
      </c>
      <c r="M451" s="124" t="str">
        <f>INDEX('State '!$A$1:$C$62,MATCH($J451,'State '!$B:$B,0),3)</f>
        <v>Mountain</v>
      </c>
      <c r="N451" s="124"/>
      <c r="O451" s="86">
        <v>61</v>
      </c>
      <c r="P451" s="86">
        <v>51.5</v>
      </c>
      <c r="Q451" s="86">
        <v>406</v>
      </c>
      <c r="R451" s="125">
        <v>24</v>
      </c>
      <c r="S451" s="124" t="s">
        <v>135</v>
      </c>
      <c r="T451" s="124" t="s">
        <v>390</v>
      </c>
      <c r="U451" s="124" t="s">
        <v>887</v>
      </c>
      <c r="V451" s="124"/>
      <c r="W451" s="126"/>
    </row>
    <row r="452" spans="1:259" s="20" customFormat="1" x14ac:dyDescent="0.2">
      <c r="A452" s="123">
        <v>39990</v>
      </c>
      <c r="B452" s="102" t="s">
        <v>939</v>
      </c>
      <c r="C452" s="102" t="s">
        <v>249</v>
      </c>
      <c r="D452" s="102" t="s">
        <v>141</v>
      </c>
      <c r="E452" s="102" t="s">
        <v>144</v>
      </c>
      <c r="F452" s="83">
        <v>39442</v>
      </c>
      <c r="G452" s="125">
        <v>2007</v>
      </c>
      <c r="H452" s="124" t="s">
        <v>415</v>
      </c>
      <c r="I452" s="124" t="str">
        <f t="shared" si="23"/>
        <v>UT</v>
      </c>
      <c r="J452" s="124" t="str">
        <f t="shared" si="22"/>
        <v>WY</v>
      </c>
      <c r="K452" s="124" t="str">
        <f t="shared" si="24"/>
        <v>Mountain</v>
      </c>
      <c r="L452" s="124" t="str">
        <f>INDEX('State '!$A$1:$C$62,MATCH($I452,'State '!$B:$B,0),3)</f>
        <v>Mountain</v>
      </c>
      <c r="M452" s="124" t="str">
        <f>INDEX('State '!$A$1:$C$62,MATCH($J452,'State '!$B:$B,0),3)</f>
        <v>Mountain</v>
      </c>
      <c r="N452" s="124"/>
      <c r="O452" s="86">
        <v>60</v>
      </c>
      <c r="P452" s="86">
        <v>71.5</v>
      </c>
      <c r="Q452" s="86"/>
      <c r="R452" s="125">
        <v>24</v>
      </c>
      <c r="S452" s="124" t="s">
        <v>135</v>
      </c>
      <c r="T452" s="124" t="s">
        <v>390</v>
      </c>
      <c r="U452" s="124" t="s">
        <v>887</v>
      </c>
      <c r="V452" s="124"/>
      <c r="W452" s="126"/>
    </row>
    <row r="453" spans="1:259" ht="25.5" x14ac:dyDescent="0.2">
      <c r="A453" s="123">
        <v>42598</v>
      </c>
      <c r="B453" s="103" t="s">
        <v>2218</v>
      </c>
      <c r="C453" s="103" t="s">
        <v>207</v>
      </c>
      <c r="D453" s="103" t="s">
        <v>2215</v>
      </c>
      <c r="E453" s="145" t="s">
        <v>144</v>
      </c>
      <c r="F453" s="85">
        <v>39063</v>
      </c>
      <c r="G453" s="146">
        <v>2006</v>
      </c>
      <c r="H453" s="124" t="s">
        <v>1382</v>
      </c>
      <c r="I453" s="124" t="str">
        <f t="shared" si="23"/>
        <v>NY</v>
      </c>
      <c r="J453" s="124" t="str">
        <f t="shared" si="22"/>
        <v>PA</v>
      </c>
      <c r="K453" s="124" t="str">
        <f t="shared" si="24"/>
        <v>Northeast</v>
      </c>
      <c r="L453" s="124" t="str">
        <f>INDEX('State '!$A$1:$C$62,MATCH($I453,'State '!$B:$B,0),3)</f>
        <v>Northeast</v>
      </c>
      <c r="M453" s="124" t="str">
        <f>INDEX('State '!$A$1:$C$62,MATCH($J453,'State '!$B:$B,0),3)</f>
        <v>Northeast</v>
      </c>
      <c r="N453" s="124"/>
      <c r="O453" s="86"/>
      <c r="P453" s="86">
        <v>24</v>
      </c>
      <c r="Q453" s="125">
        <v>-487</v>
      </c>
      <c r="R453" s="129" t="s">
        <v>422</v>
      </c>
      <c r="S453" s="130" t="s">
        <v>135</v>
      </c>
      <c r="T453" s="124" t="s">
        <v>390</v>
      </c>
      <c r="U453" s="150" t="s">
        <v>2219</v>
      </c>
      <c r="V453" s="124"/>
      <c r="W453" s="126"/>
    </row>
    <row r="454" spans="1:259" x14ac:dyDescent="0.2">
      <c r="A454" s="123">
        <v>42598</v>
      </c>
      <c r="B454" s="103" t="s">
        <v>2217</v>
      </c>
      <c r="C454" s="103" t="s">
        <v>231</v>
      </c>
      <c r="D454" s="103" t="s">
        <v>134</v>
      </c>
      <c r="E454" s="145" t="s">
        <v>144</v>
      </c>
      <c r="F454" s="85">
        <v>39063</v>
      </c>
      <c r="G454" s="146">
        <v>2006</v>
      </c>
      <c r="H454" s="124" t="s">
        <v>1382</v>
      </c>
      <c r="I454" s="124" t="str">
        <f t="shared" si="23"/>
        <v>NY</v>
      </c>
      <c r="J454" s="124" t="str">
        <f t="shared" si="22"/>
        <v>PA</v>
      </c>
      <c r="K454" s="124" t="str">
        <f t="shared" si="24"/>
        <v>Northeast</v>
      </c>
      <c r="L454" s="124" t="str">
        <f>INDEX('State '!$A$1:$C$62,MATCH($I454,'State '!$B:$B,0),3)</f>
        <v>Northeast</v>
      </c>
      <c r="M454" s="124" t="str">
        <f>INDEX('State '!$A$1:$C$62,MATCH($J454,'State '!$B:$B,0),3)</f>
        <v>Northeast</v>
      </c>
      <c r="N454" s="124"/>
      <c r="O454" s="86"/>
      <c r="P454" s="86">
        <v>24</v>
      </c>
      <c r="Q454" s="125">
        <v>487</v>
      </c>
      <c r="R454" s="129" t="s">
        <v>422</v>
      </c>
      <c r="S454" s="130" t="s">
        <v>135</v>
      </c>
      <c r="T454" s="124" t="s">
        <v>390</v>
      </c>
      <c r="U454" s="150" t="s">
        <v>2220</v>
      </c>
      <c r="V454" s="124"/>
      <c r="W454" s="126"/>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0"/>
      <c r="FH454" s="20"/>
      <c r="FI454" s="20"/>
      <c r="FJ454" s="20"/>
      <c r="FK454" s="20"/>
      <c r="FL454" s="20"/>
      <c r="FM454" s="20"/>
      <c r="FN454" s="20"/>
      <c r="FO454" s="20"/>
      <c r="FP454" s="20"/>
      <c r="FQ454" s="20"/>
      <c r="FR454" s="20"/>
      <c r="FS454" s="20"/>
      <c r="FT454" s="20"/>
      <c r="FU454" s="20"/>
      <c r="FV454" s="20"/>
      <c r="FW454" s="20"/>
      <c r="FX454" s="20"/>
      <c r="FY454" s="20"/>
      <c r="FZ454" s="20"/>
      <c r="GA454" s="20"/>
      <c r="GB454" s="20"/>
      <c r="GC454" s="20"/>
      <c r="GD454" s="20"/>
      <c r="GE454" s="20"/>
      <c r="GF454" s="20"/>
      <c r="GG454" s="20"/>
      <c r="GH454" s="20"/>
      <c r="GI454" s="20"/>
      <c r="GJ454" s="20"/>
      <c r="GK454" s="20"/>
      <c r="GL454" s="20"/>
      <c r="GM454" s="20"/>
      <c r="GN454" s="20"/>
      <c r="GO454" s="20"/>
      <c r="GP454" s="20"/>
      <c r="GQ454" s="20"/>
      <c r="GR454" s="20"/>
      <c r="GS454" s="20"/>
      <c r="GT454" s="20"/>
      <c r="GU454" s="20"/>
      <c r="GV454" s="20"/>
      <c r="GW454" s="20"/>
      <c r="GX454" s="20"/>
      <c r="GY454" s="20"/>
      <c r="GZ454" s="20"/>
      <c r="HA454" s="20"/>
      <c r="HB454" s="20"/>
      <c r="HC454" s="20"/>
      <c r="HD454" s="20"/>
      <c r="HE454" s="20"/>
      <c r="HF454" s="20"/>
      <c r="HG454" s="20"/>
      <c r="HH454" s="20"/>
      <c r="HI454" s="20"/>
      <c r="HJ454" s="20"/>
      <c r="HK454" s="20"/>
      <c r="HL454" s="20"/>
      <c r="HM454" s="20"/>
      <c r="HN454" s="20"/>
      <c r="HO454" s="20"/>
      <c r="HP454" s="20"/>
      <c r="HQ454" s="20"/>
      <c r="HR454" s="20"/>
      <c r="HS454" s="20"/>
      <c r="HT454" s="20"/>
      <c r="HU454" s="20"/>
      <c r="HV454" s="20"/>
      <c r="HW454" s="20"/>
      <c r="HX454" s="20"/>
      <c r="HY454" s="20"/>
      <c r="HZ454" s="20"/>
      <c r="IA454" s="20"/>
      <c r="IB454" s="20"/>
      <c r="IC454" s="20"/>
      <c r="ID454" s="20"/>
      <c r="IE454" s="20"/>
      <c r="IF454" s="20"/>
      <c r="IG454" s="20"/>
      <c r="IH454" s="20"/>
      <c r="II454" s="20"/>
      <c r="IJ454" s="20"/>
      <c r="IK454" s="20"/>
      <c r="IL454" s="20"/>
      <c r="IM454" s="20"/>
      <c r="IN454" s="20"/>
      <c r="IO454" s="20"/>
      <c r="IP454" s="20"/>
      <c r="IQ454" s="20"/>
      <c r="IR454" s="20"/>
      <c r="IS454" s="20"/>
      <c r="IT454" s="20"/>
      <c r="IU454" s="20"/>
      <c r="IV454" s="20"/>
      <c r="IW454" s="20"/>
      <c r="IX454" s="20"/>
      <c r="IY454" s="20"/>
    </row>
    <row r="455" spans="1:259" x14ac:dyDescent="0.2">
      <c r="A455" s="123">
        <v>39990</v>
      </c>
      <c r="B455" s="103" t="s">
        <v>1021</v>
      </c>
      <c r="C455" s="103" t="s">
        <v>1792</v>
      </c>
      <c r="D455" s="103" t="s">
        <v>141</v>
      </c>
      <c r="E455" s="145" t="s">
        <v>144</v>
      </c>
      <c r="F455" s="85">
        <v>39066</v>
      </c>
      <c r="G455" s="146">
        <v>2006</v>
      </c>
      <c r="H455" s="124" t="s">
        <v>1022</v>
      </c>
      <c r="I455" s="124" t="str">
        <f t="shared" si="23"/>
        <v>MI</v>
      </c>
      <c r="J455" s="124" t="str">
        <f t="shared" si="22"/>
        <v>WI</v>
      </c>
      <c r="K455" s="124" t="str">
        <f t="shared" si="24"/>
        <v>Midwest</v>
      </c>
      <c r="L455" s="124" t="str">
        <f>INDEX('State '!$A$1:$C$62,MATCH($I455,'State '!$B:$B,0),3)</f>
        <v>Midwest</v>
      </c>
      <c r="M455" s="124" t="str">
        <f>INDEX('State '!$A$1:$C$62,MATCH($J455,'State '!$B:$B,0),3)</f>
        <v>Midwest</v>
      </c>
      <c r="N455" s="124"/>
      <c r="O455" s="147">
        <v>48.1</v>
      </c>
      <c r="P455" s="147">
        <v>6.86</v>
      </c>
      <c r="Q455" s="147">
        <v>168.2</v>
      </c>
      <c r="R455" s="86" t="s">
        <v>1023</v>
      </c>
      <c r="S455" s="148" t="s">
        <v>135</v>
      </c>
      <c r="T455" s="149" t="s">
        <v>390</v>
      </c>
      <c r="U455" s="150" t="s">
        <v>1024</v>
      </c>
      <c r="V455" s="124"/>
      <c r="W455" s="126"/>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20"/>
      <c r="BQ455" s="20"/>
      <c r="BR455" s="20"/>
      <c r="BS455" s="20"/>
      <c r="BT455" s="20"/>
      <c r="BU455" s="20"/>
      <c r="BV455" s="20"/>
      <c r="BW455" s="20"/>
      <c r="BX455" s="20"/>
      <c r="BY455" s="20"/>
      <c r="BZ455" s="20"/>
      <c r="CA455" s="20"/>
      <c r="CB455" s="20"/>
      <c r="CC455" s="20"/>
      <c r="CD455" s="20"/>
      <c r="CE455" s="20"/>
      <c r="CF455" s="20"/>
      <c r="CG455" s="20"/>
      <c r="CH455" s="20"/>
      <c r="CI455" s="20"/>
      <c r="CJ455" s="20"/>
      <c r="CK455" s="20"/>
      <c r="CL455" s="20"/>
      <c r="CM455" s="20"/>
      <c r="CN455" s="20"/>
      <c r="CO455" s="20"/>
      <c r="CP455" s="20"/>
      <c r="CQ455" s="20"/>
      <c r="CR455" s="20"/>
      <c r="CS455" s="20"/>
      <c r="CT455" s="20"/>
      <c r="CU455" s="20"/>
      <c r="CV455" s="20"/>
      <c r="CW455" s="20"/>
      <c r="CX455" s="20"/>
      <c r="CY455" s="20"/>
      <c r="CZ455" s="20"/>
      <c r="DA455" s="20"/>
      <c r="DB455" s="20"/>
      <c r="DC455" s="20"/>
      <c r="DD455" s="20"/>
      <c r="DE455" s="20"/>
      <c r="DF455" s="20"/>
      <c r="DG455" s="20"/>
      <c r="DH455" s="20"/>
      <c r="DI455" s="20"/>
      <c r="DJ455" s="20"/>
      <c r="DK455" s="20"/>
      <c r="DL455" s="20"/>
      <c r="DM455" s="20"/>
      <c r="DN455" s="20"/>
      <c r="DO455" s="20"/>
      <c r="DP455" s="20"/>
      <c r="DQ455" s="20"/>
      <c r="DR455" s="20"/>
      <c r="DS455" s="20"/>
      <c r="DT455" s="20"/>
      <c r="DU455" s="20"/>
      <c r="DV455" s="20"/>
      <c r="DW455" s="20"/>
      <c r="DX455" s="20"/>
      <c r="DY455" s="20"/>
      <c r="DZ455" s="20"/>
      <c r="EA455" s="20"/>
      <c r="EB455" s="20"/>
      <c r="EC455" s="20"/>
      <c r="ED455" s="20"/>
      <c r="EE455" s="20"/>
      <c r="EF455" s="20"/>
      <c r="EG455" s="20"/>
      <c r="EH455" s="20"/>
      <c r="EI455" s="20"/>
      <c r="EJ455" s="20"/>
      <c r="EK455" s="20"/>
      <c r="EL455" s="20"/>
      <c r="EM455" s="20"/>
      <c r="EN455" s="20"/>
      <c r="EO455" s="20"/>
      <c r="EP455" s="20"/>
      <c r="EQ455" s="20"/>
      <c r="ER455" s="20"/>
      <c r="ES455" s="20"/>
      <c r="ET455" s="20"/>
      <c r="EU455" s="20"/>
      <c r="EV455" s="20"/>
      <c r="EW455" s="20"/>
      <c r="EX455" s="20"/>
      <c r="EY455" s="20"/>
      <c r="EZ455" s="20"/>
      <c r="FA455" s="20"/>
      <c r="FB455" s="20"/>
      <c r="FC455" s="20"/>
      <c r="FD455" s="20"/>
      <c r="FE455" s="20"/>
      <c r="FF455" s="20"/>
      <c r="FG455" s="20"/>
      <c r="FH455" s="20"/>
      <c r="FI455" s="20"/>
      <c r="FJ455" s="20"/>
      <c r="FK455" s="20"/>
      <c r="FL455" s="20"/>
      <c r="FM455" s="20"/>
      <c r="FN455" s="20"/>
      <c r="FO455" s="20"/>
      <c r="FP455" s="20"/>
      <c r="FQ455" s="20"/>
      <c r="FR455" s="20"/>
      <c r="FS455" s="20"/>
      <c r="FT455" s="20"/>
      <c r="FU455" s="20"/>
      <c r="FV455" s="20"/>
      <c r="FW455" s="20"/>
      <c r="FX455" s="20"/>
      <c r="FY455" s="20"/>
      <c r="FZ455" s="20"/>
      <c r="GA455" s="20"/>
      <c r="GB455" s="20"/>
      <c r="GC455" s="20"/>
      <c r="GD455" s="20"/>
      <c r="GE455" s="20"/>
      <c r="GF455" s="20"/>
      <c r="GG455" s="20"/>
      <c r="GH455" s="20"/>
      <c r="GI455" s="20"/>
      <c r="GJ455" s="20"/>
      <c r="GK455" s="20"/>
      <c r="GL455" s="20"/>
      <c r="GM455" s="20"/>
      <c r="GN455" s="20"/>
      <c r="GO455" s="20"/>
      <c r="GP455" s="20"/>
      <c r="GQ455" s="20"/>
      <c r="GR455" s="20"/>
      <c r="GS455" s="20"/>
      <c r="GT455" s="20"/>
      <c r="GU455" s="20"/>
      <c r="GV455" s="20"/>
      <c r="GW455" s="20"/>
      <c r="GX455" s="20"/>
      <c r="GY455" s="20"/>
      <c r="GZ455" s="20"/>
      <c r="HA455" s="20"/>
      <c r="HB455" s="20"/>
      <c r="HC455" s="20"/>
      <c r="HD455" s="20"/>
      <c r="HE455" s="20"/>
      <c r="HF455" s="20"/>
      <c r="HG455" s="20"/>
      <c r="HH455" s="20"/>
      <c r="HI455" s="20"/>
      <c r="HJ455" s="20"/>
      <c r="HK455" s="20"/>
      <c r="HL455" s="20"/>
      <c r="HM455" s="20"/>
      <c r="HN455" s="20"/>
      <c r="HO455" s="20"/>
      <c r="HP455" s="20"/>
      <c r="HQ455" s="20"/>
      <c r="HR455" s="20"/>
      <c r="HS455" s="20"/>
      <c r="HT455" s="20"/>
      <c r="HU455" s="20"/>
      <c r="HV455" s="20"/>
      <c r="HW455" s="20"/>
      <c r="HX455" s="20"/>
      <c r="HY455" s="20"/>
      <c r="HZ455" s="20"/>
      <c r="IA455" s="20"/>
      <c r="IB455" s="20"/>
      <c r="IC455" s="20"/>
      <c r="ID455" s="20"/>
      <c r="IE455" s="20"/>
      <c r="IF455" s="20"/>
      <c r="IG455" s="20"/>
      <c r="IH455" s="20"/>
      <c r="II455" s="20"/>
      <c r="IJ455" s="20"/>
      <c r="IK455" s="20"/>
      <c r="IL455" s="20"/>
      <c r="IM455" s="20"/>
      <c r="IN455" s="20"/>
      <c r="IO455" s="20"/>
      <c r="IP455" s="20"/>
      <c r="IQ455" s="20"/>
      <c r="IR455" s="20"/>
      <c r="IS455" s="20"/>
      <c r="IT455" s="20"/>
      <c r="IU455" s="20"/>
      <c r="IV455" s="20"/>
      <c r="IW455" s="20"/>
      <c r="IX455" s="20"/>
      <c r="IY455" s="20"/>
    </row>
    <row r="456" spans="1:259" x14ac:dyDescent="0.2">
      <c r="A456" s="123">
        <v>39990</v>
      </c>
      <c r="B456" s="103" t="s">
        <v>1020</v>
      </c>
      <c r="C456" s="103" t="s">
        <v>319</v>
      </c>
      <c r="D456" s="103" t="s">
        <v>141</v>
      </c>
      <c r="E456" s="145" t="s">
        <v>144</v>
      </c>
      <c r="F456" s="85">
        <v>38930</v>
      </c>
      <c r="G456" s="146">
        <v>2006</v>
      </c>
      <c r="H456" s="124" t="s">
        <v>6</v>
      </c>
      <c r="I456" s="124" t="str">
        <f t="shared" si="23"/>
        <v>TX</v>
      </c>
      <c r="J456" s="124" t="str">
        <f t="shared" si="22"/>
        <v>TX</v>
      </c>
      <c r="K456" s="124" t="str">
        <f t="shared" si="24"/>
        <v>South Central</v>
      </c>
      <c r="L456" s="124" t="str">
        <f>INDEX('State '!$A$1:$C$62,MATCH($I456,'State '!$B:$B,0),3)</f>
        <v>South Central</v>
      </c>
      <c r="M456" s="124" t="str">
        <f>INDEX('State '!$A$1:$C$62,MATCH($J456,'State '!$B:$B,0),3)</f>
        <v>South Central</v>
      </c>
      <c r="N456" s="124"/>
      <c r="O456" s="147">
        <v>20</v>
      </c>
      <c r="P456" s="147"/>
      <c r="Q456" s="147">
        <v>150</v>
      </c>
      <c r="R456" s="86">
        <v>36</v>
      </c>
      <c r="S456" s="148" t="s">
        <v>139</v>
      </c>
      <c r="T456" s="149" t="s">
        <v>188</v>
      </c>
      <c r="U456" s="150" t="s">
        <v>391</v>
      </c>
      <c r="V456" s="124"/>
      <c r="W456" s="126"/>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20"/>
      <c r="BQ456" s="20"/>
      <c r="BR456" s="20"/>
      <c r="BS456" s="20"/>
      <c r="BT456" s="20"/>
      <c r="BU456" s="20"/>
      <c r="BV456" s="20"/>
      <c r="BW456" s="20"/>
      <c r="BX456" s="20"/>
      <c r="BY456" s="20"/>
      <c r="BZ456" s="20"/>
      <c r="CA456" s="20"/>
      <c r="CB456" s="20"/>
      <c r="CC456" s="20"/>
      <c r="CD456" s="20"/>
      <c r="CE456" s="20"/>
      <c r="CF456" s="20"/>
      <c r="CG456" s="20"/>
      <c r="CH456" s="20"/>
      <c r="CI456" s="20"/>
      <c r="CJ456" s="20"/>
      <c r="CK456" s="20"/>
      <c r="CL456" s="20"/>
      <c r="CM456" s="20"/>
      <c r="CN456" s="20"/>
      <c r="CO456" s="20"/>
      <c r="CP456" s="20"/>
      <c r="CQ456" s="20"/>
      <c r="CR456" s="20"/>
      <c r="CS456" s="20"/>
      <c r="CT456" s="20"/>
      <c r="CU456" s="20"/>
      <c r="CV456" s="20"/>
      <c r="CW456" s="20"/>
      <c r="CX456" s="20"/>
      <c r="CY456" s="20"/>
      <c r="CZ456" s="20"/>
      <c r="DA456" s="20"/>
      <c r="DB456" s="20"/>
      <c r="DC456" s="20"/>
      <c r="DD456" s="20"/>
      <c r="DE456" s="20"/>
      <c r="DF456" s="20"/>
      <c r="DG456" s="20"/>
      <c r="DH456" s="20"/>
      <c r="DI456" s="20"/>
      <c r="DJ456" s="20"/>
      <c r="DK456" s="20"/>
      <c r="DL456" s="20"/>
      <c r="DM456" s="20"/>
      <c r="DN456" s="20"/>
      <c r="DO456" s="20"/>
      <c r="DP456" s="20"/>
      <c r="DQ456" s="20"/>
      <c r="DR456" s="20"/>
      <c r="DS456" s="20"/>
      <c r="DT456" s="20"/>
      <c r="DU456" s="20"/>
      <c r="DV456" s="20"/>
      <c r="DW456" s="20"/>
      <c r="DX456" s="20"/>
      <c r="DY456" s="20"/>
      <c r="DZ456" s="20"/>
      <c r="EA456" s="20"/>
      <c r="EB456" s="20"/>
      <c r="EC456" s="20"/>
      <c r="ED456" s="20"/>
      <c r="EE456" s="20"/>
      <c r="EF456" s="20"/>
      <c r="EG456" s="20"/>
      <c r="EH456" s="20"/>
      <c r="EI456" s="20"/>
      <c r="EJ456" s="20"/>
      <c r="EK456" s="20"/>
      <c r="EL456" s="20"/>
      <c r="EM456" s="20"/>
      <c r="EN456" s="20"/>
      <c r="EO456" s="20"/>
      <c r="EP456" s="20"/>
      <c r="EQ456" s="20"/>
      <c r="ER456" s="20"/>
      <c r="ES456" s="20"/>
      <c r="ET456" s="20"/>
      <c r="EU456" s="20"/>
      <c r="EV456" s="20"/>
      <c r="EW456" s="20"/>
      <c r="EX456" s="20"/>
      <c r="EY456" s="20"/>
      <c r="EZ456" s="20"/>
      <c r="FA456" s="20"/>
      <c r="FB456" s="20"/>
      <c r="FC456" s="20"/>
      <c r="FD456" s="20"/>
      <c r="FE456" s="20"/>
      <c r="FF456" s="20"/>
      <c r="FG456" s="20"/>
      <c r="FH456" s="20"/>
      <c r="FI456" s="20"/>
      <c r="FJ456" s="20"/>
      <c r="FK456" s="20"/>
      <c r="FL456" s="20"/>
      <c r="FM456" s="20"/>
      <c r="FN456" s="20"/>
      <c r="FO456" s="20"/>
      <c r="FP456" s="20"/>
      <c r="FQ456" s="20"/>
      <c r="FR456" s="20"/>
      <c r="FS456" s="20"/>
      <c r="FT456" s="20"/>
      <c r="FU456" s="20"/>
      <c r="FV456" s="20"/>
      <c r="FW456" s="20"/>
      <c r="FX456" s="20"/>
      <c r="FY456" s="20"/>
      <c r="FZ456" s="20"/>
      <c r="GA456" s="20"/>
      <c r="GB456" s="20"/>
      <c r="GC456" s="20"/>
      <c r="GD456" s="20"/>
      <c r="GE456" s="20"/>
      <c r="GF456" s="20"/>
      <c r="GG456" s="20"/>
      <c r="GH456" s="20"/>
      <c r="GI456" s="20"/>
      <c r="GJ456" s="20"/>
      <c r="GK456" s="20"/>
      <c r="GL456" s="20"/>
      <c r="GM456" s="20"/>
      <c r="GN456" s="20"/>
      <c r="GO456" s="20"/>
      <c r="GP456" s="20"/>
      <c r="GQ456" s="20"/>
      <c r="GR456" s="20"/>
      <c r="GS456" s="20"/>
      <c r="GT456" s="20"/>
      <c r="GU456" s="20"/>
      <c r="GV456" s="20"/>
      <c r="GW456" s="20"/>
      <c r="GX456" s="20"/>
      <c r="GY456" s="20"/>
      <c r="GZ456" s="20"/>
      <c r="HA456" s="20"/>
      <c r="HB456" s="20"/>
      <c r="HC456" s="20"/>
      <c r="HD456" s="20"/>
      <c r="HE456" s="20"/>
      <c r="HF456" s="20"/>
      <c r="HG456" s="20"/>
      <c r="HH456" s="20"/>
      <c r="HI456" s="20"/>
      <c r="HJ456" s="20"/>
      <c r="HK456" s="20"/>
      <c r="HL456" s="20"/>
      <c r="HM456" s="20"/>
      <c r="HN456" s="20"/>
      <c r="HO456" s="20"/>
      <c r="HP456" s="20"/>
      <c r="HQ456" s="20"/>
      <c r="HR456" s="20"/>
      <c r="HS456" s="20"/>
      <c r="HT456" s="20"/>
      <c r="HU456" s="20"/>
      <c r="HV456" s="20"/>
      <c r="HW456" s="20"/>
      <c r="HX456" s="20"/>
      <c r="HY456" s="20"/>
      <c r="HZ456" s="20"/>
      <c r="IA456" s="20"/>
      <c r="IB456" s="20"/>
      <c r="IC456" s="20"/>
      <c r="ID456" s="20"/>
      <c r="IE456" s="20"/>
      <c r="IF456" s="20"/>
      <c r="IG456" s="20"/>
      <c r="IH456" s="20"/>
      <c r="II456" s="20"/>
      <c r="IJ456" s="20"/>
      <c r="IK456" s="20"/>
      <c r="IL456" s="20"/>
      <c r="IM456" s="20"/>
      <c r="IN456" s="20"/>
      <c r="IO456" s="20"/>
      <c r="IP456" s="20"/>
      <c r="IQ456" s="20"/>
      <c r="IR456" s="20"/>
      <c r="IS456" s="20"/>
      <c r="IT456" s="20"/>
      <c r="IU456" s="20"/>
      <c r="IV456" s="20"/>
      <c r="IW456" s="20"/>
      <c r="IX456" s="20"/>
      <c r="IY456" s="20"/>
    </row>
    <row r="457" spans="1:259" x14ac:dyDescent="0.2">
      <c r="A457" s="123">
        <v>39990</v>
      </c>
      <c r="B457" s="103" t="s">
        <v>1056</v>
      </c>
      <c r="C457" s="103" t="s">
        <v>285</v>
      </c>
      <c r="D457" s="103" t="s">
        <v>141</v>
      </c>
      <c r="E457" s="145" t="s">
        <v>144</v>
      </c>
      <c r="F457" s="85">
        <v>38991</v>
      </c>
      <c r="G457" s="146">
        <v>2006</v>
      </c>
      <c r="H457" s="124" t="s">
        <v>0</v>
      </c>
      <c r="I457" s="124" t="str">
        <f t="shared" si="23"/>
        <v>LA</v>
      </c>
      <c r="J457" s="124" t="str">
        <f t="shared" si="22"/>
        <v>LA</v>
      </c>
      <c r="K457" s="124" t="str">
        <f t="shared" si="24"/>
        <v>South Central</v>
      </c>
      <c r="L457" s="124" t="str">
        <f>INDEX('State '!$A$1:$C$62,MATCH($I457,'State '!$B:$B,0),3)</f>
        <v>South Central</v>
      </c>
      <c r="M457" s="124" t="str">
        <f>INDEX('State '!$A$1:$C$62,MATCH($J457,'State '!$B:$B,0),3)</f>
        <v>South Central</v>
      </c>
      <c r="N457" s="124"/>
      <c r="O457" s="147">
        <v>25</v>
      </c>
      <c r="P457" s="147">
        <v>16</v>
      </c>
      <c r="Q457" s="147">
        <v>100</v>
      </c>
      <c r="R457" s="86">
        <v>24</v>
      </c>
      <c r="S457" s="148" t="s">
        <v>139</v>
      </c>
      <c r="T457" s="149" t="s">
        <v>188</v>
      </c>
      <c r="U457" s="150" t="s">
        <v>391</v>
      </c>
      <c r="V457" s="124"/>
      <c r="W457" s="126"/>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20"/>
      <c r="BQ457" s="20"/>
      <c r="BR457" s="20"/>
      <c r="BS457" s="20"/>
      <c r="BT457" s="20"/>
      <c r="BU457" s="20"/>
      <c r="BV457" s="20"/>
      <c r="BW457" s="20"/>
      <c r="BX457" s="20"/>
      <c r="BY457" s="20"/>
      <c r="BZ457" s="20"/>
      <c r="CA457" s="20"/>
      <c r="CB457" s="20"/>
      <c r="CC457" s="20"/>
      <c r="CD457" s="20"/>
      <c r="CE457" s="20"/>
      <c r="CF457" s="20"/>
      <c r="CG457" s="20"/>
      <c r="CH457" s="20"/>
      <c r="CI457" s="20"/>
      <c r="CJ457" s="20"/>
      <c r="CK457" s="20"/>
      <c r="CL457" s="20"/>
      <c r="CM457" s="20"/>
      <c r="CN457" s="20"/>
      <c r="CO457" s="20"/>
      <c r="CP457" s="20"/>
      <c r="CQ457" s="20"/>
      <c r="CR457" s="20"/>
      <c r="CS457" s="20"/>
      <c r="CT457" s="20"/>
      <c r="CU457" s="20"/>
      <c r="CV457" s="20"/>
      <c r="CW457" s="20"/>
      <c r="CX457" s="20"/>
      <c r="CY457" s="20"/>
      <c r="CZ457" s="20"/>
      <c r="DA457" s="20"/>
      <c r="DB457" s="20"/>
      <c r="DC457" s="20"/>
      <c r="DD457" s="20"/>
      <c r="DE457" s="20"/>
      <c r="DF457" s="20"/>
      <c r="DG457" s="20"/>
      <c r="DH457" s="20"/>
      <c r="DI457" s="20"/>
      <c r="DJ457" s="20"/>
      <c r="DK457" s="20"/>
      <c r="DL457" s="20"/>
      <c r="DM457" s="20"/>
      <c r="DN457" s="20"/>
      <c r="DO457" s="20"/>
      <c r="DP457" s="20"/>
      <c r="DQ457" s="20"/>
      <c r="DR457" s="20"/>
      <c r="DS457" s="20"/>
      <c r="DT457" s="20"/>
      <c r="DU457" s="20"/>
      <c r="DV457" s="20"/>
      <c r="DW457" s="20"/>
      <c r="DX457" s="20"/>
      <c r="DY457" s="20"/>
      <c r="DZ457" s="20"/>
      <c r="EA457" s="20"/>
      <c r="EB457" s="20"/>
      <c r="EC457" s="20"/>
      <c r="ED457" s="20"/>
      <c r="EE457" s="20"/>
      <c r="EF457" s="20"/>
      <c r="EG457" s="20"/>
      <c r="EH457" s="20"/>
      <c r="EI457" s="20"/>
      <c r="EJ457" s="20"/>
      <c r="EK457" s="20"/>
      <c r="EL457" s="20"/>
      <c r="EM457" s="20"/>
      <c r="EN457" s="20"/>
      <c r="EO457" s="20"/>
      <c r="EP457" s="20"/>
      <c r="EQ457" s="20"/>
      <c r="ER457" s="20"/>
      <c r="ES457" s="20"/>
      <c r="ET457" s="20"/>
      <c r="EU457" s="20"/>
      <c r="EV457" s="20"/>
      <c r="EW457" s="20"/>
      <c r="EX457" s="20"/>
      <c r="EY457" s="20"/>
      <c r="EZ457" s="20"/>
      <c r="FA457" s="20"/>
      <c r="FB457" s="20"/>
      <c r="FC457" s="20"/>
      <c r="FD457" s="20"/>
      <c r="FE457" s="20"/>
      <c r="FF457" s="20"/>
      <c r="FG457" s="20"/>
      <c r="FH457" s="20"/>
      <c r="FI457" s="20"/>
      <c r="FJ457" s="20"/>
      <c r="FK457" s="20"/>
      <c r="FL457" s="20"/>
      <c r="FM457" s="20"/>
      <c r="FN457" s="20"/>
      <c r="FO457" s="20"/>
      <c r="FP457" s="20"/>
      <c r="FQ457" s="20"/>
      <c r="FR457" s="20"/>
      <c r="FS457" s="20"/>
      <c r="FT457" s="20"/>
      <c r="FU457" s="20"/>
      <c r="FV457" s="20"/>
      <c r="FW457" s="20"/>
      <c r="FX457" s="20"/>
      <c r="FY457" s="20"/>
      <c r="FZ457" s="20"/>
      <c r="GA457" s="20"/>
      <c r="GB457" s="20"/>
      <c r="GC457" s="20"/>
      <c r="GD457" s="20"/>
      <c r="GE457" s="20"/>
      <c r="GF457" s="20"/>
      <c r="GG457" s="20"/>
      <c r="GH457" s="20"/>
      <c r="GI457" s="20"/>
      <c r="GJ457" s="20"/>
      <c r="GK457" s="20"/>
      <c r="GL457" s="20"/>
      <c r="GM457" s="20"/>
      <c r="GN457" s="20"/>
      <c r="GO457" s="20"/>
      <c r="GP457" s="20"/>
      <c r="GQ457" s="20"/>
      <c r="GR457" s="20"/>
      <c r="GS457" s="20"/>
      <c r="GT457" s="20"/>
      <c r="GU457" s="20"/>
      <c r="GV457" s="20"/>
      <c r="GW457" s="20"/>
      <c r="GX457" s="20"/>
      <c r="GY457" s="20"/>
      <c r="GZ457" s="20"/>
      <c r="HA457" s="20"/>
      <c r="HB457" s="20"/>
      <c r="HC457" s="20"/>
      <c r="HD457" s="20"/>
      <c r="HE457" s="20"/>
      <c r="HF457" s="20"/>
      <c r="HG457" s="20"/>
      <c r="HH457" s="20"/>
      <c r="HI457" s="20"/>
      <c r="HJ457" s="20"/>
      <c r="HK457" s="20"/>
      <c r="HL457" s="20"/>
      <c r="HM457" s="20"/>
      <c r="HN457" s="20"/>
      <c r="HO457" s="20"/>
      <c r="HP457" s="20"/>
      <c r="HQ457" s="20"/>
      <c r="HR457" s="20"/>
      <c r="HS457" s="20"/>
      <c r="HT457" s="20"/>
      <c r="HU457" s="20"/>
      <c r="HV457" s="20"/>
      <c r="HW457" s="20"/>
      <c r="HX457" s="20"/>
      <c r="HY457" s="20"/>
      <c r="HZ457" s="20"/>
      <c r="IA457" s="20"/>
      <c r="IB457" s="20"/>
      <c r="IC457" s="20"/>
      <c r="ID457" s="20"/>
      <c r="IE457" s="20"/>
      <c r="IF457" s="20"/>
      <c r="IG457" s="20"/>
      <c r="IH457" s="20"/>
      <c r="II457" s="20"/>
      <c r="IJ457" s="20"/>
      <c r="IK457" s="20"/>
      <c r="IL457" s="20"/>
      <c r="IM457" s="20"/>
      <c r="IN457" s="20"/>
      <c r="IO457" s="20"/>
      <c r="IP457" s="20"/>
      <c r="IQ457" s="20"/>
      <c r="IR457" s="20"/>
      <c r="IS457" s="20"/>
      <c r="IT457" s="20"/>
      <c r="IU457" s="20"/>
      <c r="IV457" s="20"/>
      <c r="IW457" s="20"/>
      <c r="IX457" s="20"/>
      <c r="IY457" s="20"/>
    </row>
    <row r="458" spans="1:259" ht="25.5" x14ac:dyDescent="0.2">
      <c r="A458" s="123">
        <v>39990</v>
      </c>
      <c r="B458" s="103" t="s">
        <v>1042</v>
      </c>
      <c r="C458" s="103" t="s">
        <v>259</v>
      </c>
      <c r="D458" s="103" t="s">
        <v>141</v>
      </c>
      <c r="E458" s="145" t="s">
        <v>144</v>
      </c>
      <c r="F458" s="85">
        <v>38722</v>
      </c>
      <c r="G458" s="146">
        <v>2006</v>
      </c>
      <c r="H458" s="124" t="s">
        <v>32</v>
      </c>
      <c r="I458" s="124" t="str">
        <f t="shared" si="23"/>
        <v>AR</v>
      </c>
      <c r="J458" s="124" t="str">
        <f t="shared" si="22"/>
        <v>AR</v>
      </c>
      <c r="K458" s="124" t="str">
        <f t="shared" si="24"/>
        <v>South Central</v>
      </c>
      <c r="L458" s="124" t="str">
        <f>INDEX('State '!$A$1:$C$62,MATCH($I458,'State '!$B:$B,0),3)</f>
        <v>South Central</v>
      </c>
      <c r="M458" s="124" t="str">
        <f>INDEX('State '!$A$1:$C$62,MATCH($J458,'State '!$B:$B,0),3)</f>
        <v>South Central</v>
      </c>
      <c r="N458" s="124"/>
      <c r="O458" s="147">
        <v>5.98</v>
      </c>
      <c r="P458" s="147"/>
      <c r="Q458" s="147">
        <v>70</v>
      </c>
      <c r="R458" s="86"/>
      <c r="S458" s="148" t="s">
        <v>135</v>
      </c>
      <c r="T458" s="149" t="s">
        <v>390</v>
      </c>
      <c r="U458" s="150" t="s">
        <v>1043</v>
      </c>
      <c r="V458" s="124"/>
      <c r="W458" s="126"/>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20"/>
      <c r="BQ458" s="20"/>
      <c r="BR458" s="20"/>
      <c r="BS458" s="20"/>
      <c r="BT458" s="20"/>
      <c r="BU458" s="20"/>
      <c r="BV458" s="20"/>
      <c r="BW458" s="20"/>
      <c r="BX458" s="20"/>
      <c r="BY458" s="20"/>
      <c r="BZ458" s="20"/>
      <c r="CA458" s="20"/>
      <c r="CB458" s="20"/>
      <c r="CC458" s="20"/>
      <c r="CD458" s="20"/>
      <c r="CE458" s="20"/>
      <c r="CF458" s="20"/>
      <c r="CG458" s="20"/>
      <c r="CH458" s="20"/>
      <c r="CI458" s="20"/>
      <c r="CJ458" s="20"/>
      <c r="CK458" s="20"/>
      <c r="CL458" s="20"/>
      <c r="CM458" s="20"/>
      <c r="CN458" s="20"/>
      <c r="CO458" s="20"/>
      <c r="CP458" s="20"/>
      <c r="CQ458" s="20"/>
      <c r="CR458" s="20"/>
      <c r="CS458" s="20"/>
      <c r="CT458" s="20"/>
      <c r="CU458" s="20"/>
      <c r="CV458" s="20"/>
      <c r="CW458" s="20"/>
      <c r="CX458" s="20"/>
      <c r="CY458" s="20"/>
      <c r="CZ458" s="20"/>
      <c r="DA458" s="20"/>
      <c r="DB458" s="20"/>
      <c r="DC458" s="20"/>
      <c r="DD458" s="20"/>
      <c r="DE458" s="20"/>
      <c r="DF458" s="20"/>
      <c r="DG458" s="20"/>
      <c r="DH458" s="20"/>
      <c r="DI458" s="20"/>
      <c r="DJ458" s="20"/>
      <c r="DK458" s="20"/>
      <c r="DL458" s="20"/>
      <c r="DM458" s="20"/>
      <c r="DN458" s="20"/>
      <c r="DO458" s="20"/>
      <c r="DP458" s="20"/>
      <c r="DQ458" s="20"/>
      <c r="DR458" s="20"/>
      <c r="DS458" s="20"/>
      <c r="DT458" s="20"/>
      <c r="DU458" s="20"/>
      <c r="DV458" s="20"/>
      <c r="DW458" s="20"/>
      <c r="DX458" s="20"/>
      <c r="DY458" s="20"/>
      <c r="DZ458" s="20"/>
      <c r="EA458" s="20"/>
      <c r="EB458" s="20"/>
      <c r="EC458" s="20"/>
      <c r="ED458" s="20"/>
      <c r="EE458" s="20"/>
      <c r="EF458" s="20"/>
      <c r="EG458" s="20"/>
      <c r="EH458" s="20"/>
      <c r="EI458" s="20"/>
      <c r="EJ458" s="20"/>
      <c r="EK458" s="20"/>
      <c r="EL458" s="20"/>
      <c r="EM458" s="20"/>
      <c r="EN458" s="20"/>
      <c r="EO458" s="20"/>
      <c r="EP458" s="20"/>
      <c r="EQ458" s="20"/>
      <c r="ER458" s="20"/>
      <c r="ES458" s="20"/>
      <c r="ET458" s="20"/>
      <c r="EU458" s="20"/>
      <c r="EV458" s="20"/>
      <c r="EW458" s="20"/>
      <c r="EX458" s="20"/>
      <c r="EY458" s="20"/>
      <c r="EZ458" s="20"/>
      <c r="FA458" s="20"/>
      <c r="FB458" s="20"/>
      <c r="FC458" s="20"/>
      <c r="FD458" s="20"/>
      <c r="FE458" s="20"/>
      <c r="FF458" s="20"/>
      <c r="FG458" s="20"/>
      <c r="FH458" s="20"/>
      <c r="FI458" s="20"/>
      <c r="FJ458" s="20"/>
      <c r="FK458" s="20"/>
      <c r="FL458" s="20"/>
      <c r="FM458" s="20"/>
      <c r="FN458" s="20"/>
      <c r="FO458" s="20"/>
      <c r="FP458" s="20"/>
      <c r="FQ458" s="20"/>
      <c r="FR458" s="20"/>
      <c r="FS458" s="20"/>
      <c r="FT458" s="20"/>
      <c r="FU458" s="20"/>
      <c r="FV458" s="20"/>
      <c r="FW458" s="20"/>
      <c r="FX458" s="20"/>
      <c r="FY458" s="20"/>
      <c r="FZ458" s="20"/>
      <c r="GA458" s="20"/>
      <c r="GB458" s="20"/>
      <c r="GC458" s="20"/>
      <c r="GD458" s="20"/>
      <c r="GE458" s="20"/>
      <c r="GF458" s="20"/>
      <c r="GG458" s="20"/>
      <c r="GH458" s="20"/>
      <c r="GI458" s="20"/>
      <c r="GJ458" s="20"/>
      <c r="GK458" s="20"/>
      <c r="GL458" s="20"/>
      <c r="GM458" s="20"/>
      <c r="GN458" s="20"/>
      <c r="GO458" s="20"/>
      <c r="GP458" s="20"/>
      <c r="GQ458" s="20"/>
      <c r="GR458" s="20"/>
      <c r="GS458" s="20"/>
      <c r="GT458" s="20"/>
      <c r="GU458" s="20"/>
      <c r="GV458" s="20"/>
      <c r="GW458" s="20"/>
      <c r="GX458" s="20"/>
      <c r="GY458" s="20"/>
      <c r="GZ458" s="20"/>
      <c r="HA458" s="20"/>
      <c r="HB458" s="20"/>
      <c r="HC458" s="20"/>
      <c r="HD458" s="20"/>
      <c r="HE458" s="20"/>
      <c r="HF458" s="20"/>
      <c r="HG458" s="20"/>
      <c r="HH458" s="20"/>
      <c r="HI458" s="20"/>
      <c r="HJ458" s="20"/>
      <c r="HK458" s="20"/>
      <c r="HL458" s="20"/>
      <c r="HM458" s="20"/>
      <c r="HN458" s="20"/>
      <c r="HO458" s="20"/>
      <c r="HP458" s="20"/>
      <c r="HQ458" s="20"/>
      <c r="HR458" s="20"/>
      <c r="HS458" s="20"/>
      <c r="HT458" s="20"/>
      <c r="HU458" s="20"/>
      <c r="HV458" s="20"/>
      <c r="HW458" s="20"/>
      <c r="HX458" s="20"/>
      <c r="HY458" s="20"/>
      <c r="HZ458" s="20"/>
      <c r="IA458" s="20"/>
      <c r="IB458" s="20"/>
      <c r="IC458" s="20"/>
      <c r="ID458" s="20"/>
      <c r="IE458" s="20"/>
      <c r="IF458" s="20"/>
      <c r="IG458" s="20"/>
      <c r="IH458" s="20"/>
      <c r="II458" s="20"/>
      <c r="IJ458" s="20"/>
      <c r="IK458" s="20"/>
      <c r="IL458" s="20"/>
      <c r="IM458" s="20"/>
      <c r="IN458" s="20"/>
      <c r="IO458" s="20"/>
      <c r="IP458" s="20"/>
      <c r="IQ458" s="20"/>
      <c r="IR458" s="20"/>
      <c r="IS458" s="20"/>
      <c r="IT458" s="20"/>
      <c r="IU458" s="20"/>
      <c r="IV458" s="20"/>
      <c r="IW458" s="20"/>
      <c r="IX458" s="20"/>
      <c r="IY458" s="20"/>
    </row>
    <row r="459" spans="1:259" x14ac:dyDescent="0.2">
      <c r="A459" s="123">
        <v>39990</v>
      </c>
      <c r="B459" s="102" t="s">
        <v>1009</v>
      </c>
      <c r="C459" s="102" t="s">
        <v>263</v>
      </c>
      <c r="D459" s="102" t="s">
        <v>141</v>
      </c>
      <c r="E459" s="102" t="s">
        <v>144</v>
      </c>
      <c r="F459" s="83">
        <v>39043</v>
      </c>
      <c r="G459" s="84">
        <v>2006</v>
      </c>
      <c r="H459" s="124" t="s">
        <v>7</v>
      </c>
      <c r="I459" s="124" t="str">
        <f t="shared" si="23"/>
        <v>PA</v>
      </c>
      <c r="J459" s="124" t="str">
        <f t="shared" si="22"/>
        <v>PA</v>
      </c>
      <c r="K459" s="124" t="str">
        <f t="shared" si="24"/>
        <v>Northeast</v>
      </c>
      <c r="L459" s="124" t="str">
        <f>INDEX('State '!$A$1:$C$62,MATCH($I459,'State '!$B:$B,0),3)</f>
        <v>Northeast</v>
      </c>
      <c r="M459" s="124" t="str">
        <f>INDEX('State '!$A$1:$C$62,MATCH($J459,'State '!$B:$B,0),3)</f>
        <v>Northeast</v>
      </c>
      <c r="N459" s="124"/>
      <c r="O459" s="86">
        <v>84.5</v>
      </c>
      <c r="P459" s="86">
        <v>43.4</v>
      </c>
      <c r="Q459" s="86">
        <v>8.5</v>
      </c>
      <c r="R459" s="125">
        <v>20</v>
      </c>
      <c r="S459" s="124" t="s">
        <v>135</v>
      </c>
      <c r="T459" s="124" t="s">
        <v>390</v>
      </c>
      <c r="U459" s="124" t="s">
        <v>1010</v>
      </c>
      <c r="V459" s="124"/>
      <c r="W459" s="126"/>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BQ459" s="20"/>
      <c r="BR459" s="20"/>
      <c r="BS459" s="20"/>
      <c r="BT459" s="20"/>
      <c r="BU459" s="20"/>
      <c r="BV459" s="20"/>
      <c r="BW459" s="20"/>
      <c r="BX459" s="20"/>
      <c r="BY459" s="20"/>
      <c r="BZ459" s="20"/>
      <c r="CA459" s="20"/>
      <c r="CB459" s="20"/>
      <c r="CC459" s="20"/>
      <c r="CD459" s="20"/>
      <c r="CE459" s="20"/>
      <c r="CF459" s="20"/>
      <c r="CG459" s="20"/>
      <c r="CH459" s="20"/>
      <c r="CI459" s="20"/>
      <c r="CJ459" s="20"/>
      <c r="CK459" s="20"/>
      <c r="CL459" s="20"/>
      <c r="CM459" s="20"/>
      <c r="CN459" s="20"/>
      <c r="CO459" s="20"/>
      <c r="CP459" s="20"/>
      <c r="CQ459" s="20"/>
      <c r="CR459" s="20"/>
      <c r="CS459" s="20"/>
      <c r="CT459" s="20"/>
      <c r="CU459" s="20"/>
      <c r="CV459" s="20"/>
      <c r="CW459" s="20"/>
      <c r="CX459" s="20"/>
      <c r="CY459" s="20"/>
      <c r="CZ459" s="20"/>
      <c r="DA459" s="20"/>
      <c r="DB459" s="20"/>
      <c r="DC459" s="20"/>
      <c r="DD459" s="20"/>
      <c r="DE459" s="20"/>
      <c r="DF459" s="20"/>
      <c r="DG459" s="20"/>
      <c r="DH459" s="20"/>
      <c r="DI459" s="20"/>
      <c r="DJ459" s="20"/>
      <c r="DK459" s="20"/>
      <c r="DL459" s="20"/>
      <c r="DM459" s="20"/>
      <c r="DN459" s="20"/>
      <c r="DO459" s="20"/>
      <c r="DP459" s="20"/>
      <c r="DQ459" s="20"/>
      <c r="DR459" s="20"/>
      <c r="DS459" s="20"/>
      <c r="DT459" s="20"/>
      <c r="DU459" s="20"/>
      <c r="DV459" s="20"/>
      <c r="DW459" s="20"/>
      <c r="DX459" s="20"/>
      <c r="DY459" s="20"/>
      <c r="DZ459" s="20"/>
      <c r="EA459" s="20"/>
      <c r="EB459" s="20"/>
      <c r="EC459" s="20"/>
      <c r="ED459" s="20"/>
      <c r="EE459" s="20"/>
      <c r="EF459" s="20"/>
      <c r="EG459" s="20"/>
      <c r="EH459" s="20"/>
      <c r="EI459" s="20"/>
      <c r="EJ459" s="20"/>
      <c r="EK459" s="20"/>
      <c r="EL459" s="20"/>
      <c r="EM459" s="20"/>
      <c r="EN459" s="20"/>
      <c r="EO459" s="20"/>
      <c r="EP459" s="20"/>
      <c r="EQ459" s="20"/>
      <c r="ER459" s="20"/>
      <c r="ES459" s="20"/>
      <c r="ET459" s="20"/>
      <c r="EU459" s="20"/>
      <c r="EV459" s="20"/>
      <c r="EW459" s="20"/>
      <c r="EX459" s="20"/>
      <c r="EY459" s="20"/>
      <c r="EZ459" s="20"/>
      <c r="FA459" s="20"/>
      <c r="FB459" s="20"/>
      <c r="FC459" s="20"/>
      <c r="FD459" s="20"/>
      <c r="FE459" s="20"/>
      <c r="FF459" s="20"/>
      <c r="FG459" s="20"/>
      <c r="FH459" s="20"/>
      <c r="FI459" s="20"/>
      <c r="FJ459" s="20"/>
      <c r="FK459" s="20"/>
      <c r="FL459" s="20"/>
      <c r="FM459" s="20"/>
      <c r="FN459" s="20"/>
      <c r="FO459" s="20"/>
      <c r="FP459" s="20"/>
      <c r="FQ459" s="20"/>
      <c r="FR459" s="20"/>
      <c r="FS459" s="20"/>
      <c r="FT459" s="20"/>
      <c r="FU459" s="20"/>
      <c r="FV459" s="20"/>
      <c r="FW459" s="20"/>
      <c r="FX459" s="20"/>
      <c r="FY459" s="20"/>
      <c r="FZ459" s="20"/>
      <c r="GA459" s="20"/>
      <c r="GB459" s="20"/>
      <c r="GC459" s="20"/>
      <c r="GD459" s="20"/>
      <c r="GE459" s="20"/>
      <c r="GF459" s="20"/>
      <c r="GG459" s="20"/>
      <c r="GH459" s="20"/>
      <c r="GI459" s="20"/>
      <c r="GJ459" s="20"/>
      <c r="GK459" s="20"/>
      <c r="GL459" s="20"/>
      <c r="GM459" s="20"/>
      <c r="GN459" s="20"/>
      <c r="GO459" s="20"/>
      <c r="GP459" s="20"/>
      <c r="GQ459" s="20"/>
      <c r="GR459" s="20"/>
      <c r="GS459" s="20"/>
      <c r="GT459" s="20"/>
      <c r="GU459" s="20"/>
      <c r="GV459" s="20"/>
      <c r="GW459" s="20"/>
      <c r="GX459" s="20"/>
      <c r="GY459" s="20"/>
      <c r="GZ459" s="20"/>
      <c r="HA459" s="20"/>
      <c r="HB459" s="20"/>
      <c r="HC459" s="20"/>
      <c r="HD459" s="20"/>
      <c r="HE459" s="20"/>
      <c r="HF459" s="20"/>
      <c r="HG459" s="20"/>
      <c r="HH459" s="20"/>
      <c r="HI459" s="20"/>
      <c r="HJ459" s="20"/>
      <c r="HK459" s="20"/>
      <c r="HL459" s="20"/>
      <c r="HM459" s="20"/>
      <c r="HN459" s="20"/>
      <c r="HO459" s="20"/>
      <c r="HP459" s="20"/>
      <c r="HQ459" s="20"/>
      <c r="HR459" s="20"/>
      <c r="HS459" s="20"/>
      <c r="HT459" s="20"/>
      <c r="HU459" s="20"/>
      <c r="HV459" s="20"/>
      <c r="HW459" s="20"/>
      <c r="HX459" s="20"/>
      <c r="HY459" s="20"/>
      <c r="HZ459" s="20"/>
      <c r="IA459" s="20"/>
      <c r="IB459" s="20"/>
      <c r="IC459" s="20"/>
      <c r="ID459" s="20"/>
      <c r="IE459" s="20"/>
      <c r="IF459" s="20"/>
      <c r="IG459" s="20"/>
      <c r="IH459" s="20"/>
      <c r="II459" s="20"/>
      <c r="IJ459" s="20"/>
      <c r="IK459" s="20"/>
      <c r="IL459" s="20"/>
      <c r="IM459" s="20"/>
      <c r="IN459" s="20"/>
      <c r="IO459" s="20"/>
      <c r="IP459" s="20"/>
      <c r="IQ459" s="20"/>
      <c r="IR459" s="20"/>
      <c r="IS459" s="20"/>
      <c r="IT459" s="20"/>
      <c r="IU459" s="20"/>
      <c r="IV459" s="20"/>
      <c r="IW459" s="20"/>
      <c r="IX459" s="20"/>
      <c r="IY459" s="20"/>
    </row>
    <row r="460" spans="1:259" s="20" customFormat="1" x14ac:dyDescent="0.2">
      <c r="A460" s="123">
        <v>39990</v>
      </c>
      <c r="B460" s="102" t="s">
        <v>1033</v>
      </c>
      <c r="C460" s="102" t="s">
        <v>296</v>
      </c>
      <c r="D460" s="102" t="s">
        <v>134</v>
      </c>
      <c r="E460" s="102" t="s">
        <v>144</v>
      </c>
      <c r="F460" s="83">
        <v>39052</v>
      </c>
      <c r="G460" s="84">
        <v>2006</v>
      </c>
      <c r="H460" s="124" t="s">
        <v>25</v>
      </c>
      <c r="I460" s="124" t="str">
        <f t="shared" si="23"/>
        <v>CO</v>
      </c>
      <c r="J460" s="124" t="str">
        <f t="shared" si="22"/>
        <v>CO</v>
      </c>
      <c r="K460" s="124" t="str">
        <f t="shared" si="24"/>
        <v>Mountain</v>
      </c>
      <c r="L460" s="124" t="str">
        <f>INDEX('State '!$A$1:$C$62,MATCH($I460,'State '!$B:$B,0),3)</f>
        <v>Mountain</v>
      </c>
      <c r="M460" s="124" t="str">
        <f>INDEX('State '!$A$1:$C$62,MATCH($J460,'State '!$B:$B,0),3)</f>
        <v>Mountain</v>
      </c>
      <c r="N460" s="124"/>
      <c r="O460" s="86">
        <v>21.4</v>
      </c>
      <c r="P460" s="86">
        <v>25.07</v>
      </c>
      <c r="Q460" s="86">
        <v>48.3</v>
      </c>
      <c r="R460" s="125">
        <v>10</v>
      </c>
      <c r="S460" s="124" t="s">
        <v>135</v>
      </c>
      <c r="T460" s="124" t="s">
        <v>390</v>
      </c>
      <c r="U460" s="124" t="s">
        <v>1034</v>
      </c>
      <c r="V460" s="124"/>
      <c r="W460" s="126"/>
      <c r="X460" s="127"/>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c r="AU460" s="114"/>
      <c r="AV460" s="114"/>
      <c r="AW460" s="114"/>
      <c r="AX460" s="114"/>
      <c r="AY460" s="114"/>
      <c r="AZ460" s="114"/>
      <c r="BA460" s="114"/>
      <c r="BB460" s="114"/>
      <c r="BC460" s="114"/>
      <c r="BD460" s="114"/>
      <c r="BE460" s="114"/>
      <c r="BF460" s="114"/>
      <c r="BG460" s="114"/>
      <c r="BH460" s="114"/>
      <c r="BI460" s="114"/>
      <c r="BJ460" s="114"/>
      <c r="BK460" s="114"/>
      <c r="BL460" s="114"/>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CH460" s="114"/>
      <c r="CI460" s="114"/>
      <c r="CJ460" s="114"/>
      <c r="CK460" s="114"/>
      <c r="CL460" s="114"/>
      <c r="CM460" s="114"/>
      <c r="CN460" s="114"/>
      <c r="CO460" s="114"/>
      <c r="CP460" s="114"/>
      <c r="CQ460" s="114"/>
      <c r="CR460" s="114"/>
      <c r="CS460" s="114"/>
      <c r="CT460" s="114"/>
      <c r="CU460" s="114"/>
      <c r="CV460" s="114"/>
      <c r="CW460" s="114"/>
      <c r="CX460" s="114"/>
      <c r="CY460" s="114"/>
      <c r="CZ460" s="114"/>
      <c r="DA460" s="114"/>
      <c r="DB460" s="114"/>
      <c r="DC460" s="114"/>
      <c r="DD460" s="114"/>
      <c r="DE460" s="114"/>
      <c r="DF460" s="114"/>
      <c r="DG460" s="114"/>
      <c r="DH460" s="114"/>
      <c r="DI460" s="114"/>
      <c r="DJ460" s="114"/>
      <c r="DK460" s="114"/>
      <c r="DL460" s="114"/>
      <c r="DM460" s="114"/>
      <c r="DN460" s="114"/>
      <c r="DO460" s="114"/>
      <c r="DP460" s="114"/>
      <c r="DQ460" s="114"/>
      <c r="DR460" s="114"/>
      <c r="DS460" s="114"/>
      <c r="DT460" s="114"/>
      <c r="DU460" s="114"/>
      <c r="DV460" s="114"/>
      <c r="DW460" s="114"/>
      <c r="DX460" s="114"/>
      <c r="DY460" s="114"/>
      <c r="DZ460" s="114"/>
      <c r="EA460" s="114"/>
      <c r="EB460" s="114"/>
      <c r="EC460" s="114"/>
      <c r="ED460" s="114"/>
      <c r="EE460" s="114"/>
      <c r="EF460" s="114"/>
      <c r="EG460" s="114"/>
      <c r="EH460" s="114"/>
      <c r="EI460" s="114"/>
      <c r="EJ460" s="114"/>
      <c r="EK460" s="114"/>
      <c r="EL460" s="114"/>
      <c r="EM460" s="114"/>
      <c r="EN460" s="114"/>
      <c r="EO460" s="114"/>
      <c r="EP460" s="114"/>
      <c r="EQ460" s="114"/>
      <c r="ER460" s="114"/>
      <c r="ES460" s="114"/>
      <c r="ET460" s="114"/>
      <c r="EU460" s="114"/>
      <c r="EV460" s="114"/>
      <c r="EW460" s="114"/>
      <c r="EX460" s="114"/>
      <c r="EY460" s="114"/>
      <c r="EZ460" s="114"/>
      <c r="FA460" s="114"/>
      <c r="FB460" s="114"/>
      <c r="FC460" s="114"/>
      <c r="FD460" s="114"/>
      <c r="FE460" s="114"/>
      <c r="FF460" s="114"/>
      <c r="FG460" s="114"/>
      <c r="FH460" s="114"/>
      <c r="FI460" s="114"/>
      <c r="FJ460" s="114"/>
      <c r="FK460" s="114"/>
      <c r="FL460" s="114"/>
      <c r="FM460" s="114"/>
      <c r="FN460" s="114"/>
      <c r="FO460" s="114"/>
      <c r="FP460" s="114"/>
      <c r="FQ460" s="114"/>
      <c r="FR460" s="114"/>
      <c r="FS460" s="114"/>
      <c r="FT460" s="114"/>
      <c r="FU460" s="114"/>
      <c r="FV460" s="114"/>
      <c r="FW460" s="114"/>
      <c r="FX460" s="114"/>
      <c r="FY460" s="114"/>
      <c r="FZ460" s="114"/>
      <c r="GA460" s="114"/>
      <c r="GB460" s="114"/>
      <c r="GC460" s="114"/>
      <c r="GD460" s="114"/>
      <c r="GE460" s="114"/>
      <c r="GF460" s="114"/>
      <c r="GG460" s="114"/>
      <c r="GH460" s="114"/>
      <c r="GI460" s="114"/>
      <c r="GJ460" s="114"/>
      <c r="GK460" s="114"/>
      <c r="GL460" s="114"/>
      <c r="GM460" s="114"/>
      <c r="GN460" s="114"/>
      <c r="GO460" s="114"/>
      <c r="GP460" s="114"/>
      <c r="GQ460" s="114"/>
      <c r="GR460" s="114"/>
      <c r="GS460" s="114"/>
      <c r="GT460" s="114"/>
      <c r="GU460" s="114"/>
      <c r="GV460" s="114"/>
      <c r="GW460" s="114"/>
      <c r="GX460" s="114"/>
      <c r="GY460" s="114"/>
      <c r="GZ460" s="114"/>
      <c r="HA460" s="114"/>
      <c r="HB460" s="114"/>
      <c r="HC460" s="114"/>
      <c r="HD460" s="114"/>
      <c r="HE460" s="114"/>
      <c r="HF460" s="114"/>
      <c r="HG460" s="114"/>
      <c r="HH460" s="114"/>
      <c r="HI460" s="114"/>
      <c r="HJ460" s="114"/>
      <c r="HK460" s="114"/>
      <c r="HL460" s="114"/>
      <c r="HM460" s="114"/>
      <c r="HN460" s="114"/>
      <c r="HO460" s="114"/>
      <c r="HP460" s="114"/>
      <c r="HQ460" s="114"/>
      <c r="HR460" s="114"/>
      <c r="HS460" s="114"/>
      <c r="HT460" s="114"/>
      <c r="HU460" s="114"/>
      <c r="HV460" s="114"/>
      <c r="HW460" s="114"/>
      <c r="HX460" s="114"/>
      <c r="HY460" s="114"/>
      <c r="HZ460" s="114"/>
      <c r="IA460" s="114"/>
      <c r="IB460" s="114"/>
      <c r="IC460" s="114"/>
      <c r="ID460" s="114"/>
      <c r="IE460" s="114"/>
      <c r="IF460" s="114"/>
      <c r="IG460" s="114"/>
      <c r="IH460" s="114"/>
      <c r="II460" s="114"/>
      <c r="IJ460" s="114"/>
      <c r="IK460" s="114"/>
      <c r="IL460" s="114"/>
      <c r="IM460" s="114"/>
      <c r="IN460" s="114"/>
      <c r="IO460" s="114"/>
      <c r="IP460" s="114"/>
      <c r="IQ460" s="114"/>
      <c r="IR460" s="114"/>
      <c r="IS460" s="114"/>
      <c r="IT460" s="114"/>
      <c r="IU460" s="114"/>
      <c r="IV460" s="114"/>
      <c r="IW460" s="114"/>
      <c r="IX460" s="114"/>
      <c r="IY460" s="114"/>
    </row>
    <row r="461" spans="1:259" s="20" customFormat="1" x14ac:dyDescent="0.2">
      <c r="A461" s="123">
        <v>39990</v>
      </c>
      <c r="B461" s="102" t="s">
        <v>1071</v>
      </c>
      <c r="C461" s="102" t="s">
        <v>304</v>
      </c>
      <c r="D461" s="102" t="s">
        <v>141</v>
      </c>
      <c r="E461" s="102" t="s">
        <v>144</v>
      </c>
      <c r="F461" s="83">
        <v>38777</v>
      </c>
      <c r="G461" s="84">
        <v>2006</v>
      </c>
      <c r="H461" s="124" t="s">
        <v>6</v>
      </c>
      <c r="I461" s="124" t="str">
        <f t="shared" si="23"/>
        <v>TX</v>
      </c>
      <c r="J461" s="124" t="str">
        <f t="shared" si="22"/>
        <v>TX</v>
      </c>
      <c r="K461" s="124" t="str">
        <f t="shared" si="24"/>
        <v>South Central</v>
      </c>
      <c r="L461" s="124" t="str">
        <f>INDEX('State '!$A$1:$C$62,MATCH($I461,'State '!$B:$B,0),3)</f>
        <v>South Central</v>
      </c>
      <c r="M461" s="124" t="str">
        <f>INDEX('State '!$A$1:$C$62,MATCH($J461,'State '!$B:$B,0),3)</f>
        <v>South Central</v>
      </c>
      <c r="N461" s="124"/>
      <c r="O461" s="86">
        <v>20</v>
      </c>
      <c r="P461" s="86">
        <v>30</v>
      </c>
      <c r="Q461" s="86">
        <v>55</v>
      </c>
      <c r="R461" s="125">
        <v>16</v>
      </c>
      <c r="S461" s="124" t="s">
        <v>139</v>
      </c>
      <c r="T461" s="124" t="s">
        <v>188</v>
      </c>
      <c r="U461" s="124" t="s">
        <v>391</v>
      </c>
      <c r="V461" s="124"/>
      <c r="W461" s="126"/>
      <c r="X461" s="127"/>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c r="AU461" s="114"/>
      <c r="AV461" s="114"/>
      <c r="AW461" s="114"/>
      <c r="AX461" s="114"/>
      <c r="AY461" s="114"/>
      <c r="AZ461" s="114"/>
      <c r="BA461" s="114"/>
      <c r="BB461" s="114"/>
      <c r="BC461" s="114"/>
      <c r="BD461" s="114"/>
      <c r="BE461" s="114"/>
      <c r="BF461" s="114"/>
      <c r="BG461" s="114"/>
      <c r="BH461" s="114"/>
      <c r="BI461" s="114"/>
      <c r="BJ461" s="114"/>
      <c r="BK461" s="114"/>
      <c r="BL461" s="114"/>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CH461" s="114"/>
      <c r="CI461" s="114"/>
      <c r="CJ461" s="114"/>
      <c r="CK461" s="114"/>
      <c r="CL461" s="114"/>
      <c r="CM461" s="114"/>
      <c r="CN461" s="114"/>
      <c r="CO461" s="114"/>
      <c r="CP461" s="114"/>
      <c r="CQ461" s="114"/>
      <c r="CR461" s="114"/>
      <c r="CS461" s="114"/>
      <c r="CT461" s="114"/>
      <c r="CU461" s="114"/>
      <c r="CV461" s="114"/>
      <c r="CW461" s="114"/>
      <c r="CX461" s="114"/>
      <c r="CY461" s="114"/>
      <c r="CZ461" s="114"/>
      <c r="DA461" s="114"/>
      <c r="DB461" s="114"/>
      <c r="DC461" s="114"/>
      <c r="DD461" s="114"/>
      <c r="DE461" s="114"/>
      <c r="DF461" s="114"/>
      <c r="DG461" s="114"/>
      <c r="DH461" s="114"/>
      <c r="DI461" s="114"/>
      <c r="DJ461" s="114"/>
      <c r="DK461" s="114"/>
      <c r="DL461" s="114"/>
      <c r="DM461" s="114"/>
      <c r="DN461" s="114"/>
      <c r="DO461" s="114"/>
      <c r="DP461" s="114"/>
      <c r="DQ461" s="114"/>
      <c r="DR461" s="114"/>
      <c r="DS461" s="114"/>
      <c r="DT461" s="114"/>
      <c r="DU461" s="114"/>
      <c r="DV461" s="114"/>
      <c r="DW461" s="114"/>
      <c r="DX461" s="114"/>
      <c r="DY461" s="114"/>
      <c r="DZ461" s="114"/>
      <c r="EA461" s="114"/>
      <c r="EB461" s="114"/>
      <c r="EC461" s="114"/>
      <c r="ED461" s="114"/>
      <c r="EE461" s="114"/>
      <c r="EF461" s="114"/>
      <c r="EG461" s="114"/>
      <c r="EH461" s="114"/>
      <c r="EI461" s="114"/>
      <c r="EJ461" s="114"/>
      <c r="EK461" s="114"/>
      <c r="EL461" s="114"/>
      <c r="EM461" s="114"/>
      <c r="EN461" s="114"/>
      <c r="EO461" s="114"/>
      <c r="EP461" s="114"/>
      <c r="EQ461" s="114"/>
      <c r="ER461" s="114"/>
      <c r="ES461" s="114"/>
      <c r="ET461" s="114"/>
      <c r="EU461" s="114"/>
      <c r="EV461" s="114"/>
      <c r="EW461" s="114"/>
      <c r="EX461" s="114"/>
      <c r="EY461" s="114"/>
      <c r="EZ461" s="114"/>
      <c r="FA461" s="114"/>
      <c r="FB461" s="114"/>
      <c r="FC461" s="114"/>
      <c r="FD461" s="114"/>
      <c r="FE461" s="114"/>
      <c r="FF461" s="114"/>
      <c r="FG461" s="114"/>
      <c r="FH461" s="114"/>
      <c r="FI461" s="114"/>
      <c r="FJ461" s="114"/>
      <c r="FK461" s="114"/>
      <c r="FL461" s="114"/>
      <c r="FM461" s="114"/>
      <c r="FN461" s="114"/>
      <c r="FO461" s="114"/>
      <c r="FP461" s="114"/>
      <c r="FQ461" s="114"/>
      <c r="FR461" s="114"/>
      <c r="FS461" s="114"/>
      <c r="FT461" s="114"/>
      <c r="FU461" s="114"/>
      <c r="FV461" s="114"/>
      <c r="FW461" s="114"/>
      <c r="FX461" s="114"/>
      <c r="FY461" s="114"/>
      <c r="FZ461" s="114"/>
      <c r="GA461" s="114"/>
      <c r="GB461" s="114"/>
      <c r="GC461" s="114"/>
      <c r="GD461" s="114"/>
      <c r="GE461" s="114"/>
      <c r="GF461" s="114"/>
      <c r="GG461" s="114"/>
      <c r="GH461" s="114"/>
      <c r="GI461" s="114"/>
      <c r="GJ461" s="114"/>
      <c r="GK461" s="114"/>
      <c r="GL461" s="114"/>
      <c r="GM461" s="114"/>
      <c r="GN461" s="114"/>
      <c r="GO461" s="114"/>
      <c r="GP461" s="114"/>
      <c r="GQ461" s="114"/>
      <c r="GR461" s="114"/>
      <c r="GS461" s="114"/>
      <c r="GT461" s="114"/>
      <c r="GU461" s="114"/>
      <c r="GV461" s="114"/>
      <c r="GW461" s="114"/>
      <c r="GX461" s="114"/>
      <c r="GY461" s="114"/>
      <c r="GZ461" s="114"/>
      <c r="HA461" s="114"/>
      <c r="HB461" s="114"/>
      <c r="HC461" s="114"/>
      <c r="HD461" s="114"/>
      <c r="HE461" s="114"/>
      <c r="HF461" s="114"/>
      <c r="HG461" s="114"/>
      <c r="HH461" s="114"/>
      <c r="HI461" s="114"/>
      <c r="HJ461" s="114"/>
      <c r="HK461" s="114"/>
      <c r="HL461" s="114"/>
      <c r="HM461" s="114"/>
      <c r="HN461" s="114"/>
      <c r="HO461" s="114"/>
      <c r="HP461" s="114"/>
      <c r="HQ461" s="114"/>
      <c r="HR461" s="114"/>
      <c r="HS461" s="114"/>
      <c r="HT461" s="114"/>
      <c r="HU461" s="114"/>
      <c r="HV461" s="114"/>
      <c r="HW461" s="114"/>
      <c r="HX461" s="114"/>
      <c r="HY461" s="114"/>
      <c r="HZ461" s="114"/>
      <c r="IA461" s="114"/>
      <c r="IB461" s="114"/>
      <c r="IC461" s="114"/>
      <c r="ID461" s="114"/>
      <c r="IE461" s="114"/>
      <c r="IF461" s="114"/>
      <c r="IG461" s="114"/>
      <c r="IH461" s="114"/>
      <c r="II461" s="114"/>
      <c r="IJ461" s="114"/>
      <c r="IK461" s="114"/>
      <c r="IL461" s="114"/>
      <c r="IM461" s="114"/>
      <c r="IN461" s="114"/>
      <c r="IO461" s="114"/>
      <c r="IP461" s="114"/>
      <c r="IQ461" s="114"/>
      <c r="IR461" s="114"/>
      <c r="IS461" s="114"/>
      <c r="IT461" s="114"/>
      <c r="IU461" s="114"/>
      <c r="IV461" s="114"/>
      <c r="IW461" s="114"/>
      <c r="IX461" s="114"/>
      <c r="IY461" s="114"/>
    </row>
    <row r="462" spans="1:259" s="20" customFormat="1" x14ac:dyDescent="0.2">
      <c r="A462" s="123">
        <v>39990</v>
      </c>
      <c r="B462" s="102" t="s">
        <v>1063</v>
      </c>
      <c r="C462" s="102" t="s">
        <v>304</v>
      </c>
      <c r="D462" s="102" t="s">
        <v>137</v>
      </c>
      <c r="E462" s="102" t="s">
        <v>144</v>
      </c>
      <c r="F462" s="83">
        <v>38808</v>
      </c>
      <c r="G462" s="84">
        <v>2006</v>
      </c>
      <c r="H462" s="124" t="s">
        <v>6</v>
      </c>
      <c r="I462" s="124" t="str">
        <f t="shared" si="23"/>
        <v>TX</v>
      </c>
      <c r="J462" s="124" t="str">
        <f t="shared" si="22"/>
        <v>TX</v>
      </c>
      <c r="K462" s="124" t="str">
        <f t="shared" si="24"/>
        <v>South Central</v>
      </c>
      <c r="L462" s="124" t="str">
        <f>INDEX('State '!$A$1:$C$62,MATCH($I462,'State '!$B:$B,0),3)</f>
        <v>South Central</v>
      </c>
      <c r="M462" s="124" t="str">
        <f>INDEX('State '!$A$1:$C$62,MATCH($J462,'State '!$B:$B,0),3)</f>
        <v>South Central</v>
      </c>
      <c r="N462" s="124"/>
      <c r="O462" s="86">
        <v>115</v>
      </c>
      <c r="P462" s="86">
        <v>122</v>
      </c>
      <c r="Q462" s="86">
        <v>250</v>
      </c>
      <c r="R462" s="125">
        <v>24</v>
      </c>
      <c r="S462" s="124" t="s">
        <v>139</v>
      </c>
      <c r="T462" s="124" t="s">
        <v>188</v>
      </c>
      <c r="U462" s="124" t="s">
        <v>391</v>
      </c>
      <c r="V462" s="124"/>
      <c r="W462" s="126"/>
      <c r="X462" s="127"/>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c r="AU462" s="114"/>
      <c r="AV462" s="114"/>
      <c r="AW462" s="114"/>
      <c r="AX462" s="114"/>
      <c r="AY462" s="114"/>
      <c r="AZ462" s="114"/>
      <c r="BA462" s="114"/>
      <c r="BB462" s="114"/>
      <c r="BC462" s="114"/>
      <c r="BD462" s="114"/>
      <c r="BE462" s="114"/>
      <c r="BF462" s="114"/>
      <c r="BG462" s="114"/>
      <c r="BH462" s="114"/>
      <c r="BI462" s="114"/>
      <c r="BJ462" s="114"/>
      <c r="BK462" s="114"/>
      <c r="BL462" s="114"/>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CH462" s="114"/>
      <c r="CI462" s="114"/>
      <c r="CJ462" s="114"/>
      <c r="CK462" s="114"/>
      <c r="CL462" s="114"/>
      <c r="CM462" s="114"/>
      <c r="CN462" s="114"/>
      <c r="CO462" s="114"/>
      <c r="CP462" s="114"/>
      <c r="CQ462" s="114"/>
      <c r="CR462" s="114"/>
      <c r="CS462" s="114"/>
      <c r="CT462" s="114"/>
      <c r="CU462" s="114"/>
      <c r="CV462" s="114"/>
      <c r="CW462" s="114"/>
      <c r="CX462" s="114"/>
      <c r="CY462" s="114"/>
      <c r="CZ462" s="114"/>
      <c r="DA462" s="114"/>
      <c r="DB462" s="114"/>
      <c r="DC462" s="114"/>
      <c r="DD462" s="114"/>
      <c r="DE462" s="114"/>
      <c r="DF462" s="114"/>
      <c r="DG462" s="114"/>
      <c r="DH462" s="114"/>
      <c r="DI462" s="114"/>
      <c r="DJ462" s="114"/>
      <c r="DK462" s="114"/>
      <c r="DL462" s="114"/>
      <c r="DM462" s="114"/>
      <c r="DN462" s="114"/>
      <c r="DO462" s="114"/>
      <c r="DP462" s="114"/>
      <c r="DQ462" s="114"/>
      <c r="DR462" s="114"/>
      <c r="DS462" s="114"/>
      <c r="DT462" s="114"/>
      <c r="DU462" s="114"/>
      <c r="DV462" s="114"/>
      <c r="DW462" s="114"/>
      <c r="DX462" s="114"/>
      <c r="DY462" s="114"/>
      <c r="DZ462" s="114"/>
      <c r="EA462" s="114"/>
      <c r="EB462" s="114"/>
      <c r="EC462" s="114"/>
      <c r="ED462" s="114"/>
      <c r="EE462" s="114"/>
      <c r="EF462" s="114"/>
      <c r="EG462" s="114"/>
      <c r="EH462" s="114"/>
      <c r="EI462" s="114"/>
      <c r="EJ462" s="114"/>
      <c r="EK462" s="114"/>
      <c r="EL462" s="114"/>
      <c r="EM462" s="114"/>
      <c r="EN462" s="114"/>
      <c r="EO462" s="114"/>
      <c r="EP462" s="114"/>
      <c r="EQ462" s="114"/>
      <c r="ER462" s="114"/>
      <c r="ES462" s="114"/>
      <c r="ET462" s="114"/>
      <c r="EU462" s="114"/>
      <c r="EV462" s="114"/>
      <c r="EW462" s="114"/>
      <c r="EX462" s="114"/>
      <c r="EY462" s="114"/>
      <c r="EZ462" s="114"/>
      <c r="FA462" s="114"/>
      <c r="FB462" s="114"/>
      <c r="FC462" s="114"/>
      <c r="FD462" s="114"/>
      <c r="FE462" s="114"/>
      <c r="FF462" s="114"/>
      <c r="FG462" s="114"/>
      <c r="FH462" s="114"/>
      <c r="FI462" s="114"/>
      <c r="FJ462" s="114"/>
      <c r="FK462" s="114"/>
      <c r="FL462" s="114"/>
      <c r="FM462" s="114"/>
      <c r="FN462" s="114"/>
      <c r="FO462" s="114"/>
      <c r="FP462" s="114"/>
      <c r="FQ462" s="114"/>
      <c r="FR462" s="114"/>
      <c r="FS462" s="114"/>
      <c r="FT462" s="114"/>
      <c r="FU462" s="114"/>
      <c r="FV462" s="114"/>
      <c r="FW462" s="114"/>
      <c r="FX462" s="114"/>
      <c r="FY462" s="114"/>
      <c r="FZ462" s="114"/>
      <c r="GA462" s="114"/>
      <c r="GB462" s="114"/>
      <c r="GC462" s="114"/>
      <c r="GD462" s="114"/>
      <c r="GE462" s="114"/>
      <c r="GF462" s="114"/>
      <c r="GG462" s="114"/>
      <c r="GH462" s="114"/>
      <c r="GI462" s="114"/>
      <c r="GJ462" s="114"/>
      <c r="GK462" s="114"/>
      <c r="GL462" s="114"/>
      <c r="GM462" s="114"/>
      <c r="GN462" s="114"/>
      <c r="GO462" s="114"/>
      <c r="GP462" s="114"/>
      <c r="GQ462" s="114"/>
      <c r="GR462" s="114"/>
      <c r="GS462" s="114"/>
      <c r="GT462" s="114"/>
      <c r="GU462" s="114"/>
      <c r="GV462" s="114"/>
      <c r="GW462" s="114"/>
      <c r="GX462" s="114"/>
      <c r="GY462" s="114"/>
      <c r="GZ462" s="114"/>
      <c r="HA462" s="114"/>
      <c r="HB462" s="114"/>
      <c r="HC462" s="114"/>
      <c r="HD462" s="114"/>
      <c r="HE462" s="114"/>
      <c r="HF462" s="114"/>
      <c r="HG462" s="114"/>
      <c r="HH462" s="114"/>
      <c r="HI462" s="114"/>
      <c r="HJ462" s="114"/>
      <c r="HK462" s="114"/>
      <c r="HL462" s="114"/>
      <c r="HM462" s="114"/>
      <c r="HN462" s="114"/>
      <c r="HO462" s="114"/>
      <c r="HP462" s="114"/>
      <c r="HQ462" s="114"/>
      <c r="HR462" s="114"/>
      <c r="HS462" s="114"/>
      <c r="HT462" s="114"/>
      <c r="HU462" s="114"/>
      <c r="HV462" s="114"/>
      <c r="HW462" s="114"/>
      <c r="HX462" s="114"/>
      <c r="HY462" s="114"/>
      <c r="HZ462" s="114"/>
      <c r="IA462" s="114"/>
      <c r="IB462" s="114"/>
      <c r="IC462" s="114"/>
      <c r="ID462" s="114"/>
      <c r="IE462" s="114"/>
      <c r="IF462" s="114"/>
      <c r="IG462" s="114"/>
      <c r="IH462" s="114"/>
      <c r="II462" s="114"/>
      <c r="IJ462" s="114"/>
      <c r="IK462" s="114"/>
      <c r="IL462" s="114"/>
      <c r="IM462" s="114"/>
      <c r="IN462" s="114"/>
      <c r="IO462" s="114"/>
      <c r="IP462" s="114"/>
      <c r="IQ462" s="114"/>
      <c r="IR462" s="114"/>
      <c r="IS462" s="114"/>
      <c r="IT462" s="114"/>
      <c r="IU462" s="114"/>
      <c r="IV462" s="114"/>
      <c r="IW462" s="114"/>
      <c r="IX462" s="114"/>
      <c r="IY462" s="114"/>
    </row>
    <row r="463" spans="1:259" s="20" customFormat="1" x14ac:dyDescent="0.2">
      <c r="A463" s="123">
        <v>39990</v>
      </c>
      <c r="B463" s="102" t="s">
        <v>1079</v>
      </c>
      <c r="C463" s="102" t="s">
        <v>304</v>
      </c>
      <c r="D463" s="102" t="s">
        <v>141</v>
      </c>
      <c r="E463" s="102" t="s">
        <v>144</v>
      </c>
      <c r="F463" s="83">
        <v>38777</v>
      </c>
      <c r="G463" s="84">
        <v>2006</v>
      </c>
      <c r="H463" s="124" t="s">
        <v>6</v>
      </c>
      <c r="I463" s="124" t="str">
        <f t="shared" si="23"/>
        <v>TX</v>
      </c>
      <c r="J463" s="124" t="str">
        <f t="shared" si="22"/>
        <v>TX</v>
      </c>
      <c r="K463" s="124" t="str">
        <f t="shared" si="24"/>
        <v>South Central</v>
      </c>
      <c r="L463" s="124" t="str">
        <f>INDEX('State '!$A$1:$C$62,MATCH($I463,'State '!$B:$B,0),3)</f>
        <v>South Central</v>
      </c>
      <c r="M463" s="124" t="str">
        <f>INDEX('State '!$A$1:$C$62,MATCH($J463,'State '!$B:$B,0),3)</f>
        <v>South Central</v>
      </c>
      <c r="N463" s="124"/>
      <c r="O463" s="86">
        <v>30</v>
      </c>
      <c r="P463" s="86">
        <v>47</v>
      </c>
      <c r="Q463" s="86">
        <v>30</v>
      </c>
      <c r="R463" s="125" t="s">
        <v>445</v>
      </c>
      <c r="S463" s="124" t="s">
        <v>139</v>
      </c>
      <c r="T463" s="124" t="s">
        <v>188</v>
      </c>
      <c r="U463" s="124" t="s">
        <v>391</v>
      </c>
      <c r="V463" s="124"/>
      <c r="W463" s="126"/>
      <c r="X463" s="127"/>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c r="AV463" s="114"/>
      <c r="AW463" s="11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CH463" s="114"/>
      <c r="CI463" s="114"/>
      <c r="CJ463" s="114"/>
      <c r="CK463" s="114"/>
      <c r="CL463" s="114"/>
      <c r="CM463" s="114"/>
      <c r="CN463" s="114"/>
      <c r="CO463" s="114"/>
      <c r="CP463" s="114"/>
      <c r="CQ463" s="114"/>
      <c r="CR463" s="114"/>
      <c r="CS463" s="114"/>
      <c r="CT463" s="114"/>
      <c r="CU463" s="114"/>
      <c r="CV463" s="114"/>
      <c r="CW463" s="114"/>
      <c r="CX463" s="114"/>
      <c r="CY463" s="114"/>
      <c r="CZ463" s="114"/>
      <c r="DA463" s="114"/>
      <c r="DB463" s="114"/>
      <c r="DC463" s="114"/>
      <c r="DD463" s="114"/>
      <c r="DE463" s="114"/>
      <c r="DF463" s="114"/>
      <c r="DG463" s="114"/>
      <c r="DH463" s="114"/>
      <c r="DI463" s="114"/>
      <c r="DJ463" s="114"/>
      <c r="DK463" s="114"/>
      <c r="DL463" s="114"/>
      <c r="DM463" s="114"/>
      <c r="DN463" s="114"/>
      <c r="DO463" s="114"/>
      <c r="DP463" s="114"/>
      <c r="DQ463" s="114"/>
      <c r="DR463" s="114"/>
      <c r="DS463" s="114"/>
      <c r="DT463" s="114"/>
      <c r="DU463" s="114"/>
      <c r="DV463" s="114"/>
      <c r="DW463" s="114"/>
      <c r="DX463" s="114"/>
      <c r="DY463" s="114"/>
      <c r="DZ463" s="114"/>
      <c r="EA463" s="114"/>
      <c r="EB463" s="114"/>
      <c r="EC463" s="114"/>
      <c r="ED463" s="114"/>
      <c r="EE463" s="114"/>
      <c r="EF463" s="114"/>
      <c r="EG463" s="114"/>
      <c r="EH463" s="114"/>
      <c r="EI463" s="114"/>
      <c r="EJ463" s="114"/>
      <c r="EK463" s="114"/>
      <c r="EL463" s="114"/>
      <c r="EM463" s="114"/>
      <c r="EN463" s="114"/>
      <c r="EO463" s="114"/>
      <c r="EP463" s="114"/>
      <c r="EQ463" s="114"/>
      <c r="ER463" s="114"/>
      <c r="ES463" s="114"/>
      <c r="ET463" s="114"/>
      <c r="EU463" s="114"/>
      <c r="EV463" s="114"/>
      <c r="EW463" s="114"/>
      <c r="EX463" s="114"/>
      <c r="EY463" s="114"/>
      <c r="EZ463" s="114"/>
      <c r="FA463" s="114"/>
      <c r="FB463" s="114"/>
      <c r="FC463" s="114"/>
      <c r="FD463" s="114"/>
      <c r="FE463" s="114"/>
      <c r="FF463" s="114"/>
      <c r="FG463" s="114"/>
      <c r="FH463" s="114"/>
      <c r="FI463" s="114"/>
      <c r="FJ463" s="114"/>
      <c r="FK463" s="114"/>
      <c r="FL463" s="114"/>
      <c r="FM463" s="114"/>
      <c r="FN463" s="114"/>
      <c r="FO463" s="114"/>
      <c r="FP463" s="114"/>
      <c r="FQ463" s="114"/>
      <c r="FR463" s="114"/>
      <c r="FS463" s="114"/>
      <c r="FT463" s="114"/>
      <c r="FU463" s="114"/>
      <c r="FV463" s="114"/>
      <c r="FW463" s="114"/>
      <c r="FX463" s="114"/>
      <c r="FY463" s="114"/>
      <c r="FZ463" s="114"/>
      <c r="GA463" s="114"/>
      <c r="GB463" s="114"/>
      <c r="GC463" s="114"/>
      <c r="GD463" s="114"/>
      <c r="GE463" s="114"/>
      <c r="GF463" s="114"/>
      <c r="GG463" s="114"/>
      <c r="GH463" s="114"/>
      <c r="GI463" s="114"/>
      <c r="GJ463" s="114"/>
      <c r="GK463" s="114"/>
      <c r="GL463" s="114"/>
      <c r="GM463" s="114"/>
      <c r="GN463" s="114"/>
      <c r="GO463" s="114"/>
      <c r="GP463" s="114"/>
      <c r="GQ463" s="114"/>
      <c r="GR463" s="114"/>
      <c r="GS463" s="114"/>
      <c r="GT463" s="114"/>
      <c r="GU463" s="114"/>
      <c r="GV463" s="114"/>
      <c r="GW463" s="114"/>
      <c r="GX463" s="114"/>
      <c r="GY463" s="114"/>
      <c r="GZ463" s="114"/>
      <c r="HA463" s="114"/>
      <c r="HB463" s="114"/>
      <c r="HC463" s="114"/>
      <c r="HD463" s="114"/>
      <c r="HE463" s="114"/>
      <c r="HF463" s="114"/>
      <c r="HG463" s="114"/>
      <c r="HH463" s="114"/>
      <c r="HI463" s="114"/>
      <c r="HJ463" s="114"/>
      <c r="HK463" s="114"/>
      <c r="HL463" s="114"/>
      <c r="HM463" s="114"/>
      <c r="HN463" s="114"/>
      <c r="HO463" s="114"/>
      <c r="HP463" s="114"/>
      <c r="HQ463" s="114"/>
      <c r="HR463" s="114"/>
      <c r="HS463" s="114"/>
      <c r="HT463" s="114"/>
      <c r="HU463" s="114"/>
      <c r="HV463" s="114"/>
      <c r="HW463" s="114"/>
      <c r="HX463" s="114"/>
      <c r="HY463" s="114"/>
      <c r="HZ463" s="114"/>
      <c r="IA463" s="114"/>
      <c r="IB463" s="114"/>
      <c r="IC463" s="114"/>
      <c r="ID463" s="114"/>
      <c r="IE463" s="114"/>
      <c r="IF463" s="114"/>
      <c r="IG463" s="114"/>
      <c r="IH463" s="114"/>
      <c r="II463" s="114"/>
      <c r="IJ463" s="114"/>
      <c r="IK463" s="114"/>
      <c r="IL463" s="114"/>
      <c r="IM463" s="114"/>
      <c r="IN463" s="114"/>
      <c r="IO463" s="114"/>
      <c r="IP463" s="114"/>
      <c r="IQ463" s="114"/>
      <c r="IR463" s="114"/>
      <c r="IS463" s="114"/>
      <c r="IT463" s="114"/>
      <c r="IU463" s="114"/>
      <c r="IV463" s="114"/>
      <c r="IW463" s="114"/>
      <c r="IX463" s="114"/>
      <c r="IY463" s="114"/>
    </row>
    <row r="464" spans="1:259" s="20" customFormat="1" x14ac:dyDescent="0.2">
      <c r="A464" s="123">
        <v>39990</v>
      </c>
      <c r="B464" s="102" t="s">
        <v>1061</v>
      </c>
      <c r="C464" s="102" t="s">
        <v>304</v>
      </c>
      <c r="D464" s="102" t="s">
        <v>137</v>
      </c>
      <c r="E464" s="102" t="s">
        <v>144</v>
      </c>
      <c r="F464" s="83">
        <v>38808</v>
      </c>
      <c r="G464" s="84">
        <v>2006</v>
      </c>
      <c r="H464" s="124" t="s">
        <v>6</v>
      </c>
      <c r="I464" s="124" t="str">
        <f t="shared" si="23"/>
        <v>TX</v>
      </c>
      <c r="J464" s="124" t="str">
        <f t="shared" si="22"/>
        <v>TX</v>
      </c>
      <c r="K464" s="124" t="str">
        <f t="shared" si="24"/>
        <v>South Central</v>
      </c>
      <c r="L464" s="124" t="str">
        <f>INDEX('State '!$A$1:$C$62,MATCH($I464,'State '!$B:$B,0),3)</f>
        <v>South Central</v>
      </c>
      <c r="M464" s="124" t="str">
        <f>INDEX('State '!$A$1:$C$62,MATCH($J464,'State '!$B:$B,0),3)</f>
        <v>South Central</v>
      </c>
      <c r="N464" s="124"/>
      <c r="O464" s="86">
        <v>115</v>
      </c>
      <c r="P464" s="86">
        <v>140</v>
      </c>
      <c r="Q464" s="86">
        <v>250</v>
      </c>
      <c r="R464" s="125">
        <v>24</v>
      </c>
      <c r="S464" s="124" t="s">
        <v>139</v>
      </c>
      <c r="T464" s="124" t="s">
        <v>188</v>
      </c>
      <c r="U464" s="124" t="s">
        <v>391</v>
      </c>
      <c r="V464" s="124"/>
      <c r="W464" s="126"/>
      <c r="X464" s="127"/>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c r="AV464" s="114"/>
      <c r="AW464" s="114"/>
      <c r="AX464" s="114"/>
      <c r="AY464" s="114"/>
      <c r="AZ464" s="114"/>
      <c r="BA464" s="114"/>
      <c r="BB464" s="114"/>
      <c r="BC464" s="114"/>
      <c r="BD464" s="114"/>
      <c r="BE464" s="114"/>
      <c r="BF464" s="114"/>
      <c r="BG464" s="114"/>
      <c r="BH464" s="114"/>
      <c r="BI464" s="114"/>
      <c r="BJ464" s="114"/>
      <c r="BK464" s="114"/>
      <c r="BL464" s="114"/>
      <c r="BM464" s="114"/>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CH464" s="114"/>
      <c r="CI464" s="114"/>
      <c r="CJ464" s="114"/>
      <c r="CK464" s="114"/>
      <c r="CL464" s="114"/>
      <c r="CM464" s="114"/>
      <c r="CN464" s="114"/>
      <c r="CO464" s="114"/>
      <c r="CP464" s="114"/>
      <c r="CQ464" s="114"/>
      <c r="CR464" s="114"/>
      <c r="CS464" s="114"/>
      <c r="CT464" s="114"/>
      <c r="CU464" s="114"/>
      <c r="CV464" s="114"/>
      <c r="CW464" s="114"/>
      <c r="CX464" s="114"/>
      <c r="CY464" s="114"/>
      <c r="CZ464" s="114"/>
      <c r="DA464" s="114"/>
      <c r="DB464" s="114"/>
      <c r="DC464" s="114"/>
      <c r="DD464" s="114"/>
      <c r="DE464" s="114"/>
      <c r="DF464" s="114"/>
      <c r="DG464" s="114"/>
      <c r="DH464" s="114"/>
      <c r="DI464" s="114"/>
      <c r="DJ464" s="114"/>
      <c r="DK464" s="114"/>
      <c r="DL464" s="114"/>
      <c r="DM464" s="114"/>
      <c r="DN464" s="114"/>
      <c r="DO464" s="114"/>
      <c r="DP464" s="114"/>
      <c r="DQ464" s="114"/>
      <c r="DR464" s="114"/>
      <c r="DS464" s="114"/>
      <c r="DT464" s="114"/>
      <c r="DU464" s="114"/>
      <c r="DV464" s="114"/>
      <c r="DW464" s="114"/>
      <c r="DX464" s="114"/>
      <c r="DY464" s="114"/>
      <c r="DZ464" s="114"/>
      <c r="EA464" s="114"/>
      <c r="EB464" s="114"/>
      <c r="EC464" s="114"/>
      <c r="ED464" s="114"/>
      <c r="EE464" s="114"/>
      <c r="EF464" s="114"/>
      <c r="EG464" s="114"/>
      <c r="EH464" s="114"/>
      <c r="EI464" s="114"/>
      <c r="EJ464" s="114"/>
      <c r="EK464" s="114"/>
      <c r="EL464" s="114"/>
      <c r="EM464" s="114"/>
      <c r="EN464" s="114"/>
      <c r="EO464" s="114"/>
      <c r="EP464" s="114"/>
      <c r="EQ464" s="114"/>
      <c r="ER464" s="114"/>
      <c r="ES464" s="114"/>
      <c r="ET464" s="114"/>
      <c r="EU464" s="114"/>
      <c r="EV464" s="114"/>
      <c r="EW464" s="114"/>
      <c r="EX464" s="114"/>
      <c r="EY464" s="114"/>
      <c r="EZ464" s="114"/>
      <c r="FA464" s="114"/>
      <c r="FB464" s="114"/>
      <c r="FC464" s="114"/>
      <c r="FD464" s="114"/>
      <c r="FE464" s="114"/>
      <c r="FF464" s="114"/>
      <c r="FG464" s="114"/>
      <c r="FH464" s="114"/>
      <c r="FI464" s="114"/>
      <c r="FJ464" s="114"/>
      <c r="FK464" s="114"/>
      <c r="FL464" s="114"/>
      <c r="FM464" s="114"/>
      <c r="FN464" s="114"/>
      <c r="FO464" s="114"/>
      <c r="FP464" s="114"/>
      <c r="FQ464" s="114"/>
      <c r="FR464" s="114"/>
      <c r="FS464" s="114"/>
      <c r="FT464" s="114"/>
      <c r="FU464" s="114"/>
      <c r="FV464" s="114"/>
      <c r="FW464" s="114"/>
      <c r="FX464" s="114"/>
      <c r="FY464" s="114"/>
      <c r="FZ464" s="114"/>
      <c r="GA464" s="114"/>
      <c r="GB464" s="114"/>
      <c r="GC464" s="114"/>
      <c r="GD464" s="114"/>
      <c r="GE464" s="114"/>
      <c r="GF464" s="114"/>
      <c r="GG464" s="114"/>
      <c r="GH464" s="114"/>
      <c r="GI464" s="114"/>
      <c r="GJ464" s="114"/>
      <c r="GK464" s="114"/>
      <c r="GL464" s="114"/>
      <c r="GM464" s="114"/>
      <c r="GN464" s="114"/>
      <c r="GO464" s="114"/>
      <c r="GP464" s="114"/>
      <c r="GQ464" s="114"/>
      <c r="GR464" s="114"/>
      <c r="GS464" s="114"/>
      <c r="GT464" s="114"/>
      <c r="GU464" s="114"/>
      <c r="GV464" s="114"/>
      <c r="GW464" s="114"/>
      <c r="GX464" s="114"/>
      <c r="GY464" s="114"/>
      <c r="GZ464" s="114"/>
      <c r="HA464" s="114"/>
      <c r="HB464" s="114"/>
      <c r="HC464" s="114"/>
      <c r="HD464" s="114"/>
      <c r="HE464" s="114"/>
      <c r="HF464" s="114"/>
      <c r="HG464" s="114"/>
      <c r="HH464" s="114"/>
      <c r="HI464" s="114"/>
      <c r="HJ464" s="114"/>
      <c r="HK464" s="114"/>
      <c r="HL464" s="114"/>
      <c r="HM464" s="114"/>
      <c r="HN464" s="114"/>
      <c r="HO464" s="114"/>
      <c r="HP464" s="114"/>
      <c r="HQ464" s="114"/>
      <c r="HR464" s="114"/>
      <c r="HS464" s="114"/>
      <c r="HT464" s="114"/>
      <c r="HU464" s="114"/>
      <c r="HV464" s="114"/>
      <c r="HW464" s="114"/>
      <c r="HX464" s="114"/>
      <c r="HY464" s="114"/>
      <c r="HZ464" s="114"/>
      <c r="IA464" s="114"/>
      <c r="IB464" s="114"/>
      <c r="IC464" s="114"/>
      <c r="ID464" s="114"/>
      <c r="IE464" s="114"/>
      <c r="IF464" s="114"/>
      <c r="IG464" s="114"/>
      <c r="IH464" s="114"/>
      <c r="II464" s="114"/>
      <c r="IJ464" s="114"/>
      <c r="IK464" s="114"/>
      <c r="IL464" s="114"/>
      <c r="IM464" s="114"/>
      <c r="IN464" s="114"/>
      <c r="IO464" s="114"/>
      <c r="IP464" s="114"/>
      <c r="IQ464" s="114"/>
      <c r="IR464" s="114"/>
      <c r="IS464" s="114"/>
      <c r="IT464" s="114"/>
      <c r="IU464" s="114"/>
      <c r="IV464" s="114"/>
      <c r="IW464" s="114"/>
      <c r="IX464" s="114"/>
      <c r="IY464" s="114"/>
    </row>
    <row r="465" spans="1:259" s="20" customFormat="1" x14ac:dyDescent="0.2">
      <c r="A465" s="123">
        <v>39990</v>
      </c>
      <c r="B465" s="103" t="s">
        <v>1072</v>
      </c>
      <c r="C465" s="103" t="s">
        <v>225</v>
      </c>
      <c r="D465" s="103" t="s">
        <v>134</v>
      </c>
      <c r="E465" s="145" t="s">
        <v>144</v>
      </c>
      <c r="F465" s="85">
        <v>38884</v>
      </c>
      <c r="G465" s="146">
        <v>2006</v>
      </c>
      <c r="H465" s="124" t="s">
        <v>1073</v>
      </c>
      <c r="I465" s="124" t="str">
        <f t="shared" si="23"/>
        <v>WV</v>
      </c>
      <c r="J465" s="124" t="str">
        <f t="shared" si="22"/>
        <v>NY</v>
      </c>
      <c r="K465" s="124" t="str">
        <f t="shared" si="24"/>
        <v>Northeast</v>
      </c>
      <c r="L465" s="124" t="str">
        <f>INDEX('State '!$A$1:$C$62,MATCH($I465,'State '!$B:$B,0),3)</f>
        <v>Northeast</v>
      </c>
      <c r="M465" s="124" t="str">
        <f>INDEX('State '!$A$1:$C$62,MATCH($J465,'State '!$B:$B,0),3)</f>
        <v>Northeast</v>
      </c>
      <c r="N465" s="124"/>
      <c r="O465" s="147">
        <v>31.15</v>
      </c>
      <c r="P465" s="147">
        <v>23.67</v>
      </c>
      <c r="Q465" s="147">
        <v>200</v>
      </c>
      <c r="R465" s="86" t="s">
        <v>1074</v>
      </c>
      <c r="S465" s="148" t="s">
        <v>135</v>
      </c>
      <c r="T465" s="149" t="s">
        <v>390</v>
      </c>
      <c r="U465" s="150" t="s">
        <v>1075</v>
      </c>
      <c r="V465" s="124"/>
      <c r="W465" s="126"/>
      <c r="X465" s="127"/>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c r="AU465" s="114"/>
      <c r="AV465" s="114"/>
      <c r="AW465" s="114"/>
      <c r="AX465" s="114"/>
      <c r="AY465" s="114"/>
      <c r="AZ465" s="114"/>
      <c r="BA465" s="114"/>
      <c r="BB465" s="114"/>
      <c r="BC465" s="114"/>
      <c r="BD465" s="114"/>
      <c r="BE465" s="114"/>
      <c r="BF465" s="114"/>
      <c r="BG465" s="114"/>
      <c r="BH465" s="114"/>
      <c r="BI465" s="114"/>
      <c r="BJ465" s="114"/>
      <c r="BK465" s="114"/>
      <c r="BL465" s="114"/>
      <c r="BM465" s="114"/>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CH465" s="114"/>
      <c r="CI465" s="114"/>
      <c r="CJ465" s="114"/>
      <c r="CK465" s="114"/>
      <c r="CL465" s="114"/>
      <c r="CM465" s="114"/>
      <c r="CN465" s="114"/>
      <c r="CO465" s="114"/>
      <c r="CP465" s="114"/>
      <c r="CQ465" s="114"/>
      <c r="CR465" s="114"/>
      <c r="CS465" s="114"/>
      <c r="CT465" s="114"/>
      <c r="CU465" s="114"/>
      <c r="CV465" s="114"/>
      <c r="CW465" s="114"/>
      <c r="CX465" s="114"/>
      <c r="CY465" s="114"/>
      <c r="CZ465" s="114"/>
      <c r="DA465" s="114"/>
      <c r="DB465" s="114"/>
      <c r="DC465" s="114"/>
      <c r="DD465" s="114"/>
      <c r="DE465" s="114"/>
      <c r="DF465" s="114"/>
      <c r="DG465" s="114"/>
      <c r="DH465" s="114"/>
      <c r="DI465" s="114"/>
      <c r="DJ465" s="114"/>
      <c r="DK465" s="114"/>
      <c r="DL465" s="114"/>
      <c r="DM465" s="114"/>
      <c r="DN465" s="114"/>
      <c r="DO465" s="114"/>
      <c r="DP465" s="114"/>
      <c r="DQ465" s="114"/>
      <c r="DR465" s="114"/>
      <c r="DS465" s="114"/>
      <c r="DT465" s="114"/>
      <c r="DU465" s="114"/>
      <c r="DV465" s="114"/>
      <c r="DW465" s="114"/>
      <c r="DX465" s="114"/>
      <c r="DY465" s="114"/>
      <c r="DZ465" s="114"/>
      <c r="EA465" s="114"/>
      <c r="EB465" s="114"/>
      <c r="EC465" s="114"/>
      <c r="ED465" s="114"/>
      <c r="EE465" s="114"/>
      <c r="EF465" s="114"/>
      <c r="EG465" s="114"/>
      <c r="EH465" s="114"/>
      <c r="EI465" s="114"/>
      <c r="EJ465" s="114"/>
      <c r="EK465" s="114"/>
      <c r="EL465" s="114"/>
      <c r="EM465" s="114"/>
      <c r="EN465" s="114"/>
      <c r="EO465" s="114"/>
      <c r="EP465" s="114"/>
      <c r="EQ465" s="114"/>
      <c r="ER465" s="114"/>
      <c r="ES465" s="114"/>
      <c r="ET465" s="114"/>
      <c r="EU465" s="114"/>
      <c r="EV465" s="114"/>
      <c r="EW465" s="114"/>
      <c r="EX465" s="114"/>
      <c r="EY465" s="114"/>
      <c r="EZ465" s="114"/>
      <c r="FA465" s="114"/>
      <c r="FB465" s="114"/>
      <c r="FC465" s="114"/>
      <c r="FD465" s="114"/>
      <c r="FE465" s="114"/>
      <c r="FF465" s="114"/>
      <c r="FG465" s="114"/>
      <c r="FH465" s="114"/>
      <c r="FI465" s="114"/>
      <c r="FJ465" s="114"/>
      <c r="FK465" s="114"/>
      <c r="FL465" s="114"/>
      <c r="FM465" s="114"/>
      <c r="FN465" s="114"/>
      <c r="FO465" s="114"/>
      <c r="FP465" s="114"/>
      <c r="FQ465" s="114"/>
      <c r="FR465" s="114"/>
      <c r="FS465" s="114"/>
      <c r="FT465" s="114"/>
      <c r="FU465" s="114"/>
      <c r="FV465" s="114"/>
      <c r="FW465" s="114"/>
      <c r="FX465" s="114"/>
      <c r="FY465" s="114"/>
      <c r="FZ465" s="114"/>
      <c r="GA465" s="114"/>
      <c r="GB465" s="114"/>
      <c r="GC465" s="114"/>
      <c r="GD465" s="114"/>
      <c r="GE465" s="114"/>
      <c r="GF465" s="114"/>
      <c r="GG465" s="114"/>
      <c r="GH465" s="114"/>
      <c r="GI465" s="114"/>
      <c r="GJ465" s="114"/>
      <c r="GK465" s="114"/>
      <c r="GL465" s="114"/>
      <c r="GM465" s="114"/>
      <c r="GN465" s="114"/>
      <c r="GO465" s="114"/>
      <c r="GP465" s="114"/>
      <c r="GQ465" s="114"/>
      <c r="GR465" s="114"/>
      <c r="GS465" s="114"/>
      <c r="GT465" s="114"/>
      <c r="GU465" s="114"/>
      <c r="GV465" s="114"/>
      <c r="GW465" s="114"/>
      <c r="GX465" s="114"/>
      <c r="GY465" s="114"/>
      <c r="GZ465" s="114"/>
      <c r="HA465" s="114"/>
      <c r="HB465" s="114"/>
      <c r="HC465" s="114"/>
      <c r="HD465" s="114"/>
      <c r="HE465" s="114"/>
      <c r="HF465" s="114"/>
      <c r="HG465" s="114"/>
      <c r="HH465" s="114"/>
      <c r="HI465" s="114"/>
      <c r="HJ465" s="114"/>
      <c r="HK465" s="114"/>
      <c r="HL465" s="114"/>
      <c r="HM465" s="114"/>
      <c r="HN465" s="114"/>
      <c r="HO465" s="114"/>
      <c r="HP465" s="114"/>
      <c r="HQ465" s="114"/>
      <c r="HR465" s="114"/>
      <c r="HS465" s="114"/>
      <c r="HT465" s="114"/>
      <c r="HU465" s="114"/>
      <c r="HV465" s="114"/>
      <c r="HW465" s="114"/>
      <c r="HX465" s="114"/>
      <c r="HY465" s="114"/>
      <c r="HZ465" s="114"/>
      <c r="IA465" s="114"/>
      <c r="IB465" s="114"/>
      <c r="IC465" s="114"/>
      <c r="ID465" s="114"/>
      <c r="IE465" s="114"/>
      <c r="IF465" s="114"/>
      <c r="IG465" s="114"/>
      <c r="IH465" s="114"/>
      <c r="II465" s="114"/>
      <c r="IJ465" s="114"/>
      <c r="IK465" s="114"/>
      <c r="IL465" s="114"/>
      <c r="IM465" s="114"/>
      <c r="IN465" s="114"/>
      <c r="IO465" s="114"/>
      <c r="IP465" s="114"/>
      <c r="IQ465" s="114"/>
      <c r="IR465" s="114"/>
      <c r="IS465" s="114"/>
      <c r="IT465" s="114"/>
      <c r="IU465" s="114"/>
      <c r="IV465" s="114"/>
      <c r="IW465" s="114"/>
      <c r="IX465" s="114"/>
      <c r="IY465" s="114"/>
    </row>
    <row r="466" spans="1:259" x14ac:dyDescent="0.2">
      <c r="A466" s="123">
        <v>39990</v>
      </c>
      <c r="B466" s="105" t="s">
        <v>1038</v>
      </c>
      <c r="C466" s="105" t="s">
        <v>219</v>
      </c>
      <c r="D466" s="105" t="s">
        <v>141</v>
      </c>
      <c r="E466" s="102" t="s">
        <v>144</v>
      </c>
      <c r="F466" s="83">
        <v>39022</v>
      </c>
      <c r="G466" s="84">
        <v>2006</v>
      </c>
      <c r="H466" s="124" t="s">
        <v>832</v>
      </c>
      <c r="I466" s="124" t="str">
        <f t="shared" si="23"/>
        <v>PA</v>
      </c>
      <c r="J466" s="124" t="str">
        <f t="shared" si="22"/>
        <v>DE</v>
      </c>
      <c r="K466" s="124" t="str">
        <f t="shared" si="24"/>
        <v>Northeast</v>
      </c>
      <c r="L466" s="124" t="str">
        <f>INDEX('State '!$A$1:$C$62,MATCH($I466,'State '!$B:$B,0),3)</f>
        <v>Northeast</v>
      </c>
      <c r="M466" s="124" t="str">
        <f>INDEX('State '!$A$1:$C$62,MATCH($J466,'State '!$B:$B,0),3)</f>
        <v>Northeast</v>
      </c>
      <c r="N466" s="124"/>
      <c r="O466" s="86">
        <v>17.37</v>
      </c>
      <c r="P466" s="86">
        <v>35</v>
      </c>
      <c r="Q466" s="125">
        <v>26.2</v>
      </c>
      <c r="R466" s="129" t="s">
        <v>1039</v>
      </c>
      <c r="S466" s="130" t="s">
        <v>135</v>
      </c>
      <c r="T466" s="124" t="s">
        <v>390</v>
      </c>
      <c r="U466" s="124" t="s">
        <v>833</v>
      </c>
      <c r="V466" s="124"/>
      <c r="W466" s="126"/>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20"/>
      <c r="BW466" s="20"/>
      <c r="BX466" s="20"/>
      <c r="BY466" s="20"/>
      <c r="BZ466" s="20"/>
      <c r="CA466" s="20"/>
      <c r="CB466" s="20"/>
      <c r="CC466" s="20"/>
      <c r="CD466" s="20"/>
      <c r="CE466" s="20"/>
      <c r="CF466" s="20"/>
      <c r="CG466" s="20"/>
      <c r="CH466" s="20"/>
      <c r="CI466" s="20"/>
      <c r="CJ466" s="20"/>
      <c r="CK466" s="20"/>
      <c r="CL466" s="20"/>
      <c r="CM466" s="20"/>
      <c r="CN466" s="20"/>
      <c r="CO466" s="20"/>
      <c r="CP466" s="20"/>
      <c r="CQ466" s="20"/>
      <c r="CR466" s="20"/>
      <c r="CS466" s="20"/>
      <c r="CT466" s="20"/>
      <c r="CU466" s="20"/>
      <c r="CV466" s="20"/>
      <c r="CW466" s="20"/>
      <c r="CX466" s="20"/>
      <c r="CY466" s="20"/>
      <c r="CZ466" s="20"/>
      <c r="DA466" s="20"/>
      <c r="DB466" s="20"/>
      <c r="DC466" s="20"/>
      <c r="DD466" s="20"/>
      <c r="DE466" s="20"/>
      <c r="DF466" s="20"/>
      <c r="DG466" s="20"/>
      <c r="DH466" s="20"/>
      <c r="DI466" s="20"/>
      <c r="DJ466" s="20"/>
      <c r="DK466" s="20"/>
      <c r="DL466" s="20"/>
      <c r="DM466" s="20"/>
      <c r="DN466" s="20"/>
      <c r="DO466" s="20"/>
      <c r="DP466" s="20"/>
      <c r="DQ466" s="20"/>
      <c r="DR466" s="20"/>
      <c r="DS466" s="20"/>
      <c r="DT466" s="20"/>
      <c r="DU466" s="20"/>
      <c r="DV466" s="20"/>
      <c r="DW466" s="20"/>
      <c r="DX466" s="20"/>
      <c r="DY466" s="20"/>
      <c r="DZ466" s="20"/>
      <c r="EA466" s="20"/>
      <c r="EB466" s="20"/>
      <c r="EC466" s="20"/>
      <c r="ED466" s="20"/>
      <c r="EE466" s="20"/>
      <c r="EF466" s="20"/>
      <c r="EG466" s="20"/>
      <c r="EH466" s="20"/>
      <c r="EI466" s="20"/>
      <c r="EJ466" s="20"/>
      <c r="EK466" s="20"/>
      <c r="EL466" s="20"/>
      <c r="EM466" s="20"/>
      <c r="EN466" s="20"/>
      <c r="EO466" s="20"/>
      <c r="EP466" s="20"/>
      <c r="EQ466" s="20"/>
      <c r="ER466" s="20"/>
      <c r="ES466" s="20"/>
      <c r="ET466" s="20"/>
      <c r="EU466" s="20"/>
      <c r="EV466" s="20"/>
      <c r="EW466" s="20"/>
      <c r="EX466" s="20"/>
      <c r="EY466" s="20"/>
      <c r="EZ466" s="20"/>
      <c r="FA466" s="20"/>
      <c r="FB466" s="20"/>
      <c r="FC466" s="20"/>
      <c r="FD466" s="20"/>
      <c r="FE466" s="20"/>
      <c r="FF466" s="20"/>
      <c r="FG466" s="20"/>
      <c r="FH466" s="20"/>
      <c r="FI466" s="20"/>
      <c r="FJ466" s="20"/>
      <c r="FK466" s="20"/>
      <c r="FL466" s="20"/>
      <c r="FM466" s="20"/>
      <c r="FN466" s="20"/>
      <c r="FO466" s="20"/>
      <c r="FP466" s="20"/>
      <c r="FQ466" s="20"/>
      <c r="FR466" s="20"/>
      <c r="FS466" s="20"/>
      <c r="FT466" s="20"/>
      <c r="FU466" s="20"/>
      <c r="FV466" s="20"/>
      <c r="FW466" s="20"/>
      <c r="FX466" s="20"/>
      <c r="FY466" s="20"/>
      <c r="FZ466" s="20"/>
      <c r="GA466" s="20"/>
      <c r="GB466" s="20"/>
      <c r="GC466" s="20"/>
      <c r="GD466" s="20"/>
      <c r="GE466" s="20"/>
      <c r="GF466" s="20"/>
      <c r="GG466" s="20"/>
      <c r="GH466" s="20"/>
      <c r="GI466" s="20"/>
      <c r="GJ466" s="20"/>
      <c r="GK466" s="20"/>
      <c r="GL466" s="20"/>
      <c r="GM466" s="20"/>
      <c r="GN466" s="20"/>
      <c r="GO466" s="20"/>
      <c r="GP466" s="20"/>
      <c r="GQ466" s="20"/>
      <c r="GR466" s="20"/>
      <c r="GS466" s="20"/>
      <c r="GT466" s="20"/>
      <c r="GU466" s="20"/>
      <c r="GV466" s="20"/>
      <c r="GW466" s="20"/>
      <c r="GX466" s="20"/>
      <c r="GY466" s="20"/>
      <c r="GZ466" s="20"/>
      <c r="HA466" s="20"/>
      <c r="HB466" s="20"/>
      <c r="HC466" s="20"/>
      <c r="HD466" s="20"/>
      <c r="HE466" s="20"/>
      <c r="HF466" s="20"/>
      <c r="HG466" s="20"/>
      <c r="HH466" s="20"/>
      <c r="HI466" s="20"/>
      <c r="HJ466" s="20"/>
      <c r="HK466" s="20"/>
      <c r="HL466" s="20"/>
      <c r="HM466" s="20"/>
      <c r="HN466" s="20"/>
      <c r="HO466" s="20"/>
      <c r="HP466" s="20"/>
      <c r="HQ466" s="20"/>
      <c r="HR466" s="20"/>
      <c r="HS466" s="20"/>
      <c r="HT466" s="20"/>
      <c r="HU466" s="20"/>
      <c r="HV466" s="20"/>
      <c r="HW466" s="20"/>
      <c r="HX466" s="20"/>
      <c r="HY466" s="20"/>
      <c r="HZ466" s="20"/>
      <c r="IA466" s="20"/>
      <c r="IB466" s="20"/>
      <c r="IC466" s="20"/>
      <c r="ID466" s="20"/>
      <c r="IE466" s="20"/>
      <c r="IF466" s="20"/>
      <c r="IG466" s="20"/>
      <c r="IH466" s="20"/>
      <c r="II466" s="20"/>
      <c r="IJ466" s="20"/>
      <c r="IK466" s="20"/>
      <c r="IL466" s="20"/>
      <c r="IM466" s="20"/>
      <c r="IN466" s="20"/>
      <c r="IO466" s="20"/>
      <c r="IP466" s="20"/>
      <c r="IQ466" s="20"/>
      <c r="IR466" s="20"/>
      <c r="IS466" s="20"/>
      <c r="IT466" s="20"/>
      <c r="IU466" s="20"/>
      <c r="IV466" s="20"/>
      <c r="IW466" s="20"/>
      <c r="IX466" s="20"/>
      <c r="IY466" s="20"/>
    </row>
    <row r="467" spans="1:259" x14ac:dyDescent="0.2">
      <c r="A467" s="123">
        <v>39990</v>
      </c>
      <c r="B467" s="102" t="s">
        <v>1065</v>
      </c>
      <c r="C467" s="102" t="s">
        <v>242</v>
      </c>
      <c r="D467" s="102" t="s">
        <v>137</v>
      </c>
      <c r="E467" s="102" t="s">
        <v>144</v>
      </c>
      <c r="F467" s="83">
        <v>38961</v>
      </c>
      <c r="G467" s="84">
        <v>2006</v>
      </c>
      <c r="H467" s="124" t="s">
        <v>6</v>
      </c>
      <c r="I467" s="124" t="str">
        <f t="shared" si="23"/>
        <v>TX</v>
      </c>
      <c r="J467" s="124" t="str">
        <f t="shared" si="22"/>
        <v>TX</v>
      </c>
      <c r="K467" s="124" t="str">
        <f t="shared" si="24"/>
        <v>South Central</v>
      </c>
      <c r="L467" s="124" t="str">
        <f>INDEX('State '!$A$1:$C$62,MATCH($I467,'State '!$B:$B,0),3)</f>
        <v>South Central</v>
      </c>
      <c r="M467" s="124" t="str">
        <f>INDEX('State '!$A$1:$C$62,MATCH($J467,'State '!$B:$B,0),3)</f>
        <v>South Central</v>
      </c>
      <c r="N467" s="124"/>
      <c r="O467" s="86">
        <v>110</v>
      </c>
      <c r="P467" s="86">
        <v>97</v>
      </c>
      <c r="Q467" s="86">
        <v>600</v>
      </c>
      <c r="R467" s="125">
        <v>42</v>
      </c>
      <c r="S467" s="124" t="s">
        <v>139</v>
      </c>
      <c r="T467" s="124" t="s">
        <v>188</v>
      </c>
      <c r="U467" s="124" t="s">
        <v>391</v>
      </c>
      <c r="V467" s="124"/>
      <c r="W467" s="126"/>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20"/>
      <c r="BW467" s="20"/>
      <c r="BX467" s="20"/>
      <c r="BY467" s="20"/>
      <c r="BZ467" s="20"/>
      <c r="CA467" s="20"/>
      <c r="CB467" s="20"/>
      <c r="CC467" s="20"/>
      <c r="CD467" s="20"/>
      <c r="CE467" s="20"/>
      <c r="CF467" s="20"/>
      <c r="CG467" s="20"/>
      <c r="CH467" s="20"/>
      <c r="CI467" s="20"/>
      <c r="CJ467" s="20"/>
      <c r="CK467" s="20"/>
      <c r="CL467" s="20"/>
      <c r="CM467" s="20"/>
      <c r="CN467" s="20"/>
      <c r="CO467" s="20"/>
      <c r="CP467" s="20"/>
      <c r="CQ467" s="20"/>
      <c r="CR467" s="20"/>
      <c r="CS467" s="20"/>
      <c r="CT467" s="20"/>
      <c r="CU467" s="20"/>
      <c r="CV467" s="20"/>
      <c r="CW467" s="20"/>
      <c r="CX467" s="20"/>
      <c r="CY467" s="20"/>
      <c r="CZ467" s="20"/>
      <c r="DA467" s="20"/>
      <c r="DB467" s="20"/>
      <c r="DC467" s="20"/>
      <c r="DD467" s="20"/>
      <c r="DE467" s="20"/>
      <c r="DF467" s="20"/>
      <c r="DG467" s="20"/>
      <c r="DH467" s="20"/>
      <c r="DI467" s="20"/>
      <c r="DJ467" s="20"/>
      <c r="DK467" s="20"/>
      <c r="DL467" s="20"/>
      <c r="DM467" s="20"/>
      <c r="DN467" s="20"/>
      <c r="DO467" s="20"/>
      <c r="DP467" s="20"/>
      <c r="DQ467" s="20"/>
      <c r="DR467" s="20"/>
      <c r="DS467" s="20"/>
      <c r="DT467" s="20"/>
      <c r="DU467" s="20"/>
      <c r="DV467" s="20"/>
      <c r="DW467" s="20"/>
      <c r="DX467" s="20"/>
      <c r="DY467" s="20"/>
      <c r="DZ467" s="20"/>
      <c r="EA467" s="20"/>
      <c r="EB467" s="20"/>
      <c r="EC467" s="20"/>
      <c r="ED467" s="20"/>
      <c r="EE467" s="20"/>
      <c r="EF467" s="20"/>
      <c r="EG467" s="20"/>
      <c r="EH467" s="20"/>
      <c r="EI467" s="20"/>
      <c r="EJ467" s="20"/>
      <c r="EK467" s="20"/>
      <c r="EL467" s="20"/>
      <c r="EM467" s="20"/>
      <c r="EN467" s="20"/>
      <c r="EO467" s="20"/>
      <c r="EP467" s="20"/>
      <c r="EQ467" s="20"/>
      <c r="ER467" s="20"/>
      <c r="ES467" s="20"/>
      <c r="ET467" s="20"/>
      <c r="EU467" s="20"/>
      <c r="EV467" s="20"/>
      <c r="EW467" s="20"/>
      <c r="EX467" s="20"/>
      <c r="EY467" s="20"/>
      <c r="EZ467" s="20"/>
      <c r="FA467" s="20"/>
      <c r="FB467" s="20"/>
      <c r="FC467" s="20"/>
      <c r="FD467" s="20"/>
      <c r="FE467" s="20"/>
      <c r="FF467" s="20"/>
      <c r="FG467" s="20"/>
      <c r="FH467" s="20"/>
      <c r="FI467" s="20"/>
      <c r="FJ467" s="20"/>
      <c r="FK467" s="20"/>
      <c r="FL467" s="20"/>
      <c r="FM467" s="20"/>
      <c r="FN467" s="20"/>
      <c r="FO467" s="20"/>
      <c r="FP467" s="20"/>
      <c r="FQ467" s="20"/>
      <c r="FR467" s="20"/>
      <c r="FS467" s="20"/>
      <c r="FT467" s="20"/>
      <c r="FU467" s="20"/>
      <c r="FV467" s="20"/>
      <c r="FW467" s="20"/>
      <c r="FX467" s="20"/>
      <c r="FY467" s="20"/>
      <c r="FZ467" s="20"/>
      <c r="GA467" s="20"/>
      <c r="GB467" s="20"/>
      <c r="GC467" s="20"/>
      <c r="GD467" s="20"/>
      <c r="GE467" s="20"/>
      <c r="GF467" s="20"/>
      <c r="GG467" s="20"/>
      <c r="GH467" s="20"/>
      <c r="GI467" s="20"/>
      <c r="GJ467" s="20"/>
      <c r="GK467" s="20"/>
      <c r="GL467" s="20"/>
      <c r="GM467" s="20"/>
      <c r="GN467" s="20"/>
      <c r="GO467" s="20"/>
      <c r="GP467" s="20"/>
      <c r="GQ467" s="20"/>
      <c r="GR467" s="20"/>
      <c r="GS467" s="20"/>
      <c r="GT467" s="20"/>
      <c r="GU467" s="20"/>
      <c r="GV467" s="20"/>
      <c r="GW467" s="20"/>
      <c r="GX467" s="20"/>
      <c r="GY467" s="20"/>
      <c r="GZ467" s="20"/>
      <c r="HA467" s="20"/>
      <c r="HB467" s="20"/>
      <c r="HC467" s="20"/>
      <c r="HD467" s="20"/>
      <c r="HE467" s="20"/>
      <c r="HF467" s="20"/>
      <c r="HG467" s="20"/>
      <c r="HH467" s="20"/>
      <c r="HI467" s="20"/>
      <c r="HJ467" s="20"/>
      <c r="HK467" s="20"/>
      <c r="HL467" s="20"/>
      <c r="HM467" s="20"/>
      <c r="HN467" s="20"/>
      <c r="HO467" s="20"/>
      <c r="HP467" s="20"/>
      <c r="HQ467" s="20"/>
      <c r="HR467" s="20"/>
      <c r="HS467" s="20"/>
      <c r="HT467" s="20"/>
      <c r="HU467" s="20"/>
      <c r="HV467" s="20"/>
      <c r="HW467" s="20"/>
      <c r="HX467" s="20"/>
      <c r="HY467" s="20"/>
      <c r="HZ467" s="20"/>
      <c r="IA467" s="20"/>
      <c r="IB467" s="20"/>
      <c r="IC467" s="20"/>
      <c r="ID467" s="20"/>
      <c r="IE467" s="20"/>
      <c r="IF467" s="20"/>
      <c r="IG467" s="20"/>
      <c r="IH467" s="20"/>
      <c r="II467" s="20"/>
      <c r="IJ467" s="20"/>
      <c r="IK467" s="20"/>
      <c r="IL467" s="20"/>
      <c r="IM467" s="20"/>
      <c r="IN467" s="20"/>
      <c r="IO467" s="20"/>
      <c r="IP467" s="20"/>
      <c r="IQ467" s="20"/>
      <c r="IR467" s="20"/>
      <c r="IS467" s="20"/>
      <c r="IT467" s="20"/>
      <c r="IU467" s="20"/>
      <c r="IV467" s="20"/>
      <c r="IW467" s="20"/>
      <c r="IX467" s="20"/>
      <c r="IY467" s="20"/>
    </row>
    <row r="468" spans="1:259" x14ac:dyDescent="0.2">
      <c r="A468" s="123">
        <v>39990</v>
      </c>
      <c r="B468" s="103" t="s">
        <v>1064</v>
      </c>
      <c r="C468" s="103" t="s">
        <v>242</v>
      </c>
      <c r="D468" s="103" t="s">
        <v>141</v>
      </c>
      <c r="E468" s="145" t="s">
        <v>144</v>
      </c>
      <c r="F468" s="85">
        <v>39052</v>
      </c>
      <c r="G468" s="146">
        <v>2006</v>
      </c>
      <c r="H468" s="124" t="s">
        <v>6</v>
      </c>
      <c r="I468" s="124" t="str">
        <f t="shared" si="23"/>
        <v>TX</v>
      </c>
      <c r="J468" s="124" t="str">
        <f t="shared" si="22"/>
        <v>TX</v>
      </c>
      <c r="K468" s="124" t="str">
        <f t="shared" si="24"/>
        <v>South Central</v>
      </c>
      <c r="L468" s="124" t="str">
        <f>INDEX('State '!$A$1:$C$62,MATCH($I468,'State '!$B:$B,0),3)</f>
        <v>South Central</v>
      </c>
      <c r="M468" s="124" t="str">
        <f>INDEX('State '!$A$1:$C$62,MATCH($J468,'State '!$B:$B,0),3)</f>
        <v>South Central</v>
      </c>
      <c r="N468" s="124"/>
      <c r="O468" s="147">
        <v>65</v>
      </c>
      <c r="P468" s="147">
        <v>32</v>
      </c>
      <c r="Q468" s="147">
        <v>500</v>
      </c>
      <c r="R468" s="86">
        <v>42</v>
      </c>
      <c r="S468" s="148" t="s">
        <v>139</v>
      </c>
      <c r="T468" s="149" t="s">
        <v>188</v>
      </c>
      <c r="U468" s="150" t="s">
        <v>391</v>
      </c>
      <c r="V468" s="124"/>
      <c r="W468" s="126"/>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20"/>
      <c r="BW468" s="20"/>
      <c r="BX468" s="20"/>
      <c r="BY468" s="20"/>
      <c r="BZ468" s="20"/>
      <c r="CA468" s="20"/>
      <c r="CB468" s="20"/>
      <c r="CC468" s="20"/>
      <c r="CD468" s="20"/>
      <c r="CE468" s="20"/>
      <c r="CF468" s="20"/>
      <c r="CG468" s="20"/>
      <c r="CH468" s="20"/>
      <c r="CI468" s="20"/>
      <c r="CJ468" s="20"/>
      <c r="CK468" s="20"/>
      <c r="CL468" s="20"/>
      <c r="CM468" s="20"/>
      <c r="CN468" s="20"/>
      <c r="CO468" s="20"/>
      <c r="CP468" s="20"/>
      <c r="CQ468" s="20"/>
      <c r="CR468" s="20"/>
      <c r="CS468" s="20"/>
      <c r="CT468" s="20"/>
      <c r="CU468" s="20"/>
      <c r="CV468" s="20"/>
      <c r="CW468" s="20"/>
      <c r="CX468" s="20"/>
      <c r="CY468" s="20"/>
      <c r="CZ468" s="20"/>
      <c r="DA468" s="20"/>
      <c r="DB468" s="20"/>
      <c r="DC468" s="20"/>
      <c r="DD468" s="20"/>
      <c r="DE468" s="20"/>
      <c r="DF468" s="20"/>
      <c r="DG468" s="20"/>
      <c r="DH468" s="20"/>
      <c r="DI468" s="20"/>
      <c r="DJ468" s="20"/>
      <c r="DK468" s="20"/>
      <c r="DL468" s="20"/>
      <c r="DM468" s="20"/>
      <c r="DN468" s="20"/>
      <c r="DO468" s="20"/>
      <c r="DP468" s="20"/>
      <c r="DQ468" s="20"/>
      <c r="DR468" s="20"/>
      <c r="DS468" s="20"/>
      <c r="DT468" s="20"/>
      <c r="DU468" s="20"/>
      <c r="DV468" s="20"/>
      <c r="DW468" s="20"/>
      <c r="DX468" s="20"/>
      <c r="DY468" s="20"/>
      <c r="DZ468" s="20"/>
      <c r="EA468" s="20"/>
      <c r="EB468" s="20"/>
      <c r="EC468" s="20"/>
      <c r="ED468" s="20"/>
      <c r="EE468" s="20"/>
      <c r="EF468" s="20"/>
      <c r="EG468" s="20"/>
      <c r="EH468" s="20"/>
      <c r="EI468" s="20"/>
      <c r="EJ468" s="20"/>
      <c r="EK468" s="20"/>
      <c r="EL468" s="20"/>
      <c r="EM468" s="20"/>
      <c r="EN468" s="20"/>
      <c r="EO468" s="20"/>
      <c r="EP468" s="20"/>
      <c r="EQ468" s="20"/>
      <c r="ER468" s="20"/>
      <c r="ES468" s="20"/>
      <c r="ET468" s="20"/>
      <c r="EU468" s="20"/>
      <c r="EV468" s="20"/>
      <c r="EW468" s="20"/>
      <c r="EX468" s="20"/>
      <c r="EY468" s="20"/>
      <c r="EZ468" s="20"/>
      <c r="FA468" s="20"/>
      <c r="FB468" s="20"/>
      <c r="FC468" s="20"/>
      <c r="FD468" s="20"/>
      <c r="FE468" s="20"/>
      <c r="FF468" s="20"/>
      <c r="FG468" s="20"/>
      <c r="FH468" s="20"/>
      <c r="FI468" s="20"/>
      <c r="FJ468" s="20"/>
      <c r="FK468" s="20"/>
      <c r="FL468" s="20"/>
      <c r="FM468" s="20"/>
      <c r="FN468" s="20"/>
      <c r="FO468" s="20"/>
      <c r="FP468" s="20"/>
      <c r="FQ468" s="20"/>
      <c r="FR468" s="20"/>
      <c r="FS468" s="20"/>
      <c r="FT468" s="20"/>
      <c r="FU468" s="20"/>
      <c r="FV468" s="20"/>
      <c r="FW468" s="20"/>
      <c r="FX468" s="20"/>
      <c r="FY468" s="20"/>
      <c r="FZ468" s="20"/>
      <c r="GA468" s="20"/>
      <c r="GB468" s="20"/>
      <c r="GC468" s="20"/>
      <c r="GD468" s="20"/>
      <c r="GE468" s="20"/>
      <c r="GF468" s="20"/>
      <c r="GG468" s="20"/>
      <c r="GH468" s="20"/>
      <c r="GI468" s="20"/>
      <c r="GJ468" s="20"/>
      <c r="GK468" s="20"/>
      <c r="GL468" s="20"/>
      <c r="GM468" s="20"/>
      <c r="GN468" s="20"/>
      <c r="GO468" s="20"/>
      <c r="GP468" s="20"/>
      <c r="GQ468" s="20"/>
      <c r="GR468" s="20"/>
      <c r="GS468" s="20"/>
      <c r="GT468" s="20"/>
      <c r="GU468" s="20"/>
      <c r="GV468" s="20"/>
      <c r="GW468" s="20"/>
      <c r="GX468" s="20"/>
      <c r="GY468" s="20"/>
      <c r="GZ468" s="20"/>
      <c r="HA468" s="20"/>
      <c r="HB468" s="20"/>
      <c r="HC468" s="20"/>
      <c r="HD468" s="20"/>
      <c r="HE468" s="20"/>
      <c r="HF468" s="20"/>
      <c r="HG468" s="20"/>
      <c r="HH468" s="20"/>
      <c r="HI468" s="20"/>
      <c r="HJ468" s="20"/>
      <c r="HK468" s="20"/>
      <c r="HL468" s="20"/>
      <c r="HM468" s="20"/>
      <c r="HN468" s="20"/>
      <c r="HO468" s="20"/>
      <c r="HP468" s="20"/>
      <c r="HQ468" s="20"/>
      <c r="HR468" s="20"/>
      <c r="HS468" s="20"/>
      <c r="HT468" s="20"/>
      <c r="HU468" s="20"/>
      <c r="HV468" s="20"/>
      <c r="HW468" s="20"/>
      <c r="HX468" s="20"/>
      <c r="HY468" s="20"/>
      <c r="HZ468" s="20"/>
      <c r="IA468" s="20"/>
      <c r="IB468" s="20"/>
      <c r="IC468" s="20"/>
      <c r="ID468" s="20"/>
      <c r="IE468" s="20"/>
      <c r="IF468" s="20"/>
      <c r="IG468" s="20"/>
      <c r="IH468" s="20"/>
      <c r="II468" s="20"/>
      <c r="IJ468" s="20"/>
      <c r="IK468" s="20"/>
      <c r="IL468" s="20"/>
      <c r="IM468" s="20"/>
      <c r="IN468" s="20"/>
      <c r="IO468" s="20"/>
      <c r="IP468" s="20"/>
      <c r="IQ468" s="20"/>
      <c r="IR468" s="20"/>
      <c r="IS468" s="20"/>
      <c r="IT468" s="20"/>
      <c r="IU468" s="20"/>
      <c r="IV468" s="20"/>
      <c r="IW468" s="20"/>
      <c r="IX468" s="20"/>
      <c r="IY468" s="20"/>
    </row>
    <row r="469" spans="1:259" x14ac:dyDescent="0.2">
      <c r="A469" s="123">
        <v>39990</v>
      </c>
      <c r="B469" s="102" t="s">
        <v>1062</v>
      </c>
      <c r="C469" s="102" t="s">
        <v>242</v>
      </c>
      <c r="D469" s="102" t="s">
        <v>141</v>
      </c>
      <c r="E469" s="102" t="s">
        <v>144</v>
      </c>
      <c r="F469" s="83">
        <v>38838</v>
      </c>
      <c r="G469" s="84">
        <v>2006</v>
      </c>
      <c r="H469" s="124" t="s">
        <v>6</v>
      </c>
      <c r="I469" s="124" t="str">
        <f t="shared" si="23"/>
        <v>TX</v>
      </c>
      <c r="J469" s="124" t="str">
        <f t="shared" si="22"/>
        <v>TX</v>
      </c>
      <c r="K469" s="124" t="str">
        <f t="shared" si="24"/>
        <v>South Central</v>
      </c>
      <c r="L469" s="124" t="str">
        <f>INDEX('State '!$A$1:$C$62,MATCH($I469,'State '!$B:$B,0),3)</f>
        <v>South Central</v>
      </c>
      <c r="M469" s="124" t="str">
        <f>INDEX('State '!$A$1:$C$62,MATCH($J469,'State '!$B:$B,0),3)</f>
        <v>South Central</v>
      </c>
      <c r="N469" s="124"/>
      <c r="O469" s="86">
        <v>32.1</v>
      </c>
      <c r="P469" s="86">
        <v>24</v>
      </c>
      <c r="Q469" s="86">
        <v>400</v>
      </c>
      <c r="R469" s="125">
        <v>24</v>
      </c>
      <c r="S469" s="124" t="s">
        <v>139</v>
      </c>
      <c r="T469" s="124" t="s">
        <v>188</v>
      </c>
      <c r="U469" s="124" t="s">
        <v>391</v>
      </c>
      <c r="V469" s="124"/>
      <c r="W469" s="126"/>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20"/>
      <c r="BW469" s="20"/>
      <c r="BX469" s="20"/>
      <c r="BY469" s="20"/>
      <c r="BZ469" s="20"/>
      <c r="CA469" s="20"/>
      <c r="CB469" s="20"/>
      <c r="CC469" s="20"/>
      <c r="CD469" s="20"/>
      <c r="CE469" s="20"/>
      <c r="CF469" s="20"/>
      <c r="CG469" s="20"/>
      <c r="CH469" s="20"/>
      <c r="CI469" s="20"/>
      <c r="CJ469" s="20"/>
      <c r="CK469" s="20"/>
      <c r="CL469" s="20"/>
      <c r="CM469" s="20"/>
      <c r="CN469" s="20"/>
      <c r="CO469" s="20"/>
      <c r="CP469" s="20"/>
      <c r="CQ469" s="20"/>
      <c r="CR469" s="20"/>
      <c r="CS469" s="20"/>
      <c r="CT469" s="20"/>
      <c r="CU469" s="20"/>
      <c r="CV469" s="20"/>
      <c r="CW469" s="20"/>
      <c r="CX469" s="20"/>
      <c r="CY469" s="20"/>
      <c r="CZ469" s="20"/>
      <c r="DA469" s="20"/>
      <c r="DB469" s="20"/>
      <c r="DC469" s="20"/>
      <c r="DD469" s="20"/>
      <c r="DE469" s="20"/>
      <c r="DF469" s="20"/>
      <c r="DG469" s="20"/>
      <c r="DH469" s="20"/>
      <c r="DI469" s="20"/>
      <c r="DJ469" s="20"/>
      <c r="DK469" s="20"/>
      <c r="DL469" s="20"/>
      <c r="DM469" s="20"/>
      <c r="DN469" s="20"/>
      <c r="DO469" s="20"/>
      <c r="DP469" s="20"/>
      <c r="DQ469" s="20"/>
      <c r="DR469" s="20"/>
      <c r="DS469" s="20"/>
      <c r="DT469" s="20"/>
      <c r="DU469" s="20"/>
      <c r="DV469" s="20"/>
      <c r="DW469" s="20"/>
      <c r="DX469" s="20"/>
      <c r="DY469" s="20"/>
      <c r="DZ469" s="20"/>
      <c r="EA469" s="20"/>
      <c r="EB469" s="20"/>
      <c r="EC469" s="20"/>
      <c r="ED469" s="20"/>
      <c r="EE469" s="20"/>
      <c r="EF469" s="20"/>
      <c r="EG469" s="20"/>
      <c r="EH469" s="20"/>
      <c r="EI469" s="20"/>
      <c r="EJ469" s="20"/>
      <c r="EK469" s="20"/>
      <c r="EL469" s="20"/>
      <c r="EM469" s="20"/>
      <c r="EN469" s="20"/>
      <c r="EO469" s="20"/>
      <c r="EP469" s="20"/>
      <c r="EQ469" s="20"/>
      <c r="ER469" s="20"/>
      <c r="ES469" s="20"/>
      <c r="ET469" s="20"/>
      <c r="EU469" s="20"/>
      <c r="EV469" s="20"/>
      <c r="EW469" s="20"/>
      <c r="EX469" s="20"/>
      <c r="EY469" s="20"/>
      <c r="EZ469" s="20"/>
      <c r="FA469" s="20"/>
      <c r="FB469" s="20"/>
      <c r="FC469" s="20"/>
      <c r="FD469" s="20"/>
      <c r="FE469" s="20"/>
      <c r="FF469" s="20"/>
      <c r="FG469" s="20"/>
      <c r="FH469" s="20"/>
      <c r="FI469" s="20"/>
      <c r="FJ469" s="20"/>
      <c r="FK469" s="20"/>
      <c r="FL469" s="20"/>
      <c r="FM469" s="20"/>
      <c r="FN469" s="20"/>
      <c r="FO469" s="20"/>
      <c r="FP469" s="20"/>
      <c r="FQ469" s="20"/>
      <c r="FR469" s="20"/>
      <c r="FS469" s="20"/>
      <c r="FT469" s="20"/>
      <c r="FU469" s="20"/>
      <c r="FV469" s="20"/>
      <c r="FW469" s="20"/>
      <c r="FX469" s="20"/>
      <c r="FY469" s="20"/>
      <c r="FZ469" s="20"/>
      <c r="GA469" s="20"/>
      <c r="GB469" s="20"/>
      <c r="GC469" s="20"/>
      <c r="GD469" s="20"/>
      <c r="GE469" s="20"/>
      <c r="GF469" s="20"/>
      <c r="GG469" s="20"/>
      <c r="GH469" s="20"/>
      <c r="GI469" s="20"/>
      <c r="GJ469" s="20"/>
      <c r="GK469" s="20"/>
      <c r="GL469" s="20"/>
      <c r="GM469" s="20"/>
      <c r="GN469" s="20"/>
      <c r="GO469" s="20"/>
      <c r="GP469" s="20"/>
      <c r="GQ469" s="20"/>
      <c r="GR469" s="20"/>
      <c r="GS469" s="20"/>
      <c r="GT469" s="20"/>
      <c r="GU469" s="20"/>
      <c r="GV469" s="20"/>
      <c r="GW469" s="20"/>
      <c r="GX469" s="20"/>
      <c r="GY469" s="20"/>
      <c r="GZ469" s="20"/>
      <c r="HA469" s="20"/>
      <c r="HB469" s="20"/>
      <c r="HC469" s="20"/>
      <c r="HD469" s="20"/>
      <c r="HE469" s="20"/>
      <c r="HF469" s="20"/>
      <c r="HG469" s="20"/>
      <c r="HH469" s="20"/>
      <c r="HI469" s="20"/>
      <c r="HJ469" s="20"/>
      <c r="HK469" s="20"/>
      <c r="HL469" s="20"/>
      <c r="HM469" s="20"/>
      <c r="HN469" s="20"/>
      <c r="HO469" s="20"/>
      <c r="HP469" s="20"/>
      <c r="HQ469" s="20"/>
      <c r="HR469" s="20"/>
      <c r="HS469" s="20"/>
      <c r="HT469" s="20"/>
      <c r="HU469" s="20"/>
      <c r="HV469" s="20"/>
      <c r="HW469" s="20"/>
      <c r="HX469" s="20"/>
      <c r="HY469" s="20"/>
      <c r="HZ469" s="20"/>
      <c r="IA469" s="20"/>
      <c r="IB469" s="20"/>
      <c r="IC469" s="20"/>
      <c r="ID469" s="20"/>
      <c r="IE469" s="20"/>
      <c r="IF469" s="20"/>
      <c r="IG469" s="20"/>
      <c r="IH469" s="20"/>
      <c r="II469" s="20"/>
      <c r="IJ469" s="20"/>
      <c r="IK469" s="20"/>
      <c r="IL469" s="20"/>
      <c r="IM469" s="20"/>
      <c r="IN469" s="20"/>
      <c r="IO469" s="20"/>
      <c r="IP469" s="20"/>
      <c r="IQ469" s="20"/>
      <c r="IR469" s="20"/>
      <c r="IS469" s="20"/>
      <c r="IT469" s="20"/>
      <c r="IU469" s="20"/>
      <c r="IV469" s="20"/>
      <c r="IW469" s="20"/>
      <c r="IX469" s="20"/>
      <c r="IY469" s="20"/>
    </row>
    <row r="470" spans="1:259" x14ac:dyDescent="0.2">
      <c r="A470" s="123">
        <v>39990</v>
      </c>
      <c r="B470" s="102" t="s">
        <v>1067</v>
      </c>
      <c r="C470" s="102" t="s">
        <v>242</v>
      </c>
      <c r="D470" s="102" t="s">
        <v>137</v>
      </c>
      <c r="E470" s="102" t="s">
        <v>144</v>
      </c>
      <c r="F470" s="83">
        <v>39066</v>
      </c>
      <c r="G470" s="84">
        <v>2006</v>
      </c>
      <c r="H470" s="124" t="s">
        <v>6</v>
      </c>
      <c r="I470" s="124" t="str">
        <f t="shared" si="23"/>
        <v>TX</v>
      </c>
      <c r="J470" s="124" t="str">
        <f t="shared" si="22"/>
        <v>TX</v>
      </c>
      <c r="K470" s="124" t="str">
        <f t="shared" si="24"/>
        <v>South Central</v>
      </c>
      <c r="L470" s="124" t="str">
        <f>INDEX('State '!$A$1:$C$62,MATCH($I470,'State '!$B:$B,0),3)</f>
        <v>South Central</v>
      </c>
      <c r="M470" s="124" t="str">
        <f>INDEX('State '!$A$1:$C$62,MATCH($J470,'State '!$B:$B,0),3)</f>
        <v>South Central</v>
      </c>
      <c r="N470" s="124"/>
      <c r="O470" s="86">
        <v>48</v>
      </c>
      <c r="P470" s="86">
        <v>24</v>
      </c>
      <c r="Q470" s="86">
        <v>400</v>
      </c>
      <c r="R470" s="125">
        <v>24</v>
      </c>
      <c r="S470" s="124" t="s">
        <v>139</v>
      </c>
      <c r="T470" s="124" t="s">
        <v>188</v>
      </c>
      <c r="U470" s="124" t="s">
        <v>391</v>
      </c>
      <c r="V470" s="124"/>
      <c r="W470" s="126"/>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0"/>
      <c r="FH470" s="20"/>
      <c r="FI470" s="20"/>
      <c r="FJ470" s="20"/>
      <c r="FK470" s="20"/>
      <c r="FL470" s="20"/>
      <c r="FM470" s="20"/>
      <c r="FN470" s="20"/>
      <c r="FO470" s="20"/>
      <c r="FP470" s="20"/>
      <c r="FQ470" s="20"/>
      <c r="FR470" s="20"/>
      <c r="FS470" s="20"/>
      <c r="FT470" s="20"/>
      <c r="FU470" s="20"/>
      <c r="FV470" s="20"/>
      <c r="FW470" s="20"/>
      <c r="FX470" s="20"/>
      <c r="FY470" s="20"/>
      <c r="FZ470" s="20"/>
      <c r="GA470" s="20"/>
      <c r="GB470" s="20"/>
      <c r="GC470" s="20"/>
      <c r="GD470" s="20"/>
      <c r="GE470" s="20"/>
      <c r="GF470" s="20"/>
      <c r="GG470" s="20"/>
      <c r="GH470" s="20"/>
      <c r="GI470" s="20"/>
      <c r="GJ470" s="20"/>
      <c r="GK470" s="20"/>
      <c r="GL470" s="20"/>
      <c r="GM470" s="20"/>
      <c r="GN470" s="20"/>
      <c r="GO470" s="20"/>
      <c r="GP470" s="20"/>
      <c r="GQ470" s="20"/>
      <c r="GR470" s="20"/>
      <c r="GS470" s="20"/>
      <c r="GT470" s="20"/>
      <c r="GU470" s="20"/>
      <c r="GV470" s="20"/>
      <c r="GW470" s="20"/>
      <c r="GX470" s="20"/>
      <c r="GY470" s="20"/>
      <c r="GZ470" s="20"/>
      <c r="HA470" s="20"/>
      <c r="HB470" s="20"/>
      <c r="HC470" s="20"/>
      <c r="HD470" s="20"/>
      <c r="HE470" s="20"/>
      <c r="HF470" s="20"/>
      <c r="HG470" s="20"/>
      <c r="HH470" s="20"/>
      <c r="HI470" s="20"/>
      <c r="HJ470" s="20"/>
      <c r="HK470" s="20"/>
      <c r="HL470" s="20"/>
      <c r="HM470" s="20"/>
      <c r="HN470" s="20"/>
      <c r="HO470" s="20"/>
      <c r="HP470" s="20"/>
      <c r="HQ470" s="20"/>
      <c r="HR470" s="20"/>
      <c r="HS470" s="20"/>
      <c r="HT470" s="20"/>
      <c r="HU470" s="20"/>
      <c r="HV470" s="20"/>
      <c r="HW470" s="20"/>
      <c r="HX470" s="20"/>
      <c r="HY470" s="20"/>
      <c r="HZ470" s="20"/>
      <c r="IA470" s="20"/>
      <c r="IB470" s="20"/>
      <c r="IC470" s="20"/>
      <c r="ID470" s="20"/>
      <c r="IE470" s="20"/>
      <c r="IF470" s="20"/>
      <c r="IG470" s="20"/>
      <c r="IH470" s="20"/>
      <c r="II470" s="20"/>
      <c r="IJ470" s="20"/>
      <c r="IK470" s="20"/>
      <c r="IL470" s="20"/>
      <c r="IM470" s="20"/>
      <c r="IN470" s="20"/>
      <c r="IO470" s="20"/>
      <c r="IP470" s="20"/>
      <c r="IQ470" s="20"/>
      <c r="IR470" s="20"/>
      <c r="IS470" s="20"/>
      <c r="IT470" s="20"/>
      <c r="IU470" s="20"/>
      <c r="IV470" s="20"/>
      <c r="IW470" s="20"/>
      <c r="IX470" s="20"/>
      <c r="IY470" s="20"/>
    </row>
    <row r="471" spans="1:259" x14ac:dyDescent="0.2">
      <c r="A471" s="123">
        <v>39990</v>
      </c>
      <c r="B471" s="103" t="s">
        <v>1054</v>
      </c>
      <c r="C471" s="103" t="s">
        <v>233</v>
      </c>
      <c r="D471" s="103" t="s">
        <v>134</v>
      </c>
      <c r="E471" s="145" t="s">
        <v>144</v>
      </c>
      <c r="F471" s="85">
        <v>39022</v>
      </c>
      <c r="G471" s="146">
        <v>2006</v>
      </c>
      <c r="H471" s="124" t="s">
        <v>19</v>
      </c>
      <c r="I471" s="124" t="str">
        <f t="shared" si="23"/>
        <v>VA</v>
      </c>
      <c r="J471" s="124" t="str">
        <f t="shared" si="22"/>
        <v>VA</v>
      </c>
      <c r="K471" s="124" t="str">
        <f t="shared" si="24"/>
        <v>Northeast</v>
      </c>
      <c r="L471" s="124" t="str">
        <f>INDEX('State '!$A$1:$C$62,MATCH($I471,'State '!$B:$B,0),3)</f>
        <v>Northeast</v>
      </c>
      <c r="M471" s="124" t="str">
        <f>INDEX('State '!$A$1:$C$62,MATCH($J471,'State '!$B:$B,0),3)</f>
        <v>Northeast</v>
      </c>
      <c r="N471" s="124"/>
      <c r="O471" s="147">
        <v>53</v>
      </c>
      <c r="P471" s="147">
        <v>32</v>
      </c>
      <c r="Q471" s="147">
        <v>235</v>
      </c>
      <c r="R471" s="86">
        <v>20</v>
      </c>
      <c r="S471" s="148" t="s">
        <v>135</v>
      </c>
      <c r="T471" s="149" t="s">
        <v>390</v>
      </c>
      <c r="U471" s="150" t="s">
        <v>1055</v>
      </c>
      <c r="V471" s="124"/>
      <c r="W471" s="126"/>
    </row>
    <row r="472" spans="1:259" s="20" customFormat="1" ht="25.5" x14ac:dyDescent="0.2">
      <c r="A472" s="123">
        <v>39990</v>
      </c>
      <c r="B472" s="103" t="s">
        <v>1051</v>
      </c>
      <c r="C472" s="103" t="s">
        <v>233</v>
      </c>
      <c r="D472" s="103" t="s">
        <v>141</v>
      </c>
      <c r="E472" s="145" t="s">
        <v>144</v>
      </c>
      <c r="F472" s="85">
        <v>39052</v>
      </c>
      <c r="G472" s="146">
        <v>2006</v>
      </c>
      <c r="H472" s="124" t="s">
        <v>2578</v>
      </c>
      <c r="I472" s="124" t="str">
        <f t="shared" si="23"/>
        <v>TN</v>
      </c>
      <c r="J472" s="124" t="str">
        <f t="shared" si="22"/>
        <v>NC</v>
      </c>
      <c r="K472" s="124" t="str">
        <f t="shared" si="24"/>
        <v>Midwest, Northeast, Southeast</v>
      </c>
      <c r="L472" s="124" t="str">
        <f>INDEX('State '!$A$1:$C$62,MATCH($I472,'State '!$B:$B,0),3)</f>
        <v>Midwest</v>
      </c>
      <c r="M472" s="124" t="str">
        <f>INDEX('State '!$A$1:$C$62,MATCH($J472,'State '!$B:$B,0),3)</f>
        <v>Southeast</v>
      </c>
      <c r="N472" s="124" t="s">
        <v>5</v>
      </c>
      <c r="O472" s="147">
        <v>15.5</v>
      </c>
      <c r="P472" s="147">
        <v>13</v>
      </c>
      <c r="Q472" s="147">
        <v>20</v>
      </c>
      <c r="R472" s="86">
        <v>24</v>
      </c>
      <c r="S472" s="148" t="s">
        <v>135</v>
      </c>
      <c r="T472" s="149" t="s">
        <v>390</v>
      </c>
      <c r="U472" s="150" t="s">
        <v>813</v>
      </c>
      <c r="V472" s="124"/>
      <c r="W472" s="126"/>
      <c r="X472" s="127"/>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14"/>
      <c r="EH472" s="114"/>
      <c r="EI472" s="114"/>
      <c r="EJ472" s="114"/>
      <c r="EK472" s="114"/>
      <c r="EL472" s="114"/>
      <c r="EM472" s="114"/>
      <c r="EN472" s="114"/>
      <c r="EO472" s="114"/>
      <c r="EP472" s="114"/>
      <c r="EQ472" s="114"/>
      <c r="ER472" s="114"/>
      <c r="ES472" s="114"/>
      <c r="ET472" s="114"/>
      <c r="EU472" s="114"/>
      <c r="EV472" s="114"/>
      <c r="EW472" s="114"/>
      <c r="EX472" s="114"/>
      <c r="EY472" s="114"/>
      <c r="EZ472" s="114"/>
      <c r="FA472" s="114"/>
      <c r="FB472" s="114"/>
      <c r="FC472" s="114"/>
      <c r="FD472" s="114"/>
      <c r="FE472" s="114"/>
      <c r="FF472" s="114"/>
      <c r="FG472" s="114"/>
      <c r="FH472" s="114"/>
      <c r="FI472" s="114"/>
      <c r="FJ472" s="114"/>
      <c r="FK472" s="114"/>
      <c r="FL472" s="114"/>
      <c r="FM472" s="114"/>
      <c r="FN472" s="114"/>
      <c r="FO472" s="114"/>
      <c r="FP472" s="114"/>
      <c r="FQ472" s="114"/>
      <c r="FR472" s="114"/>
      <c r="FS472" s="114"/>
      <c r="FT472" s="114"/>
      <c r="FU472" s="114"/>
      <c r="FV472" s="114"/>
      <c r="FW472" s="114"/>
      <c r="FX472" s="114"/>
      <c r="FY472" s="114"/>
      <c r="FZ472" s="114"/>
      <c r="GA472" s="114"/>
      <c r="GB472" s="114"/>
      <c r="GC472" s="114"/>
      <c r="GD472" s="114"/>
      <c r="GE472" s="114"/>
      <c r="GF472" s="114"/>
      <c r="GG472" s="114"/>
      <c r="GH472" s="114"/>
      <c r="GI472" s="114"/>
      <c r="GJ472" s="114"/>
      <c r="GK472" s="114"/>
      <c r="GL472" s="114"/>
      <c r="GM472" s="114"/>
      <c r="GN472" s="114"/>
      <c r="GO472" s="114"/>
      <c r="GP472" s="114"/>
      <c r="GQ472" s="114"/>
      <c r="GR472" s="114"/>
      <c r="GS472" s="114"/>
      <c r="GT472" s="114"/>
      <c r="GU472" s="114"/>
      <c r="GV472" s="114"/>
      <c r="GW472" s="114"/>
      <c r="GX472" s="114"/>
      <c r="GY472" s="114"/>
      <c r="GZ472" s="114"/>
      <c r="HA472" s="114"/>
      <c r="HB472" s="114"/>
      <c r="HC472" s="114"/>
      <c r="HD472" s="114"/>
      <c r="HE472" s="114"/>
      <c r="HF472" s="114"/>
      <c r="HG472" s="114"/>
      <c r="HH472" s="114"/>
      <c r="HI472" s="114"/>
      <c r="HJ472" s="114"/>
      <c r="HK472" s="114"/>
      <c r="HL472" s="114"/>
      <c r="HM472" s="114"/>
      <c r="HN472" s="114"/>
      <c r="HO472" s="114"/>
      <c r="HP472" s="114"/>
      <c r="HQ472" s="114"/>
      <c r="HR472" s="114"/>
      <c r="HS472" s="114"/>
      <c r="HT472" s="114"/>
      <c r="HU472" s="114"/>
      <c r="HV472" s="114"/>
      <c r="HW472" s="114"/>
      <c r="HX472" s="114"/>
      <c r="HY472" s="114"/>
      <c r="HZ472" s="114"/>
      <c r="IA472" s="114"/>
      <c r="IB472" s="114"/>
      <c r="IC472" s="114"/>
      <c r="ID472" s="114"/>
      <c r="IE472" s="114"/>
      <c r="IF472" s="114"/>
      <c r="IG472" s="114"/>
      <c r="IH472" s="114"/>
      <c r="II472" s="114"/>
      <c r="IJ472" s="114"/>
      <c r="IK472" s="114"/>
      <c r="IL472" s="114"/>
      <c r="IM472" s="114"/>
      <c r="IN472" s="114"/>
      <c r="IO472" s="114"/>
      <c r="IP472" s="114"/>
      <c r="IQ472" s="114"/>
      <c r="IR472" s="114"/>
      <c r="IS472" s="114"/>
      <c r="IT472" s="114"/>
      <c r="IU472" s="114"/>
      <c r="IV472" s="114"/>
      <c r="IW472" s="114"/>
      <c r="IX472" s="114"/>
      <c r="IY472" s="114"/>
    </row>
    <row r="473" spans="1:259" s="20" customFormat="1" x14ac:dyDescent="0.2">
      <c r="A473" s="123">
        <v>39990</v>
      </c>
      <c r="B473" s="103" t="s">
        <v>1013</v>
      </c>
      <c r="C473" s="103" t="s">
        <v>237</v>
      </c>
      <c r="D473" s="103" t="s">
        <v>134</v>
      </c>
      <c r="E473" s="145" t="s">
        <v>144</v>
      </c>
      <c r="F473" s="85">
        <v>39052</v>
      </c>
      <c r="G473" s="146">
        <v>2006</v>
      </c>
      <c r="H473" s="124" t="s">
        <v>18</v>
      </c>
      <c r="I473" s="124" t="str">
        <f t="shared" si="23"/>
        <v>FL</v>
      </c>
      <c r="J473" s="124" t="str">
        <f t="shared" si="22"/>
        <v>FL</v>
      </c>
      <c r="K473" s="124" t="str">
        <f t="shared" si="24"/>
        <v>Southeast</v>
      </c>
      <c r="L473" s="124" t="str">
        <f>INDEX('State '!$A$1:$C$62,MATCH($I473,'State '!$B:$B,0),3)</f>
        <v>Southeast</v>
      </c>
      <c r="M473" s="124" t="str">
        <f>INDEX('State '!$A$1:$C$62,MATCH($J473,'State '!$B:$B,0),3)</f>
        <v>Southeast</v>
      </c>
      <c r="N473" s="124"/>
      <c r="O473" s="147">
        <v>19.600000000000001</v>
      </c>
      <c r="P473" s="147">
        <v>0.3</v>
      </c>
      <c r="Q473" s="147">
        <v>100</v>
      </c>
      <c r="R473" s="86">
        <v>24</v>
      </c>
      <c r="S473" s="148" t="s">
        <v>135</v>
      </c>
      <c r="T473" s="149" t="s">
        <v>390</v>
      </c>
      <c r="U473" s="150" t="s">
        <v>1014</v>
      </c>
      <c r="V473" s="124"/>
      <c r="W473" s="126"/>
      <c r="X473" s="127"/>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4"/>
      <c r="CP473" s="114"/>
      <c r="CQ473" s="114"/>
      <c r="CR473" s="114"/>
      <c r="CS473" s="114"/>
      <c r="CT473" s="114"/>
      <c r="CU473" s="114"/>
      <c r="CV473" s="114"/>
      <c r="CW473" s="114"/>
      <c r="CX473" s="114"/>
      <c r="CY473" s="114"/>
      <c r="CZ473" s="114"/>
      <c r="DA473" s="114"/>
      <c r="DB473" s="114"/>
      <c r="DC473" s="114"/>
      <c r="DD473" s="114"/>
      <c r="DE473" s="114"/>
      <c r="DF473" s="114"/>
      <c r="DG473" s="114"/>
      <c r="DH473" s="114"/>
      <c r="DI473" s="114"/>
      <c r="DJ473" s="114"/>
      <c r="DK473" s="114"/>
      <c r="DL473" s="114"/>
      <c r="DM473" s="114"/>
      <c r="DN473" s="114"/>
      <c r="DO473" s="114"/>
      <c r="DP473" s="114"/>
      <c r="DQ473" s="114"/>
      <c r="DR473" s="114"/>
      <c r="DS473" s="114"/>
      <c r="DT473" s="114"/>
      <c r="DU473" s="114"/>
      <c r="DV473" s="114"/>
      <c r="DW473" s="114"/>
      <c r="DX473" s="114"/>
      <c r="DY473" s="114"/>
      <c r="DZ473" s="114"/>
      <c r="EA473" s="114"/>
      <c r="EB473" s="114"/>
      <c r="EC473" s="114"/>
      <c r="ED473" s="114"/>
      <c r="EE473" s="114"/>
      <c r="EF473" s="114"/>
      <c r="EG473" s="114"/>
      <c r="EH473" s="114"/>
      <c r="EI473" s="114"/>
      <c r="EJ473" s="114"/>
      <c r="EK473" s="114"/>
      <c r="EL473" s="114"/>
      <c r="EM473" s="114"/>
      <c r="EN473" s="114"/>
      <c r="EO473" s="114"/>
      <c r="EP473" s="114"/>
      <c r="EQ473" s="114"/>
      <c r="ER473" s="114"/>
      <c r="ES473" s="114"/>
      <c r="ET473" s="114"/>
      <c r="EU473" s="114"/>
      <c r="EV473" s="114"/>
      <c r="EW473" s="114"/>
      <c r="EX473" s="114"/>
      <c r="EY473" s="114"/>
      <c r="EZ473" s="114"/>
      <c r="FA473" s="114"/>
      <c r="FB473" s="114"/>
      <c r="FC473" s="114"/>
      <c r="FD473" s="114"/>
      <c r="FE473" s="114"/>
      <c r="FF473" s="114"/>
      <c r="FG473" s="114"/>
      <c r="FH473" s="114"/>
      <c r="FI473" s="114"/>
      <c r="FJ473" s="114"/>
      <c r="FK473" s="114"/>
      <c r="FL473" s="114"/>
      <c r="FM473" s="114"/>
      <c r="FN473" s="114"/>
      <c r="FO473" s="114"/>
      <c r="FP473" s="114"/>
      <c r="FQ473" s="114"/>
      <c r="FR473" s="114"/>
      <c r="FS473" s="114"/>
      <c r="FT473" s="114"/>
      <c r="FU473" s="114"/>
      <c r="FV473" s="114"/>
      <c r="FW473" s="114"/>
      <c r="FX473" s="114"/>
      <c r="FY473" s="114"/>
      <c r="FZ473" s="114"/>
      <c r="GA473" s="114"/>
      <c r="GB473" s="114"/>
      <c r="GC473" s="114"/>
      <c r="GD473" s="114"/>
      <c r="GE473" s="114"/>
      <c r="GF473" s="114"/>
      <c r="GG473" s="114"/>
      <c r="GH473" s="114"/>
      <c r="GI473" s="114"/>
      <c r="GJ473" s="114"/>
      <c r="GK473" s="114"/>
      <c r="GL473" s="114"/>
      <c r="GM473" s="114"/>
      <c r="GN473" s="114"/>
      <c r="GO473" s="114"/>
      <c r="GP473" s="114"/>
      <c r="GQ473" s="114"/>
      <c r="GR473" s="114"/>
      <c r="GS473" s="114"/>
      <c r="GT473" s="114"/>
      <c r="GU473" s="114"/>
      <c r="GV473" s="114"/>
      <c r="GW473" s="114"/>
      <c r="GX473" s="114"/>
      <c r="GY473" s="114"/>
      <c r="GZ473" s="114"/>
      <c r="HA473" s="114"/>
      <c r="HB473" s="114"/>
      <c r="HC473" s="114"/>
      <c r="HD473" s="114"/>
      <c r="HE473" s="114"/>
      <c r="HF473" s="114"/>
      <c r="HG473" s="114"/>
      <c r="HH473" s="114"/>
      <c r="HI473" s="114"/>
      <c r="HJ473" s="114"/>
      <c r="HK473" s="114"/>
      <c r="HL473" s="114"/>
      <c r="HM473" s="114"/>
      <c r="HN473" s="114"/>
      <c r="HO473" s="114"/>
      <c r="HP473" s="114"/>
      <c r="HQ473" s="114"/>
      <c r="HR473" s="114"/>
      <c r="HS473" s="114"/>
      <c r="HT473" s="114"/>
      <c r="HU473" s="114"/>
      <c r="HV473" s="114"/>
      <c r="HW473" s="114"/>
      <c r="HX473" s="114"/>
      <c r="HY473" s="114"/>
      <c r="HZ473" s="114"/>
      <c r="IA473" s="114"/>
      <c r="IB473" s="114"/>
      <c r="IC473" s="114"/>
      <c r="ID473" s="114"/>
      <c r="IE473" s="114"/>
      <c r="IF473" s="114"/>
      <c r="IG473" s="114"/>
      <c r="IH473" s="114"/>
      <c r="II473" s="114"/>
      <c r="IJ473" s="114"/>
      <c r="IK473" s="114"/>
      <c r="IL473" s="114"/>
      <c r="IM473" s="114"/>
      <c r="IN473" s="114"/>
      <c r="IO473" s="114"/>
      <c r="IP473" s="114"/>
      <c r="IQ473" s="114"/>
      <c r="IR473" s="114"/>
      <c r="IS473" s="114"/>
      <c r="IT473" s="114"/>
      <c r="IU473" s="114"/>
      <c r="IV473" s="114"/>
      <c r="IW473" s="114"/>
      <c r="IX473" s="114"/>
      <c r="IY473" s="114"/>
    </row>
    <row r="474" spans="1:259" x14ac:dyDescent="0.2">
      <c r="A474" s="123">
        <v>39990</v>
      </c>
      <c r="B474" s="103" t="s">
        <v>1052</v>
      </c>
      <c r="C474" s="103" t="s">
        <v>321</v>
      </c>
      <c r="D474" s="103" t="s">
        <v>134</v>
      </c>
      <c r="E474" s="145" t="s">
        <v>144</v>
      </c>
      <c r="F474" s="85">
        <v>38869</v>
      </c>
      <c r="G474" s="146">
        <v>2006</v>
      </c>
      <c r="H474" s="124" t="s">
        <v>17</v>
      </c>
      <c r="I474" s="124" t="str">
        <f t="shared" si="23"/>
        <v>AL</v>
      </c>
      <c r="J474" s="124" t="str">
        <f t="shared" si="22"/>
        <v>AL</v>
      </c>
      <c r="K474" s="124" t="str">
        <f t="shared" si="24"/>
        <v>South Central</v>
      </c>
      <c r="L474" s="124" t="str">
        <f>INDEX('State '!$A$1:$C$62,MATCH($I474,'State '!$B:$B,0),3)</f>
        <v>South Central</v>
      </c>
      <c r="M474" s="124" t="str">
        <f>INDEX('State '!$A$1:$C$62,MATCH($J474,'State '!$B:$B,0),3)</f>
        <v>South Central</v>
      </c>
      <c r="N474" s="124"/>
      <c r="O474" s="147">
        <v>8</v>
      </c>
      <c r="P474" s="147">
        <v>4.3</v>
      </c>
      <c r="Q474" s="147">
        <v>250</v>
      </c>
      <c r="R474" s="86">
        <v>16</v>
      </c>
      <c r="S474" s="148" t="s">
        <v>135</v>
      </c>
      <c r="T474" s="149" t="s">
        <v>390</v>
      </c>
      <c r="U474" s="150" t="s">
        <v>1053</v>
      </c>
      <c r="V474" s="124"/>
      <c r="W474" s="126"/>
    </row>
    <row r="475" spans="1:259" x14ac:dyDescent="0.2">
      <c r="A475" s="123">
        <v>39990</v>
      </c>
      <c r="B475" s="102" t="s">
        <v>1048</v>
      </c>
      <c r="C475" s="102" t="s">
        <v>241</v>
      </c>
      <c r="D475" s="102" t="s">
        <v>141</v>
      </c>
      <c r="E475" s="102" t="s">
        <v>144</v>
      </c>
      <c r="F475" s="83">
        <v>39066</v>
      </c>
      <c r="G475" s="84">
        <v>2006</v>
      </c>
      <c r="H475" s="124" t="s">
        <v>442</v>
      </c>
      <c r="I475" s="124" t="str">
        <f t="shared" si="23"/>
        <v>TX</v>
      </c>
      <c r="J475" s="124" t="str">
        <f t="shared" si="22"/>
        <v>LA</v>
      </c>
      <c r="K475" s="124" t="str">
        <f t="shared" si="24"/>
        <v>South Central</v>
      </c>
      <c r="L475" s="124" t="str">
        <f>INDEX('State '!$A$1:$C$62,MATCH($I475,'State '!$B:$B,0),3)</f>
        <v>South Central</v>
      </c>
      <c r="M475" s="124" t="str">
        <f>INDEX('State '!$A$1:$C$62,MATCH($J475,'State '!$B:$B,0),3)</f>
        <v>South Central</v>
      </c>
      <c r="N475" s="124"/>
      <c r="O475" s="86">
        <v>47.9</v>
      </c>
      <c r="P475" s="86">
        <v>20.5</v>
      </c>
      <c r="Q475" s="86">
        <v>122.4</v>
      </c>
      <c r="R475" s="125">
        <v>42</v>
      </c>
      <c r="S475" s="124" t="s">
        <v>135</v>
      </c>
      <c r="T475" s="124" t="s">
        <v>390</v>
      </c>
      <c r="U475" s="124" t="s">
        <v>1049</v>
      </c>
      <c r="V475" s="124"/>
      <c r="W475" s="126"/>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BQ475" s="20"/>
      <c r="BR475" s="20"/>
      <c r="BS475" s="20"/>
      <c r="BT475" s="20"/>
      <c r="BU475" s="20"/>
      <c r="BV475" s="20"/>
      <c r="BW475" s="20"/>
      <c r="BX475" s="20"/>
      <c r="BY475" s="20"/>
      <c r="BZ475" s="20"/>
      <c r="CA475" s="20"/>
      <c r="CB475" s="20"/>
      <c r="CC475" s="20"/>
      <c r="CD475" s="20"/>
      <c r="CE475" s="20"/>
      <c r="CF475" s="20"/>
      <c r="CG475" s="20"/>
      <c r="CH475" s="20"/>
      <c r="CI475" s="20"/>
      <c r="CJ475" s="20"/>
      <c r="CK475" s="20"/>
      <c r="CL475" s="20"/>
      <c r="CM475" s="20"/>
      <c r="CN475" s="20"/>
      <c r="CO475" s="20"/>
      <c r="CP475" s="20"/>
      <c r="CQ475" s="20"/>
      <c r="CR475" s="20"/>
      <c r="CS475" s="20"/>
      <c r="CT475" s="20"/>
      <c r="CU475" s="20"/>
      <c r="CV475" s="20"/>
      <c r="CW475" s="20"/>
      <c r="CX475" s="20"/>
      <c r="CY475" s="20"/>
      <c r="CZ475" s="20"/>
      <c r="DA475" s="20"/>
      <c r="DB475" s="20"/>
      <c r="DC475" s="20"/>
      <c r="DD475" s="20"/>
      <c r="DE475" s="20"/>
      <c r="DF475" s="20"/>
      <c r="DG475" s="20"/>
      <c r="DH475" s="20"/>
      <c r="DI475" s="20"/>
      <c r="DJ475" s="20"/>
      <c r="DK475" s="20"/>
      <c r="DL475" s="20"/>
      <c r="DM475" s="20"/>
      <c r="DN475" s="20"/>
      <c r="DO475" s="20"/>
      <c r="DP475" s="20"/>
      <c r="DQ475" s="20"/>
      <c r="DR475" s="20"/>
      <c r="DS475" s="20"/>
      <c r="DT475" s="20"/>
      <c r="DU475" s="20"/>
      <c r="DV475" s="20"/>
      <c r="DW475" s="20"/>
      <c r="DX475" s="20"/>
      <c r="DY475" s="20"/>
      <c r="DZ475" s="20"/>
      <c r="EA475" s="20"/>
      <c r="EB475" s="20"/>
      <c r="EC475" s="20"/>
      <c r="ED475" s="20"/>
      <c r="EE475" s="20"/>
      <c r="EF475" s="20"/>
      <c r="EG475" s="20"/>
      <c r="EH475" s="20"/>
      <c r="EI475" s="20"/>
      <c r="EJ475" s="20"/>
      <c r="EK475" s="20"/>
      <c r="EL475" s="20"/>
      <c r="EM475" s="20"/>
      <c r="EN475" s="20"/>
      <c r="EO475" s="20"/>
      <c r="EP475" s="20"/>
      <c r="EQ475" s="20"/>
      <c r="ER475" s="20"/>
      <c r="ES475" s="20"/>
      <c r="ET475" s="20"/>
      <c r="EU475" s="20"/>
      <c r="EV475" s="20"/>
      <c r="EW475" s="20"/>
      <c r="EX475" s="20"/>
      <c r="EY475" s="20"/>
      <c r="EZ475" s="20"/>
      <c r="FA475" s="20"/>
      <c r="FB475" s="20"/>
      <c r="FC475" s="20"/>
      <c r="FD475" s="20"/>
      <c r="FE475" s="20"/>
      <c r="FF475" s="20"/>
      <c r="FG475" s="20"/>
      <c r="FH475" s="20"/>
      <c r="FI475" s="20"/>
      <c r="FJ475" s="20"/>
      <c r="FK475" s="20"/>
      <c r="FL475" s="20"/>
      <c r="FM475" s="20"/>
      <c r="FN475" s="20"/>
      <c r="FO475" s="20"/>
      <c r="FP475" s="20"/>
      <c r="FQ475" s="20"/>
      <c r="FR475" s="20"/>
      <c r="FS475" s="20"/>
      <c r="FT475" s="20"/>
      <c r="FU475" s="20"/>
      <c r="FV475" s="20"/>
      <c r="FW475" s="20"/>
      <c r="FX475" s="20"/>
      <c r="FY475" s="20"/>
      <c r="FZ475" s="20"/>
      <c r="GA475" s="20"/>
      <c r="GB475" s="20"/>
      <c r="GC475" s="20"/>
      <c r="GD475" s="20"/>
      <c r="GE475" s="20"/>
      <c r="GF475" s="20"/>
      <c r="GG475" s="20"/>
      <c r="GH475" s="20"/>
      <c r="GI475" s="20"/>
      <c r="GJ475" s="20"/>
      <c r="GK475" s="20"/>
      <c r="GL475" s="20"/>
      <c r="GM475" s="20"/>
      <c r="GN475" s="20"/>
      <c r="GO475" s="20"/>
      <c r="GP475" s="20"/>
      <c r="GQ475" s="20"/>
      <c r="GR475" s="20"/>
      <c r="GS475" s="20"/>
      <c r="GT475" s="20"/>
      <c r="GU475" s="20"/>
      <c r="GV475" s="20"/>
      <c r="GW475" s="20"/>
      <c r="GX475" s="20"/>
      <c r="GY475" s="20"/>
      <c r="GZ475" s="20"/>
      <c r="HA475" s="20"/>
      <c r="HB475" s="20"/>
      <c r="HC475" s="20"/>
      <c r="HD475" s="20"/>
      <c r="HE475" s="20"/>
      <c r="HF475" s="20"/>
      <c r="HG475" s="20"/>
      <c r="HH475" s="20"/>
      <c r="HI475" s="20"/>
      <c r="HJ475" s="20"/>
      <c r="HK475" s="20"/>
      <c r="HL475" s="20"/>
      <c r="HM475" s="20"/>
      <c r="HN475" s="20"/>
      <c r="HO475" s="20"/>
      <c r="HP475" s="20"/>
      <c r="HQ475" s="20"/>
      <c r="HR475" s="20"/>
      <c r="HS475" s="20"/>
      <c r="HT475" s="20"/>
      <c r="HU475" s="20"/>
      <c r="HV475" s="20"/>
      <c r="HW475" s="20"/>
      <c r="HX475" s="20"/>
      <c r="HY475" s="20"/>
      <c r="HZ475" s="20"/>
      <c r="IA475" s="20"/>
      <c r="IB475" s="20"/>
      <c r="IC475" s="20"/>
      <c r="ID475" s="20"/>
      <c r="IE475" s="20"/>
      <c r="IF475" s="20"/>
      <c r="IG475" s="20"/>
      <c r="IH475" s="20"/>
      <c r="II475" s="20"/>
      <c r="IJ475" s="20"/>
      <c r="IK475" s="20"/>
      <c r="IL475" s="20"/>
      <c r="IM475" s="20"/>
      <c r="IN475" s="20"/>
      <c r="IO475" s="20"/>
      <c r="IP475" s="20"/>
      <c r="IQ475" s="20"/>
      <c r="IR475" s="20"/>
      <c r="IS475" s="20"/>
      <c r="IT475" s="20"/>
      <c r="IU475" s="20"/>
      <c r="IV475" s="20"/>
      <c r="IW475" s="20"/>
      <c r="IX475" s="20"/>
      <c r="IY475" s="20"/>
    </row>
    <row r="476" spans="1:259" s="20" customFormat="1" x14ac:dyDescent="0.2">
      <c r="A476" s="123">
        <v>39990</v>
      </c>
      <c r="B476" s="103" t="s">
        <v>1015</v>
      </c>
      <c r="C476" s="103" t="s">
        <v>316</v>
      </c>
      <c r="D476" s="103" t="s">
        <v>137</v>
      </c>
      <c r="E476" s="145" t="s">
        <v>144</v>
      </c>
      <c r="F476" s="85">
        <v>39052</v>
      </c>
      <c r="G476" s="146">
        <v>2006</v>
      </c>
      <c r="H476" s="124" t="s">
        <v>49</v>
      </c>
      <c r="I476" s="124" t="str">
        <f t="shared" si="23"/>
        <v>IN</v>
      </c>
      <c r="J476" s="124" t="str">
        <f t="shared" si="22"/>
        <v>IN</v>
      </c>
      <c r="K476" s="124" t="str">
        <f t="shared" si="24"/>
        <v>Midwest</v>
      </c>
      <c r="L476" s="124" t="str">
        <f>INDEX('State '!$A$1:$C$62,MATCH($I476,'State '!$B:$B,0),3)</f>
        <v>Midwest</v>
      </c>
      <c r="M476" s="124" t="str">
        <f>INDEX('State '!$A$1:$C$62,MATCH($J476,'State '!$B:$B,0),3)</f>
        <v>Midwest</v>
      </c>
      <c r="N476" s="124"/>
      <c r="O476" s="147">
        <v>17</v>
      </c>
      <c r="P476" s="147">
        <v>25</v>
      </c>
      <c r="Q476" s="147">
        <v>80</v>
      </c>
      <c r="R476" s="86">
        <v>16</v>
      </c>
      <c r="S476" s="148" t="s">
        <v>139</v>
      </c>
      <c r="T476" s="149" t="s">
        <v>188</v>
      </c>
      <c r="U476" s="150" t="s">
        <v>391</v>
      </c>
      <c r="V476" s="124"/>
      <c r="W476" s="126"/>
    </row>
    <row r="477" spans="1:259" s="20" customFormat="1" ht="25.5" x14ac:dyDescent="0.2">
      <c r="A477" s="123">
        <v>39990</v>
      </c>
      <c r="B477" s="105" t="s">
        <v>1057</v>
      </c>
      <c r="C477" s="105" t="s">
        <v>248</v>
      </c>
      <c r="D477" s="105" t="s">
        <v>137</v>
      </c>
      <c r="E477" s="102" t="s">
        <v>144</v>
      </c>
      <c r="F477" s="83">
        <v>38742</v>
      </c>
      <c r="G477" s="84">
        <v>2006</v>
      </c>
      <c r="H477" s="124" t="s">
        <v>586</v>
      </c>
      <c r="I477" s="124" t="str">
        <f t="shared" si="23"/>
        <v>CO</v>
      </c>
      <c r="J477" s="124" t="str">
        <f t="shared" si="22"/>
        <v>WY</v>
      </c>
      <c r="K477" s="124" t="str">
        <f t="shared" si="24"/>
        <v>Mountain</v>
      </c>
      <c r="L477" s="124" t="str">
        <f>INDEX('State '!$A$1:$C$62,MATCH($I477,'State '!$B:$B,0),3)</f>
        <v>Mountain</v>
      </c>
      <c r="M477" s="124" t="str">
        <f>INDEX('State '!$A$1:$C$62,MATCH($J477,'State '!$B:$B,0),3)</f>
        <v>Mountain</v>
      </c>
      <c r="N477" s="124"/>
      <c r="O477" s="86">
        <v>180</v>
      </c>
      <c r="P477" s="86">
        <v>136</v>
      </c>
      <c r="Q477" s="125">
        <v>750</v>
      </c>
      <c r="R477" s="129">
        <v>36</v>
      </c>
      <c r="S477" s="130" t="s">
        <v>135</v>
      </c>
      <c r="T477" s="130" t="s">
        <v>390</v>
      </c>
      <c r="U477" s="124" t="s">
        <v>963</v>
      </c>
      <c r="V477" s="124"/>
      <c r="W477" s="126"/>
      <c r="X477" s="127"/>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c r="AU477" s="114"/>
      <c r="AV477" s="114"/>
      <c r="AW477" s="114"/>
      <c r="AX477" s="114"/>
      <c r="AY477" s="114"/>
      <c r="AZ477" s="114"/>
      <c r="BA477" s="114"/>
      <c r="BB477" s="114"/>
      <c r="BC477" s="114"/>
      <c r="BD477" s="114"/>
      <c r="BE477" s="114"/>
      <c r="BF477" s="114"/>
      <c r="BG477" s="114"/>
      <c r="BH477" s="114"/>
      <c r="BI477" s="114"/>
      <c r="BJ477" s="114"/>
      <c r="BK477" s="114"/>
      <c r="BL477" s="114"/>
      <c r="BM477" s="114"/>
      <c r="BN477" s="114"/>
      <c r="BO477" s="114"/>
      <c r="BP477" s="114"/>
      <c r="BQ477" s="114"/>
      <c r="BR477" s="114"/>
      <c r="BS477" s="114"/>
      <c r="BT477" s="114"/>
      <c r="BU477" s="114"/>
      <c r="BV477" s="114"/>
      <c r="BW477" s="114"/>
      <c r="BX477" s="114"/>
      <c r="BY477" s="114"/>
      <c r="BZ477" s="114"/>
      <c r="CA477" s="114"/>
      <c r="CB477" s="114"/>
      <c r="CC477" s="114"/>
      <c r="CD477" s="114"/>
      <c r="CE477" s="114"/>
      <c r="CF477" s="114"/>
      <c r="CG477" s="114"/>
      <c r="CH477" s="114"/>
      <c r="CI477" s="114"/>
      <c r="CJ477" s="114"/>
      <c r="CK477" s="114"/>
      <c r="CL477" s="114"/>
      <c r="CM477" s="114"/>
      <c r="CN477" s="114"/>
      <c r="CO477" s="114"/>
      <c r="CP477" s="114"/>
      <c r="CQ477" s="114"/>
      <c r="CR477" s="114"/>
      <c r="CS477" s="114"/>
      <c r="CT477" s="114"/>
      <c r="CU477" s="114"/>
      <c r="CV477" s="114"/>
      <c r="CW477" s="114"/>
      <c r="CX477" s="114"/>
      <c r="CY477" s="114"/>
      <c r="CZ477" s="114"/>
      <c r="DA477" s="114"/>
      <c r="DB477" s="114"/>
      <c r="DC477" s="114"/>
      <c r="DD477" s="114"/>
      <c r="DE477" s="114"/>
      <c r="DF477" s="114"/>
      <c r="DG477" s="114"/>
      <c r="DH477" s="114"/>
      <c r="DI477" s="114"/>
      <c r="DJ477" s="114"/>
      <c r="DK477" s="114"/>
      <c r="DL477" s="114"/>
      <c r="DM477" s="114"/>
      <c r="DN477" s="114"/>
      <c r="DO477" s="114"/>
      <c r="DP477" s="114"/>
      <c r="DQ477" s="114"/>
      <c r="DR477" s="114"/>
      <c r="DS477" s="114"/>
      <c r="DT477" s="114"/>
      <c r="DU477" s="114"/>
      <c r="DV477" s="114"/>
      <c r="DW477" s="114"/>
      <c r="DX477" s="114"/>
      <c r="DY477" s="114"/>
      <c r="DZ477" s="114"/>
      <c r="EA477" s="114"/>
      <c r="EB477" s="114"/>
      <c r="EC477" s="114"/>
      <c r="ED477" s="114"/>
      <c r="EE477" s="114"/>
      <c r="EF477" s="114"/>
      <c r="EG477" s="114"/>
      <c r="EH477" s="114"/>
      <c r="EI477" s="114"/>
      <c r="EJ477" s="114"/>
      <c r="EK477" s="114"/>
      <c r="EL477" s="114"/>
      <c r="EM477" s="114"/>
      <c r="EN477" s="114"/>
      <c r="EO477" s="114"/>
      <c r="EP477" s="114"/>
      <c r="EQ477" s="114"/>
      <c r="ER477" s="114"/>
      <c r="ES477" s="114"/>
      <c r="ET477" s="114"/>
      <c r="EU477" s="114"/>
      <c r="EV477" s="114"/>
      <c r="EW477" s="114"/>
      <c r="EX477" s="114"/>
      <c r="EY477" s="114"/>
      <c r="EZ477" s="114"/>
      <c r="FA477" s="114"/>
      <c r="FB477" s="114"/>
      <c r="FC477" s="114"/>
      <c r="FD477" s="114"/>
      <c r="FE477" s="114"/>
      <c r="FF477" s="114"/>
      <c r="FG477" s="114"/>
      <c r="FH477" s="114"/>
      <c r="FI477" s="114"/>
      <c r="FJ477" s="114"/>
      <c r="FK477" s="114"/>
      <c r="FL477" s="114"/>
      <c r="FM477" s="114"/>
      <c r="FN477" s="114"/>
      <c r="FO477" s="114"/>
      <c r="FP477" s="114"/>
      <c r="FQ477" s="114"/>
      <c r="FR477" s="114"/>
      <c r="FS477" s="114"/>
      <c r="FT477" s="114"/>
      <c r="FU477" s="114"/>
      <c r="FV477" s="114"/>
      <c r="FW477" s="114"/>
      <c r="FX477" s="114"/>
      <c r="FY477" s="114"/>
      <c r="FZ477" s="114"/>
      <c r="GA477" s="114"/>
      <c r="GB477" s="114"/>
      <c r="GC477" s="114"/>
      <c r="GD477" s="114"/>
      <c r="GE477" s="114"/>
      <c r="GF477" s="114"/>
      <c r="GG477" s="114"/>
      <c r="GH477" s="114"/>
      <c r="GI477" s="114"/>
      <c r="GJ477" s="114"/>
      <c r="GK477" s="114"/>
      <c r="GL477" s="114"/>
      <c r="GM477" s="114"/>
      <c r="GN477" s="114"/>
      <c r="GO477" s="114"/>
      <c r="GP477" s="114"/>
      <c r="GQ477" s="114"/>
      <c r="GR477" s="114"/>
      <c r="GS477" s="114"/>
      <c r="GT477" s="114"/>
      <c r="GU477" s="114"/>
      <c r="GV477" s="114"/>
      <c r="GW477" s="114"/>
      <c r="GX477" s="114"/>
      <c r="GY477" s="114"/>
      <c r="GZ477" s="114"/>
      <c r="HA477" s="114"/>
      <c r="HB477" s="114"/>
      <c r="HC477" s="114"/>
      <c r="HD477" s="114"/>
      <c r="HE477" s="114"/>
      <c r="HF477" s="114"/>
      <c r="HG477" s="114"/>
      <c r="HH477" s="114"/>
      <c r="HI477" s="114"/>
      <c r="HJ477" s="114"/>
      <c r="HK477" s="114"/>
      <c r="HL477" s="114"/>
      <c r="HM477" s="114"/>
      <c r="HN477" s="114"/>
      <c r="HO477" s="114"/>
      <c r="HP477" s="114"/>
      <c r="HQ477" s="114"/>
      <c r="HR477" s="114"/>
      <c r="HS477" s="114"/>
      <c r="HT477" s="114"/>
      <c r="HU477" s="114"/>
      <c r="HV477" s="114"/>
      <c r="HW477" s="114"/>
      <c r="HX477" s="114"/>
      <c r="HY477" s="114"/>
      <c r="HZ477" s="114"/>
      <c r="IA477" s="114"/>
      <c r="IB477" s="114"/>
      <c r="IC477" s="114"/>
      <c r="ID477" s="114"/>
      <c r="IE477" s="114"/>
      <c r="IF477" s="114"/>
      <c r="IG477" s="114"/>
      <c r="IH477" s="114"/>
      <c r="II477" s="114"/>
      <c r="IJ477" s="114"/>
      <c r="IK477" s="114"/>
      <c r="IL477" s="114"/>
      <c r="IM477" s="114"/>
      <c r="IN477" s="114"/>
      <c r="IO477" s="114"/>
      <c r="IP477" s="114"/>
      <c r="IQ477" s="114"/>
      <c r="IR477" s="114"/>
      <c r="IS477" s="114"/>
      <c r="IT477" s="114"/>
      <c r="IU477" s="114"/>
      <c r="IV477" s="114"/>
      <c r="IW477" s="114"/>
      <c r="IX477" s="114"/>
      <c r="IY477" s="114"/>
    </row>
    <row r="478" spans="1:259" x14ac:dyDescent="0.2">
      <c r="A478" s="123">
        <v>40380</v>
      </c>
      <c r="B478" s="103" t="s">
        <v>1017</v>
      </c>
      <c r="C478" s="103" t="s">
        <v>317</v>
      </c>
      <c r="D478" s="103" t="s">
        <v>134</v>
      </c>
      <c r="E478" s="145" t="s">
        <v>144</v>
      </c>
      <c r="F478" s="85">
        <v>39052</v>
      </c>
      <c r="G478" s="146">
        <v>2006</v>
      </c>
      <c r="H478" s="124" t="s">
        <v>0</v>
      </c>
      <c r="I478" s="124" t="str">
        <f t="shared" si="23"/>
        <v>LA</v>
      </c>
      <c r="J478" s="124" t="str">
        <f t="shared" si="22"/>
        <v>LA</v>
      </c>
      <c r="K478" s="124" t="str">
        <f t="shared" si="24"/>
        <v>South Central</v>
      </c>
      <c r="L478" s="124" t="str">
        <f>INDEX('State '!$A$1:$C$62,MATCH($I478,'State '!$B:$B,0),3)</f>
        <v>South Central</v>
      </c>
      <c r="M478" s="124" t="str">
        <f>INDEX('State '!$A$1:$C$62,MATCH($J478,'State '!$B:$B,0),3)</f>
        <v>South Central</v>
      </c>
      <c r="N478" s="124"/>
      <c r="O478" s="147">
        <v>30</v>
      </c>
      <c r="P478" s="147">
        <v>23</v>
      </c>
      <c r="Q478" s="147">
        <v>1000</v>
      </c>
      <c r="R478" s="86">
        <v>30</v>
      </c>
      <c r="S478" s="148" t="s">
        <v>135</v>
      </c>
      <c r="T478" s="149" t="s">
        <v>390</v>
      </c>
      <c r="U478" s="150" t="s">
        <v>1018</v>
      </c>
      <c r="V478" s="124"/>
      <c r="W478" s="126"/>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0"/>
      <c r="FH478" s="20"/>
      <c r="FI478" s="20"/>
      <c r="FJ478" s="20"/>
      <c r="FK478" s="20"/>
      <c r="FL478" s="20"/>
      <c r="FM478" s="20"/>
      <c r="FN478" s="20"/>
      <c r="FO478" s="20"/>
      <c r="FP478" s="20"/>
      <c r="FQ478" s="20"/>
      <c r="FR478" s="20"/>
      <c r="FS478" s="20"/>
      <c r="FT478" s="20"/>
      <c r="FU478" s="20"/>
      <c r="FV478" s="20"/>
      <c r="FW478" s="20"/>
      <c r="FX478" s="20"/>
      <c r="FY478" s="20"/>
      <c r="FZ478" s="20"/>
      <c r="GA478" s="20"/>
      <c r="GB478" s="20"/>
      <c r="GC478" s="20"/>
      <c r="GD478" s="20"/>
      <c r="GE478" s="20"/>
      <c r="GF478" s="20"/>
      <c r="GG478" s="20"/>
      <c r="GH478" s="20"/>
      <c r="GI478" s="20"/>
      <c r="GJ478" s="20"/>
      <c r="GK478" s="20"/>
      <c r="GL478" s="20"/>
      <c r="GM478" s="20"/>
      <c r="GN478" s="20"/>
      <c r="GO478" s="20"/>
      <c r="GP478" s="20"/>
      <c r="GQ478" s="20"/>
      <c r="GR478" s="20"/>
      <c r="GS478" s="20"/>
      <c r="GT478" s="20"/>
      <c r="GU478" s="20"/>
      <c r="GV478" s="20"/>
      <c r="GW478" s="20"/>
      <c r="GX478" s="20"/>
      <c r="GY478" s="20"/>
      <c r="GZ478" s="20"/>
      <c r="HA478" s="20"/>
      <c r="HB478" s="20"/>
      <c r="HC478" s="20"/>
      <c r="HD478" s="20"/>
      <c r="HE478" s="20"/>
      <c r="HF478" s="20"/>
      <c r="HG478" s="20"/>
      <c r="HH478" s="20"/>
      <c r="HI478" s="20"/>
      <c r="HJ478" s="20"/>
      <c r="HK478" s="20"/>
      <c r="HL478" s="20"/>
      <c r="HM478" s="20"/>
      <c r="HN478" s="20"/>
      <c r="HO478" s="20"/>
      <c r="HP478" s="20"/>
      <c r="HQ478" s="20"/>
      <c r="HR478" s="20"/>
      <c r="HS478" s="20"/>
      <c r="HT478" s="20"/>
      <c r="HU478" s="20"/>
      <c r="HV478" s="20"/>
      <c r="HW478" s="20"/>
      <c r="HX478" s="20"/>
      <c r="HY478" s="20"/>
      <c r="HZ478" s="20"/>
      <c r="IA478" s="20"/>
      <c r="IB478" s="20"/>
      <c r="IC478" s="20"/>
      <c r="ID478" s="20"/>
      <c r="IE478" s="20"/>
      <c r="IF478" s="20"/>
      <c r="IG478" s="20"/>
      <c r="IH478" s="20"/>
      <c r="II478" s="20"/>
      <c r="IJ478" s="20"/>
      <c r="IK478" s="20"/>
      <c r="IL478" s="20"/>
      <c r="IM478" s="20"/>
      <c r="IN478" s="20"/>
      <c r="IO478" s="20"/>
      <c r="IP478" s="20"/>
      <c r="IQ478" s="20"/>
      <c r="IR478" s="20"/>
      <c r="IS478" s="20"/>
      <c r="IT478" s="20"/>
      <c r="IU478" s="20"/>
      <c r="IV478" s="20"/>
      <c r="IW478" s="20"/>
      <c r="IX478" s="20"/>
      <c r="IY478" s="20"/>
    </row>
    <row r="479" spans="1:259" x14ac:dyDescent="0.2">
      <c r="A479" s="123">
        <v>39990</v>
      </c>
      <c r="B479" s="103" t="s">
        <v>1047</v>
      </c>
      <c r="C479" s="103" t="s">
        <v>320</v>
      </c>
      <c r="D479" s="103" t="s">
        <v>134</v>
      </c>
      <c r="E479" s="145" t="s">
        <v>144</v>
      </c>
      <c r="F479" s="85">
        <v>39022</v>
      </c>
      <c r="G479" s="146">
        <v>2006</v>
      </c>
      <c r="H479" s="124" t="s">
        <v>13</v>
      </c>
      <c r="I479" s="124" t="str">
        <f t="shared" si="23"/>
        <v>CA</v>
      </c>
      <c r="J479" s="124" t="str">
        <f t="shared" si="22"/>
        <v>CA</v>
      </c>
      <c r="K479" s="124" t="str">
        <f t="shared" si="24"/>
        <v>Pacific</v>
      </c>
      <c r="L479" s="124" t="str">
        <f>INDEX('State '!$A$1:$C$62,MATCH($I479,'State '!$B:$B,0),3)</f>
        <v>Pacific</v>
      </c>
      <c r="M479" s="124" t="str">
        <f>INDEX('State '!$A$1:$C$62,MATCH($J479,'State '!$B:$B,0),3)</f>
        <v>Pacific</v>
      </c>
      <c r="N479" s="124"/>
      <c r="O479" s="147">
        <v>11</v>
      </c>
      <c r="P479" s="147">
        <v>6</v>
      </c>
      <c r="Q479" s="147">
        <v>50</v>
      </c>
      <c r="R479" s="86">
        <v>24</v>
      </c>
      <c r="S479" s="148" t="s">
        <v>139</v>
      </c>
      <c r="T479" s="149" t="s">
        <v>188</v>
      </c>
      <c r="U479" s="150" t="s">
        <v>391</v>
      </c>
      <c r="V479" s="124"/>
      <c r="W479" s="126"/>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BQ479" s="20"/>
      <c r="BR479" s="20"/>
      <c r="BS479" s="20"/>
      <c r="BT479" s="20"/>
      <c r="BU479" s="20"/>
      <c r="BV479" s="20"/>
      <c r="BW479" s="20"/>
      <c r="BX479" s="20"/>
      <c r="BY479" s="20"/>
      <c r="BZ479" s="20"/>
      <c r="CA479" s="20"/>
      <c r="CB479" s="20"/>
      <c r="CC479" s="20"/>
      <c r="CD479" s="20"/>
      <c r="CE479" s="20"/>
      <c r="CF479" s="20"/>
      <c r="CG479" s="20"/>
      <c r="CH479" s="20"/>
      <c r="CI479" s="20"/>
      <c r="CJ479" s="20"/>
      <c r="CK479" s="20"/>
      <c r="CL479" s="20"/>
      <c r="CM479" s="20"/>
      <c r="CN479" s="20"/>
      <c r="CO479" s="20"/>
      <c r="CP479" s="20"/>
      <c r="CQ479" s="20"/>
      <c r="CR479" s="20"/>
      <c r="CS479" s="20"/>
      <c r="CT479" s="20"/>
      <c r="CU479" s="20"/>
      <c r="CV479" s="20"/>
      <c r="CW479" s="20"/>
      <c r="CX479" s="20"/>
      <c r="CY479" s="20"/>
      <c r="CZ479" s="20"/>
      <c r="DA479" s="20"/>
      <c r="DB479" s="20"/>
      <c r="DC479" s="20"/>
      <c r="DD479" s="20"/>
      <c r="DE479" s="20"/>
      <c r="DF479" s="20"/>
      <c r="DG479" s="20"/>
      <c r="DH479" s="20"/>
      <c r="DI479" s="20"/>
      <c r="DJ479" s="20"/>
      <c r="DK479" s="20"/>
      <c r="DL479" s="20"/>
      <c r="DM479" s="20"/>
      <c r="DN479" s="20"/>
      <c r="DO479" s="20"/>
      <c r="DP479" s="20"/>
      <c r="DQ479" s="20"/>
      <c r="DR479" s="20"/>
      <c r="DS479" s="20"/>
      <c r="DT479" s="20"/>
      <c r="DU479" s="20"/>
      <c r="DV479" s="20"/>
      <c r="DW479" s="20"/>
      <c r="DX479" s="20"/>
      <c r="DY479" s="20"/>
      <c r="DZ479" s="20"/>
      <c r="EA479" s="20"/>
      <c r="EB479" s="20"/>
      <c r="EC479" s="20"/>
      <c r="ED479" s="20"/>
      <c r="EE479" s="20"/>
      <c r="EF479" s="20"/>
      <c r="EG479" s="20"/>
      <c r="EH479" s="20"/>
      <c r="EI479" s="20"/>
      <c r="EJ479" s="20"/>
      <c r="EK479" s="20"/>
      <c r="EL479" s="20"/>
      <c r="EM479" s="20"/>
      <c r="EN479" s="20"/>
      <c r="EO479" s="20"/>
      <c r="EP479" s="20"/>
      <c r="EQ479" s="20"/>
      <c r="ER479" s="20"/>
      <c r="ES479" s="20"/>
      <c r="ET479" s="20"/>
      <c r="EU479" s="20"/>
      <c r="EV479" s="20"/>
      <c r="EW479" s="20"/>
      <c r="EX479" s="20"/>
      <c r="EY479" s="20"/>
      <c r="EZ479" s="20"/>
      <c r="FA479" s="20"/>
      <c r="FB479" s="20"/>
      <c r="FC479" s="20"/>
      <c r="FD479" s="20"/>
      <c r="FE479" s="20"/>
      <c r="FF479" s="20"/>
      <c r="FG479" s="20"/>
      <c r="FH479" s="20"/>
      <c r="FI479" s="20"/>
      <c r="FJ479" s="20"/>
      <c r="FK479" s="20"/>
      <c r="FL479" s="20"/>
      <c r="FM479" s="20"/>
      <c r="FN479" s="20"/>
      <c r="FO479" s="20"/>
      <c r="FP479" s="20"/>
      <c r="FQ479" s="20"/>
      <c r="FR479" s="20"/>
      <c r="FS479" s="20"/>
      <c r="FT479" s="20"/>
      <c r="FU479" s="20"/>
      <c r="FV479" s="20"/>
      <c r="FW479" s="20"/>
      <c r="FX479" s="20"/>
      <c r="FY479" s="20"/>
      <c r="FZ479" s="20"/>
      <c r="GA479" s="20"/>
      <c r="GB479" s="20"/>
      <c r="GC479" s="20"/>
      <c r="GD479" s="20"/>
      <c r="GE479" s="20"/>
      <c r="GF479" s="20"/>
      <c r="GG479" s="20"/>
      <c r="GH479" s="20"/>
      <c r="GI479" s="20"/>
      <c r="GJ479" s="20"/>
      <c r="GK479" s="20"/>
      <c r="GL479" s="20"/>
      <c r="GM479" s="20"/>
      <c r="GN479" s="20"/>
      <c r="GO479" s="20"/>
      <c r="GP479" s="20"/>
      <c r="GQ479" s="20"/>
      <c r="GR479" s="20"/>
      <c r="GS479" s="20"/>
      <c r="GT479" s="20"/>
      <c r="GU479" s="20"/>
      <c r="GV479" s="20"/>
      <c r="GW479" s="20"/>
      <c r="GX479" s="20"/>
      <c r="GY479" s="20"/>
      <c r="GZ479" s="20"/>
      <c r="HA479" s="20"/>
      <c r="HB479" s="20"/>
      <c r="HC479" s="20"/>
      <c r="HD479" s="20"/>
      <c r="HE479" s="20"/>
      <c r="HF479" s="20"/>
      <c r="HG479" s="20"/>
      <c r="HH479" s="20"/>
      <c r="HI479" s="20"/>
      <c r="HJ479" s="20"/>
      <c r="HK479" s="20"/>
      <c r="HL479" s="20"/>
      <c r="HM479" s="20"/>
      <c r="HN479" s="20"/>
      <c r="HO479" s="20"/>
      <c r="HP479" s="20"/>
      <c r="HQ479" s="20"/>
      <c r="HR479" s="20"/>
      <c r="HS479" s="20"/>
      <c r="HT479" s="20"/>
      <c r="HU479" s="20"/>
      <c r="HV479" s="20"/>
      <c r="HW479" s="20"/>
      <c r="HX479" s="20"/>
      <c r="HY479" s="20"/>
      <c r="HZ479" s="20"/>
      <c r="IA479" s="20"/>
      <c r="IB479" s="20"/>
      <c r="IC479" s="20"/>
      <c r="ID479" s="20"/>
      <c r="IE479" s="20"/>
      <c r="IF479" s="20"/>
      <c r="IG479" s="20"/>
      <c r="IH479" s="20"/>
      <c r="II479" s="20"/>
      <c r="IJ479" s="20"/>
      <c r="IK479" s="20"/>
      <c r="IL479" s="20"/>
      <c r="IM479" s="20"/>
      <c r="IN479" s="20"/>
      <c r="IO479" s="20"/>
      <c r="IP479" s="20"/>
      <c r="IQ479" s="20"/>
      <c r="IR479" s="20"/>
      <c r="IS479" s="20"/>
      <c r="IT479" s="20"/>
      <c r="IU479" s="20"/>
      <c r="IV479" s="20"/>
      <c r="IW479" s="20"/>
      <c r="IX479" s="20"/>
      <c r="IY479" s="20"/>
    </row>
    <row r="480" spans="1:259" s="20" customFormat="1" x14ac:dyDescent="0.2">
      <c r="A480" s="123">
        <v>39990</v>
      </c>
      <c r="B480" s="102" t="s">
        <v>1011</v>
      </c>
      <c r="C480" s="102" t="s">
        <v>2139</v>
      </c>
      <c r="D480" s="102" t="s">
        <v>141</v>
      </c>
      <c r="E480" s="102" t="s">
        <v>144</v>
      </c>
      <c r="F480" s="83">
        <v>38837</v>
      </c>
      <c r="G480" s="84">
        <v>2006</v>
      </c>
      <c r="H480" s="124" t="s">
        <v>37</v>
      </c>
      <c r="I480" s="124" t="str">
        <f t="shared" si="23"/>
        <v>OK</v>
      </c>
      <c r="J480" s="124" t="str">
        <f t="shared" si="22"/>
        <v>OK</v>
      </c>
      <c r="K480" s="124" t="str">
        <f t="shared" si="24"/>
        <v>South Central</v>
      </c>
      <c r="L480" s="124" t="str">
        <f>INDEX('State '!$A$1:$C$62,MATCH($I480,'State '!$B:$B,0),3)</f>
        <v>South Central</v>
      </c>
      <c r="M480" s="124" t="str">
        <f>INDEX('State '!$A$1:$C$62,MATCH($J480,'State '!$B:$B,0),3)</f>
        <v>South Central</v>
      </c>
      <c r="N480" s="124"/>
      <c r="O480" s="86">
        <v>10.4</v>
      </c>
      <c r="P480" s="86"/>
      <c r="Q480" s="86">
        <v>31</v>
      </c>
      <c r="R480" s="125" t="s">
        <v>399</v>
      </c>
      <c r="S480" s="124" t="s">
        <v>135</v>
      </c>
      <c r="T480" s="124" t="s">
        <v>390</v>
      </c>
      <c r="U480" s="124" t="s">
        <v>1012</v>
      </c>
      <c r="V480" s="124"/>
      <c r="W480" s="126"/>
      <c r="X480" s="127"/>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c r="AU480" s="114"/>
      <c r="AV480" s="114"/>
      <c r="AW480" s="114"/>
      <c r="AX480" s="114"/>
      <c r="AY480" s="114"/>
      <c r="AZ480" s="114"/>
      <c r="BA480" s="114"/>
      <c r="BB480" s="114"/>
      <c r="BC480" s="114"/>
      <c r="BD480" s="114"/>
      <c r="BE480" s="114"/>
      <c r="BF480" s="114"/>
      <c r="BG480" s="114"/>
      <c r="BH480" s="114"/>
      <c r="BI480" s="114"/>
      <c r="BJ480" s="114"/>
      <c r="BK480" s="114"/>
      <c r="BL480" s="114"/>
      <c r="BM480" s="114"/>
      <c r="BN480" s="114"/>
      <c r="BO480" s="114"/>
      <c r="BP480" s="114"/>
      <c r="BQ480" s="114"/>
      <c r="BR480" s="114"/>
      <c r="BS480" s="114"/>
      <c r="BT480" s="114"/>
      <c r="BU480" s="114"/>
      <c r="BV480" s="114"/>
      <c r="BW480" s="114"/>
      <c r="BX480" s="114"/>
      <c r="BY480" s="114"/>
      <c r="BZ480" s="114"/>
      <c r="CA480" s="114"/>
      <c r="CB480" s="114"/>
      <c r="CC480" s="114"/>
      <c r="CD480" s="114"/>
      <c r="CE480" s="114"/>
      <c r="CF480" s="114"/>
      <c r="CG480" s="114"/>
      <c r="CH480" s="114"/>
      <c r="CI480" s="114"/>
      <c r="CJ480" s="114"/>
      <c r="CK480" s="114"/>
      <c r="CL480" s="114"/>
      <c r="CM480" s="114"/>
      <c r="CN480" s="114"/>
      <c r="CO480" s="114"/>
      <c r="CP480" s="114"/>
      <c r="CQ480" s="114"/>
      <c r="CR480" s="114"/>
      <c r="CS480" s="114"/>
      <c r="CT480" s="114"/>
      <c r="CU480" s="114"/>
      <c r="CV480" s="114"/>
      <c r="CW480" s="114"/>
      <c r="CX480" s="114"/>
      <c r="CY480" s="114"/>
      <c r="CZ480" s="114"/>
      <c r="DA480" s="114"/>
      <c r="DB480" s="114"/>
      <c r="DC480" s="114"/>
      <c r="DD480" s="114"/>
      <c r="DE480" s="114"/>
      <c r="DF480" s="114"/>
      <c r="DG480" s="114"/>
      <c r="DH480" s="114"/>
      <c r="DI480" s="114"/>
      <c r="DJ480" s="114"/>
      <c r="DK480" s="114"/>
      <c r="DL480" s="114"/>
      <c r="DM480" s="114"/>
      <c r="DN480" s="114"/>
      <c r="DO480" s="114"/>
      <c r="DP480" s="114"/>
      <c r="DQ480" s="114"/>
      <c r="DR480" s="114"/>
      <c r="DS480" s="114"/>
      <c r="DT480" s="114"/>
      <c r="DU480" s="114"/>
      <c r="DV480" s="114"/>
      <c r="DW480" s="114"/>
      <c r="DX480" s="114"/>
      <c r="DY480" s="114"/>
      <c r="DZ480" s="114"/>
      <c r="EA480" s="114"/>
      <c r="EB480" s="114"/>
      <c r="EC480" s="114"/>
      <c r="ED480" s="114"/>
      <c r="EE480" s="114"/>
      <c r="EF480" s="114"/>
      <c r="EG480" s="114"/>
      <c r="EH480" s="114"/>
      <c r="EI480" s="114"/>
      <c r="EJ480" s="114"/>
      <c r="EK480" s="114"/>
      <c r="EL480" s="114"/>
      <c r="EM480" s="114"/>
      <c r="EN480" s="114"/>
      <c r="EO480" s="114"/>
      <c r="EP480" s="114"/>
      <c r="EQ480" s="114"/>
      <c r="ER480" s="114"/>
      <c r="ES480" s="114"/>
      <c r="ET480" s="114"/>
      <c r="EU480" s="114"/>
      <c r="EV480" s="114"/>
      <c r="EW480" s="114"/>
      <c r="EX480" s="114"/>
      <c r="EY480" s="114"/>
      <c r="EZ480" s="114"/>
      <c r="FA480" s="114"/>
      <c r="FB480" s="114"/>
      <c r="FC480" s="114"/>
      <c r="FD480" s="114"/>
      <c r="FE480" s="114"/>
      <c r="FF480" s="114"/>
      <c r="FG480" s="114"/>
      <c r="FH480" s="114"/>
      <c r="FI480" s="114"/>
      <c r="FJ480" s="114"/>
      <c r="FK480" s="114"/>
      <c r="FL480" s="114"/>
      <c r="FM480" s="114"/>
      <c r="FN480" s="114"/>
      <c r="FO480" s="114"/>
      <c r="FP480" s="114"/>
      <c r="FQ480" s="114"/>
      <c r="FR480" s="114"/>
      <c r="FS480" s="114"/>
      <c r="FT480" s="114"/>
      <c r="FU480" s="114"/>
      <c r="FV480" s="114"/>
      <c r="FW480" s="114"/>
      <c r="FX480" s="114"/>
      <c r="FY480" s="114"/>
      <c r="FZ480" s="114"/>
      <c r="GA480" s="114"/>
      <c r="GB480" s="114"/>
      <c r="GC480" s="114"/>
      <c r="GD480" s="114"/>
      <c r="GE480" s="114"/>
      <c r="GF480" s="114"/>
      <c r="GG480" s="114"/>
      <c r="GH480" s="114"/>
      <c r="GI480" s="114"/>
      <c r="GJ480" s="114"/>
      <c r="GK480" s="114"/>
      <c r="GL480" s="114"/>
      <c r="GM480" s="114"/>
      <c r="GN480" s="114"/>
      <c r="GO480" s="114"/>
      <c r="GP480" s="114"/>
      <c r="GQ480" s="114"/>
      <c r="GR480" s="114"/>
      <c r="GS480" s="114"/>
      <c r="GT480" s="114"/>
      <c r="GU480" s="114"/>
      <c r="GV480" s="114"/>
      <c r="GW480" s="114"/>
      <c r="GX480" s="114"/>
      <c r="GY480" s="114"/>
      <c r="GZ480" s="114"/>
      <c r="HA480" s="114"/>
      <c r="HB480" s="114"/>
      <c r="HC480" s="114"/>
      <c r="HD480" s="114"/>
      <c r="HE480" s="114"/>
      <c r="HF480" s="114"/>
      <c r="HG480" s="114"/>
      <c r="HH480" s="114"/>
      <c r="HI480" s="114"/>
      <c r="HJ480" s="114"/>
      <c r="HK480" s="114"/>
      <c r="HL480" s="114"/>
      <c r="HM480" s="114"/>
      <c r="HN480" s="114"/>
      <c r="HO480" s="114"/>
      <c r="HP480" s="114"/>
      <c r="HQ480" s="114"/>
      <c r="HR480" s="114"/>
      <c r="HS480" s="114"/>
      <c r="HT480" s="114"/>
      <c r="HU480" s="114"/>
      <c r="HV480" s="114"/>
      <c r="HW480" s="114"/>
      <c r="HX480" s="114"/>
      <c r="HY480" s="114"/>
      <c r="HZ480" s="114"/>
      <c r="IA480" s="114"/>
      <c r="IB480" s="114"/>
      <c r="IC480" s="114"/>
      <c r="ID480" s="114"/>
      <c r="IE480" s="114"/>
      <c r="IF480" s="114"/>
      <c r="IG480" s="114"/>
      <c r="IH480" s="114"/>
      <c r="II480" s="114"/>
      <c r="IJ480" s="114"/>
      <c r="IK480" s="114"/>
      <c r="IL480" s="114"/>
      <c r="IM480" s="114"/>
      <c r="IN480" s="114"/>
      <c r="IO480" s="114"/>
      <c r="IP480" s="114"/>
      <c r="IQ480" s="114"/>
      <c r="IR480" s="114"/>
      <c r="IS480" s="114"/>
      <c r="IT480" s="114"/>
      <c r="IU480" s="114"/>
      <c r="IV480" s="114"/>
      <c r="IW480" s="114"/>
      <c r="IX480" s="114"/>
      <c r="IY480" s="114"/>
    </row>
    <row r="481" spans="1:259" s="20" customFormat="1" x14ac:dyDescent="0.2">
      <c r="A481" s="123">
        <v>39990</v>
      </c>
      <c r="B481" s="102" t="s">
        <v>1016</v>
      </c>
      <c r="C481" s="102" t="s">
        <v>2139</v>
      </c>
      <c r="D481" s="102" t="s">
        <v>141</v>
      </c>
      <c r="E481" s="102" t="s">
        <v>144</v>
      </c>
      <c r="F481" s="83">
        <v>39082</v>
      </c>
      <c r="G481" s="84">
        <v>2006</v>
      </c>
      <c r="H481" s="124" t="s">
        <v>6</v>
      </c>
      <c r="I481" s="124" t="str">
        <f t="shared" si="23"/>
        <v>TX</v>
      </c>
      <c r="J481" s="124" t="str">
        <f t="shared" si="22"/>
        <v>TX</v>
      </c>
      <c r="K481" s="124" t="str">
        <f t="shared" si="24"/>
        <v>South Central</v>
      </c>
      <c r="L481" s="124" t="str">
        <f>INDEX('State '!$A$1:$C$62,MATCH($I481,'State '!$B:$B,0),3)</f>
        <v>South Central</v>
      </c>
      <c r="M481" s="124" t="str">
        <f>INDEX('State '!$A$1:$C$62,MATCH($J481,'State '!$B:$B,0),3)</f>
        <v>South Central</v>
      </c>
      <c r="N481" s="124"/>
      <c r="O481" s="86">
        <v>16</v>
      </c>
      <c r="P481" s="86"/>
      <c r="Q481" s="86">
        <v>139</v>
      </c>
      <c r="R481" s="125">
        <v>30</v>
      </c>
      <c r="S481" s="124" t="s">
        <v>135</v>
      </c>
      <c r="T481" s="124" t="s">
        <v>390</v>
      </c>
      <c r="U481" s="124" t="s">
        <v>391</v>
      </c>
      <c r="V481" s="124"/>
      <c r="W481" s="126"/>
      <c r="X481" s="127"/>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c r="AU481" s="114"/>
      <c r="AV481" s="114"/>
      <c r="AW481" s="114"/>
      <c r="AX481" s="114"/>
      <c r="AY481" s="114"/>
      <c r="AZ481" s="114"/>
      <c r="BA481" s="114"/>
      <c r="BB481" s="114"/>
      <c r="BC481" s="114"/>
      <c r="BD481" s="114"/>
      <c r="BE481" s="114"/>
      <c r="BF481" s="114"/>
      <c r="BG481" s="114"/>
      <c r="BH481" s="114"/>
      <c r="BI481" s="114"/>
      <c r="BJ481" s="114"/>
      <c r="BK481" s="114"/>
      <c r="BL481" s="114"/>
      <c r="BM481" s="114"/>
      <c r="BN481" s="114"/>
      <c r="BO481" s="114"/>
      <c r="BP481" s="114"/>
      <c r="BQ481" s="114"/>
      <c r="BR481" s="114"/>
      <c r="BS481" s="114"/>
      <c r="BT481" s="114"/>
      <c r="BU481" s="114"/>
      <c r="BV481" s="114"/>
      <c r="BW481" s="114"/>
      <c r="BX481" s="114"/>
      <c r="BY481" s="114"/>
      <c r="BZ481" s="114"/>
      <c r="CA481" s="114"/>
      <c r="CB481" s="114"/>
      <c r="CC481" s="114"/>
      <c r="CD481" s="114"/>
      <c r="CE481" s="114"/>
      <c r="CF481" s="114"/>
      <c r="CG481" s="114"/>
      <c r="CH481" s="114"/>
      <c r="CI481" s="114"/>
      <c r="CJ481" s="114"/>
      <c r="CK481" s="114"/>
      <c r="CL481" s="114"/>
      <c r="CM481" s="114"/>
      <c r="CN481" s="114"/>
      <c r="CO481" s="114"/>
      <c r="CP481" s="114"/>
      <c r="CQ481" s="114"/>
      <c r="CR481" s="114"/>
      <c r="CS481" s="114"/>
      <c r="CT481" s="114"/>
      <c r="CU481" s="114"/>
      <c r="CV481" s="114"/>
      <c r="CW481" s="114"/>
      <c r="CX481" s="114"/>
      <c r="CY481" s="114"/>
      <c r="CZ481" s="114"/>
      <c r="DA481" s="114"/>
      <c r="DB481" s="114"/>
      <c r="DC481" s="114"/>
      <c r="DD481" s="114"/>
      <c r="DE481" s="114"/>
      <c r="DF481" s="114"/>
      <c r="DG481" s="114"/>
      <c r="DH481" s="114"/>
      <c r="DI481" s="114"/>
      <c r="DJ481" s="114"/>
      <c r="DK481" s="114"/>
      <c r="DL481" s="114"/>
      <c r="DM481" s="114"/>
      <c r="DN481" s="114"/>
      <c r="DO481" s="114"/>
      <c r="DP481" s="114"/>
      <c r="DQ481" s="114"/>
      <c r="DR481" s="114"/>
      <c r="DS481" s="114"/>
      <c r="DT481" s="114"/>
      <c r="DU481" s="114"/>
      <c r="DV481" s="114"/>
      <c r="DW481" s="114"/>
      <c r="DX481" s="114"/>
      <c r="DY481" s="114"/>
      <c r="DZ481" s="114"/>
      <c r="EA481" s="114"/>
      <c r="EB481" s="114"/>
      <c r="EC481" s="114"/>
      <c r="ED481" s="114"/>
      <c r="EE481" s="114"/>
      <c r="EF481" s="114"/>
      <c r="EG481" s="114"/>
      <c r="EH481" s="114"/>
      <c r="EI481" s="114"/>
      <c r="EJ481" s="114"/>
      <c r="EK481" s="114"/>
      <c r="EL481" s="114"/>
      <c r="EM481" s="114"/>
      <c r="EN481" s="114"/>
      <c r="EO481" s="114"/>
      <c r="EP481" s="114"/>
      <c r="EQ481" s="114"/>
      <c r="ER481" s="114"/>
      <c r="ES481" s="114"/>
      <c r="ET481" s="114"/>
      <c r="EU481" s="114"/>
      <c r="EV481" s="114"/>
      <c r="EW481" s="114"/>
      <c r="EX481" s="114"/>
      <c r="EY481" s="114"/>
      <c r="EZ481" s="114"/>
      <c r="FA481" s="114"/>
      <c r="FB481" s="114"/>
      <c r="FC481" s="114"/>
      <c r="FD481" s="114"/>
      <c r="FE481" s="114"/>
      <c r="FF481" s="114"/>
      <c r="FG481" s="114"/>
      <c r="FH481" s="114"/>
      <c r="FI481" s="114"/>
      <c r="FJ481" s="114"/>
      <c r="FK481" s="114"/>
      <c r="FL481" s="114"/>
      <c r="FM481" s="114"/>
      <c r="FN481" s="114"/>
      <c r="FO481" s="114"/>
      <c r="FP481" s="114"/>
      <c r="FQ481" s="114"/>
      <c r="FR481" s="114"/>
      <c r="FS481" s="114"/>
      <c r="FT481" s="114"/>
      <c r="FU481" s="114"/>
      <c r="FV481" s="114"/>
      <c r="FW481" s="114"/>
      <c r="FX481" s="114"/>
      <c r="FY481" s="114"/>
      <c r="FZ481" s="114"/>
      <c r="GA481" s="114"/>
      <c r="GB481" s="114"/>
      <c r="GC481" s="114"/>
      <c r="GD481" s="114"/>
      <c r="GE481" s="114"/>
      <c r="GF481" s="114"/>
      <c r="GG481" s="114"/>
      <c r="GH481" s="114"/>
      <c r="GI481" s="114"/>
      <c r="GJ481" s="114"/>
      <c r="GK481" s="114"/>
      <c r="GL481" s="114"/>
      <c r="GM481" s="114"/>
      <c r="GN481" s="114"/>
      <c r="GO481" s="114"/>
      <c r="GP481" s="114"/>
      <c r="GQ481" s="114"/>
      <c r="GR481" s="114"/>
      <c r="GS481" s="114"/>
      <c r="GT481" s="114"/>
      <c r="GU481" s="114"/>
      <c r="GV481" s="114"/>
      <c r="GW481" s="114"/>
      <c r="GX481" s="114"/>
      <c r="GY481" s="114"/>
      <c r="GZ481" s="114"/>
      <c r="HA481" s="114"/>
      <c r="HB481" s="114"/>
      <c r="HC481" s="114"/>
      <c r="HD481" s="114"/>
      <c r="HE481" s="114"/>
      <c r="HF481" s="114"/>
      <c r="HG481" s="114"/>
      <c r="HH481" s="114"/>
      <c r="HI481" s="114"/>
      <c r="HJ481" s="114"/>
      <c r="HK481" s="114"/>
      <c r="HL481" s="114"/>
      <c r="HM481" s="114"/>
      <c r="HN481" s="114"/>
      <c r="HO481" s="114"/>
      <c r="HP481" s="114"/>
      <c r="HQ481" s="114"/>
      <c r="HR481" s="114"/>
      <c r="HS481" s="114"/>
      <c r="HT481" s="114"/>
      <c r="HU481" s="114"/>
      <c r="HV481" s="114"/>
      <c r="HW481" s="114"/>
      <c r="HX481" s="114"/>
      <c r="HY481" s="114"/>
      <c r="HZ481" s="114"/>
      <c r="IA481" s="114"/>
      <c r="IB481" s="114"/>
      <c r="IC481" s="114"/>
      <c r="ID481" s="114"/>
      <c r="IE481" s="114"/>
      <c r="IF481" s="114"/>
      <c r="IG481" s="114"/>
      <c r="IH481" s="114"/>
      <c r="II481" s="114"/>
      <c r="IJ481" s="114"/>
      <c r="IK481" s="114"/>
      <c r="IL481" s="114"/>
      <c r="IM481" s="114"/>
      <c r="IN481" s="114"/>
      <c r="IO481" s="114"/>
      <c r="IP481" s="114"/>
      <c r="IQ481" s="114"/>
      <c r="IR481" s="114"/>
      <c r="IS481" s="114"/>
      <c r="IT481" s="114"/>
      <c r="IU481" s="114"/>
      <c r="IV481" s="114"/>
      <c r="IW481" s="114"/>
      <c r="IX481" s="114"/>
      <c r="IY481" s="114"/>
    </row>
    <row r="482" spans="1:259" s="20" customFormat="1" x14ac:dyDescent="0.2">
      <c r="A482" s="123">
        <v>39990</v>
      </c>
      <c r="B482" s="103" t="s">
        <v>1029</v>
      </c>
      <c r="C482" s="103" t="s">
        <v>2139</v>
      </c>
      <c r="D482" s="103" t="s">
        <v>141</v>
      </c>
      <c r="E482" s="145" t="s">
        <v>144</v>
      </c>
      <c r="F482" s="85">
        <v>38822</v>
      </c>
      <c r="G482" s="146">
        <v>2006</v>
      </c>
      <c r="H482" s="124" t="s">
        <v>1030</v>
      </c>
      <c r="I482" s="124" t="str">
        <f t="shared" si="23"/>
        <v>TX</v>
      </c>
      <c r="J482" s="124" t="str">
        <f t="shared" si="22"/>
        <v>OK</v>
      </c>
      <c r="K482" s="124" t="str">
        <f t="shared" si="24"/>
        <v>South Central</v>
      </c>
      <c r="L482" s="124" t="str">
        <f>INDEX('State '!$A$1:$C$62,MATCH($I482,'State '!$B:$B,0),3)</f>
        <v>South Central</v>
      </c>
      <c r="M482" s="124" t="str">
        <f>INDEX('State '!$A$1:$C$62,MATCH($J482,'State '!$B:$B,0),3)</f>
        <v>South Central</v>
      </c>
      <c r="N482" s="124"/>
      <c r="O482" s="147">
        <v>10.6</v>
      </c>
      <c r="P482" s="147"/>
      <c r="Q482" s="147">
        <v>20</v>
      </c>
      <c r="R482" s="86">
        <v>20</v>
      </c>
      <c r="S482" s="148" t="s">
        <v>135</v>
      </c>
      <c r="T482" s="149" t="s">
        <v>390</v>
      </c>
      <c r="U482" s="150" t="s">
        <v>1012</v>
      </c>
      <c r="V482" s="124"/>
      <c r="W482" s="126"/>
    </row>
    <row r="483" spans="1:259" s="20" customFormat="1" x14ac:dyDescent="0.2">
      <c r="A483" s="123">
        <v>39990</v>
      </c>
      <c r="B483" s="102" t="s">
        <v>1050</v>
      </c>
      <c r="C483" s="102" t="s">
        <v>319</v>
      </c>
      <c r="D483" s="102" t="s">
        <v>137</v>
      </c>
      <c r="E483" s="102" t="s">
        <v>144</v>
      </c>
      <c r="F483" s="83">
        <v>38991</v>
      </c>
      <c r="G483" s="125">
        <v>2006</v>
      </c>
      <c r="H483" s="124" t="s">
        <v>6</v>
      </c>
      <c r="I483" s="124" t="str">
        <f t="shared" si="23"/>
        <v>TX</v>
      </c>
      <c r="J483" s="124" t="str">
        <f t="shared" si="22"/>
        <v>TX</v>
      </c>
      <c r="K483" s="124" t="str">
        <f t="shared" si="24"/>
        <v>South Central</v>
      </c>
      <c r="L483" s="124" t="str">
        <f>INDEX('State '!$A$1:$C$62,MATCH($I483,'State '!$B:$B,0),3)</f>
        <v>South Central</v>
      </c>
      <c r="M483" s="124" t="str">
        <f>INDEX('State '!$A$1:$C$62,MATCH($J483,'State '!$B:$B,0),3)</f>
        <v>South Central</v>
      </c>
      <c r="N483" s="124"/>
      <c r="O483" s="86">
        <v>25</v>
      </c>
      <c r="P483" s="86">
        <v>25</v>
      </c>
      <c r="Q483" s="86">
        <v>225</v>
      </c>
      <c r="R483" s="125">
        <v>30</v>
      </c>
      <c r="S483" s="124" t="s">
        <v>139</v>
      </c>
      <c r="T483" s="124" t="s">
        <v>188</v>
      </c>
      <c r="U483" s="124" t="s">
        <v>391</v>
      </c>
      <c r="V483" s="124"/>
      <c r="W483" s="126"/>
    </row>
    <row r="484" spans="1:259" s="20" customFormat="1" x14ac:dyDescent="0.2">
      <c r="A484" s="123">
        <v>39990</v>
      </c>
      <c r="B484" s="103" t="s">
        <v>1059</v>
      </c>
      <c r="C484" s="103" t="s">
        <v>207</v>
      </c>
      <c r="D484" s="103" t="s">
        <v>141</v>
      </c>
      <c r="E484" s="145" t="s">
        <v>144</v>
      </c>
      <c r="F484" s="85">
        <v>39037</v>
      </c>
      <c r="G484" s="151">
        <v>2006</v>
      </c>
      <c r="H484" s="124" t="s">
        <v>409</v>
      </c>
      <c r="I484" s="124" t="str">
        <f t="shared" si="23"/>
        <v>PA</v>
      </c>
      <c r="J484" s="124" t="str">
        <f t="shared" si="22"/>
        <v>NJ</v>
      </c>
      <c r="K484" s="124" t="str">
        <f t="shared" si="24"/>
        <v>Northeast</v>
      </c>
      <c r="L484" s="124" t="str">
        <f>INDEX('State '!$A$1:$C$62,MATCH($I484,'State '!$B:$B,0),3)</f>
        <v>Northeast</v>
      </c>
      <c r="M484" s="124" t="str">
        <f>INDEX('State '!$A$1:$C$62,MATCH($J484,'State '!$B:$B,0),3)</f>
        <v>Northeast</v>
      </c>
      <c r="N484" s="124"/>
      <c r="O484" s="147">
        <v>39</v>
      </c>
      <c r="P484" s="147">
        <v>6</v>
      </c>
      <c r="Q484" s="147">
        <v>101</v>
      </c>
      <c r="R484" s="86">
        <v>30</v>
      </c>
      <c r="S484" s="148" t="s">
        <v>135</v>
      </c>
      <c r="T484" s="149" t="s">
        <v>390</v>
      </c>
      <c r="U484" s="150" t="s">
        <v>1060</v>
      </c>
      <c r="V484" s="124"/>
      <c r="W484" s="126"/>
    </row>
    <row r="485" spans="1:259" s="20" customFormat="1" x14ac:dyDescent="0.2">
      <c r="A485" s="123">
        <v>39990</v>
      </c>
      <c r="B485" s="102" t="s">
        <v>1076</v>
      </c>
      <c r="C485" s="102" t="s">
        <v>229</v>
      </c>
      <c r="D485" s="102" t="s">
        <v>141</v>
      </c>
      <c r="E485" s="102" t="s">
        <v>144</v>
      </c>
      <c r="F485" s="83">
        <v>38838</v>
      </c>
      <c r="G485" s="125">
        <v>2006</v>
      </c>
      <c r="H485" s="124" t="s">
        <v>1077</v>
      </c>
      <c r="I485" s="124" t="str">
        <f t="shared" si="23"/>
        <v>IA</v>
      </c>
      <c r="J485" s="124" t="str">
        <f t="shared" si="22"/>
        <v>IN</v>
      </c>
      <c r="K485" s="124" t="str">
        <f t="shared" si="24"/>
        <v>Midwest</v>
      </c>
      <c r="L485" s="124" t="str">
        <f>INDEX('State '!$A$1:$C$62,MATCH($I485,'State '!$B:$B,0),3)</f>
        <v>Midwest</v>
      </c>
      <c r="M485" s="124" t="str">
        <f>INDEX('State '!$A$1:$C$62,MATCH($J485,'State '!$B:$B,0),3)</f>
        <v>Midwest</v>
      </c>
      <c r="N485" s="124"/>
      <c r="O485" s="86">
        <v>20.7</v>
      </c>
      <c r="P485" s="86"/>
      <c r="Q485" s="86">
        <v>130</v>
      </c>
      <c r="R485" s="125"/>
      <c r="S485" s="124" t="s">
        <v>135</v>
      </c>
      <c r="T485" s="124" t="s">
        <v>390</v>
      </c>
      <c r="U485" s="124" t="s">
        <v>1078</v>
      </c>
      <c r="V485" s="124"/>
      <c r="W485" s="126"/>
    </row>
    <row r="486" spans="1:259" s="20" customFormat="1" x14ac:dyDescent="0.2">
      <c r="A486" s="123">
        <v>39990</v>
      </c>
      <c r="B486" s="103" t="s">
        <v>1031</v>
      </c>
      <c r="C486" s="103" t="s">
        <v>315</v>
      </c>
      <c r="D486" s="103" t="s">
        <v>141</v>
      </c>
      <c r="E486" s="145" t="s">
        <v>144</v>
      </c>
      <c r="F486" s="85">
        <v>38895</v>
      </c>
      <c r="G486" s="151">
        <v>2006</v>
      </c>
      <c r="H486" s="124" t="s">
        <v>8</v>
      </c>
      <c r="I486" s="124" t="str">
        <f t="shared" si="23"/>
        <v>OH</v>
      </c>
      <c r="J486" s="124" t="str">
        <f t="shared" si="22"/>
        <v>OH</v>
      </c>
      <c r="K486" s="124" t="str">
        <f t="shared" si="24"/>
        <v>Northeast</v>
      </c>
      <c r="L486" s="124" t="str">
        <f>INDEX('State '!$A$1:$C$62,MATCH($I486,'State '!$B:$B,0),3)</f>
        <v>Northeast</v>
      </c>
      <c r="M486" s="124" t="str">
        <f>INDEX('State '!$A$1:$C$62,MATCH($J486,'State '!$B:$B,0),3)</f>
        <v>Northeast</v>
      </c>
      <c r="N486" s="124"/>
      <c r="O486" s="147">
        <v>41</v>
      </c>
      <c r="P486" s="147">
        <v>24</v>
      </c>
      <c r="Q486" s="147">
        <v>100</v>
      </c>
      <c r="R486" s="86" t="s">
        <v>1032</v>
      </c>
      <c r="S486" s="148" t="s">
        <v>139</v>
      </c>
      <c r="T486" s="149" t="s">
        <v>188</v>
      </c>
      <c r="U486" s="150" t="s">
        <v>391</v>
      </c>
      <c r="V486" s="124"/>
      <c r="W486" s="126"/>
    </row>
    <row r="487" spans="1:259" s="20" customFormat="1" x14ac:dyDescent="0.2">
      <c r="A487" s="123">
        <v>39990</v>
      </c>
      <c r="B487" s="103" t="s">
        <v>2142</v>
      </c>
      <c r="C487" s="103" t="s">
        <v>258</v>
      </c>
      <c r="D487" s="103" t="s">
        <v>141</v>
      </c>
      <c r="E487" s="145" t="s">
        <v>144</v>
      </c>
      <c r="F487" s="85">
        <v>39052</v>
      </c>
      <c r="G487" s="151">
        <v>2006</v>
      </c>
      <c r="H487" s="124" t="s">
        <v>50</v>
      </c>
      <c r="I487" s="124" t="str">
        <f t="shared" si="23"/>
        <v>WA</v>
      </c>
      <c r="J487" s="124" t="str">
        <f t="shared" si="22"/>
        <v>WA</v>
      </c>
      <c r="K487" s="124" t="str">
        <f t="shared" si="24"/>
        <v>Pacific</v>
      </c>
      <c r="L487" s="124" t="str">
        <f>INDEX('State '!$A$1:$C$62,MATCH($I487,'State '!$B:$B,0),3)</f>
        <v>Pacific</v>
      </c>
      <c r="M487" s="124" t="str">
        <f>INDEX('State '!$A$1:$C$62,MATCH($J487,'State '!$B:$B,0),3)</f>
        <v>Pacific</v>
      </c>
      <c r="N487" s="124"/>
      <c r="O487" s="147">
        <v>333</v>
      </c>
      <c r="P487" s="147">
        <v>80</v>
      </c>
      <c r="Q487" s="147">
        <v>360</v>
      </c>
      <c r="R487" s="86" t="s">
        <v>650</v>
      </c>
      <c r="S487" s="148" t="s">
        <v>135</v>
      </c>
      <c r="T487" s="149" t="s">
        <v>390</v>
      </c>
      <c r="U487" s="150" t="s">
        <v>1066</v>
      </c>
      <c r="V487" s="124"/>
      <c r="W487" s="126"/>
    </row>
    <row r="488" spans="1:259" s="20" customFormat="1" x14ac:dyDescent="0.2">
      <c r="A488" s="123">
        <v>39990</v>
      </c>
      <c r="B488" s="103" t="s">
        <v>1040</v>
      </c>
      <c r="C488" s="103" t="s">
        <v>239</v>
      </c>
      <c r="D488" s="103" t="s">
        <v>141</v>
      </c>
      <c r="E488" s="145" t="s">
        <v>144</v>
      </c>
      <c r="F488" s="85">
        <v>39066</v>
      </c>
      <c r="G488" s="151">
        <v>2006</v>
      </c>
      <c r="H488" s="124" t="s">
        <v>29</v>
      </c>
      <c r="I488" s="124" t="str">
        <f t="shared" si="23"/>
        <v>WY</v>
      </c>
      <c r="J488" s="124" t="str">
        <f t="shared" si="22"/>
        <v>WY</v>
      </c>
      <c r="K488" s="124" t="str">
        <f t="shared" si="24"/>
        <v>Mountain</v>
      </c>
      <c r="L488" s="124" t="str">
        <f>INDEX('State '!$A$1:$C$62,MATCH($I488,'State '!$B:$B,0),3)</f>
        <v>Mountain</v>
      </c>
      <c r="M488" s="124" t="str">
        <f>INDEX('State '!$A$1:$C$62,MATCH($J488,'State '!$B:$B,0),3)</f>
        <v>Mountain</v>
      </c>
      <c r="N488" s="124"/>
      <c r="O488" s="147">
        <v>51.5</v>
      </c>
      <c r="P488" s="147">
        <v>27.1</v>
      </c>
      <c r="Q488" s="147">
        <v>550</v>
      </c>
      <c r="R488" s="86">
        <v>36</v>
      </c>
      <c r="S488" s="148" t="s">
        <v>135</v>
      </c>
      <c r="T488" s="149" t="s">
        <v>390</v>
      </c>
      <c r="U488" s="150" t="s">
        <v>1041</v>
      </c>
      <c r="V488" s="124"/>
      <c r="W488" s="126"/>
    </row>
    <row r="489" spans="1:259" s="20" customFormat="1" x14ac:dyDescent="0.2">
      <c r="A489" s="123">
        <v>39990</v>
      </c>
      <c r="B489" s="102" t="s">
        <v>1019</v>
      </c>
      <c r="C489" s="102" t="s">
        <v>318</v>
      </c>
      <c r="D489" s="102" t="s">
        <v>134</v>
      </c>
      <c r="E489" s="102" t="s">
        <v>144</v>
      </c>
      <c r="F489" s="83">
        <v>39036</v>
      </c>
      <c r="G489" s="125">
        <v>2006</v>
      </c>
      <c r="H489" s="124" t="s">
        <v>29</v>
      </c>
      <c r="I489" s="124" t="str">
        <f t="shared" si="23"/>
        <v>WY</v>
      </c>
      <c r="J489" s="124" t="str">
        <f t="shared" si="22"/>
        <v>WY</v>
      </c>
      <c r="K489" s="124" t="str">
        <f t="shared" si="24"/>
        <v>Mountain</v>
      </c>
      <c r="L489" s="124" t="str">
        <f>INDEX('State '!$A$1:$C$62,MATCH($I489,'State '!$B:$B,0),3)</f>
        <v>Mountain</v>
      </c>
      <c r="M489" s="124" t="str">
        <f>INDEX('State '!$A$1:$C$62,MATCH($J489,'State '!$B:$B,0),3)</f>
        <v>Mountain</v>
      </c>
      <c r="N489" s="124"/>
      <c r="O489" s="86">
        <v>11.3</v>
      </c>
      <c r="P489" s="86">
        <v>20.8</v>
      </c>
      <c r="Q489" s="86">
        <v>300</v>
      </c>
      <c r="R489" s="125">
        <v>20</v>
      </c>
      <c r="S489" s="124" t="s">
        <v>135</v>
      </c>
      <c r="T489" s="124" t="s">
        <v>390</v>
      </c>
      <c r="U489" s="124" t="s">
        <v>978</v>
      </c>
      <c r="V489" s="124"/>
      <c r="W489" s="126"/>
    </row>
    <row r="490" spans="1:259" s="20" customFormat="1" x14ac:dyDescent="0.2">
      <c r="A490" s="123">
        <v>39990</v>
      </c>
      <c r="B490" s="102" t="s">
        <v>1025</v>
      </c>
      <c r="C490" s="102" t="s">
        <v>312</v>
      </c>
      <c r="D490" s="102" t="s">
        <v>141</v>
      </c>
      <c r="E490" s="102" t="s">
        <v>144</v>
      </c>
      <c r="F490" s="83">
        <v>39050</v>
      </c>
      <c r="G490" s="125">
        <v>2006</v>
      </c>
      <c r="H490" s="124" t="s">
        <v>1026</v>
      </c>
      <c r="I490" s="124" t="str">
        <f t="shared" si="23"/>
        <v>OK</v>
      </c>
      <c r="J490" s="124" t="str">
        <f t="shared" si="22"/>
        <v>MO</v>
      </c>
      <c r="K490" s="124" t="str">
        <f t="shared" si="24"/>
        <v>South Central, Midwest</v>
      </c>
      <c r="L490" s="124" t="str">
        <f>INDEX('State '!$A$1:$C$62,MATCH($I490,'State '!$B:$B,0),3)</f>
        <v>South Central</v>
      </c>
      <c r="M490" s="124" t="str">
        <f>INDEX('State '!$A$1:$C$62,MATCH($J490,'State '!$B:$B,0),3)</f>
        <v>Midwest</v>
      </c>
      <c r="N490" s="124"/>
      <c r="O490" s="86">
        <v>1.7</v>
      </c>
      <c r="P490" s="86">
        <v>2</v>
      </c>
      <c r="Q490" s="86">
        <v>25</v>
      </c>
      <c r="R490" s="125" t="s">
        <v>1027</v>
      </c>
      <c r="S490" s="124" t="s">
        <v>135</v>
      </c>
      <c r="T490" s="124" t="s">
        <v>390</v>
      </c>
      <c r="U490" s="124" t="s">
        <v>1028</v>
      </c>
      <c r="V490" s="124"/>
      <c r="W490" s="126"/>
    </row>
    <row r="491" spans="1:259" s="20" customFormat="1" x14ac:dyDescent="0.2">
      <c r="A491" s="123">
        <v>39990</v>
      </c>
      <c r="B491" s="103" t="s">
        <v>1070</v>
      </c>
      <c r="C491" s="103" t="s">
        <v>231</v>
      </c>
      <c r="D491" s="103" t="s">
        <v>134</v>
      </c>
      <c r="E491" s="145" t="s">
        <v>144</v>
      </c>
      <c r="F491" s="85">
        <v>39063</v>
      </c>
      <c r="G491" s="151">
        <v>2006</v>
      </c>
      <c r="H491" s="124" t="s">
        <v>10</v>
      </c>
      <c r="I491" s="124" t="str">
        <f t="shared" si="23"/>
        <v>NY</v>
      </c>
      <c r="J491" s="124" t="str">
        <f t="shared" si="22"/>
        <v>NY</v>
      </c>
      <c r="K491" s="124" t="str">
        <f t="shared" si="24"/>
        <v>Northeast</v>
      </c>
      <c r="L491" s="124" t="str">
        <f>INDEX('State '!$A$1:$C$62,MATCH($I491,'State '!$B:$B,0),3)</f>
        <v>Northeast</v>
      </c>
      <c r="M491" s="124" t="str">
        <f>INDEX('State '!$A$1:$C$62,MATCH($J491,'State '!$B:$B,0),3)</f>
        <v>Northeast</v>
      </c>
      <c r="N491" s="124"/>
      <c r="O491" s="147">
        <v>10</v>
      </c>
      <c r="P491" s="147">
        <v>6</v>
      </c>
      <c r="Q491" s="147">
        <v>500</v>
      </c>
      <c r="R491" s="86">
        <v>20</v>
      </c>
      <c r="S491" s="148" t="s">
        <v>135</v>
      </c>
      <c r="T491" s="149" t="s">
        <v>390</v>
      </c>
      <c r="U491" s="150" t="s">
        <v>891</v>
      </c>
      <c r="V491" s="124"/>
      <c r="W491" s="126"/>
    </row>
    <row r="492" spans="1:259" s="20" customFormat="1" x14ac:dyDescent="0.2">
      <c r="A492" s="123">
        <v>39990</v>
      </c>
      <c r="B492" s="102" t="s">
        <v>1044</v>
      </c>
      <c r="C492" s="102" t="s">
        <v>2008</v>
      </c>
      <c r="D492" s="102" t="s">
        <v>141</v>
      </c>
      <c r="E492" s="102" t="s">
        <v>144</v>
      </c>
      <c r="F492" s="83">
        <v>39071</v>
      </c>
      <c r="G492" s="125">
        <v>2006</v>
      </c>
      <c r="H492" s="124" t="s">
        <v>23</v>
      </c>
      <c r="I492" s="124" t="str">
        <f t="shared" si="23"/>
        <v>KY</v>
      </c>
      <c r="J492" s="124" t="str">
        <f t="shared" si="22"/>
        <v>KY</v>
      </c>
      <c r="K492" s="124" t="str">
        <f t="shared" si="24"/>
        <v>Midwest</v>
      </c>
      <c r="L492" s="124" t="str">
        <f>INDEX('State '!$A$1:$C$62,MATCH($I492,'State '!$B:$B,0),3)</f>
        <v>Midwest</v>
      </c>
      <c r="M492" s="124" t="str">
        <f>INDEX('State '!$A$1:$C$62,MATCH($J492,'State '!$B:$B,0),3)</f>
        <v>Midwest</v>
      </c>
      <c r="N492" s="124"/>
      <c r="O492" s="86">
        <v>14.17</v>
      </c>
      <c r="P492" s="86">
        <v>27.5</v>
      </c>
      <c r="Q492" s="86">
        <v>80</v>
      </c>
      <c r="R492" s="125" t="s">
        <v>1045</v>
      </c>
      <c r="S492" s="124" t="s">
        <v>135</v>
      </c>
      <c r="T492" s="124" t="s">
        <v>390</v>
      </c>
      <c r="U492" s="124" t="s">
        <v>1046</v>
      </c>
      <c r="V492" s="124"/>
      <c r="W492" s="126"/>
    </row>
    <row r="493" spans="1:259" s="20" customFormat="1" x14ac:dyDescent="0.2">
      <c r="A493" s="123">
        <v>39990</v>
      </c>
      <c r="B493" s="103" t="s">
        <v>1035</v>
      </c>
      <c r="C493" s="103" t="s">
        <v>308</v>
      </c>
      <c r="D493" s="103" t="s">
        <v>141</v>
      </c>
      <c r="E493" s="145" t="s">
        <v>144</v>
      </c>
      <c r="F493" s="85">
        <v>38718</v>
      </c>
      <c r="G493" s="151">
        <v>2006</v>
      </c>
      <c r="H493" s="124" t="s">
        <v>25</v>
      </c>
      <c r="I493" s="124" t="str">
        <f t="shared" si="23"/>
        <v>CO</v>
      </c>
      <c r="J493" s="124" t="str">
        <f t="shared" si="22"/>
        <v>CO</v>
      </c>
      <c r="K493" s="124" t="str">
        <f t="shared" si="24"/>
        <v>Mountain</v>
      </c>
      <c r="L493" s="124" t="str">
        <f>INDEX('State '!$A$1:$C$62,MATCH($I493,'State '!$B:$B,0),3)</f>
        <v>Mountain</v>
      </c>
      <c r="M493" s="124" t="str">
        <f>INDEX('State '!$A$1:$C$62,MATCH($J493,'State '!$B:$B,0),3)</f>
        <v>Mountain</v>
      </c>
      <c r="N493" s="124"/>
      <c r="O493" s="147">
        <v>16.3</v>
      </c>
      <c r="P493" s="147"/>
      <c r="Q493" s="147">
        <v>300</v>
      </c>
      <c r="R493" s="86" t="s">
        <v>1036</v>
      </c>
      <c r="S493" s="148" t="s">
        <v>135</v>
      </c>
      <c r="T493" s="149" t="s">
        <v>390</v>
      </c>
      <c r="U493" s="150" t="s">
        <v>1037</v>
      </c>
      <c r="V493" s="124"/>
      <c r="W493" s="126"/>
    </row>
    <row r="494" spans="1:259" s="20" customFormat="1" x14ac:dyDescent="0.2">
      <c r="A494" s="123">
        <v>39990</v>
      </c>
      <c r="B494" s="103" t="s">
        <v>1984</v>
      </c>
      <c r="C494" s="103" t="s">
        <v>1981</v>
      </c>
      <c r="D494" s="103" t="s">
        <v>141</v>
      </c>
      <c r="E494" s="145" t="s">
        <v>144</v>
      </c>
      <c r="F494" s="85">
        <v>39022</v>
      </c>
      <c r="G494" s="151">
        <v>2006</v>
      </c>
      <c r="H494" s="124" t="s">
        <v>44</v>
      </c>
      <c r="I494" s="124" t="str">
        <f t="shared" si="23"/>
        <v>ON</v>
      </c>
      <c r="J494" s="124" t="str">
        <f t="shared" si="22"/>
        <v>ON</v>
      </c>
      <c r="K494" s="124" t="str">
        <f t="shared" si="24"/>
        <v>Canada</v>
      </c>
      <c r="L494" s="124" t="str">
        <f>INDEX('State '!$A$1:$C$62,MATCH($I494,'State '!$B:$B,0),3)</f>
        <v>Canada</v>
      </c>
      <c r="M494" s="124" t="str">
        <f>INDEX('State '!$A$1:$C$62,MATCH($J494,'State '!$B:$B,0),3)</f>
        <v>Canada</v>
      </c>
      <c r="N494" s="124"/>
      <c r="O494" s="147">
        <v>120</v>
      </c>
      <c r="P494" s="147">
        <v>22</v>
      </c>
      <c r="Q494" s="147">
        <v>372</v>
      </c>
      <c r="R494" s="86"/>
      <c r="S494" s="148" t="s">
        <v>1982</v>
      </c>
      <c r="T494" s="149" t="s">
        <v>842</v>
      </c>
      <c r="U494" s="150" t="s">
        <v>391</v>
      </c>
      <c r="V494" s="124"/>
      <c r="W494" s="126"/>
    </row>
    <row r="495" spans="1:259" s="20" customFormat="1" x14ac:dyDescent="0.2">
      <c r="A495" s="123">
        <v>39990</v>
      </c>
      <c r="B495" s="103" t="s">
        <v>1068</v>
      </c>
      <c r="C495" s="103" t="s">
        <v>249</v>
      </c>
      <c r="D495" s="103" t="s">
        <v>141</v>
      </c>
      <c r="E495" s="145" t="s">
        <v>144</v>
      </c>
      <c r="F495" s="85">
        <v>38835</v>
      </c>
      <c r="G495" s="151">
        <v>2006</v>
      </c>
      <c r="H495" s="124" t="s">
        <v>586</v>
      </c>
      <c r="I495" s="124" t="str">
        <f t="shared" si="23"/>
        <v>CO</v>
      </c>
      <c r="J495" s="124" t="str">
        <f t="shared" si="22"/>
        <v>WY</v>
      </c>
      <c r="K495" s="124" t="str">
        <f t="shared" si="24"/>
        <v>Mountain</v>
      </c>
      <c r="L495" s="124" t="str">
        <f>INDEX('State '!$A$1:$C$62,MATCH($I495,'State '!$B:$B,0),3)</f>
        <v>Mountain</v>
      </c>
      <c r="M495" s="124" t="str">
        <f>INDEX('State '!$A$1:$C$62,MATCH($J495,'State '!$B:$B,0),3)</f>
        <v>Mountain</v>
      </c>
      <c r="N495" s="124"/>
      <c r="O495" s="147">
        <v>136.41999999999999</v>
      </c>
      <c r="P495" s="147">
        <v>142</v>
      </c>
      <c r="Q495" s="147">
        <v>350</v>
      </c>
      <c r="R495" s="86">
        <v>24</v>
      </c>
      <c r="S495" s="148" t="s">
        <v>135</v>
      </c>
      <c r="T495" s="149" t="s">
        <v>390</v>
      </c>
      <c r="U495" s="150" t="s">
        <v>1069</v>
      </c>
      <c r="V495" s="124"/>
      <c r="W495" s="126"/>
    </row>
    <row r="496" spans="1:259" s="20" customFormat="1" x14ac:dyDescent="0.2">
      <c r="A496" s="123">
        <v>39990</v>
      </c>
      <c r="B496" s="103" t="s">
        <v>1058</v>
      </c>
      <c r="C496" s="103" t="s">
        <v>322</v>
      </c>
      <c r="D496" s="103" t="s">
        <v>134</v>
      </c>
      <c r="E496" s="145" t="s">
        <v>144</v>
      </c>
      <c r="F496" s="85">
        <v>38899</v>
      </c>
      <c r="G496" s="151">
        <v>2006</v>
      </c>
      <c r="H496" s="124" t="s">
        <v>29</v>
      </c>
      <c r="I496" s="124" t="str">
        <f t="shared" si="23"/>
        <v>WY</v>
      </c>
      <c r="J496" s="124" t="str">
        <f t="shared" si="22"/>
        <v>WY</v>
      </c>
      <c r="K496" s="124" t="str">
        <f t="shared" si="24"/>
        <v>Mountain</v>
      </c>
      <c r="L496" s="124" t="str">
        <f>INDEX('State '!$A$1:$C$62,MATCH($I496,'State '!$B:$B,0),3)</f>
        <v>Mountain</v>
      </c>
      <c r="M496" s="124" t="str">
        <f>INDEX('State '!$A$1:$C$62,MATCH($J496,'State '!$B:$B,0),3)</f>
        <v>Mountain</v>
      </c>
      <c r="N496" s="124"/>
      <c r="O496" s="147">
        <v>20</v>
      </c>
      <c r="P496" s="147">
        <v>21</v>
      </c>
      <c r="Q496" s="147">
        <v>300</v>
      </c>
      <c r="R496" s="86">
        <v>10</v>
      </c>
      <c r="S496" s="148" t="s">
        <v>139</v>
      </c>
      <c r="T496" s="149" t="s">
        <v>188</v>
      </c>
      <c r="U496" s="150" t="s">
        <v>391</v>
      </c>
      <c r="V496" s="124"/>
      <c r="W496" s="126"/>
    </row>
    <row r="497" spans="1:23" s="20" customFormat="1" x14ac:dyDescent="0.2">
      <c r="A497" s="123">
        <v>39990</v>
      </c>
      <c r="B497" s="102" t="s">
        <v>1116</v>
      </c>
      <c r="C497" s="102" t="s">
        <v>1792</v>
      </c>
      <c r="D497" s="102" t="s">
        <v>134</v>
      </c>
      <c r="E497" s="102" t="s">
        <v>144</v>
      </c>
      <c r="F497" s="83">
        <v>38657</v>
      </c>
      <c r="G497" s="84">
        <v>2005</v>
      </c>
      <c r="H497" s="124" t="s">
        <v>34</v>
      </c>
      <c r="I497" s="124" t="str">
        <f t="shared" si="23"/>
        <v>WI</v>
      </c>
      <c r="J497" s="124" t="str">
        <f t="shared" si="22"/>
        <v>WI</v>
      </c>
      <c r="K497" s="124" t="str">
        <f t="shared" si="24"/>
        <v>Midwest</v>
      </c>
      <c r="L497" s="124" t="str">
        <f>INDEX('State '!$A$1:$C$62,MATCH($I497,'State '!$B:$B,0),3)</f>
        <v>Midwest</v>
      </c>
      <c r="M497" s="124" t="str">
        <f>INDEX('State '!$A$1:$C$62,MATCH($J497,'State '!$B:$B,0),3)</f>
        <v>Midwest</v>
      </c>
      <c r="N497" s="124"/>
      <c r="O497" s="86">
        <v>18.600000000000001</v>
      </c>
      <c r="P497" s="86">
        <v>8.1999999999999993</v>
      </c>
      <c r="Q497" s="86">
        <v>143.4</v>
      </c>
      <c r="R497" s="125" t="s">
        <v>800</v>
      </c>
      <c r="S497" s="124" t="s">
        <v>135</v>
      </c>
      <c r="T497" s="124" t="s">
        <v>390</v>
      </c>
      <c r="U497" s="124" t="s">
        <v>1117</v>
      </c>
      <c r="V497" s="124"/>
      <c r="W497" s="126"/>
    </row>
    <row r="498" spans="1:23" s="20" customFormat="1" x14ac:dyDescent="0.2">
      <c r="A498" s="123">
        <v>39990</v>
      </c>
      <c r="B498" s="102" t="s">
        <v>1086</v>
      </c>
      <c r="C498" s="102" t="s">
        <v>1792</v>
      </c>
      <c r="D498" s="102" t="s">
        <v>141</v>
      </c>
      <c r="E498" s="102" t="s">
        <v>144</v>
      </c>
      <c r="F498" s="83">
        <v>38702</v>
      </c>
      <c r="G498" s="84">
        <v>2005</v>
      </c>
      <c r="H498" s="124" t="s">
        <v>34</v>
      </c>
      <c r="I498" s="124" t="str">
        <f t="shared" si="23"/>
        <v>WI</v>
      </c>
      <c r="J498" s="124" t="str">
        <f t="shared" si="22"/>
        <v>WI</v>
      </c>
      <c r="K498" s="124" t="str">
        <f t="shared" si="24"/>
        <v>Midwest</v>
      </c>
      <c r="L498" s="124" t="str">
        <f>INDEX('State '!$A$1:$C$62,MATCH($I498,'State '!$B:$B,0),3)</f>
        <v>Midwest</v>
      </c>
      <c r="M498" s="124" t="str">
        <f>INDEX('State '!$A$1:$C$62,MATCH($J498,'State '!$B:$B,0),3)</f>
        <v>Midwest</v>
      </c>
      <c r="N498" s="124"/>
      <c r="O498" s="86">
        <v>13.52</v>
      </c>
      <c r="P498" s="86"/>
      <c r="Q498" s="86">
        <v>105</v>
      </c>
      <c r="R498" s="125"/>
      <c r="S498" s="124" t="s">
        <v>135</v>
      </c>
      <c r="T498" s="124" t="s">
        <v>390</v>
      </c>
      <c r="U498" s="124" t="s">
        <v>1087</v>
      </c>
      <c r="V498" s="124"/>
      <c r="W498" s="126"/>
    </row>
    <row r="499" spans="1:23" s="20" customFormat="1" ht="25.5" x14ac:dyDescent="0.2">
      <c r="A499" s="123">
        <v>39990</v>
      </c>
      <c r="B499" s="102" t="s">
        <v>1123</v>
      </c>
      <c r="C499" s="102" t="s">
        <v>259</v>
      </c>
      <c r="D499" s="102" t="s">
        <v>141</v>
      </c>
      <c r="E499" s="102" t="s">
        <v>144</v>
      </c>
      <c r="F499" s="83">
        <v>38686</v>
      </c>
      <c r="G499" s="84">
        <v>2005</v>
      </c>
      <c r="H499" s="124" t="s">
        <v>1124</v>
      </c>
      <c r="I499" s="124" t="str">
        <f t="shared" si="23"/>
        <v>OK</v>
      </c>
      <c r="J499" s="124" t="str">
        <f t="shared" si="22"/>
        <v>TX</v>
      </c>
      <c r="K499" s="124" t="str">
        <f t="shared" si="24"/>
        <v>South Central</v>
      </c>
      <c r="L499" s="124" t="str">
        <f>INDEX('State '!$A$1:$C$62,MATCH($I499,'State '!$B:$B,0),3)</f>
        <v>South Central</v>
      </c>
      <c r="M499" s="124" t="str">
        <f>INDEX('State '!$A$1:$C$62,MATCH($J499,'State '!$B:$B,0),3)</f>
        <v>South Central</v>
      </c>
      <c r="N499" s="124"/>
      <c r="O499" s="86">
        <v>31.9</v>
      </c>
      <c r="P499" s="86"/>
      <c r="Q499" s="86">
        <v>112.9</v>
      </c>
      <c r="R499" s="125" t="s">
        <v>726</v>
      </c>
      <c r="S499" s="124" t="s">
        <v>135</v>
      </c>
      <c r="T499" s="124" t="s">
        <v>390</v>
      </c>
      <c r="U499" s="124" t="s">
        <v>1125</v>
      </c>
      <c r="V499" s="124"/>
      <c r="W499" s="126"/>
    </row>
    <row r="500" spans="1:23" s="20" customFormat="1" ht="25.5" x14ac:dyDescent="0.2">
      <c r="A500" s="123">
        <v>39990</v>
      </c>
      <c r="B500" s="102" t="s">
        <v>1128</v>
      </c>
      <c r="C500" s="102" t="s">
        <v>259</v>
      </c>
      <c r="D500" s="102" t="s">
        <v>134</v>
      </c>
      <c r="E500" s="102" t="s">
        <v>144</v>
      </c>
      <c r="F500" s="83">
        <v>38700</v>
      </c>
      <c r="G500" s="84">
        <v>2005</v>
      </c>
      <c r="H500" s="124" t="s">
        <v>37</v>
      </c>
      <c r="I500" s="124" t="str">
        <f t="shared" si="23"/>
        <v>OK</v>
      </c>
      <c r="J500" s="124" t="str">
        <f t="shared" si="22"/>
        <v>OK</v>
      </c>
      <c r="K500" s="124" t="str">
        <f t="shared" si="24"/>
        <v>South Central</v>
      </c>
      <c r="L500" s="124" t="str">
        <f>INDEX('State '!$A$1:$C$62,MATCH($I500,'State '!$B:$B,0),3)</f>
        <v>South Central</v>
      </c>
      <c r="M500" s="124" t="str">
        <f>INDEX('State '!$A$1:$C$62,MATCH($J500,'State '!$B:$B,0),3)</f>
        <v>South Central</v>
      </c>
      <c r="N500" s="124"/>
      <c r="O500" s="86">
        <v>3.5</v>
      </c>
      <c r="P500" s="86">
        <v>24</v>
      </c>
      <c r="Q500" s="86">
        <v>400</v>
      </c>
      <c r="R500" s="125" t="s">
        <v>488</v>
      </c>
      <c r="S500" s="124" t="s">
        <v>135</v>
      </c>
      <c r="T500" s="124" t="s">
        <v>390</v>
      </c>
      <c r="U500" s="124" t="s">
        <v>1129</v>
      </c>
      <c r="V500" s="124"/>
      <c r="W500" s="126"/>
    </row>
    <row r="501" spans="1:23" s="20" customFormat="1" x14ac:dyDescent="0.2">
      <c r="A501" s="123">
        <v>39990</v>
      </c>
      <c r="B501" s="102" t="s">
        <v>1109</v>
      </c>
      <c r="C501" s="102" t="s">
        <v>296</v>
      </c>
      <c r="D501" s="102" t="s">
        <v>141</v>
      </c>
      <c r="E501" s="102" t="s">
        <v>144</v>
      </c>
      <c r="F501" s="83">
        <v>38663</v>
      </c>
      <c r="G501" s="84">
        <v>2005</v>
      </c>
      <c r="H501" s="124" t="s">
        <v>867</v>
      </c>
      <c r="I501" s="124" t="str">
        <f t="shared" si="23"/>
        <v>CO</v>
      </c>
      <c r="J501" s="124" t="str">
        <f t="shared" si="22"/>
        <v>KS</v>
      </c>
      <c r="K501" s="124" t="str">
        <f t="shared" si="24"/>
        <v>Mountain, South Central</v>
      </c>
      <c r="L501" s="124" t="str">
        <f>INDEX('State '!$A$1:$C$62,MATCH($I501,'State '!$B:$B,0),3)</f>
        <v>Mountain</v>
      </c>
      <c r="M501" s="124" t="str">
        <f>INDEX('State '!$A$1:$C$62,MATCH($J501,'State '!$B:$B,0),3)</f>
        <v>South Central</v>
      </c>
      <c r="N501" s="124"/>
      <c r="O501" s="86">
        <v>7.8</v>
      </c>
      <c r="P501" s="86"/>
      <c r="Q501" s="86">
        <v>170</v>
      </c>
      <c r="R501" s="125">
        <v>36</v>
      </c>
      <c r="S501" s="124" t="s">
        <v>135</v>
      </c>
      <c r="T501" s="124" t="s">
        <v>390</v>
      </c>
      <c r="U501" s="124" t="s">
        <v>1110</v>
      </c>
      <c r="V501" s="124"/>
      <c r="W501" s="126"/>
    </row>
    <row r="502" spans="1:23" s="20" customFormat="1" x14ac:dyDescent="0.2">
      <c r="A502" s="123">
        <v>39990</v>
      </c>
      <c r="B502" s="102" t="s">
        <v>1097</v>
      </c>
      <c r="C502" s="102" t="s">
        <v>260</v>
      </c>
      <c r="D502" s="102" t="s">
        <v>141</v>
      </c>
      <c r="E502" s="102" t="s">
        <v>144</v>
      </c>
      <c r="F502" s="83">
        <v>38701</v>
      </c>
      <c r="G502" s="84">
        <v>2005</v>
      </c>
      <c r="H502" s="124" t="s">
        <v>1002</v>
      </c>
      <c r="I502" s="124" t="str">
        <f t="shared" si="23"/>
        <v>CO</v>
      </c>
      <c r="J502" s="124" t="str">
        <f t="shared" si="22"/>
        <v>OK</v>
      </c>
      <c r="K502" s="124" t="str">
        <f t="shared" si="24"/>
        <v>Mountain, South Central</v>
      </c>
      <c r="L502" s="124" t="str">
        <f>INDEX('State '!$A$1:$C$62,MATCH($I502,'State '!$B:$B,0),3)</f>
        <v>Mountain</v>
      </c>
      <c r="M502" s="124" t="str">
        <f>INDEX('State '!$A$1:$C$62,MATCH($J502,'State '!$B:$B,0),3)</f>
        <v>South Central</v>
      </c>
      <c r="N502" s="124"/>
      <c r="O502" s="86">
        <v>60.4</v>
      </c>
      <c r="P502" s="86">
        <v>102</v>
      </c>
      <c r="Q502" s="86">
        <v>104</v>
      </c>
      <c r="R502" s="125" t="s">
        <v>488</v>
      </c>
      <c r="S502" s="124" t="s">
        <v>135</v>
      </c>
      <c r="T502" s="124" t="s">
        <v>390</v>
      </c>
      <c r="U502" s="124" t="s">
        <v>1098</v>
      </c>
      <c r="V502" s="124"/>
      <c r="W502" s="126"/>
    </row>
    <row r="503" spans="1:23" s="20" customFormat="1" x14ac:dyDescent="0.2">
      <c r="A503" s="123">
        <v>39990</v>
      </c>
      <c r="B503" s="102" t="s">
        <v>1130</v>
      </c>
      <c r="C503" s="102" t="s">
        <v>328</v>
      </c>
      <c r="D503" s="102" t="s">
        <v>137</v>
      </c>
      <c r="E503" s="102" t="s">
        <v>144</v>
      </c>
      <c r="F503" s="83">
        <v>38661</v>
      </c>
      <c r="G503" s="84">
        <v>2005</v>
      </c>
      <c r="H503" s="124" t="s">
        <v>41</v>
      </c>
      <c r="I503" s="124" t="str">
        <f t="shared" si="23"/>
        <v>MI</v>
      </c>
      <c r="J503" s="124" t="str">
        <f t="shared" si="22"/>
        <v>MI</v>
      </c>
      <c r="K503" s="124" t="str">
        <f t="shared" si="24"/>
        <v>Midwest</v>
      </c>
      <c r="L503" s="124" t="str">
        <f>INDEX('State '!$A$1:$C$62,MATCH($I503,'State '!$B:$B,0),3)</f>
        <v>Midwest</v>
      </c>
      <c r="M503" s="124" t="str">
        <f>INDEX('State '!$A$1:$C$62,MATCH($J503,'State '!$B:$B,0),3)</f>
        <v>Midwest</v>
      </c>
      <c r="N503" s="124"/>
      <c r="O503" s="86">
        <v>27.74</v>
      </c>
      <c r="P503" s="86">
        <v>11.3</v>
      </c>
      <c r="Q503" s="86">
        <v>135</v>
      </c>
      <c r="R503" s="125">
        <v>36</v>
      </c>
      <c r="S503" s="124" t="s">
        <v>139</v>
      </c>
      <c r="T503" s="124" t="s">
        <v>188</v>
      </c>
      <c r="U503" s="124" t="s">
        <v>391</v>
      </c>
      <c r="V503" s="124"/>
      <c r="W503" s="126"/>
    </row>
    <row r="504" spans="1:23" s="20" customFormat="1" x14ac:dyDescent="0.2">
      <c r="A504" s="123">
        <v>39990</v>
      </c>
      <c r="B504" s="102" t="s">
        <v>1136</v>
      </c>
      <c r="C504" s="102" t="s">
        <v>331</v>
      </c>
      <c r="D504" s="102" t="s">
        <v>141</v>
      </c>
      <c r="E504" s="102" t="s">
        <v>144</v>
      </c>
      <c r="F504" s="83">
        <v>38539</v>
      </c>
      <c r="G504" s="84">
        <v>2005</v>
      </c>
      <c r="H504" s="124" t="s">
        <v>1137</v>
      </c>
      <c r="I504" s="124" t="str">
        <f t="shared" si="23"/>
        <v>GM</v>
      </c>
      <c r="J504" s="124" t="str">
        <f t="shared" si="22"/>
        <v>LA</v>
      </c>
      <c r="K504" s="124" t="str">
        <f t="shared" si="24"/>
        <v>Gulf of Mexico, South Central</v>
      </c>
      <c r="L504" s="124" t="str">
        <f>INDEX('State '!$A$1:$C$62,MATCH($I504,'State '!$B:$B,0),3)</f>
        <v>Gulf of Mexico</v>
      </c>
      <c r="M504" s="124" t="str">
        <f>INDEX('State '!$A$1:$C$62,MATCH($J504,'State '!$B:$B,0),3)</f>
        <v>South Central</v>
      </c>
      <c r="N504" s="124"/>
      <c r="O504" s="86">
        <v>10.8</v>
      </c>
      <c r="P504" s="86">
        <v>3</v>
      </c>
      <c r="Q504" s="86">
        <v>150</v>
      </c>
      <c r="R504" s="125" t="s">
        <v>1138</v>
      </c>
      <c r="S504" s="124" t="s">
        <v>135</v>
      </c>
      <c r="T504" s="124" t="s">
        <v>390</v>
      </c>
      <c r="U504" s="124" t="s">
        <v>1139</v>
      </c>
      <c r="V504" s="124"/>
      <c r="W504" s="126"/>
    </row>
    <row r="505" spans="1:23" s="20" customFormat="1" x14ac:dyDescent="0.2">
      <c r="A505" s="123">
        <v>39990</v>
      </c>
      <c r="B505" s="102" t="s">
        <v>1134</v>
      </c>
      <c r="C505" s="102" t="s">
        <v>286</v>
      </c>
      <c r="D505" s="102" t="s">
        <v>141</v>
      </c>
      <c r="E505" s="102" t="s">
        <v>144</v>
      </c>
      <c r="F505" s="83">
        <v>38471</v>
      </c>
      <c r="G505" s="84">
        <v>2005</v>
      </c>
      <c r="H505" s="124" t="s">
        <v>993</v>
      </c>
      <c r="I505" s="124" t="str">
        <f t="shared" si="23"/>
        <v>VA</v>
      </c>
      <c r="J505" s="124" t="str">
        <f t="shared" si="22"/>
        <v>MD</v>
      </c>
      <c r="K505" s="124" t="str">
        <f t="shared" si="24"/>
        <v>Northeast</v>
      </c>
      <c r="L505" s="124" t="str">
        <f>INDEX('State '!$A$1:$C$62,MATCH($I505,'State '!$B:$B,0),3)</f>
        <v>Northeast</v>
      </c>
      <c r="M505" s="124" t="str">
        <f>INDEX('State '!$A$1:$C$62,MATCH($J505,'State '!$B:$B,0),3)</f>
        <v>Northeast</v>
      </c>
      <c r="N505" s="124"/>
      <c r="O505" s="86">
        <v>43.5</v>
      </c>
      <c r="P505" s="86"/>
      <c r="Q505" s="86">
        <v>433</v>
      </c>
      <c r="R505" s="125">
        <v>36</v>
      </c>
      <c r="S505" s="124" t="s">
        <v>135</v>
      </c>
      <c r="T505" s="124" t="s">
        <v>390</v>
      </c>
      <c r="U505" s="124" t="s">
        <v>1135</v>
      </c>
      <c r="V505" s="124"/>
      <c r="W505" s="126"/>
    </row>
    <row r="506" spans="1:23" s="20" customFormat="1" x14ac:dyDescent="0.2">
      <c r="A506" s="123">
        <v>39990</v>
      </c>
      <c r="B506" s="102" t="s">
        <v>1106</v>
      </c>
      <c r="C506" s="102" t="s">
        <v>323</v>
      </c>
      <c r="D506" s="102" t="s">
        <v>141</v>
      </c>
      <c r="E506" s="102" t="s">
        <v>144</v>
      </c>
      <c r="F506" s="83">
        <v>38626</v>
      </c>
      <c r="G506" s="84">
        <v>2005</v>
      </c>
      <c r="H506" s="124" t="s">
        <v>16</v>
      </c>
      <c r="I506" s="124" t="str">
        <f t="shared" si="23"/>
        <v>NC</v>
      </c>
      <c r="J506" s="124" t="str">
        <f t="shared" si="22"/>
        <v>NC</v>
      </c>
      <c r="K506" s="124" t="str">
        <f t="shared" si="24"/>
        <v>Southeast</v>
      </c>
      <c r="L506" s="124" t="str">
        <f>INDEX('State '!$A$1:$C$62,MATCH($I506,'State '!$B:$B,0),3)</f>
        <v>Southeast</v>
      </c>
      <c r="M506" s="124" t="str">
        <f>INDEX('State '!$A$1:$C$62,MATCH($J506,'State '!$B:$B,0),3)</f>
        <v>Southeast</v>
      </c>
      <c r="N506" s="124"/>
      <c r="O506" s="86">
        <v>5</v>
      </c>
      <c r="P506" s="86">
        <v>10</v>
      </c>
      <c r="Q506" s="86">
        <v>30</v>
      </c>
      <c r="R506" s="125">
        <v>6</v>
      </c>
      <c r="S506" s="124" t="s">
        <v>139</v>
      </c>
      <c r="T506" s="124" t="s">
        <v>188</v>
      </c>
      <c r="U506" s="124" t="s">
        <v>391</v>
      </c>
      <c r="V506" s="124"/>
      <c r="W506" s="126"/>
    </row>
    <row r="507" spans="1:23" s="20" customFormat="1" x14ac:dyDescent="0.2">
      <c r="A507" s="123">
        <v>39990</v>
      </c>
      <c r="B507" s="105" t="s">
        <v>1080</v>
      </c>
      <c r="C507" s="105" t="s">
        <v>219</v>
      </c>
      <c r="D507" s="105" t="s">
        <v>141</v>
      </c>
      <c r="E507" s="102" t="s">
        <v>144</v>
      </c>
      <c r="F507" s="83">
        <v>38686</v>
      </c>
      <c r="G507" s="84">
        <v>2005</v>
      </c>
      <c r="H507" s="124" t="s">
        <v>832</v>
      </c>
      <c r="I507" s="124" t="str">
        <f t="shared" si="23"/>
        <v>PA</v>
      </c>
      <c r="J507" s="124" t="str">
        <f t="shared" si="22"/>
        <v>DE</v>
      </c>
      <c r="K507" s="124" t="str">
        <f t="shared" si="24"/>
        <v>Northeast</v>
      </c>
      <c r="L507" s="124" t="str">
        <f>INDEX('State '!$A$1:$C$62,MATCH($I507,'State '!$B:$B,0),3)</f>
        <v>Northeast</v>
      </c>
      <c r="M507" s="124" t="str">
        <f>INDEX('State '!$A$1:$C$62,MATCH($J507,'State '!$B:$B,0),3)</f>
        <v>Northeast</v>
      </c>
      <c r="N507" s="124"/>
      <c r="O507" s="86">
        <v>14</v>
      </c>
      <c r="P507" s="86">
        <v>24</v>
      </c>
      <c r="Q507" s="125">
        <v>9.9</v>
      </c>
      <c r="R507" s="129">
        <v>16</v>
      </c>
      <c r="S507" s="130" t="s">
        <v>135</v>
      </c>
      <c r="T507" s="124" t="s">
        <v>390</v>
      </c>
      <c r="U507" s="124" t="s">
        <v>1081</v>
      </c>
      <c r="V507" s="124"/>
      <c r="W507" s="126"/>
    </row>
    <row r="508" spans="1:23" s="20" customFormat="1" x14ac:dyDescent="0.2">
      <c r="A508" s="123">
        <v>39990</v>
      </c>
      <c r="B508" s="105" t="s">
        <v>1099</v>
      </c>
      <c r="C508" s="105" t="s">
        <v>1785</v>
      </c>
      <c r="D508" s="105" t="s">
        <v>142</v>
      </c>
      <c r="E508" s="102" t="s">
        <v>144</v>
      </c>
      <c r="F508" s="83">
        <v>38716</v>
      </c>
      <c r="G508" s="84">
        <v>2005</v>
      </c>
      <c r="H508" s="124" t="s">
        <v>1100</v>
      </c>
      <c r="I508" s="124" t="str">
        <f t="shared" si="23"/>
        <v>AZ</v>
      </c>
      <c r="J508" s="124" t="str">
        <f t="shared" si="22"/>
        <v>CA</v>
      </c>
      <c r="K508" s="124" t="str">
        <f t="shared" si="24"/>
        <v>Mountain, Pacific</v>
      </c>
      <c r="L508" s="124" t="str">
        <f>INDEX('State '!$A$1:$C$62,MATCH($I508,'State '!$B:$B,0),3)</f>
        <v>Mountain</v>
      </c>
      <c r="M508" s="124" t="str">
        <f>INDEX('State '!$A$1:$C$62,MATCH($J508,'State '!$B:$B,0),3)</f>
        <v>Pacific</v>
      </c>
      <c r="N508" s="124"/>
      <c r="O508" s="86">
        <v>78</v>
      </c>
      <c r="P508" s="86">
        <v>94.4</v>
      </c>
      <c r="Q508" s="125">
        <v>502</v>
      </c>
      <c r="R508" s="129">
        <v>30</v>
      </c>
      <c r="S508" s="130" t="s">
        <v>135</v>
      </c>
      <c r="T508" s="124" t="s">
        <v>390</v>
      </c>
      <c r="U508" s="124" t="s">
        <v>1101</v>
      </c>
      <c r="V508" s="124"/>
      <c r="W508" s="126"/>
    </row>
    <row r="509" spans="1:23" s="20" customFormat="1" x14ac:dyDescent="0.2">
      <c r="A509" s="123">
        <v>39990</v>
      </c>
      <c r="B509" s="102" t="s">
        <v>1102</v>
      </c>
      <c r="C509" s="102" t="s">
        <v>220</v>
      </c>
      <c r="D509" s="102" t="s">
        <v>137</v>
      </c>
      <c r="E509" s="102" t="s">
        <v>144</v>
      </c>
      <c r="F509" s="83">
        <v>38478</v>
      </c>
      <c r="G509" s="84">
        <v>2005</v>
      </c>
      <c r="H509" s="124" t="s">
        <v>6</v>
      </c>
      <c r="I509" s="124" t="str">
        <f t="shared" si="23"/>
        <v>TX</v>
      </c>
      <c r="J509" s="124" t="str">
        <f t="shared" si="22"/>
        <v>TX</v>
      </c>
      <c r="K509" s="124" t="str">
        <f t="shared" si="24"/>
        <v>South Central</v>
      </c>
      <c r="L509" s="124" t="str">
        <f>INDEX('State '!$A$1:$C$62,MATCH($I509,'State '!$B:$B,0),3)</f>
        <v>South Central</v>
      </c>
      <c r="M509" s="124" t="str">
        <f>INDEX('State '!$A$1:$C$62,MATCH($J509,'State '!$B:$B,0),3)</f>
        <v>South Central</v>
      </c>
      <c r="N509" s="124"/>
      <c r="O509" s="86">
        <v>130</v>
      </c>
      <c r="P509" s="86">
        <v>107</v>
      </c>
      <c r="Q509" s="86">
        <v>500</v>
      </c>
      <c r="R509" s="125">
        <v>36</v>
      </c>
      <c r="S509" s="124" t="s">
        <v>139</v>
      </c>
      <c r="T509" s="124" t="s">
        <v>188</v>
      </c>
      <c r="U509" s="124" t="s">
        <v>391</v>
      </c>
      <c r="V509" s="124"/>
      <c r="W509" s="126"/>
    </row>
    <row r="510" spans="1:23" s="20" customFormat="1" x14ac:dyDescent="0.2">
      <c r="A510" s="123">
        <v>39990</v>
      </c>
      <c r="B510" s="102" t="s">
        <v>1114</v>
      </c>
      <c r="C510" s="102" t="s">
        <v>326</v>
      </c>
      <c r="D510" s="102" t="s">
        <v>141</v>
      </c>
      <c r="E510" s="102" t="s">
        <v>144</v>
      </c>
      <c r="F510" s="83">
        <v>38432</v>
      </c>
      <c r="G510" s="84">
        <v>2005</v>
      </c>
      <c r="H510" s="124" t="s">
        <v>47</v>
      </c>
      <c r="I510" s="124" t="str">
        <f t="shared" si="23"/>
        <v>GM</v>
      </c>
      <c r="J510" s="124" t="str">
        <f t="shared" si="22"/>
        <v>GM</v>
      </c>
      <c r="K510" s="124" t="str">
        <f t="shared" si="24"/>
        <v>Gulf of Mexico</v>
      </c>
      <c r="L510" s="124" t="str">
        <f>INDEX('State '!$A$1:$C$62,MATCH($I510,'State '!$B:$B,0),3)</f>
        <v>Gulf of Mexico</v>
      </c>
      <c r="M510" s="124" t="str">
        <f>INDEX('State '!$A$1:$C$62,MATCH($J510,'State '!$B:$B,0),3)</f>
        <v>Gulf of Mexico</v>
      </c>
      <c r="N510" s="124"/>
      <c r="O510" s="86">
        <v>5</v>
      </c>
      <c r="P510" s="86">
        <v>8</v>
      </c>
      <c r="Q510" s="86">
        <v>690</v>
      </c>
      <c r="R510" s="125">
        <v>20</v>
      </c>
      <c r="S510" s="124" t="s">
        <v>135</v>
      </c>
      <c r="T510" s="124" t="s">
        <v>1115</v>
      </c>
      <c r="U510" s="124" t="s">
        <v>391</v>
      </c>
      <c r="V510" s="124"/>
      <c r="W510" s="126"/>
    </row>
    <row r="511" spans="1:23" s="20" customFormat="1" x14ac:dyDescent="0.2">
      <c r="A511" s="123">
        <v>39990</v>
      </c>
      <c r="B511" s="103" t="s">
        <v>1103</v>
      </c>
      <c r="C511" s="103" t="s">
        <v>242</v>
      </c>
      <c r="D511" s="103" t="s">
        <v>137</v>
      </c>
      <c r="E511" s="145" t="s">
        <v>144</v>
      </c>
      <c r="F511" s="85">
        <v>38504</v>
      </c>
      <c r="G511" s="146">
        <v>2005</v>
      </c>
      <c r="H511" s="124" t="s">
        <v>6</v>
      </c>
      <c r="I511" s="124" t="str">
        <f t="shared" si="23"/>
        <v>TX</v>
      </c>
      <c r="J511" s="124" t="str">
        <f t="shared" si="22"/>
        <v>TX</v>
      </c>
      <c r="K511" s="124" t="str">
        <f t="shared" si="24"/>
        <v>South Central</v>
      </c>
      <c r="L511" s="124" t="str">
        <f>INDEX('State '!$A$1:$C$62,MATCH($I511,'State '!$B:$B,0),3)</f>
        <v>South Central</v>
      </c>
      <c r="M511" s="124" t="str">
        <f>INDEX('State '!$A$1:$C$62,MATCH($J511,'State '!$B:$B,0),3)</f>
        <v>South Central</v>
      </c>
      <c r="N511" s="124"/>
      <c r="O511" s="147">
        <v>53</v>
      </c>
      <c r="P511" s="147">
        <v>54</v>
      </c>
      <c r="Q511" s="147">
        <v>650</v>
      </c>
      <c r="R511" s="86">
        <v>24</v>
      </c>
      <c r="S511" s="148" t="s">
        <v>139</v>
      </c>
      <c r="T511" s="149" t="s">
        <v>188</v>
      </c>
      <c r="U511" s="150" t="s">
        <v>391</v>
      </c>
      <c r="V511" s="124"/>
      <c r="W511" s="126"/>
    </row>
    <row r="512" spans="1:23" s="20" customFormat="1" x14ac:dyDescent="0.2">
      <c r="A512" s="123">
        <v>39990</v>
      </c>
      <c r="B512" s="103" t="s">
        <v>1131</v>
      </c>
      <c r="C512" s="103" t="s">
        <v>329</v>
      </c>
      <c r="D512" s="103" t="s">
        <v>141</v>
      </c>
      <c r="E512" s="145" t="s">
        <v>144</v>
      </c>
      <c r="F512" s="85">
        <v>38702</v>
      </c>
      <c r="G512" s="146">
        <v>2005</v>
      </c>
      <c r="H512" s="124" t="s">
        <v>6</v>
      </c>
      <c r="I512" s="124" t="str">
        <f t="shared" si="23"/>
        <v>TX</v>
      </c>
      <c r="J512" s="124" t="str">
        <f t="shared" si="22"/>
        <v>TX</v>
      </c>
      <c r="K512" s="124" t="str">
        <f t="shared" si="24"/>
        <v>South Central</v>
      </c>
      <c r="L512" s="124" t="str">
        <f>INDEX('State '!$A$1:$C$62,MATCH($I512,'State '!$B:$B,0),3)</f>
        <v>South Central</v>
      </c>
      <c r="M512" s="124" t="str">
        <f>INDEX('State '!$A$1:$C$62,MATCH($J512,'State '!$B:$B,0),3)</f>
        <v>South Central</v>
      </c>
      <c r="N512" s="124"/>
      <c r="O512" s="147">
        <v>2.2599999999999998</v>
      </c>
      <c r="P512" s="147">
        <v>0.01</v>
      </c>
      <c r="Q512" s="147">
        <v>200</v>
      </c>
      <c r="R512" s="86">
        <v>12</v>
      </c>
      <c r="S512" s="148" t="s">
        <v>135</v>
      </c>
      <c r="T512" s="149" t="s">
        <v>390</v>
      </c>
      <c r="U512" s="150" t="s">
        <v>1132</v>
      </c>
      <c r="V512" s="124"/>
      <c r="W512" s="126"/>
    </row>
    <row r="513" spans="1:23" s="20" customFormat="1" x14ac:dyDescent="0.2">
      <c r="A513" s="123">
        <v>39990</v>
      </c>
      <c r="B513" s="102" t="s">
        <v>1092</v>
      </c>
      <c r="C513" s="102" t="s">
        <v>244</v>
      </c>
      <c r="D513" s="102" t="s">
        <v>134</v>
      </c>
      <c r="E513" s="102" t="s">
        <v>144</v>
      </c>
      <c r="F513" s="83">
        <v>38383</v>
      </c>
      <c r="G513" s="84">
        <v>2005</v>
      </c>
      <c r="H513" s="124" t="s">
        <v>18</v>
      </c>
      <c r="I513" s="124" t="str">
        <f t="shared" si="23"/>
        <v>FL</v>
      </c>
      <c r="J513" s="124" t="str">
        <f t="shared" ref="J513:J576" si="25">RIGHT($H513,2)</f>
        <v>FL</v>
      </c>
      <c r="K513" s="124" t="str">
        <f t="shared" si="24"/>
        <v>Southeast</v>
      </c>
      <c r="L513" s="124" t="str">
        <f>INDEX('State '!$A$1:$C$62,MATCH($I513,'State '!$B:$B,0),3)</f>
        <v>Southeast</v>
      </c>
      <c r="M513" s="124" t="str">
        <f>INDEX('State '!$A$1:$C$62,MATCH($J513,'State '!$B:$B,0),3)</f>
        <v>Southeast</v>
      </c>
      <c r="N513" s="124"/>
      <c r="O513" s="86">
        <v>237</v>
      </c>
      <c r="P513" s="86">
        <v>110</v>
      </c>
      <c r="Q513" s="86">
        <v>175</v>
      </c>
      <c r="R513" s="125" t="s">
        <v>422</v>
      </c>
      <c r="S513" s="124" t="s">
        <v>135</v>
      </c>
      <c r="T513" s="124" t="s">
        <v>390</v>
      </c>
      <c r="U513" s="124" t="s">
        <v>1093</v>
      </c>
      <c r="V513" s="124"/>
      <c r="W513" s="126"/>
    </row>
    <row r="514" spans="1:23" s="20" customFormat="1" x14ac:dyDescent="0.2">
      <c r="A514" s="123">
        <v>39990</v>
      </c>
      <c r="B514" s="102" t="s">
        <v>1118</v>
      </c>
      <c r="C514" s="102" t="s">
        <v>327</v>
      </c>
      <c r="D514" s="102" t="s">
        <v>134</v>
      </c>
      <c r="E514" s="102" t="s">
        <v>144</v>
      </c>
      <c r="F514" s="83">
        <v>38473</v>
      </c>
      <c r="G514" s="84">
        <v>2005</v>
      </c>
      <c r="H514" s="124" t="s">
        <v>28</v>
      </c>
      <c r="I514" s="124" t="str">
        <f t="shared" si="23"/>
        <v>IL</v>
      </c>
      <c r="J514" s="124" t="str">
        <f t="shared" si="25"/>
        <v>IL</v>
      </c>
      <c r="K514" s="124" t="str">
        <f t="shared" si="24"/>
        <v>Midwest</v>
      </c>
      <c r="L514" s="124" t="str">
        <f>INDEX('State '!$A$1:$C$62,MATCH($I514,'State '!$B:$B,0),3)</f>
        <v>Midwest</v>
      </c>
      <c r="M514" s="124" t="str">
        <f>INDEX('State '!$A$1:$C$62,MATCH($J514,'State '!$B:$B,0),3)</f>
        <v>Midwest</v>
      </c>
      <c r="N514" s="124"/>
      <c r="O514" s="86">
        <v>18.02</v>
      </c>
      <c r="P514" s="86">
        <v>3.6</v>
      </c>
      <c r="Q514" s="86">
        <v>134</v>
      </c>
      <c r="R514" s="125">
        <v>20</v>
      </c>
      <c r="S514" s="124" t="s">
        <v>135</v>
      </c>
      <c r="T514" s="124" t="s">
        <v>390</v>
      </c>
      <c r="U514" s="124" t="s">
        <v>1119</v>
      </c>
      <c r="V514" s="124"/>
      <c r="W514" s="126"/>
    </row>
    <row r="515" spans="1:23" s="20" customFormat="1" x14ac:dyDescent="0.2">
      <c r="A515" s="123">
        <v>39990</v>
      </c>
      <c r="B515" s="102" t="s">
        <v>1088</v>
      </c>
      <c r="C515" s="102" t="s">
        <v>222</v>
      </c>
      <c r="D515" s="102" t="s">
        <v>142</v>
      </c>
      <c r="E515" s="102" t="s">
        <v>144</v>
      </c>
      <c r="F515" s="83">
        <v>38656</v>
      </c>
      <c r="G515" s="84">
        <v>2005</v>
      </c>
      <c r="H515" s="124" t="s">
        <v>6</v>
      </c>
      <c r="I515" s="124" t="str">
        <f t="shared" ref="I515:I578" si="26">LEFT($H515,2)</f>
        <v>TX</v>
      </c>
      <c r="J515" s="124" t="str">
        <f t="shared" si="25"/>
        <v>TX</v>
      </c>
      <c r="K515" s="124" t="str">
        <f t="shared" ref="K515:K578" si="27">IF($L515=$M515,L515,CONCATENATE($L515,", ",IF(ISBLANK(N515),"",CONCATENATE(N515,", ")),$M515))</f>
        <v>South Central</v>
      </c>
      <c r="L515" s="124" t="str">
        <f>INDEX('State '!$A$1:$C$62,MATCH($I515,'State '!$B:$B,0),3)</f>
        <v>South Central</v>
      </c>
      <c r="M515" s="124" t="str">
        <f>INDEX('State '!$A$1:$C$62,MATCH($J515,'State '!$B:$B,0),3)</f>
        <v>South Central</v>
      </c>
      <c r="N515" s="124"/>
      <c r="O515" s="86">
        <v>40</v>
      </c>
      <c r="P515" s="86">
        <v>254</v>
      </c>
      <c r="Q515" s="86">
        <v>150</v>
      </c>
      <c r="R515" s="125">
        <v>24</v>
      </c>
      <c r="S515" s="124" t="s">
        <v>139</v>
      </c>
      <c r="T515" s="124" t="s">
        <v>188</v>
      </c>
      <c r="U515" s="124" t="s">
        <v>391</v>
      </c>
      <c r="V515" s="124"/>
      <c r="W515" s="126"/>
    </row>
    <row r="516" spans="1:23" s="20" customFormat="1" x14ac:dyDescent="0.2">
      <c r="A516" s="123">
        <v>39990</v>
      </c>
      <c r="B516" s="102" t="s">
        <v>1111</v>
      </c>
      <c r="C516" s="102" t="s">
        <v>324</v>
      </c>
      <c r="D516" s="102" t="s">
        <v>141</v>
      </c>
      <c r="E516" s="102" t="s">
        <v>144</v>
      </c>
      <c r="F516" s="83">
        <v>38671</v>
      </c>
      <c r="G516" s="84">
        <v>2005</v>
      </c>
      <c r="H516" s="124" t="s">
        <v>8</v>
      </c>
      <c r="I516" s="124" t="str">
        <f t="shared" si="26"/>
        <v>OH</v>
      </c>
      <c r="J516" s="124" t="str">
        <f t="shared" si="25"/>
        <v>OH</v>
      </c>
      <c r="K516" s="124" t="str">
        <f t="shared" si="27"/>
        <v>Northeast</v>
      </c>
      <c r="L516" s="124" t="str">
        <f>INDEX('State '!$A$1:$C$62,MATCH($I516,'State '!$B:$B,0),3)</f>
        <v>Northeast</v>
      </c>
      <c r="M516" s="124" t="str">
        <f>INDEX('State '!$A$1:$C$62,MATCH($J516,'State '!$B:$B,0),3)</f>
        <v>Northeast</v>
      </c>
      <c r="N516" s="124"/>
      <c r="O516" s="86">
        <v>9</v>
      </c>
      <c r="P516" s="86">
        <v>20</v>
      </c>
      <c r="Q516" s="86">
        <v>100</v>
      </c>
      <c r="R516" s="125">
        <v>12</v>
      </c>
      <c r="S516" s="124" t="s">
        <v>139</v>
      </c>
      <c r="T516" s="124" t="s">
        <v>188</v>
      </c>
      <c r="U516" s="124" t="s">
        <v>391</v>
      </c>
      <c r="V516" s="124"/>
      <c r="W516" s="126"/>
    </row>
    <row r="517" spans="1:23" s="20" customFormat="1" x14ac:dyDescent="0.2">
      <c r="A517" s="123">
        <v>39990</v>
      </c>
      <c r="B517" s="102" t="s">
        <v>1126</v>
      </c>
      <c r="C517" s="102" t="s">
        <v>262</v>
      </c>
      <c r="D517" s="102" t="s">
        <v>141</v>
      </c>
      <c r="E517" s="102" t="s">
        <v>144</v>
      </c>
      <c r="F517" s="83">
        <v>38657</v>
      </c>
      <c r="G517" s="84">
        <v>2005</v>
      </c>
      <c r="H517" s="124" t="s">
        <v>30</v>
      </c>
      <c r="I517" s="124" t="str">
        <f t="shared" si="26"/>
        <v>MN</v>
      </c>
      <c r="J517" s="124" t="str">
        <f t="shared" si="25"/>
        <v>MN</v>
      </c>
      <c r="K517" s="124" t="str">
        <f t="shared" si="27"/>
        <v>Midwest</v>
      </c>
      <c r="L517" s="124" t="str">
        <f>INDEX('State '!$A$1:$C$62,MATCH($I517,'State '!$B:$B,0),3)</f>
        <v>Midwest</v>
      </c>
      <c r="M517" s="124" t="str">
        <f>INDEX('State '!$A$1:$C$62,MATCH($J517,'State '!$B:$B,0),3)</f>
        <v>Midwest</v>
      </c>
      <c r="N517" s="124"/>
      <c r="O517" s="86">
        <v>7.7</v>
      </c>
      <c r="P517" s="86">
        <v>3.2</v>
      </c>
      <c r="Q517" s="86">
        <v>1.75</v>
      </c>
      <c r="R517" s="125">
        <v>30</v>
      </c>
      <c r="S517" s="124" t="s">
        <v>135</v>
      </c>
      <c r="T517" s="124" t="s">
        <v>390</v>
      </c>
      <c r="U517" s="124" t="s">
        <v>1127</v>
      </c>
      <c r="V517" s="124"/>
      <c r="W517" s="126"/>
    </row>
    <row r="518" spans="1:23" s="20" customFormat="1" x14ac:dyDescent="0.2">
      <c r="A518" s="123">
        <v>39990</v>
      </c>
      <c r="B518" s="102" t="s">
        <v>1096</v>
      </c>
      <c r="C518" s="102" t="s">
        <v>319</v>
      </c>
      <c r="D518" s="102" t="s">
        <v>137</v>
      </c>
      <c r="E518" s="102" t="s">
        <v>144</v>
      </c>
      <c r="F518" s="83">
        <v>38473</v>
      </c>
      <c r="G518" s="125">
        <v>2005</v>
      </c>
      <c r="H518" s="124" t="s">
        <v>6</v>
      </c>
      <c r="I518" s="124" t="str">
        <f t="shared" si="26"/>
        <v>TX</v>
      </c>
      <c r="J518" s="124" t="str">
        <f t="shared" si="25"/>
        <v>TX</v>
      </c>
      <c r="K518" s="124" t="str">
        <f t="shared" si="27"/>
        <v>South Central</v>
      </c>
      <c r="L518" s="124" t="str">
        <f>INDEX('State '!$A$1:$C$62,MATCH($I518,'State '!$B:$B,0),3)</f>
        <v>South Central</v>
      </c>
      <c r="M518" s="124" t="str">
        <f>INDEX('State '!$A$1:$C$62,MATCH($J518,'State '!$B:$B,0),3)</f>
        <v>South Central</v>
      </c>
      <c r="N518" s="124"/>
      <c r="O518" s="86">
        <v>24</v>
      </c>
      <c r="P518" s="86">
        <v>22</v>
      </c>
      <c r="Q518" s="86">
        <v>225</v>
      </c>
      <c r="R518" s="125">
        <v>30</v>
      </c>
      <c r="S518" s="124" t="s">
        <v>139</v>
      </c>
      <c r="T518" s="124" t="s">
        <v>188</v>
      </c>
      <c r="U518" s="124" t="s">
        <v>391</v>
      </c>
      <c r="V518" s="124"/>
      <c r="W518" s="126"/>
    </row>
    <row r="519" spans="1:23" s="20" customFormat="1" ht="25.5" x14ac:dyDescent="0.2">
      <c r="A519" s="123">
        <v>39990</v>
      </c>
      <c r="B519" s="102" t="s">
        <v>1120</v>
      </c>
      <c r="C519" s="102" t="s">
        <v>285</v>
      </c>
      <c r="D519" s="102" t="s">
        <v>141</v>
      </c>
      <c r="E519" s="102" t="s">
        <v>144</v>
      </c>
      <c r="F519" s="83">
        <v>38701</v>
      </c>
      <c r="G519" s="125">
        <v>2005</v>
      </c>
      <c r="H519" s="124" t="s">
        <v>0</v>
      </c>
      <c r="I519" s="124" t="str">
        <f t="shared" si="26"/>
        <v>LA</v>
      </c>
      <c r="J519" s="124" t="str">
        <f t="shared" si="25"/>
        <v>LA</v>
      </c>
      <c r="K519" s="124" t="str">
        <f t="shared" si="27"/>
        <v>South Central</v>
      </c>
      <c r="L519" s="124" t="str">
        <f>INDEX('State '!$A$1:$C$62,MATCH($I519,'State '!$B:$B,0),3)</f>
        <v>South Central</v>
      </c>
      <c r="M519" s="124" t="str">
        <f>INDEX('State '!$A$1:$C$62,MATCH($J519,'State '!$B:$B,0),3)</f>
        <v>South Central</v>
      </c>
      <c r="N519" s="124"/>
      <c r="O519" s="86">
        <v>157</v>
      </c>
      <c r="P519" s="86">
        <v>120</v>
      </c>
      <c r="Q519" s="86">
        <v>615</v>
      </c>
      <c r="R519" s="125" t="s">
        <v>422</v>
      </c>
      <c r="S519" s="124" t="s">
        <v>139</v>
      </c>
      <c r="T519" s="124" t="s">
        <v>188</v>
      </c>
      <c r="U519" s="124" t="s">
        <v>391</v>
      </c>
      <c r="V519" s="124"/>
      <c r="W519" s="126"/>
    </row>
    <row r="520" spans="1:23" s="20" customFormat="1" x14ac:dyDescent="0.2">
      <c r="A520" s="123">
        <v>39990</v>
      </c>
      <c r="B520" s="102" t="s">
        <v>1089</v>
      </c>
      <c r="C520" s="102" t="s">
        <v>258</v>
      </c>
      <c r="D520" s="102" t="s">
        <v>141</v>
      </c>
      <c r="E520" s="102" t="s">
        <v>144</v>
      </c>
      <c r="F520" s="83">
        <v>38510</v>
      </c>
      <c r="G520" s="125">
        <v>2005</v>
      </c>
      <c r="H520" s="124" t="s">
        <v>50</v>
      </c>
      <c r="I520" s="124" t="str">
        <f t="shared" si="26"/>
        <v>WA</v>
      </c>
      <c r="J520" s="124" t="str">
        <f t="shared" si="25"/>
        <v>WA</v>
      </c>
      <c r="K520" s="124" t="str">
        <f t="shared" si="27"/>
        <v>Pacific</v>
      </c>
      <c r="L520" s="124" t="str">
        <f>INDEX('State '!$A$1:$C$62,MATCH($I520,'State '!$B:$B,0),3)</f>
        <v>Pacific</v>
      </c>
      <c r="M520" s="124" t="str">
        <f>INDEX('State '!$A$1:$C$62,MATCH($J520,'State '!$B:$B,0),3)</f>
        <v>Pacific</v>
      </c>
      <c r="N520" s="124"/>
      <c r="O520" s="86">
        <v>29.4</v>
      </c>
      <c r="P520" s="86">
        <v>2</v>
      </c>
      <c r="Q520" s="86"/>
      <c r="R520" s="125" t="s">
        <v>1090</v>
      </c>
      <c r="S520" s="124" t="s">
        <v>135</v>
      </c>
      <c r="T520" s="124" t="s">
        <v>390</v>
      </c>
      <c r="U520" s="124" t="s">
        <v>1091</v>
      </c>
      <c r="V520" s="124"/>
      <c r="W520" s="126"/>
    </row>
    <row r="521" spans="1:23" s="20" customFormat="1" x14ac:dyDescent="0.2">
      <c r="A521" s="123">
        <v>39990</v>
      </c>
      <c r="B521" s="102" t="s">
        <v>1112</v>
      </c>
      <c r="C521" s="102" t="s">
        <v>325</v>
      </c>
      <c r="D521" s="102" t="s">
        <v>134</v>
      </c>
      <c r="E521" s="102" t="s">
        <v>144</v>
      </c>
      <c r="F521" s="83">
        <v>38473</v>
      </c>
      <c r="G521" s="125">
        <v>2005</v>
      </c>
      <c r="H521" s="124" t="s">
        <v>14</v>
      </c>
      <c r="I521" s="124" t="str">
        <f t="shared" si="26"/>
        <v>MS</v>
      </c>
      <c r="J521" s="124" t="str">
        <f t="shared" si="25"/>
        <v>MS</v>
      </c>
      <c r="K521" s="124" t="str">
        <f t="shared" si="27"/>
        <v>South Central</v>
      </c>
      <c r="L521" s="124" t="str">
        <f>INDEX('State '!$A$1:$C$62,MATCH($I521,'State '!$B:$B,0),3)</f>
        <v>South Central</v>
      </c>
      <c r="M521" s="124" t="str">
        <f>INDEX('State '!$A$1:$C$62,MATCH($J521,'State '!$B:$B,0),3)</f>
        <v>South Central</v>
      </c>
      <c r="N521" s="124"/>
      <c r="O521" s="86">
        <v>0.97</v>
      </c>
      <c r="P521" s="86"/>
      <c r="Q521" s="86">
        <v>620</v>
      </c>
      <c r="R521" s="125">
        <v>36</v>
      </c>
      <c r="S521" s="124" t="s">
        <v>135</v>
      </c>
      <c r="T521" s="124" t="s">
        <v>390</v>
      </c>
      <c r="U521" s="124" t="s">
        <v>1113</v>
      </c>
      <c r="V521" s="124"/>
      <c r="W521" s="126"/>
    </row>
    <row r="522" spans="1:23" s="20" customFormat="1" x14ac:dyDescent="0.2">
      <c r="A522" s="123">
        <v>39990</v>
      </c>
      <c r="B522" s="102" t="s">
        <v>1107</v>
      </c>
      <c r="C522" s="102" t="s">
        <v>265</v>
      </c>
      <c r="D522" s="102" t="s">
        <v>141</v>
      </c>
      <c r="E522" s="102" t="s">
        <v>144</v>
      </c>
      <c r="F522" s="83">
        <v>38657</v>
      </c>
      <c r="G522" s="125">
        <v>2005</v>
      </c>
      <c r="H522" s="124" t="s">
        <v>21</v>
      </c>
      <c r="I522" s="124" t="str">
        <f t="shared" si="26"/>
        <v>UT</v>
      </c>
      <c r="J522" s="124" t="str">
        <f t="shared" si="25"/>
        <v>UT</v>
      </c>
      <c r="K522" s="124" t="str">
        <f t="shared" si="27"/>
        <v>Mountain</v>
      </c>
      <c r="L522" s="124" t="str">
        <f>INDEX('State '!$A$1:$C$62,MATCH($I522,'State '!$B:$B,0),3)</f>
        <v>Mountain</v>
      </c>
      <c r="M522" s="124" t="str">
        <f>INDEX('State '!$A$1:$C$62,MATCH($J522,'State '!$B:$B,0),3)</f>
        <v>Mountain</v>
      </c>
      <c r="N522" s="124"/>
      <c r="O522" s="86">
        <v>54.6</v>
      </c>
      <c r="P522" s="86">
        <v>18.7</v>
      </c>
      <c r="Q522" s="86">
        <v>102</v>
      </c>
      <c r="R522" s="125">
        <v>24</v>
      </c>
      <c r="S522" s="124" t="s">
        <v>135</v>
      </c>
      <c r="T522" s="124" t="s">
        <v>390</v>
      </c>
      <c r="U522" s="124" t="s">
        <v>1108</v>
      </c>
      <c r="V522" s="124"/>
      <c r="W522" s="126"/>
    </row>
    <row r="523" spans="1:23" s="20" customFormat="1" x14ac:dyDescent="0.2">
      <c r="A523" s="123">
        <v>39990</v>
      </c>
      <c r="B523" s="102" t="s">
        <v>1133</v>
      </c>
      <c r="C523" s="102" t="s">
        <v>330</v>
      </c>
      <c r="D523" s="102" t="s">
        <v>134</v>
      </c>
      <c r="E523" s="102" t="s">
        <v>144</v>
      </c>
      <c r="F523" s="83">
        <v>38701</v>
      </c>
      <c r="G523" s="125">
        <v>2005</v>
      </c>
      <c r="H523" s="124" t="s">
        <v>40</v>
      </c>
      <c r="I523" s="124" t="str">
        <f t="shared" si="26"/>
        <v>AZ</v>
      </c>
      <c r="J523" s="124" t="str">
        <f t="shared" si="25"/>
        <v>AZ</v>
      </c>
      <c r="K523" s="124" t="str">
        <f t="shared" si="27"/>
        <v>Mountain</v>
      </c>
      <c r="L523" s="124" t="str">
        <f>INDEX('State '!$A$1:$C$62,MATCH($I523,'State '!$B:$B,0),3)</f>
        <v>Mountain</v>
      </c>
      <c r="M523" s="124" t="str">
        <f>INDEX('State '!$A$1:$C$62,MATCH($J523,'State '!$B:$B,0),3)</f>
        <v>Mountain</v>
      </c>
      <c r="N523" s="124"/>
      <c r="O523" s="86">
        <v>2</v>
      </c>
      <c r="P523" s="86">
        <v>3.2</v>
      </c>
      <c r="Q523" s="86">
        <v>1.7</v>
      </c>
      <c r="R523" s="125">
        <v>12</v>
      </c>
      <c r="S523" s="124" t="s">
        <v>139</v>
      </c>
      <c r="T523" s="124" t="s">
        <v>188</v>
      </c>
      <c r="U523" s="124" t="s">
        <v>391</v>
      </c>
      <c r="V523" s="124"/>
      <c r="W523" s="126"/>
    </row>
    <row r="524" spans="1:23" s="20" customFormat="1" x14ac:dyDescent="0.2">
      <c r="A524" s="123">
        <v>39990</v>
      </c>
      <c r="B524" s="102" t="s">
        <v>1104</v>
      </c>
      <c r="C524" s="102" t="s">
        <v>216</v>
      </c>
      <c r="D524" s="102" t="s">
        <v>141</v>
      </c>
      <c r="E524" s="102" t="s">
        <v>144</v>
      </c>
      <c r="F524" s="83">
        <v>38640</v>
      </c>
      <c r="G524" s="125">
        <v>2005</v>
      </c>
      <c r="H524" s="124" t="s">
        <v>22</v>
      </c>
      <c r="I524" s="124" t="str">
        <f t="shared" si="26"/>
        <v>GA</v>
      </c>
      <c r="J524" s="124" t="str">
        <f t="shared" si="25"/>
        <v>GA</v>
      </c>
      <c r="K524" s="124" t="str">
        <f t="shared" si="27"/>
        <v>Southeast</v>
      </c>
      <c r="L524" s="124" t="str">
        <f>INDEX('State '!$A$1:$C$62,MATCH($I524,'State '!$B:$B,0),3)</f>
        <v>Southeast</v>
      </c>
      <c r="M524" s="124" t="str">
        <f>INDEX('State '!$A$1:$C$62,MATCH($J524,'State '!$B:$B,0),3)</f>
        <v>Southeast</v>
      </c>
      <c r="N524" s="124"/>
      <c r="O524" s="86">
        <v>19.28</v>
      </c>
      <c r="P524" s="86">
        <v>17.36</v>
      </c>
      <c r="Q524" s="86"/>
      <c r="R524" s="125" t="s">
        <v>1023</v>
      </c>
      <c r="S524" s="124" t="s">
        <v>135</v>
      </c>
      <c r="T524" s="124" t="s">
        <v>390</v>
      </c>
      <c r="U524" s="124" t="s">
        <v>1105</v>
      </c>
      <c r="V524" s="124"/>
      <c r="W524" s="126"/>
    </row>
    <row r="525" spans="1:23" s="20" customFormat="1" x14ac:dyDescent="0.2">
      <c r="A525" s="123">
        <v>39990</v>
      </c>
      <c r="B525" s="103" t="s">
        <v>1121</v>
      </c>
      <c r="C525" s="103" t="s">
        <v>207</v>
      </c>
      <c r="D525" s="103" t="s">
        <v>134</v>
      </c>
      <c r="E525" s="145" t="s">
        <v>144</v>
      </c>
      <c r="F525" s="85">
        <v>38632</v>
      </c>
      <c r="G525" s="151">
        <v>2005</v>
      </c>
      <c r="H525" s="124" t="s">
        <v>36</v>
      </c>
      <c r="I525" s="124" t="str">
        <f t="shared" si="26"/>
        <v>MA</v>
      </c>
      <c r="J525" s="124" t="str">
        <f t="shared" si="25"/>
        <v>MA</v>
      </c>
      <c r="K525" s="124" t="str">
        <f t="shared" si="27"/>
        <v>Northeast</v>
      </c>
      <c r="L525" s="124" t="str">
        <f>INDEX('State '!$A$1:$C$62,MATCH($I525,'State '!$B:$B,0),3)</f>
        <v>Northeast</v>
      </c>
      <c r="M525" s="124" t="str">
        <f>INDEX('State '!$A$1:$C$62,MATCH($J525,'State '!$B:$B,0),3)</f>
        <v>Northeast</v>
      </c>
      <c r="N525" s="124"/>
      <c r="O525" s="147">
        <v>7.7</v>
      </c>
      <c r="P525" s="147">
        <v>5.31</v>
      </c>
      <c r="Q525" s="147">
        <v>25</v>
      </c>
      <c r="R525" s="86">
        <v>8</v>
      </c>
      <c r="S525" s="148" t="s">
        <v>135</v>
      </c>
      <c r="T525" s="149" t="s">
        <v>390</v>
      </c>
      <c r="U525" s="150" t="s">
        <v>1122</v>
      </c>
      <c r="V525" s="124"/>
      <c r="W525" s="126"/>
    </row>
    <row r="526" spans="1:23" ht="25.5" x14ac:dyDescent="0.2">
      <c r="A526" s="123">
        <v>39990</v>
      </c>
      <c r="B526" s="102" t="s">
        <v>1082</v>
      </c>
      <c r="C526" s="102" t="s">
        <v>1942</v>
      </c>
      <c r="D526" s="102" t="s">
        <v>141</v>
      </c>
      <c r="E526" s="102" t="s">
        <v>144</v>
      </c>
      <c r="F526" s="83">
        <v>38657</v>
      </c>
      <c r="G526" s="125">
        <v>2005</v>
      </c>
      <c r="H526" s="124" t="s">
        <v>20</v>
      </c>
      <c r="I526" s="124" t="str">
        <f t="shared" si="26"/>
        <v>NJ</v>
      </c>
      <c r="J526" s="124" t="str">
        <f t="shared" si="25"/>
        <v>NJ</v>
      </c>
      <c r="K526" s="124" t="str">
        <f t="shared" si="27"/>
        <v>Northeast</v>
      </c>
      <c r="L526" s="124" t="str">
        <f>INDEX('State '!$A$1:$C$62,MATCH($I526,'State '!$B:$B,0),3)</f>
        <v>Northeast</v>
      </c>
      <c r="M526" s="124" t="str">
        <f>INDEX('State '!$A$1:$C$62,MATCH($J526,'State '!$B:$B,0),3)</f>
        <v>Northeast</v>
      </c>
      <c r="N526" s="124"/>
      <c r="O526" s="86">
        <v>12.4</v>
      </c>
      <c r="P526" s="86">
        <v>3.7</v>
      </c>
      <c r="Q526" s="86">
        <v>105</v>
      </c>
      <c r="R526" s="125">
        <v>36</v>
      </c>
      <c r="S526" s="124" t="s">
        <v>135</v>
      </c>
      <c r="T526" s="124" t="s">
        <v>390</v>
      </c>
      <c r="U526" s="124" t="s">
        <v>1083</v>
      </c>
      <c r="V526" s="124"/>
      <c r="W526" s="126"/>
    </row>
    <row r="527" spans="1:23" x14ac:dyDescent="0.2">
      <c r="A527" s="123">
        <v>39990</v>
      </c>
      <c r="B527" s="102" t="s">
        <v>1094</v>
      </c>
      <c r="C527" s="102" t="s">
        <v>291</v>
      </c>
      <c r="D527" s="102" t="s">
        <v>141</v>
      </c>
      <c r="E527" s="102" t="s">
        <v>144</v>
      </c>
      <c r="F527" s="83">
        <v>38626</v>
      </c>
      <c r="G527" s="125">
        <v>2005</v>
      </c>
      <c r="H527" s="124" t="s">
        <v>0</v>
      </c>
      <c r="I527" s="124" t="str">
        <f t="shared" si="26"/>
        <v>LA</v>
      </c>
      <c r="J527" s="124" t="str">
        <f t="shared" si="25"/>
        <v>LA</v>
      </c>
      <c r="K527" s="124" t="str">
        <f t="shared" si="27"/>
        <v>South Central</v>
      </c>
      <c r="L527" s="124" t="str">
        <f>INDEX('State '!$A$1:$C$62,MATCH($I527,'State '!$B:$B,0),3)</f>
        <v>South Central</v>
      </c>
      <c r="M527" s="124" t="str">
        <f>INDEX('State '!$A$1:$C$62,MATCH($J527,'State '!$B:$B,0),3)</f>
        <v>South Central</v>
      </c>
      <c r="N527" s="124"/>
      <c r="O527" s="86">
        <v>39.9</v>
      </c>
      <c r="P527" s="86">
        <v>22.8</v>
      </c>
      <c r="Q527" s="86">
        <v>1100</v>
      </c>
      <c r="R527" s="125">
        <v>36</v>
      </c>
      <c r="S527" s="124" t="s">
        <v>135</v>
      </c>
      <c r="T527" s="124" t="s">
        <v>390</v>
      </c>
      <c r="U527" s="124" t="s">
        <v>1095</v>
      </c>
      <c r="V527" s="124"/>
      <c r="W527" s="126"/>
    </row>
    <row r="528" spans="1:23" x14ac:dyDescent="0.2">
      <c r="A528" s="123">
        <v>39990</v>
      </c>
      <c r="B528" s="102" t="s">
        <v>1084</v>
      </c>
      <c r="C528" s="102" t="s">
        <v>268</v>
      </c>
      <c r="D528" s="102" t="s">
        <v>141</v>
      </c>
      <c r="E528" s="102" t="s">
        <v>144</v>
      </c>
      <c r="F528" s="83">
        <v>38473</v>
      </c>
      <c r="G528" s="125">
        <v>2005</v>
      </c>
      <c r="H528" s="124" t="s">
        <v>43</v>
      </c>
      <c r="I528" s="124" t="str">
        <f t="shared" si="26"/>
        <v>NM</v>
      </c>
      <c r="J528" s="124" t="str">
        <f t="shared" si="25"/>
        <v>NM</v>
      </c>
      <c r="K528" s="124" t="str">
        <f t="shared" si="27"/>
        <v>Mountain</v>
      </c>
      <c r="L528" s="124" t="str">
        <f>INDEX('State '!$A$1:$C$62,MATCH($I528,'State '!$B:$B,0),3)</f>
        <v>Mountain</v>
      </c>
      <c r="M528" s="124" t="str">
        <f>INDEX('State '!$A$1:$C$62,MATCH($J528,'State '!$B:$B,0),3)</f>
        <v>Mountain</v>
      </c>
      <c r="N528" s="124"/>
      <c r="O528" s="86">
        <v>138.4</v>
      </c>
      <c r="P528" s="86">
        <v>72.599999999999994</v>
      </c>
      <c r="Q528" s="86">
        <v>375</v>
      </c>
      <c r="R528" s="125">
        <v>36</v>
      </c>
      <c r="S528" s="124" t="s">
        <v>135</v>
      </c>
      <c r="T528" s="124" t="s">
        <v>390</v>
      </c>
      <c r="U528" s="124" t="s">
        <v>1085</v>
      </c>
      <c r="V528" s="124"/>
      <c r="W528" s="126"/>
    </row>
    <row r="529" spans="1:23" x14ac:dyDescent="0.2">
      <c r="A529" s="123">
        <v>39990</v>
      </c>
      <c r="B529" s="102" t="s">
        <v>1158</v>
      </c>
      <c r="C529" s="102" t="s">
        <v>334</v>
      </c>
      <c r="D529" s="102" t="s">
        <v>134</v>
      </c>
      <c r="E529" s="102" t="s">
        <v>144</v>
      </c>
      <c r="F529" s="83">
        <v>38274</v>
      </c>
      <c r="G529" s="84">
        <v>2004</v>
      </c>
      <c r="H529" s="124" t="s">
        <v>419</v>
      </c>
      <c r="I529" s="124" t="str">
        <f t="shared" si="26"/>
        <v>TX</v>
      </c>
      <c r="J529" s="124" t="str">
        <f t="shared" si="25"/>
        <v>MX</v>
      </c>
      <c r="K529" s="124" t="str">
        <f t="shared" si="27"/>
        <v>South Central, Mexico</v>
      </c>
      <c r="L529" s="124" t="str">
        <f>INDEX('State '!$A$1:$C$62,MATCH($I529,'State '!$B:$B,0),3)</f>
        <v>South Central</v>
      </c>
      <c r="M529" s="124" t="str">
        <f>INDEX('State '!$A$1:$C$62,MATCH($J529,'State '!$B:$B,0),3)</f>
        <v>Mexico</v>
      </c>
      <c r="N529" s="124"/>
      <c r="O529" s="86">
        <v>1.5</v>
      </c>
      <c r="P529" s="86">
        <v>9</v>
      </c>
      <c r="Q529" s="86">
        <v>25</v>
      </c>
      <c r="R529" s="125">
        <v>8</v>
      </c>
      <c r="S529" s="124" t="s">
        <v>135</v>
      </c>
      <c r="T529" s="124" t="s">
        <v>390</v>
      </c>
      <c r="U529" s="124" t="s">
        <v>1159</v>
      </c>
      <c r="V529" s="124"/>
      <c r="W529" s="126"/>
    </row>
    <row r="530" spans="1:23" x14ac:dyDescent="0.2">
      <c r="A530" s="123">
        <v>39990</v>
      </c>
      <c r="B530" s="102" t="s">
        <v>1160</v>
      </c>
      <c r="C530" s="102" t="s">
        <v>201</v>
      </c>
      <c r="D530" s="102" t="s">
        <v>141</v>
      </c>
      <c r="E530" s="102" t="s">
        <v>144</v>
      </c>
      <c r="F530" s="83">
        <v>38261</v>
      </c>
      <c r="G530" s="84">
        <v>2004</v>
      </c>
      <c r="H530" s="124" t="s">
        <v>36</v>
      </c>
      <c r="I530" s="124" t="str">
        <f t="shared" si="26"/>
        <v>MA</v>
      </c>
      <c r="J530" s="124" t="str">
        <f t="shared" si="25"/>
        <v>MA</v>
      </c>
      <c r="K530" s="124" t="str">
        <f t="shared" si="27"/>
        <v>Northeast</v>
      </c>
      <c r="L530" s="124" t="str">
        <f>INDEX('State '!$A$1:$C$62,MATCH($I530,'State '!$B:$B,0),3)</f>
        <v>Northeast</v>
      </c>
      <c r="M530" s="124" t="str">
        <f>INDEX('State '!$A$1:$C$62,MATCH($J530,'State '!$B:$B,0),3)</f>
        <v>Northeast</v>
      </c>
      <c r="N530" s="124"/>
      <c r="O530" s="86">
        <v>11.5</v>
      </c>
      <c r="P530" s="86">
        <v>0.25</v>
      </c>
      <c r="Q530" s="86">
        <v>60</v>
      </c>
      <c r="R530" s="125">
        <v>24</v>
      </c>
      <c r="S530" s="124" t="s">
        <v>135</v>
      </c>
      <c r="T530" s="124" t="s">
        <v>390</v>
      </c>
      <c r="U530" s="124" t="s">
        <v>1161</v>
      </c>
      <c r="V530" s="124"/>
      <c r="W530" s="126"/>
    </row>
    <row r="531" spans="1:23" x14ac:dyDescent="0.2">
      <c r="A531" s="123">
        <v>39990</v>
      </c>
      <c r="B531" s="102" t="s">
        <v>1194</v>
      </c>
      <c r="C531" s="102" t="s">
        <v>1792</v>
      </c>
      <c r="D531" s="102" t="s">
        <v>141</v>
      </c>
      <c r="E531" s="102" t="s">
        <v>144</v>
      </c>
      <c r="F531" s="83">
        <v>38261</v>
      </c>
      <c r="G531" s="84">
        <v>2004</v>
      </c>
      <c r="H531" s="124" t="s">
        <v>34</v>
      </c>
      <c r="I531" s="124" t="str">
        <f t="shared" si="26"/>
        <v>WI</v>
      </c>
      <c r="J531" s="124" t="str">
        <f t="shared" si="25"/>
        <v>WI</v>
      </c>
      <c r="K531" s="124" t="str">
        <f t="shared" si="27"/>
        <v>Midwest</v>
      </c>
      <c r="L531" s="124" t="str">
        <f>INDEX('State '!$A$1:$C$62,MATCH($I531,'State '!$B:$B,0),3)</f>
        <v>Midwest</v>
      </c>
      <c r="M531" s="124" t="str">
        <f>INDEX('State '!$A$1:$C$62,MATCH($J531,'State '!$B:$B,0),3)</f>
        <v>Midwest</v>
      </c>
      <c r="N531" s="124"/>
      <c r="O531" s="86">
        <v>42.1</v>
      </c>
      <c r="P531" s="86">
        <v>32.799999999999997</v>
      </c>
      <c r="Q531" s="86">
        <v>220</v>
      </c>
      <c r="R531" s="125" t="s">
        <v>1195</v>
      </c>
      <c r="S531" s="124" t="s">
        <v>135</v>
      </c>
      <c r="T531" s="124" t="s">
        <v>390</v>
      </c>
      <c r="U531" s="124" t="s">
        <v>1196</v>
      </c>
      <c r="V531" s="124"/>
      <c r="W531" s="126"/>
    </row>
    <row r="532" spans="1:23" x14ac:dyDescent="0.2">
      <c r="A532" s="123">
        <v>39990</v>
      </c>
      <c r="B532" s="102" t="s">
        <v>1186</v>
      </c>
      <c r="C532" s="102" t="s">
        <v>260</v>
      </c>
      <c r="D532" s="102" t="s">
        <v>141</v>
      </c>
      <c r="E532" s="102" t="s">
        <v>144</v>
      </c>
      <c r="F532" s="83">
        <v>38322</v>
      </c>
      <c r="G532" s="84">
        <v>2004</v>
      </c>
      <c r="H532" s="124" t="s">
        <v>867</v>
      </c>
      <c r="I532" s="124" t="str">
        <f t="shared" si="26"/>
        <v>CO</v>
      </c>
      <c r="J532" s="124" t="str">
        <f t="shared" si="25"/>
        <v>KS</v>
      </c>
      <c r="K532" s="124" t="str">
        <f t="shared" si="27"/>
        <v>Mountain, South Central</v>
      </c>
      <c r="L532" s="124" t="str">
        <f>INDEX('State '!$A$1:$C$62,MATCH($I532,'State '!$B:$B,0),3)</f>
        <v>Mountain</v>
      </c>
      <c r="M532" s="124" t="str">
        <f>INDEX('State '!$A$1:$C$62,MATCH($J532,'State '!$B:$B,0),3)</f>
        <v>South Central</v>
      </c>
      <c r="N532" s="124"/>
      <c r="O532" s="86">
        <v>410</v>
      </c>
      <c r="P532" s="86">
        <v>380</v>
      </c>
      <c r="Q532" s="86">
        <v>560</v>
      </c>
      <c r="R532" s="125">
        <v>36</v>
      </c>
      <c r="S532" s="124" t="s">
        <v>135</v>
      </c>
      <c r="T532" s="124" t="s">
        <v>390</v>
      </c>
      <c r="U532" s="124" t="s">
        <v>1187</v>
      </c>
      <c r="V532" s="124"/>
      <c r="W532" s="126"/>
    </row>
    <row r="533" spans="1:23" x14ac:dyDescent="0.2">
      <c r="A533" s="123">
        <v>39990</v>
      </c>
      <c r="B533" s="102" t="s">
        <v>1204</v>
      </c>
      <c r="C533" s="102" t="s">
        <v>260</v>
      </c>
      <c r="D533" s="102" t="s">
        <v>141</v>
      </c>
      <c r="E533" s="102" t="s">
        <v>144</v>
      </c>
      <c r="F533" s="83">
        <v>38322</v>
      </c>
      <c r="G533" s="84">
        <v>2004</v>
      </c>
      <c r="H533" s="124" t="s">
        <v>25</v>
      </c>
      <c r="I533" s="124" t="str">
        <f t="shared" si="26"/>
        <v>CO</v>
      </c>
      <c r="J533" s="124" t="str">
        <f t="shared" si="25"/>
        <v>CO</v>
      </c>
      <c r="K533" s="124" t="str">
        <f t="shared" si="27"/>
        <v>Mountain</v>
      </c>
      <c r="L533" s="124" t="str">
        <f>INDEX('State '!$A$1:$C$62,MATCH($I533,'State '!$B:$B,0),3)</f>
        <v>Mountain</v>
      </c>
      <c r="M533" s="124" t="str">
        <f>INDEX('State '!$A$1:$C$62,MATCH($J533,'State '!$B:$B,0),3)</f>
        <v>Mountain</v>
      </c>
      <c r="N533" s="124"/>
      <c r="O533" s="86">
        <v>4.7</v>
      </c>
      <c r="P533" s="86"/>
      <c r="Q533" s="86">
        <v>120</v>
      </c>
      <c r="R533" s="125"/>
      <c r="S533" s="124" t="s">
        <v>135</v>
      </c>
      <c r="T533" s="124" t="s">
        <v>390</v>
      </c>
      <c r="U533" s="124" t="s">
        <v>1205</v>
      </c>
      <c r="V533" s="124"/>
      <c r="W533" s="126"/>
    </row>
    <row r="534" spans="1:23" x14ac:dyDescent="0.2">
      <c r="A534" s="123">
        <v>39990</v>
      </c>
      <c r="B534" s="102" t="s">
        <v>1170</v>
      </c>
      <c r="C534" s="102" t="s">
        <v>335</v>
      </c>
      <c r="D534" s="102" t="s">
        <v>134</v>
      </c>
      <c r="E534" s="102" t="s">
        <v>144</v>
      </c>
      <c r="F534" s="83">
        <v>38292</v>
      </c>
      <c r="G534" s="84">
        <v>2004</v>
      </c>
      <c r="H534" s="124" t="s">
        <v>41</v>
      </c>
      <c r="I534" s="124" t="str">
        <f t="shared" si="26"/>
        <v>MI</v>
      </c>
      <c r="J534" s="124" t="str">
        <f t="shared" si="25"/>
        <v>MI</v>
      </c>
      <c r="K534" s="124" t="str">
        <f t="shared" si="27"/>
        <v>Midwest</v>
      </c>
      <c r="L534" s="124" t="str">
        <f>INDEX('State '!$A$1:$C$62,MATCH($I534,'State '!$B:$B,0),3)</f>
        <v>Midwest</v>
      </c>
      <c r="M534" s="124" t="str">
        <f>INDEX('State '!$A$1:$C$62,MATCH($J534,'State '!$B:$B,0),3)</f>
        <v>Midwest</v>
      </c>
      <c r="N534" s="124"/>
      <c r="O534" s="86">
        <v>2</v>
      </c>
      <c r="P534" s="86">
        <v>1.6</v>
      </c>
      <c r="Q534" s="86">
        <v>700</v>
      </c>
      <c r="R534" s="125">
        <v>20</v>
      </c>
      <c r="S534" s="124" t="s">
        <v>139</v>
      </c>
      <c r="T534" s="124" t="s">
        <v>188</v>
      </c>
      <c r="U534" s="124" t="s">
        <v>391</v>
      </c>
      <c r="V534" s="124"/>
      <c r="W534" s="126"/>
    </row>
    <row r="535" spans="1:23" x14ac:dyDescent="0.2">
      <c r="A535" s="123">
        <v>39990</v>
      </c>
      <c r="B535" s="102" t="s">
        <v>2143</v>
      </c>
      <c r="C535" s="102" t="s">
        <v>337</v>
      </c>
      <c r="D535" s="102" t="s">
        <v>141</v>
      </c>
      <c r="E535" s="102" t="s">
        <v>144</v>
      </c>
      <c r="F535" s="83">
        <v>38301</v>
      </c>
      <c r="G535" s="84">
        <v>2004</v>
      </c>
      <c r="H535" s="124" t="s">
        <v>38</v>
      </c>
      <c r="I535" s="124" t="str">
        <f t="shared" si="26"/>
        <v>NH</v>
      </c>
      <c r="J535" s="124" t="str">
        <f t="shared" si="25"/>
        <v>NH</v>
      </c>
      <c r="K535" s="124" t="str">
        <f t="shared" si="27"/>
        <v>Northeast</v>
      </c>
      <c r="L535" s="124" t="str">
        <f>INDEX('State '!$A$1:$C$62,MATCH($I535,'State '!$B:$B,0),3)</f>
        <v>Northeast</v>
      </c>
      <c r="M535" s="124" t="str">
        <f>INDEX('State '!$A$1:$C$62,MATCH($J535,'State '!$B:$B,0),3)</f>
        <v>Northeast</v>
      </c>
      <c r="N535" s="124"/>
      <c r="O535" s="86">
        <v>3.87</v>
      </c>
      <c r="P535" s="86">
        <v>7</v>
      </c>
      <c r="Q535" s="86">
        <v>50</v>
      </c>
      <c r="R535" s="125">
        <v>12</v>
      </c>
      <c r="S535" s="124" t="s">
        <v>139</v>
      </c>
      <c r="T535" s="124" t="s">
        <v>188</v>
      </c>
      <c r="U535" s="124" t="s">
        <v>391</v>
      </c>
      <c r="V535" s="124"/>
      <c r="W535" s="126"/>
    </row>
    <row r="536" spans="1:23" x14ac:dyDescent="0.2">
      <c r="A536" s="123">
        <v>39990</v>
      </c>
      <c r="B536" s="102" t="s">
        <v>1178</v>
      </c>
      <c r="C536" s="102" t="s">
        <v>336</v>
      </c>
      <c r="D536" s="102" t="s">
        <v>137</v>
      </c>
      <c r="E536" s="102" t="s">
        <v>144</v>
      </c>
      <c r="F536" s="83">
        <v>38352</v>
      </c>
      <c r="G536" s="84">
        <v>2004</v>
      </c>
      <c r="H536" s="124" t="s">
        <v>2</v>
      </c>
      <c r="I536" s="124" t="str">
        <f t="shared" si="26"/>
        <v>OR</v>
      </c>
      <c r="J536" s="124" t="str">
        <f t="shared" si="25"/>
        <v>OR</v>
      </c>
      <c r="K536" s="124" t="str">
        <f t="shared" si="27"/>
        <v>Pacific</v>
      </c>
      <c r="L536" s="124" t="str">
        <f>INDEX('State '!$A$1:$C$62,MATCH($I536,'State '!$B:$B,0),3)</f>
        <v>Pacific</v>
      </c>
      <c r="M536" s="124" t="str">
        <f>INDEX('State '!$A$1:$C$62,MATCH($J536,'State '!$B:$B,0),3)</f>
        <v>Pacific</v>
      </c>
      <c r="N536" s="124"/>
      <c r="O536" s="86">
        <v>28</v>
      </c>
      <c r="P536" s="86">
        <v>72.400000000000006</v>
      </c>
      <c r="Q536" s="86">
        <v>70</v>
      </c>
      <c r="R536" s="125" t="s">
        <v>1179</v>
      </c>
      <c r="S536" s="124" t="s">
        <v>139</v>
      </c>
      <c r="T536" s="124" t="s">
        <v>188</v>
      </c>
      <c r="U536" s="124" t="s">
        <v>391</v>
      </c>
      <c r="V536" s="124"/>
      <c r="W536" s="126"/>
    </row>
    <row r="537" spans="1:23" x14ac:dyDescent="0.2">
      <c r="A537" s="123">
        <v>39990</v>
      </c>
      <c r="B537" s="102" t="s">
        <v>1167</v>
      </c>
      <c r="C537" s="102" t="s">
        <v>225</v>
      </c>
      <c r="D537" s="102" t="s">
        <v>141</v>
      </c>
      <c r="E537" s="102" t="s">
        <v>144</v>
      </c>
      <c r="F537" s="83">
        <v>38292</v>
      </c>
      <c r="G537" s="84">
        <v>2004</v>
      </c>
      <c r="H537" s="124" t="s">
        <v>1168</v>
      </c>
      <c r="I537" s="124" t="str">
        <f t="shared" si="26"/>
        <v>WV</v>
      </c>
      <c r="J537" s="124" t="str">
        <f t="shared" si="25"/>
        <v>VA</v>
      </c>
      <c r="K537" s="124" t="str">
        <f t="shared" si="27"/>
        <v>Northeast</v>
      </c>
      <c r="L537" s="124" t="str">
        <f>INDEX('State '!$A$1:$C$62,MATCH($I537,'State '!$B:$B,0),3)</f>
        <v>Northeast</v>
      </c>
      <c r="M537" s="124" t="str">
        <f>INDEX('State '!$A$1:$C$62,MATCH($J537,'State '!$B:$B,0),3)</f>
        <v>Northeast</v>
      </c>
      <c r="N537" s="124"/>
      <c r="O537" s="86">
        <v>78</v>
      </c>
      <c r="P537" s="86"/>
      <c r="Q537" s="86">
        <v>217</v>
      </c>
      <c r="R537" s="125"/>
      <c r="S537" s="124" t="s">
        <v>135</v>
      </c>
      <c r="T537" s="124" t="s">
        <v>390</v>
      </c>
      <c r="U537" s="124" t="s">
        <v>1169</v>
      </c>
      <c r="V537" s="124"/>
      <c r="W537" s="126"/>
    </row>
    <row r="538" spans="1:23" x14ac:dyDescent="0.2">
      <c r="A538" s="123">
        <v>39990</v>
      </c>
      <c r="B538" s="102" t="s">
        <v>1166</v>
      </c>
      <c r="C538" s="102" t="s">
        <v>219</v>
      </c>
      <c r="D538" s="102" t="s">
        <v>141</v>
      </c>
      <c r="E538" s="102" t="s">
        <v>144</v>
      </c>
      <c r="F538" s="83">
        <v>38335</v>
      </c>
      <c r="G538" s="84">
        <v>2004</v>
      </c>
      <c r="H538" s="124" t="s">
        <v>832</v>
      </c>
      <c r="I538" s="124" t="str">
        <f t="shared" si="26"/>
        <v>PA</v>
      </c>
      <c r="J538" s="124" t="str">
        <f t="shared" si="25"/>
        <v>DE</v>
      </c>
      <c r="K538" s="124" t="str">
        <f t="shared" si="27"/>
        <v>Northeast</v>
      </c>
      <c r="L538" s="124" t="str">
        <f>INDEX('State '!$A$1:$C$62,MATCH($I538,'State '!$B:$B,0),3)</f>
        <v>Northeast</v>
      </c>
      <c r="M538" s="124" t="str">
        <f>INDEX('State '!$A$1:$C$62,MATCH($J538,'State '!$B:$B,0),3)</f>
        <v>Northeast</v>
      </c>
      <c r="N538" s="124"/>
      <c r="O538" s="86">
        <v>2.86</v>
      </c>
      <c r="P538" s="86">
        <v>2.7</v>
      </c>
      <c r="Q538" s="86">
        <v>4.7</v>
      </c>
      <c r="R538" s="125">
        <v>16</v>
      </c>
      <c r="S538" s="124" t="s">
        <v>135</v>
      </c>
      <c r="T538" s="124" t="s">
        <v>390</v>
      </c>
      <c r="U538" s="124" t="s">
        <v>1081</v>
      </c>
      <c r="V538" s="124"/>
      <c r="W538" s="126"/>
    </row>
    <row r="539" spans="1:23" x14ac:dyDescent="0.2">
      <c r="A539" s="123">
        <v>39990</v>
      </c>
      <c r="B539" s="102" t="s">
        <v>1162</v>
      </c>
      <c r="C539" s="102" t="s">
        <v>1785</v>
      </c>
      <c r="D539" s="102" t="s">
        <v>141</v>
      </c>
      <c r="E539" s="102" t="s">
        <v>144</v>
      </c>
      <c r="F539" s="83">
        <v>38078</v>
      </c>
      <c r="G539" s="84">
        <v>2004</v>
      </c>
      <c r="H539" s="124" t="s">
        <v>1163</v>
      </c>
      <c r="I539" s="124" t="str">
        <f t="shared" si="26"/>
        <v>CO</v>
      </c>
      <c r="J539" s="124" t="str">
        <f t="shared" si="25"/>
        <v>NM</v>
      </c>
      <c r="K539" s="124" t="str">
        <f t="shared" si="27"/>
        <v>Mountain</v>
      </c>
      <c r="L539" s="124" t="str">
        <f>INDEX('State '!$A$1:$C$62,MATCH($I539,'State '!$B:$B,0),3)</f>
        <v>Mountain</v>
      </c>
      <c r="M539" s="124" t="str">
        <f>INDEX('State '!$A$1:$C$62,MATCH($J539,'State '!$B:$B,0),3)</f>
        <v>Mountain</v>
      </c>
      <c r="N539" s="124"/>
      <c r="O539" s="86">
        <v>7.3</v>
      </c>
      <c r="P539" s="86"/>
      <c r="Q539" s="86">
        <v>140</v>
      </c>
      <c r="R539" s="125"/>
      <c r="S539" s="124" t="s">
        <v>135</v>
      </c>
      <c r="T539" s="124" t="s">
        <v>390</v>
      </c>
      <c r="U539" s="124" t="s">
        <v>1164</v>
      </c>
      <c r="V539" s="124"/>
      <c r="W539" s="126"/>
    </row>
    <row r="540" spans="1:23" ht="25.5" x14ac:dyDescent="0.2">
      <c r="A540" s="123">
        <v>39990</v>
      </c>
      <c r="B540" s="102" t="s">
        <v>1147</v>
      </c>
      <c r="C540" s="102" t="s">
        <v>1785</v>
      </c>
      <c r="D540" s="102" t="s">
        <v>141</v>
      </c>
      <c r="E540" s="102" t="s">
        <v>144</v>
      </c>
      <c r="F540" s="83">
        <v>38108</v>
      </c>
      <c r="G540" s="84">
        <v>2004</v>
      </c>
      <c r="H540" s="124" t="s">
        <v>1148</v>
      </c>
      <c r="I540" s="124" t="str">
        <f t="shared" si="26"/>
        <v>TX</v>
      </c>
      <c r="J540" s="124" t="str">
        <f t="shared" si="25"/>
        <v>CA</v>
      </c>
      <c r="K540" s="124" t="str">
        <f t="shared" si="27"/>
        <v>South Central, Mountain, Pacific</v>
      </c>
      <c r="L540" s="124" t="str">
        <f>INDEX('State '!$A$1:$C$62,MATCH($I540,'State '!$B:$B,0),3)</f>
        <v>South Central</v>
      </c>
      <c r="M540" s="124" t="str">
        <f>INDEX('State '!$A$1:$C$62,MATCH($J540,'State '!$B:$B,0),3)</f>
        <v>Pacific</v>
      </c>
      <c r="N540" s="124" t="s">
        <v>2574</v>
      </c>
      <c r="O540" s="86">
        <v>110</v>
      </c>
      <c r="P540" s="86"/>
      <c r="Q540" s="86">
        <v>220</v>
      </c>
      <c r="R540" s="125">
        <v>30</v>
      </c>
      <c r="S540" s="124" t="s">
        <v>135</v>
      </c>
      <c r="T540" s="124" t="s">
        <v>390</v>
      </c>
      <c r="U540" s="124" t="s">
        <v>1149</v>
      </c>
      <c r="V540" s="124"/>
      <c r="W540" s="126"/>
    </row>
    <row r="541" spans="1:23" ht="25.5" x14ac:dyDescent="0.2">
      <c r="A541" s="123">
        <v>39990</v>
      </c>
      <c r="B541" s="102" t="s">
        <v>1150</v>
      </c>
      <c r="C541" s="102" t="s">
        <v>1785</v>
      </c>
      <c r="D541" s="102" t="s">
        <v>141</v>
      </c>
      <c r="E541" s="102" t="s">
        <v>144</v>
      </c>
      <c r="F541" s="83">
        <v>38108</v>
      </c>
      <c r="G541" s="84">
        <v>2004</v>
      </c>
      <c r="H541" s="124" t="s">
        <v>1148</v>
      </c>
      <c r="I541" s="124" t="str">
        <f t="shared" si="26"/>
        <v>TX</v>
      </c>
      <c r="J541" s="124" t="str">
        <f t="shared" si="25"/>
        <v>CA</v>
      </c>
      <c r="K541" s="124" t="str">
        <f t="shared" si="27"/>
        <v>South Central, Mountain, Pacific</v>
      </c>
      <c r="L541" s="124" t="str">
        <f>INDEX('State '!$A$1:$C$62,MATCH($I541,'State '!$B:$B,0),3)</f>
        <v>South Central</v>
      </c>
      <c r="M541" s="124" t="str">
        <f>INDEX('State '!$A$1:$C$62,MATCH($J541,'State '!$B:$B,0),3)</f>
        <v>Pacific</v>
      </c>
      <c r="N541" s="124" t="s">
        <v>2574</v>
      </c>
      <c r="O541" s="86">
        <v>63</v>
      </c>
      <c r="P541" s="86"/>
      <c r="Q541" s="86">
        <v>100</v>
      </c>
      <c r="R541" s="125">
        <v>30</v>
      </c>
      <c r="S541" s="124" t="s">
        <v>135</v>
      </c>
      <c r="T541" s="124" t="s">
        <v>390</v>
      </c>
      <c r="U541" s="124" t="s">
        <v>1149</v>
      </c>
      <c r="V541" s="124"/>
      <c r="W541" s="126"/>
    </row>
    <row r="542" spans="1:23" x14ac:dyDescent="0.2">
      <c r="A542" s="123">
        <v>39990</v>
      </c>
      <c r="B542" s="102" t="s">
        <v>1153</v>
      </c>
      <c r="C542" s="102" t="s">
        <v>242</v>
      </c>
      <c r="D542" s="102" t="s">
        <v>137</v>
      </c>
      <c r="E542" s="102" t="s">
        <v>144</v>
      </c>
      <c r="F542" s="83">
        <v>38189</v>
      </c>
      <c r="G542" s="84">
        <v>2004</v>
      </c>
      <c r="H542" s="124" t="s">
        <v>6</v>
      </c>
      <c r="I542" s="124" t="str">
        <f t="shared" si="26"/>
        <v>TX</v>
      </c>
      <c r="J542" s="124" t="str">
        <f t="shared" si="25"/>
        <v>TX</v>
      </c>
      <c r="K542" s="124" t="str">
        <f t="shared" si="27"/>
        <v>South Central</v>
      </c>
      <c r="L542" s="124" t="str">
        <f>INDEX('State '!$A$1:$C$62,MATCH($I542,'State '!$B:$B,0),3)</f>
        <v>South Central</v>
      </c>
      <c r="M542" s="124" t="str">
        <f>INDEX('State '!$A$1:$C$62,MATCH($J542,'State '!$B:$B,0),3)</f>
        <v>South Central</v>
      </c>
      <c r="N542" s="124"/>
      <c r="O542" s="86">
        <v>40</v>
      </c>
      <c r="P542" s="86">
        <v>78</v>
      </c>
      <c r="Q542" s="86">
        <v>500</v>
      </c>
      <c r="R542" s="125">
        <v>36</v>
      </c>
      <c r="S542" s="124" t="s">
        <v>139</v>
      </c>
      <c r="T542" s="124" t="s">
        <v>188</v>
      </c>
      <c r="U542" s="124" t="s">
        <v>391</v>
      </c>
      <c r="V542" s="124"/>
      <c r="W542" s="126"/>
    </row>
    <row r="543" spans="1:23" x14ac:dyDescent="0.2">
      <c r="A543" s="123">
        <v>39990</v>
      </c>
      <c r="B543" s="102" t="s">
        <v>1151</v>
      </c>
      <c r="C543" s="102" t="s">
        <v>244</v>
      </c>
      <c r="D543" s="102" t="s">
        <v>141</v>
      </c>
      <c r="E543" s="102" t="s">
        <v>144</v>
      </c>
      <c r="F543" s="83">
        <v>38322</v>
      </c>
      <c r="G543" s="84">
        <v>2004</v>
      </c>
      <c r="H543" s="124" t="s">
        <v>18</v>
      </c>
      <c r="I543" s="124" t="str">
        <f t="shared" si="26"/>
        <v>FL</v>
      </c>
      <c r="J543" s="124" t="str">
        <f t="shared" si="25"/>
        <v>FL</v>
      </c>
      <c r="K543" s="124" t="str">
        <f t="shared" si="27"/>
        <v>Southeast</v>
      </c>
      <c r="L543" s="124" t="str">
        <f>INDEX('State '!$A$1:$C$62,MATCH($I543,'State '!$B:$B,0),3)</f>
        <v>Southeast</v>
      </c>
      <c r="M543" s="124" t="str">
        <f>INDEX('State '!$A$1:$C$62,MATCH($J543,'State '!$B:$B,0),3)</f>
        <v>Southeast</v>
      </c>
      <c r="N543" s="124"/>
      <c r="O543" s="86">
        <v>13.6</v>
      </c>
      <c r="P543" s="86">
        <v>5</v>
      </c>
      <c r="Q543" s="86">
        <v>350</v>
      </c>
      <c r="R543" s="125">
        <v>30</v>
      </c>
      <c r="S543" s="124" t="s">
        <v>135</v>
      </c>
      <c r="T543" s="124" t="s">
        <v>390</v>
      </c>
      <c r="U543" s="124" t="s">
        <v>1152</v>
      </c>
      <c r="V543" s="124"/>
      <c r="W543" s="126"/>
    </row>
    <row r="544" spans="1:23" x14ac:dyDescent="0.2">
      <c r="A544" s="123">
        <v>39990</v>
      </c>
      <c r="B544" s="102" t="s">
        <v>1188</v>
      </c>
      <c r="C544" s="102" t="s">
        <v>206</v>
      </c>
      <c r="D544" s="102" t="s">
        <v>134</v>
      </c>
      <c r="E544" s="102" t="s">
        <v>144</v>
      </c>
      <c r="F544" s="83">
        <v>38022</v>
      </c>
      <c r="G544" s="84">
        <v>2004</v>
      </c>
      <c r="H544" s="124" t="s">
        <v>1189</v>
      </c>
      <c r="I544" s="124" t="str">
        <f t="shared" si="26"/>
        <v>ON</v>
      </c>
      <c r="J544" s="124" t="str">
        <f t="shared" si="25"/>
        <v>NY</v>
      </c>
      <c r="K544" s="124" t="str">
        <f t="shared" si="27"/>
        <v>Canada, Northeast</v>
      </c>
      <c r="L544" s="124" t="str">
        <f>INDEX('State '!$A$1:$C$62,MATCH($I544,'State '!$B:$B,0),3)</f>
        <v>Canada</v>
      </c>
      <c r="M544" s="124" t="str">
        <f>INDEX('State '!$A$1:$C$62,MATCH($J544,'State '!$B:$B,0),3)</f>
        <v>Northeast</v>
      </c>
      <c r="N544" s="124"/>
      <c r="O544" s="86">
        <v>334</v>
      </c>
      <c r="P544" s="86">
        <v>36.5</v>
      </c>
      <c r="Q544" s="86">
        <v>230</v>
      </c>
      <c r="R544" s="125">
        <v>24</v>
      </c>
      <c r="S544" s="124" t="s">
        <v>135</v>
      </c>
      <c r="T544" s="124" t="s">
        <v>390</v>
      </c>
      <c r="U544" s="124" t="s">
        <v>1190</v>
      </c>
      <c r="V544" s="124"/>
      <c r="W544" s="126"/>
    </row>
    <row r="545" spans="1:23" x14ac:dyDescent="0.2">
      <c r="A545" s="123">
        <v>39990</v>
      </c>
      <c r="B545" s="102" t="s">
        <v>1207</v>
      </c>
      <c r="C545" s="102" t="s">
        <v>204</v>
      </c>
      <c r="D545" s="102" t="s">
        <v>141</v>
      </c>
      <c r="E545" s="102" t="s">
        <v>144</v>
      </c>
      <c r="F545" s="83">
        <v>38139</v>
      </c>
      <c r="G545" s="84">
        <v>2004</v>
      </c>
      <c r="H545" s="124" t="s">
        <v>1208</v>
      </c>
      <c r="I545" s="124" t="str">
        <f t="shared" si="26"/>
        <v>CO</v>
      </c>
      <c r="J545" s="124" t="str">
        <f t="shared" si="25"/>
        <v>NE</v>
      </c>
      <c r="K545" s="124" t="str">
        <f t="shared" si="27"/>
        <v>Mountain</v>
      </c>
      <c r="L545" s="124" t="str">
        <f>INDEX('State '!$A$1:$C$62,MATCH($I545,'State '!$B:$B,0),3)</f>
        <v>Mountain</v>
      </c>
      <c r="M545" s="124" t="str">
        <f>INDEX('State '!$A$1:$C$62,MATCH($J545,'State '!$B:$B,0),3)</f>
        <v>Mountain</v>
      </c>
      <c r="N545" s="124"/>
      <c r="O545" s="86">
        <v>26.9</v>
      </c>
      <c r="P545" s="86"/>
      <c r="Q545" s="86">
        <v>62</v>
      </c>
      <c r="R545" s="125" t="s">
        <v>1141</v>
      </c>
      <c r="S545" s="124" t="s">
        <v>135</v>
      </c>
      <c r="T545" s="124" t="s">
        <v>390</v>
      </c>
      <c r="U545" s="124" t="s">
        <v>1209</v>
      </c>
      <c r="V545" s="124"/>
      <c r="W545" s="126"/>
    </row>
    <row r="546" spans="1:23" x14ac:dyDescent="0.2">
      <c r="A546" s="123">
        <v>39990</v>
      </c>
      <c r="B546" s="102" t="s">
        <v>1185</v>
      </c>
      <c r="C546" s="102" t="s">
        <v>222</v>
      </c>
      <c r="D546" s="102" t="s">
        <v>142</v>
      </c>
      <c r="E546" s="102" t="s">
        <v>144</v>
      </c>
      <c r="F546" s="83">
        <v>38181</v>
      </c>
      <c r="G546" s="84">
        <v>2004</v>
      </c>
      <c r="H546" s="124" t="s">
        <v>6</v>
      </c>
      <c r="I546" s="124" t="str">
        <f t="shared" si="26"/>
        <v>TX</v>
      </c>
      <c r="J546" s="124" t="str">
        <f t="shared" si="25"/>
        <v>TX</v>
      </c>
      <c r="K546" s="124" t="str">
        <f t="shared" si="27"/>
        <v>South Central</v>
      </c>
      <c r="L546" s="124" t="str">
        <f>INDEX('State '!$A$1:$C$62,MATCH($I546,'State '!$B:$B,0),3)</f>
        <v>South Central</v>
      </c>
      <c r="M546" s="124" t="str">
        <f>INDEX('State '!$A$1:$C$62,MATCH($J546,'State '!$B:$B,0),3)</f>
        <v>South Central</v>
      </c>
      <c r="N546" s="124"/>
      <c r="O546" s="86">
        <v>30</v>
      </c>
      <c r="P546" s="86">
        <v>177</v>
      </c>
      <c r="Q546" s="86">
        <v>170</v>
      </c>
      <c r="R546" s="125">
        <v>24</v>
      </c>
      <c r="S546" s="124" t="s">
        <v>139</v>
      </c>
      <c r="T546" s="124" t="s">
        <v>188</v>
      </c>
      <c r="U546" s="124" t="s">
        <v>391</v>
      </c>
      <c r="V546" s="124"/>
      <c r="W546" s="126"/>
    </row>
    <row r="547" spans="1:23" ht="25.5" x14ac:dyDescent="0.2">
      <c r="A547" s="123">
        <v>39990</v>
      </c>
      <c r="B547" s="102" t="s">
        <v>1156</v>
      </c>
      <c r="C547" s="102" t="s">
        <v>302</v>
      </c>
      <c r="D547" s="102" t="s">
        <v>134</v>
      </c>
      <c r="E547" s="102" t="s">
        <v>144</v>
      </c>
      <c r="F547" s="83">
        <v>38078</v>
      </c>
      <c r="G547" s="84">
        <v>2004</v>
      </c>
      <c r="H547" s="124" t="s">
        <v>43</v>
      </c>
      <c r="I547" s="124" t="str">
        <f t="shared" si="26"/>
        <v>NM</v>
      </c>
      <c r="J547" s="124" t="str">
        <f t="shared" si="25"/>
        <v>NM</v>
      </c>
      <c r="K547" s="124" t="str">
        <f t="shared" si="27"/>
        <v>Mountain</v>
      </c>
      <c r="L547" s="124" t="str">
        <f>INDEX('State '!$A$1:$C$62,MATCH($I547,'State '!$B:$B,0),3)</f>
        <v>Mountain</v>
      </c>
      <c r="M547" s="124" t="str">
        <f>INDEX('State '!$A$1:$C$62,MATCH($J547,'State '!$B:$B,0),3)</f>
        <v>Mountain</v>
      </c>
      <c r="N547" s="124"/>
      <c r="O547" s="86">
        <v>0.56000000000000005</v>
      </c>
      <c r="P547" s="86">
        <v>2.4</v>
      </c>
      <c r="Q547" s="86">
        <v>124</v>
      </c>
      <c r="R547" s="125">
        <v>12</v>
      </c>
      <c r="S547" s="124" t="s">
        <v>135</v>
      </c>
      <c r="T547" s="124" t="s">
        <v>390</v>
      </c>
      <c r="U547" s="124" t="s">
        <v>1157</v>
      </c>
      <c r="V547" s="124"/>
      <c r="W547" s="126"/>
    </row>
    <row r="548" spans="1:23" x14ac:dyDescent="0.2">
      <c r="A548" s="123">
        <v>39990</v>
      </c>
      <c r="B548" s="102" t="s">
        <v>1143</v>
      </c>
      <c r="C548" s="102" t="s">
        <v>333</v>
      </c>
      <c r="D548" s="102" t="s">
        <v>134</v>
      </c>
      <c r="E548" s="102" t="s">
        <v>144</v>
      </c>
      <c r="F548" s="83">
        <v>38162</v>
      </c>
      <c r="G548" s="84">
        <v>2004</v>
      </c>
      <c r="H548" s="124" t="s">
        <v>25</v>
      </c>
      <c r="I548" s="124" t="str">
        <f t="shared" si="26"/>
        <v>CO</v>
      </c>
      <c r="J548" s="124" t="str">
        <f t="shared" si="25"/>
        <v>CO</v>
      </c>
      <c r="K548" s="124" t="str">
        <f t="shared" si="27"/>
        <v>Mountain</v>
      </c>
      <c r="L548" s="124" t="str">
        <f>INDEX('State '!$A$1:$C$62,MATCH($I548,'State '!$B:$B,0),3)</f>
        <v>Mountain</v>
      </c>
      <c r="M548" s="124" t="str">
        <f>INDEX('State '!$A$1:$C$62,MATCH($J548,'State '!$B:$B,0),3)</f>
        <v>Mountain</v>
      </c>
      <c r="N548" s="124"/>
      <c r="O548" s="86">
        <v>20</v>
      </c>
      <c r="P548" s="86">
        <v>58</v>
      </c>
      <c r="Q548" s="86">
        <v>14</v>
      </c>
      <c r="R548" s="125" t="s">
        <v>1144</v>
      </c>
      <c r="S548" s="124" t="s">
        <v>139</v>
      </c>
      <c r="T548" s="124" t="s">
        <v>188</v>
      </c>
      <c r="U548" s="124" t="s">
        <v>391</v>
      </c>
      <c r="V548" s="124"/>
      <c r="W548" s="126"/>
    </row>
    <row r="549" spans="1:23" x14ac:dyDescent="0.2">
      <c r="A549" s="123">
        <v>39990</v>
      </c>
      <c r="B549" s="102" t="s">
        <v>1140</v>
      </c>
      <c r="C549" s="102" t="s">
        <v>332</v>
      </c>
      <c r="D549" s="102" t="s">
        <v>141</v>
      </c>
      <c r="E549" s="102" t="s">
        <v>144</v>
      </c>
      <c r="F549" s="83">
        <v>38292</v>
      </c>
      <c r="G549" s="84">
        <v>2004</v>
      </c>
      <c r="H549" s="124" t="s">
        <v>35</v>
      </c>
      <c r="I549" s="124" t="str">
        <f t="shared" si="26"/>
        <v>CT</v>
      </c>
      <c r="J549" s="124" t="str">
        <f t="shared" si="25"/>
        <v>CT</v>
      </c>
      <c r="K549" s="124" t="str">
        <f t="shared" si="27"/>
        <v>Northeast</v>
      </c>
      <c r="L549" s="124" t="str">
        <f>INDEX('State '!$A$1:$C$62,MATCH($I549,'State '!$B:$B,0),3)</f>
        <v>Northeast</v>
      </c>
      <c r="M549" s="124" t="str">
        <f>INDEX('State '!$A$1:$C$62,MATCH($J549,'State '!$B:$B,0),3)</f>
        <v>Northeast</v>
      </c>
      <c r="N549" s="124"/>
      <c r="O549" s="86">
        <v>5</v>
      </c>
      <c r="P549" s="86">
        <v>9</v>
      </c>
      <c r="Q549" s="86">
        <v>4.97</v>
      </c>
      <c r="R549" s="125" t="s">
        <v>1141</v>
      </c>
      <c r="S549" s="124" t="s">
        <v>135</v>
      </c>
      <c r="T549" s="124" t="s">
        <v>390</v>
      </c>
      <c r="U549" s="124" t="s">
        <v>1142</v>
      </c>
      <c r="V549" s="124"/>
      <c r="W549" s="126"/>
    </row>
    <row r="550" spans="1:23" x14ac:dyDescent="0.2">
      <c r="A550" s="123">
        <v>39990</v>
      </c>
      <c r="B550" s="102" t="s">
        <v>1183</v>
      </c>
      <c r="C550" s="102" t="s">
        <v>262</v>
      </c>
      <c r="D550" s="102" t="s">
        <v>134</v>
      </c>
      <c r="E550" s="102" t="s">
        <v>144</v>
      </c>
      <c r="F550" s="83">
        <v>38292</v>
      </c>
      <c r="G550" s="84">
        <v>2004</v>
      </c>
      <c r="H550" s="124" t="s">
        <v>42</v>
      </c>
      <c r="I550" s="124" t="str">
        <f t="shared" si="26"/>
        <v>IA</v>
      </c>
      <c r="J550" s="124" t="str">
        <f t="shared" si="25"/>
        <v>IA</v>
      </c>
      <c r="K550" s="124" t="str">
        <f t="shared" si="27"/>
        <v>Midwest</v>
      </c>
      <c r="L550" s="124" t="str">
        <f>INDEX('State '!$A$1:$C$62,MATCH($I550,'State '!$B:$B,0),3)</f>
        <v>Midwest</v>
      </c>
      <c r="M550" s="124" t="str">
        <f>INDEX('State '!$A$1:$C$62,MATCH($J550,'State '!$B:$B,0),3)</f>
        <v>Midwest</v>
      </c>
      <c r="N550" s="124"/>
      <c r="O550" s="86">
        <v>4.0599999999999996</v>
      </c>
      <c r="P550" s="86">
        <v>2.6</v>
      </c>
      <c r="Q550" s="86">
        <v>96</v>
      </c>
      <c r="R550" s="125">
        <v>16</v>
      </c>
      <c r="S550" s="124" t="s">
        <v>135</v>
      </c>
      <c r="T550" s="124" t="s">
        <v>390</v>
      </c>
      <c r="U550" s="124" t="s">
        <v>1184</v>
      </c>
      <c r="V550" s="124"/>
      <c r="W550" s="126"/>
    </row>
    <row r="551" spans="1:23" x14ac:dyDescent="0.2">
      <c r="A551" s="123">
        <v>39990</v>
      </c>
      <c r="B551" s="102" t="s">
        <v>1197</v>
      </c>
      <c r="C551" s="102" t="s">
        <v>258</v>
      </c>
      <c r="D551" s="102" t="s">
        <v>141</v>
      </c>
      <c r="E551" s="102" t="s">
        <v>144</v>
      </c>
      <c r="F551" s="83">
        <v>38292</v>
      </c>
      <c r="G551" s="125">
        <v>2004</v>
      </c>
      <c r="H551" s="124" t="s">
        <v>50</v>
      </c>
      <c r="I551" s="124" t="str">
        <f t="shared" si="26"/>
        <v>WA</v>
      </c>
      <c r="J551" s="124" t="str">
        <f t="shared" si="25"/>
        <v>WA</v>
      </c>
      <c r="K551" s="124" t="str">
        <f t="shared" si="27"/>
        <v>Pacific</v>
      </c>
      <c r="L551" s="124" t="str">
        <f>INDEX('State '!$A$1:$C$62,MATCH($I551,'State '!$B:$B,0),3)</f>
        <v>Pacific</v>
      </c>
      <c r="M551" s="124" t="str">
        <f>INDEX('State '!$A$1:$C$62,MATCH($J551,'State '!$B:$B,0),3)</f>
        <v>Pacific</v>
      </c>
      <c r="N551" s="124"/>
      <c r="O551" s="86">
        <v>24.6</v>
      </c>
      <c r="P551" s="86">
        <v>9.15</v>
      </c>
      <c r="Q551" s="86">
        <v>113.11</v>
      </c>
      <c r="R551" s="125">
        <v>16</v>
      </c>
      <c r="S551" s="124" t="s">
        <v>135</v>
      </c>
      <c r="T551" s="124" t="s">
        <v>390</v>
      </c>
      <c r="U551" s="124" t="s">
        <v>1198</v>
      </c>
      <c r="V551" s="124"/>
      <c r="W551" s="126"/>
    </row>
    <row r="552" spans="1:23" x14ac:dyDescent="0.2">
      <c r="A552" s="123">
        <v>39990</v>
      </c>
      <c r="B552" s="102" t="s">
        <v>1199</v>
      </c>
      <c r="C552" s="102" t="s">
        <v>265</v>
      </c>
      <c r="D552" s="102" t="s">
        <v>134</v>
      </c>
      <c r="E552" s="102" t="s">
        <v>144</v>
      </c>
      <c r="F552" s="83">
        <v>38331</v>
      </c>
      <c r="G552" s="125">
        <v>2004</v>
      </c>
      <c r="H552" s="124" t="s">
        <v>21</v>
      </c>
      <c r="I552" s="124" t="str">
        <f t="shared" si="26"/>
        <v>UT</v>
      </c>
      <c r="J552" s="124" t="str">
        <f t="shared" si="25"/>
        <v>UT</v>
      </c>
      <c r="K552" s="124" t="str">
        <f t="shared" si="27"/>
        <v>Mountain</v>
      </c>
      <c r="L552" s="124" t="str">
        <f>INDEX('State '!$A$1:$C$62,MATCH($I552,'State '!$B:$B,0),3)</f>
        <v>Mountain</v>
      </c>
      <c r="M552" s="124" t="str">
        <f>INDEX('State '!$A$1:$C$62,MATCH($J552,'State '!$B:$B,0),3)</f>
        <v>Mountain</v>
      </c>
      <c r="N552" s="124"/>
      <c r="O552" s="86">
        <v>15.56</v>
      </c>
      <c r="P552" s="86">
        <v>13.4</v>
      </c>
      <c r="Q552" s="86">
        <v>190</v>
      </c>
      <c r="R552" s="125">
        <v>20</v>
      </c>
      <c r="S552" s="124" t="s">
        <v>135</v>
      </c>
      <c r="T552" s="124" t="s">
        <v>390</v>
      </c>
      <c r="U552" s="124" t="s">
        <v>1200</v>
      </c>
      <c r="V552" s="124"/>
      <c r="W552" s="126"/>
    </row>
    <row r="553" spans="1:23" x14ac:dyDescent="0.2">
      <c r="A553" s="123">
        <v>39990</v>
      </c>
      <c r="B553" s="102" t="s">
        <v>1210</v>
      </c>
      <c r="C553" s="102" t="s">
        <v>330</v>
      </c>
      <c r="D553" s="102" t="s">
        <v>134</v>
      </c>
      <c r="E553" s="102" t="s">
        <v>144</v>
      </c>
      <c r="F553" s="83">
        <v>38200</v>
      </c>
      <c r="G553" s="125">
        <v>2004</v>
      </c>
      <c r="H553" s="124" t="s">
        <v>40</v>
      </c>
      <c r="I553" s="124" t="str">
        <f t="shared" si="26"/>
        <v>AZ</v>
      </c>
      <c r="J553" s="124" t="str">
        <f t="shared" si="25"/>
        <v>AZ</v>
      </c>
      <c r="K553" s="124" t="str">
        <f t="shared" si="27"/>
        <v>Mountain</v>
      </c>
      <c r="L553" s="124" t="str">
        <f>INDEX('State '!$A$1:$C$62,MATCH($I553,'State '!$B:$B,0),3)</f>
        <v>Mountain</v>
      </c>
      <c r="M553" s="124" t="str">
        <f>INDEX('State '!$A$1:$C$62,MATCH($J553,'State '!$B:$B,0),3)</f>
        <v>Mountain</v>
      </c>
      <c r="N553" s="124"/>
      <c r="O553" s="86">
        <v>31</v>
      </c>
      <c r="P553" s="86">
        <v>36</v>
      </c>
      <c r="Q553" s="86">
        <v>200</v>
      </c>
      <c r="R553" s="125">
        <v>24</v>
      </c>
      <c r="S553" s="124" t="s">
        <v>139</v>
      </c>
      <c r="T553" s="124" t="s">
        <v>188</v>
      </c>
      <c r="U553" s="124" t="s">
        <v>391</v>
      </c>
      <c r="V553" s="124"/>
      <c r="W553" s="126"/>
    </row>
    <row r="554" spans="1:23" x14ac:dyDescent="0.2">
      <c r="A554" s="123">
        <v>39990</v>
      </c>
      <c r="B554" s="102" t="s">
        <v>1145</v>
      </c>
      <c r="C554" s="102" t="s">
        <v>216</v>
      </c>
      <c r="D554" s="102" t="s">
        <v>141</v>
      </c>
      <c r="E554" s="102" t="s">
        <v>144</v>
      </c>
      <c r="F554" s="83">
        <v>38108</v>
      </c>
      <c r="G554" s="125">
        <v>2004</v>
      </c>
      <c r="H554" s="124" t="s">
        <v>389</v>
      </c>
      <c r="I554" s="124" t="str">
        <f t="shared" si="26"/>
        <v>AL</v>
      </c>
      <c r="J554" s="124" t="str">
        <f t="shared" si="25"/>
        <v>GA</v>
      </c>
      <c r="K554" s="124" t="str">
        <f t="shared" si="27"/>
        <v>South Central, Southeast</v>
      </c>
      <c r="L554" s="124" t="str">
        <f>INDEX('State '!$A$1:$C$62,MATCH($I554,'State '!$B:$B,0),3)</f>
        <v>South Central</v>
      </c>
      <c r="M554" s="124" t="str">
        <f>INDEX('State '!$A$1:$C$62,MATCH($J554,'State '!$B:$B,0),3)</f>
        <v>Southeast</v>
      </c>
      <c r="N554" s="124"/>
      <c r="O554" s="86">
        <v>95</v>
      </c>
      <c r="P554" s="86">
        <v>46.4</v>
      </c>
      <c r="Q554" s="86">
        <v>138</v>
      </c>
      <c r="R554" s="125">
        <v>20</v>
      </c>
      <c r="S554" s="124" t="s">
        <v>135</v>
      </c>
      <c r="T554" s="124" t="s">
        <v>390</v>
      </c>
      <c r="U554" s="124" t="s">
        <v>1146</v>
      </c>
      <c r="V554" s="124"/>
      <c r="W554" s="126"/>
    </row>
    <row r="555" spans="1:23" x14ac:dyDescent="0.2">
      <c r="A555" s="123">
        <v>39990</v>
      </c>
      <c r="B555" s="102" t="s">
        <v>1206</v>
      </c>
      <c r="C555" s="102" t="s">
        <v>338</v>
      </c>
      <c r="D555" s="102" t="s">
        <v>134</v>
      </c>
      <c r="E555" s="102" t="s">
        <v>144</v>
      </c>
      <c r="F555" s="83">
        <v>38292</v>
      </c>
      <c r="G555" s="125">
        <v>2004</v>
      </c>
      <c r="H555" s="124" t="s">
        <v>2</v>
      </c>
      <c r="I555" s="124" t="str">
        <f t="shared" si="26"/>
        <v>OR</v>
      </c>
      <c r="J555" s="124" t="str">
        <f t="shared" si="25"/>
        <v>OR</v>
      </c>
      <c r="K555" s="124" t="str">
        <f t="shared" si="27"/>
        <v>Pacific</v>
      </c>
      <c r="L555" s="124" t="str">
        <f>INDEX('State '!$A$1:$C$62,MATCH($I555,'State '!$B:$B,0),3)</f>
        <v>Pacific</v>
      </c>
      <c r="M555" s="124" t="str">
        <f>INDEX('State '!$A$1:$C$62,MATCH($J555,'State '!$B:$B,0),3)</f>
        <v>Pacific</v>
      </c>
      <c r="N555" s="124"/>
      <c r="O555" s="86">
        <v>85</v>
      </c>
      <c r="P555" s="86">
        <v>50</v>
      </c>
      <c r="Q555" s="86">
        <v>320</v>
      </c>
      <c r="R555" s="125">
        <v>24</v>
      </c>
      <c r="S555" s="124" t="s">
        <v>139</v>
      </c>
      <c r="T555" s="124" t="s">
        <v>188</v>
      </c>
      <c r="U555" s="124" t="s">
        <v>391</v>
      </c>
      <c r="V555" s="124"/>
      <c r="W555" s="126"/>
    </row>
    <row r="556" spans="1:23" ht="25.5" x14ac:dyDescent="0.2">
      <c r="A556" s="123">
        <v>39990</v>
      </c>
      <c r="B556" s="102" t="s">
        <v>1201</v>
      </c>
      <c r="C556" s="102" t="s">
        <v>312</v>
      </c>
      <c r="D556" s="102" t="s">
        <v>134</v>
      </c>
      <c r="E556" s="102" t="s">
        <v>144</v>
      </c>
      <c r="F556" s="83">
        <v>38261</v>
      </c>
      <c r="G556" s="125">
        <v>2004</v>
      </c>
      <c r="H556" s="124" t="s">
        <v>1202</v>
      </c>
      <c r="I556" s="124" t="str">
        <f t="shared" si="26"/>
        <v>KS</v>
      </c>
      <c r="J556" s="124" t="str">
        <f t="shared" si="25"/>
        <v>MO</v>
      </c>
      <c r="K556" s="124" t="str">
        <f t="shared" si="27"/>
        <v>South Central, Midwest</v>
      </c>
      <c r="L556" s="124" t="str">
        <f>INDEX('State '!$A$1:$C$62,MATCH($I556,'State '!$B:$B,0),3)</f>
        <v>South Central</v>
      </c>
      <c r="M556" s="124" t="str">
        <f>INDEX('State '!$A$1:$C$62,MATCH($J556,'State '!$B:$B,0),3)</f>
        <v>Midwest</v>
      </c>
      <c r="N556" s="124"/>
      <c r="O556" s="86">
        <v>10.5</v>
      </c>
      <c r="P556" s="86">
        <v>15.67</v>
      </c>
      <c r="Q556" s="86">
        <v>66.8</v>
      </c>
      <c r="R556" s="125">
        <v>20</v>
      </c>
      <c r="S556" s="124" t="s">
        <v>135</v>
      </c>
      <c r="T556" s="124" t="s">
        <v>390</v>
      </c>
      <c r="U556" s="124" t="s">
        <v>1203</v>
      </c>
      <c r="V556" s="124"/>
      <c r="W556" s="126"/>
    </row>
    <row r="557" spans="1:23" x14ac:dyDescent="0.2">
      <c r="A557" s="123">
        <v>39990</v>
      </c>
      <c r="B557" s="102" t="s">
        <v>1176</v>
      </c>
      <c r="C557" s="102" t="s">
        <v>200</v>
      </c>
      <c r="D557" s="102" t="s">
        <v>141</v>
      </c>
      <c r="E557" s="102" t="s">
        <v>144</v>
      </c>
      <c r="F557" s="83">
        <v>38292</v>
      </c>
      <c r="G557" s="125">
        <v>2004</v>
      </c>
      <c r="H557" s="124" t="s">
        <v>7</v>
      </c>
      <c r="I557" s="124" t="str">
        <f t="shared" si="26"/>
        <v>PA</v>
      </c>
      <c r="J557" s="124" t="str">
        <f t="shared" si="25"/>
        <v>PA</v>
      </c>
      <c r="K557" s="124" t="str">
        <f t="shared" si="27"/>
        <v>Northeast</v>
      </c>
      <c r="L557" s="124" t="str">
        <f>INDEX('State '!$A$1:$C$62,MATCH($I557,'State '!$B:$B,0),3)</f>
        <v>Northeast</v>
      </c>
      <c r="M557" s="124" t="str">
        <f>INDEX('State '!$A$1:$C$62,MATCH($J557,'State '!$B:$B,0),3)</f>
        <v>Northeast</v>
      </c>
      <c r="N557" s="124"/>
      <c r="O557" s="86">
        <v>82.85</v>
      </c>
      <c r="P557" s="86">
        <v>35</v>
      </c>
      <c r="Q557" s="86">
        <v>217</v>
      </c>
      <c r="R557" s="125">
        <v>36</v>
      </c>
      <c r="S557" s="124" t="s">
        <v>135</v>
      </c>
      <c r="T557" s="124" t="s">
        <v>390</v>
      </c>
      <c r="U557" s="124" t="s">
        <v>1177</v>
      </c>
      <c r="V557" s="124"/>
      <c r="W557" s="126"/>
    </row>
    <row r="558" spans="1:23" x14ac:dyDescent="0.2">
      <c r="A558" s="123">
        <v>39990</v>
      </c>
      <c r="B558" s="102" t="s">
        <v>1173</v>
      </c>
      <c r="C558" s="102" t="s">
        <v>200</v>
      </c>
      <c r="D558" s="102" t="s">
        <v>141</v>
      </c>
      <c r="E558" s="102" t="s">
        <v>144</v>
      </c>
      <c r="F558" s="83">
        <v>38292</v>
      </c>
      <c r="G558" s="125">
        <v>2004</v>
      </c>
      <c r="H558" s="124" t="s">
        <v>1174</v>
      </c>
      <c r="I558" s="124" t="str">
        <f t="shared" si="26"/>
        <v>TN</v>
      </c>
      <c r="J558" s="124" t="str">
        <f t="shared" si="25"/>
        <v>AL</v>
      </c>
      <c r="K558" s="124" t="str">
        <f t="shared" si="27"/>
        <v>Midwest, South Central</v>
      </c>
      <c r="L558" s="124" t="str">
        <f>INDEX('State '!$A$1:$C$62,MATCH($I558,'State '!$B:$B,0),3)</f>
        <v>Midwest</v>
      </c>
      <c r="M558" s="124" t="str">
        <f>INDEX('State '!$A$1:$C$62,MATCH($J558,'State '!$B:$B,0),3)</f>
        <v>South Central</v>
      </c>
      <c r="N558" s="124"/>
      <c r="O558" s="86">
        <v>27</v>
      </c>
      <c r="P558" s="86">
        <v>6.8</v>
      </c>
      <c r="Q558" s="86">
        <v>57</v>
      </c>
      <c r="R558" s="125">
        <v>36</v>
      </c>
      <c r="S558" s="124" t="s">
        <v>135</v>
      </c>
      <c r="T558" s="124" t="s">
        <v>390</v>
      </c>
      <c r="U558" s="124" t="s">
        <v>1175</v>
      </c>
      <c r="V558" s="124"/>
      <c r="W558" s="126"/>
    </row>
    <row r="559" spans="1:23" ht="25.5" x14ac:dyDescent="0.2">
      <c r="A559" s="123">
        <v>39990</v>
      </c>
      <c r="B559" s="102" t="s">
        <v>1180</v>
      </c>
      <c r="C559" s="102" t="s">
        <v>1942</v>
      </c>
      <c r="D559" s="102" t="s">
        <v>141</v>
      </c>
      <c r="E559" s="102" t="s">
        <v>144</v>
      </c>
      <c r="F559" s="83">
        <v>38018</v>
      </c>
      <c r="G559" s="125">
        <v>2004</v>
      </c>
      <c r="H559" s="124" t="s">
        <v>1181</v>
      </c>
      <c r="I559" s="124" t="str">
        <f t="shared" si="26"/>
        <v>AL</v>
      </c>
      <c r="J559" s="124" t="str">
        <f t="shared" si="25"/>
        <v>VA</v>
      </c>
      <c r="K559" s="124" t="str">
        <f t="shared" si="27"/>
        <v>South Central, Southeast, Northeast</v>
      </c>
      <c r="L559" s="124" t="str">
        <f>INDEX('State '!$A$1:$C$62,MATCH($I559,'State '!$B:$B,0),3)</f>
        <v>South Central</v>
      </c>
      <c r="M559" s="124" t="str">
        <f>INDEX('State '!$A$1:$C$62,MATCH($J559,'State '!$B:$B,0),3)</f>
        <v>Northeast</v>
      </c>
      <c r="N559" s="124" t="s">
        <v>15</v>
      </c>
      <c r="O559" s="86">
        <v>24.82</v>
      </c>
      <c r="P559" s="86">
        <v>25.86</v>
      </c>
      <c r="Q559" s="86">
        <v>53</v>
      </c>
      <c r="R559" s="125">
        <v>42</v>
      </c>
      <c r="S559" s="124" t="s">
        <v>135</v>
      </c>
      <c r="T559" s="124" t="s">
        <v>390</v>
      </c>
      <c r="U559" s="124" t="s">
        <v>1182</v>
      </c>
      <c r="V559" s="124"/>
      <c r="W559" s="126"/>
    </row>
    <row r="560" spans="1:23" x14ac:dyDescent="0.2">
      <c r="A560" s="123">
        <v>39990</v>
      </c>
      <c r="B560" s="102" t="s">
        <v>1171</v>
      </c>
      <c r="C560" s="102" t="s">
        <v>308</v>
      </c>
      <c r="D560" s="102" t="s">
        <v>141</v>
      </c>
      <c r="E560" s="102" t="s">
        <v>144</v>
      </c>
      <c r="F560" s="83">
        <v>38231</v>
      </c>
      <c r="G560" s="125">
        <v>2004</v>
      </c>
      <c r="H560" s="124" t="s">
        <v>1163</v>
      </c>
      <c r="I560" s="124" t="str">
        <f t="shared" si="26"/>
        <v>CO</v>
      </c>
      <c r="J560" s="124" t="str">
        <f t="shared" si="25"/>
        <v>NM</v>
      </c>
      <c r="K560" s="124" t="str">
        <f t="shared" si="27"/>
        <v>Mountain</v>
      </c>
      <c r="L560" s="124" t="str">
        <f>INDEX('State '!$A$1:$C$62,MATCH($I560,'State '!$B:$B,0),3)</f>
        <v>Mountain</v>
      </c>
      <c r="M560" s="124" t="str">
        <f>INDEX('State '!$A$1:$C$62,MATCH($J560,'State '!$B:$B,0),3)</f>
        <v>Mountain</v>
      </c>
      <c r="N560" s="124"/>
      <c r="O560" s="86">
        <v>33</v>
      </c>
      <c r="P560" s="86"/>
      <c r="Q560" s="86">
        <v>125</v>
      </c>
      <c r="R560" s="125">
        <v>22</v>
      </c>
      <c r="S560" s="124" t="s">
        <v>135</v>
      </c>
      <c r="T560" s="124" t="s">
        <v>390</v>
      </c>
      <c r="U560" s="124" t="s">
        <v>1172</v>
      </c>
      <c r="V560" s="124"/>
      <c r="W560" s="126"/>
    </row>
    <row r="561" spans="1:259" x14ac:dyDescent="0.2">
      <c r="A561" s="123">
        <v>39990</v>
      </c>
      <c r="B561" s="102" t="s">
        <v>1191</v>
      </c>
      <c r="C561" s="102" t="s">
        <v>268</v>
      </c>
      <c r="D561" s="102" t="s">
        <v>141</v>
      </c>
      <c r="E561" s="102" t="s">
        <v>144</v>
      </c>
      <c r="F561" s="83">
        <v>38310</v>
      </c>
      <c r="G561" s="125">
        <v>2004</v>
      </c>
      <c r="H561" s="124" t="s">
        <v>1192</v>
      </c>
      <c r="I561" s="124" t="str">
        <f t="shared" si="26"/>
        <v>NM</v>
      </c>
      <c r="J561" s="124" t="str">
        <f t="shared" si="25"/>
        <v>TX</v>
      </c>
      <c r="K561" s="124" t="str">
        <f t="shared" si="27"/>
        <v>Mountain, South Central</v>
      </c>
      <c r="L561" s="124" t="str">
        <f>INDEX('State '!$A$1:$C$62,MATCH($I561,'State '!$B:$B,0),3)</f>
        <v>Mountain</v>
      </c>
      <c r="M561" s="124" t="str">
        <f>INDEX('State '!$A$1:$C$62,MATCH($J561,'State '!$B:$B,0),3)</f>
        <v>South Central</v>
      </c>
      <c r="N561" s="124"/>
      <c r="O561" s="86">
        <v>0.25</v>
      </c>
      <c r="P561" s="86"/>
      <c r="Q561" s="86">
        <v>10</v>
      </c>
      <c r="R561" s="125">
        <v>24</v>
      </c>
      <c r="S561" s="124" t="s">
        <v>135</v>
      </c>
      <c r="T561" s="124" t="s">
        <v>390</v>
      </c>
      <c r="U561" s="124" t="s">
        <v>1193</v>
      </c>
      <c r="V561" s="124"/>
      <c r="W561" s="126"/>
    </row>
    <row r="562" spans="1:259" x14ac:dyDescent="0.2">
      <c r="A562" s="123">
        <v>39990</v>
      </c>
      <c r="B562" s="102" t="s">
        <v>1165</v>
      </c>
      <c r="C562" s="102" t="s">
        <v>300</v>
      </c>
      <c r="D562" s="102" t="s">
        <v>134</v>
      </c>
      <c r="E562" s="102" t="s">
        <v>144</v>
      </c>
      <c r="F562" s="83">
        <v>38327</v>
      </c>
      <c r="G562" s="125">
        <v>2004</v>
      </c>
      <c r="H562" s="124" t="s">
        <v>34</v>
      </c>
      <c r="I562" s="124" t="str">
        <f t="shared" si="26"/>
        <v>WI</v>
      </c>
      <c r="J562" s="124" t="str">
        <f t="shared" si="25"/>
        <v>WI</v>
      </c>
      <c r="K562" s="124" t="str">
        <f t="shared" si="27"/>
        <v>Midwest</v>
      </c>
      <c r="L562" s="124" t="str">
        <f>INDEX('State '!$A$1:$C$62,MATCH($I562,'State '!$B:$B,0),3)</f>
        <v>Midwest</v>
      </c>
      <c r="M562" s="124" t="str">
        <f>INDEX('State '!$A$1:$C$62,MATCH($J562,'State '!$B:$B,0),3)</f>
        <v>Midwest</v>
      </c>
      <c r="N562" s="124"/>
      <c r="O562" s="86">
        <v>46</v>
      </c>
      <c r="P562" s="86">
        <v>16.5</v>
      </c>
      <c r="Q562" s="86">
        <v>143</v>
      </c>
      <c r="R562" s="125" t="s">
        <v>614</v>
      </c>
      <c r="S562" s="124" t="s">
        <v>139</v>
      </c>
      <c r="T562" s="124" t="s">
        <v>188</v>
      </c>
      <c r="U562" s="124" t="s">
        <v>391</v>
      </c>
      <c r="V562" s="124"/>
      <c r="W562" s="126"/>
    </row>
    <row r="563" spans="1:259" x14ac:dyDescent="0.2">
      <c r="A563" s="123">
        <v>39990</v>
      </c>
      <c r="B563" s="102" t="s">
        <v>1154</v>
      </c>
      <c r="C563" s="102" t="s">
        <v>249</v>
      </c>
      <c r="D563" s="102" t="s">
        <v>134</v>
      </c>
      <c r="E563" s="102" t="s">
        <v>144</v>
      </c>
      <c r="F563" s="83">
        <v>38292</v>
      </c>
      <c r="G563" s="125">
        <v>2004</v>
      </c>
      <c r="H563" s="124" t="s">
        <v>29</v>
      </c>
      <c r="I563" s="124" t="str">
        <f t="shared" si="26"/>
        <v>WY</v>
      </c>
      <c r="J563" s="124" t="str">
        <f t="shared" si="25"/>
        <v>WY</v>
      </c>
      <c r="K563" s="124" t="str">
        <f t="shared" si="27"/>
        <v>Mountain</v>
      </c>
      <c r="L563" s="124" t="str">
        <f>INDEX('State '!$A$1:$C$62,MATCH($I563,'State '!$B:$B,0),3)</f>
        <v>Mountain</v>
      </c>
      <c r="M563" s="124" t="str">
        <f>INDEX('State '!$A$1:$C$62,MATCH($J563,'State '!$B:$B,0),3)</f>
        <v>Mountain</v>
      </c>
      <c r="N563" s="124"/>
      <c r="O563" s="86">
        <v>11.56</v>
      </c>
      <c r="P563" s="86">
        <v>5.25</v>
      </c>
      <c r="Q563" s="86">
        <v>110</v>
      </c>
      <c r="R563" s="125">
        <v>16</v>
      </c>
      <c r="S563" s="124" t="s">
        <v>135</v>
      </c>
      <c r="T563" s="124" t="s">
        <v>390</v>
      </c>
      <c r="U563" s="124" t="s">
        <v>1155</v>
      </c>
      <c r="V563" s="124"/>
      <c r="W563" s="126"/>
    </row>
    <row r="564" spans="1:259" x14ac:dyDescent="0.2">
      <c r="A564" s="123">
        <v>39990</v>
      </c>
      <c r="B564" s="102" t="s">
        <v>1213</v>
      </c>
      <c r="C564" s="102" t="s">
        <v>201</v>
      </c>
      <c r="D564" s="102" t="s">
        <v>141</v>
      </c>
      <c r="E564" s="102" t="s">
        <v>144</v>
      </c>
      <c r="F564" s="83">
        <v>37949</v>
      </c>
      <c r="G564" s="84">
        <v>2003</v>
      </c>
      <c r="H564" s="124" t="s">
        <v>36</v>
      </c>
      <c r="I564" s="124" t="str">
        <f t="shared" si="26"/>
        <v>MA</v>
      </c>
      <c r="J564" s="124" t="str">
        <f t="shared" si="25"/>
        <v>MA</v>
      </c>
      <c r="K564" s="124" t="str">
        <f t="shared" si="27"/>
        <v>Northeast</v>
      </c>
      <c r="L564" s="124" t="str">
        <f>INDEX('State '!$A$1:$C$62,MATCH($I564,'State '!$B:$B,0),3)</f>
        <v>Northeast</v>
      </c>
      <c r="M564" s="124" t="str">
        <f>INDEX('State '!$A$1:$C$62,MATCH($J564,'State '!$B:$B,0),3)</f>
        <v>Northeast</v>
      </c>
      <c r="N564" s="124"/>
      <c r="O564" s="86">
        <v>127</v>
      </c>
      <c r="P564" s="86">
        <v>29</v>
      </c>
      <c r="Q564" s="86">
        <v>295</v>
      </c>
      <c r="R564" s="125" t="s">
        <v>422</v>
      </c>
      <c r="S564" s="124" t="s">
        <v>135</v>
      </c>
      <c r="T564" s="124" t="s">
        <v>390</v>
      </c>
      <c r="U564" s="124" t="s">
        <v>1214</v>
      </c>
      <c r="V564" s="124"/>
      <c r="W564" s="126"/>
    </row>
    <row r="565" spans="1:259" ht="25.5" x14ac:dyDescent="0.2">
      <c r="A565" s="123">
        <v>39990</v>
      </c>
      <c r="B565" s="102" t="s">
        <v>1249</v>
      </c>
      <c r="C565" s="102" t="s">
        <v>259</v>
      </c>
      <c r="D565" s="102" t="s">
        <v>134</v>
      </c>
      <c r="E565" s="102" t="s">
        <v>144</v>
      </c>
      <c r="F565" s="83">
        <v>37865</v>
      </c>
      <c r="G565" s="84">
        <v>2003</v>
      </c>
      <c r="H565" s="124" t="s">
        <v>37</v>
      </c>
      <c r="I565" s="124" t="str">
        <f t="shared" si="26"/>
        <v>OK</v>
      </c>
      <c r="J565" s="124" t="str">
        <f t="shared" si="25"/>
        <v>OK</v>
      </c>
      <c r="K565" s="124" t="str">
        <f t="shared" si="27"/>
        <v>South Central</v>
      </c>
      <c r="L565" s="124" t="str">
        <f>INDEX('State '!$A$1:$C$62,MATCH($I565,'State '!$B:$B,0),3)</f>
        <v>South Central</v>
      </c>
      <c r="M565" s="124" t="str">
        <f>INDEX('State '!$A$1:$C$62,MATCH($J565,'State '!$B:$B,0),3)</f>
        <v>South Central</v>
      </c>
      <c r="N565" s="124"/>
      <c r="O565" s="86">
        <v>1.45</v>
      </c>
      <c r="P565" s="86">
        <v>0.5</v>
      </c>
      <c r="Q565" s="86">
        <v>240</v>
      </c>
      <c r="R565" s="125">
        <v>20</v>
      </c>
      <c r="S565" s="124" t="s">
        <v>135</v>
      </c>
      <c r="T565" s="124" t="s">
        <v>390</v>
      </c>
      <c r="U565" s="124" t="s">
        <v>1250</v>
      </c>
      <c r="V565" s="124"/>
      <c r="W565" s="126"/>
    </row>
    <row r="566" spans="1:259" x14ac:dyDescent="0.2">
      <c r="A566" s="123">
        <v>39990</v>
      </c>
      <c r="B566" s="105" t="s">
        <v>1219</v>
      </c>
      <c r="C566" s="105" t="s">
        <v>263</v>
      </c>
      <c r="D566" s="105" t="s">
        <v>134</v>
      </c>
      <c r="E566" s="102" t="s">
        <v>144</v>
      </c>
      <c r="F566" s="83">
        <v>37965</v>
      </c>
      <c r="G566" s="84">
        <v>2003</v>
      </c>
      <c r="H566" s="124" t="s">
        <v>395</v>
      </c>
      <c r="I566" s="124" t="str">
        <f t="shared" si="26"/>
        <v>PA</v>
      </c>
      <c r="J566" s="124" t="str">
        <f t="shared" si="25"/>
        <v>MD</v>
      </c>
      <c r="K566" s="124" t="str">
        <f t="shared" si="27"/>
        <v>Northeast</v>
      </c>
      <c r="L566" s="124" t="str">
        <f>INDEX('State '!$A$1:$C$62,MATCH($I566,'State '!$B:$B,0),3)</f>
        <v>Northeast</v>
      </c>
      <c r="M566" s="124" t="str">
        <f>INDEX('State '!$A$1:$C$62,MATCH($J566,'State '!$B:$B,0),3)</f>
        <v>Northeast</v>
      </c>
      <c r="N566" s="124"/>
      <c r="O566" s="86">
        <v>29.2</v>
      </c>
      <c r="P566" s="86">
        <v>9.3000000000000007</v>
      </c>
      <c r="Q566" s="125">
        <v>263</v>
      </c>
      <c r="R566" s="129" t="s">
        <v>1220</v>
      </c>
      <c r="S566" s="130" t="s">
        <v>135</v>
      </c>
      <c r="T566" s="130" t="s">
        <v>390</v>
      </c>
      <c r="U566" s="124" t="s">
        <v>1221</v>
      </c>
      <c r="V566" s="124"/>
      <c r="W566" s="126"/>
    </row>
    <row r="567" spans="1:259" ht="25.5" x14ac:dyDescent="0.2">
      <c r="A567" s="123">
        <v>39990</v>
      </c>
      <c r="B567" s="102" t="s">
        <v>2144</v>
      </c>
      <c r="C567" s="102" t="s">
        <v>260</v>
      </c>
      <c r="D567" s="102" t="s">
        <v>141</v>
      </c>
      <c r="E567" s="102" t="s">
        <v>144</v>
      </c>
      <c r="F567" s="83">
        <v>37956</v>
      </c>
      <c r="G567" s="84">
        <v>2003</v>
      </c>
      <c r="H567" s="124" t="s">
        <v>25</v>
      </c>
      <c r="I567" s="124" t="str">
        <f t="shared" si="26"/>
        <v>CO</v>
      </c>
      <c r="J567" s="124" t="str">
        <f t="shared" si="25"/>
        <v>CO</v>
      </c>
      <c r="K567" s="124" t="str">
        <f t="shared" si="27"/>
        <v>Mountain</v>
      </c>
      <c r="L567" s="124" t="str">
        <f>INDEX('State '!$A$1:$C$62,MATCH($I567,'State '!$B:$B,0),3)</f>
        <v>Mountain</v>
      </c>
      <c r="M567" s="124" t="str">
        <f>INDEX('State '!$A$1:$C$62,MATCH($J567,'State '!$B:$B,0),3)</f>
        <v>Mountain</v>
      </c>
      <c r="N567" s="124"/>
      <c r="O567" s="86">
        <v>13.4</v>
      </c>
      <c r="P567" s="86"/>
      <c r="Q567" s="86">
        <v>42</v>
      </c>
      <c r="R567" s="125"/>
      <c r="S567" s="124" t="s">
        <v>135</v>
      </c>
      <c r="T567" s="124" t="s">
        <v>390</v>
      </c>
      <c r="U567" s="124" t="s">
        <v>1253</v>
      </c>
      <c r="V567" s="124"/>
      <c r="W567" s="126"/>
    </row>
    <row r="568" spans="1:259" ht="25.5" x14ac:dyDescent="0.2">
      <c r="A568" s="123">
        <v>39990</v>
      </c>
      <c r="B568" s="102" t="s">
        <v>1254</v>
      </c>
      <c r="C568" s="102" t="s">
        <v>260</v>
      </c>
      <c r="D568" s="102" t="s">
        <v>141</v>
      </c>
      <c r="E568" s="102" t="s">
        <v>144</v>
      </c>
      <c r="F568" s="83">
        <v>37956</v>
      </c>
      <c r="G568" s="84">
        <v>2003</v>
      </c>
      <c r="H568" s="124" t="s">
        <v>25</v>
      </c>
      <c r="I568" s="124" t="str">
        <f t="shared" si="26"/>
        <v>CO</v>
      </c>
      <c r="J568" s="124" t="str">
        <f t="shared" si="25"/>
        <v>CO</v>
      </c>
      <c r="K568" s="124" t="str">
        <f t="shared" si="27"/>
        <v>Mountain</v>
      </c>
      <c r="L568" s="124" t="str">
        <f>INDEX('State '!$A$1:$C$62,MATCH($I568,'State '!$B:$B,0),3)</f>
        <v>Mountain</v>
      </c>
      <c r="M568" s="124" t="str">
        <f>INDEX('State '!$A$1:$C$62,MATCH($J568,'State '!$B:$B,0),3)</f>
        <v>Mountain</v>
      </c>
      <c r="N568" s="124"/>
      <c r="O568" s="86">
        <v>9.76</v>
      </c>
      <c r="P568" s="86"/>
      <c r="Q568" s="86">
        <v>50</v>
      </c>
      <c r="R568" s="125"/>
      <c r="S568" s="124" t="s">
        <v>135</v>
      </c>
      <c r="T568" s="124" t="s">
        <v>390</v>
      </c>
      <c r="U568" s="124" t="s">
        <v>1253</v>
      </c>
      <c r="V568" s="124"/>
      <c r="W568" s="126"/>
    </row>
    <row r="569" spans="1:259" x14ac:dyDescent="0.2">
      <c r="A569" s="123">
        <v>39990</v>
      </c>
      <c r="B569" s="102" t="s">
        <v>1215</v>
      </c>
      <c r="C569" s="102" t="s">
        <v>225</v>
      </c>
      <c r="D569" s="102" t="s">
        <v>141</v>
      </c>
      <c r="E569" s="102" t="s">
        <v>144</v>
      </c>
      <c r="F569" s="83">
        <v>37575</v>
      </c>
      <c r="G569" s="84">
        <v>2003</v>
      </c>
      <c r="H569" s="124" t="s">
        <v>7</v>
      </c>
      <c r="I569" s="124" t="str">
        <f t="shared" si="26"/>
        <v>PA</v>
      </c>
      <c r="J569" s="124" t="str">
        <f t="shared" si="25"/>
        <v>PA</v>
      </c>
      <c r="K569" s="124" t="str">
        <f t="shared" si="27"/>
        <v>Northeast</v>
      </c>
      <c r="L569" s="124" t="str">
        <f>INDEX('State '!$A$1:$C$62,MATCH($I569,'State '!$B:$B,0),3)</f>
        <v>Northeast</v>
      </c>
      <c r="M569" s="124" t="str">
        <f>INDEX('State '!$A$1:$C$62,MATCH($J569,'State '!$B:$B,0),3)</f>
        <v>Northeast</v>
      </c>
      <c r="N569" s="124"/>
      <c r="O569" s="86">
        <v>10.3</v>
      </c>
      <c r="P569" s="86"/>
      <c r="Q569" s="86">
        <v>127</v>
      </c>
      <c r="R569" s="125"/>
      <c r="S569" s="124" t="s">
        <v>135</v>
      </c>
      <c r="T569" s="124" t="s">
        <v>390</v>
      </c>
      <c r="U569" s="124" t="s">
        <v>1216</v>
      </c>
      <c r="V569" s="124"/>
      <c r="W569" s="126"/>
    </row>
    <row r="570" spans="1:259" x14ac:dyDescent="0.2">
      <c r="A570" s="123">
        <v>39990</v>
      </c>
      <c r="B570" s="102" t="s">
        <v>1261</v>
      </c>
      <c r="C570" s="102" t="s">
        <v>219</v>
      </c>
      <c r="D570" s="102" t="s">
        <v>141</v>
      </c>
      <c r="E570" s="102" t="s">
        <v>144</v>
      </c>
      <c r="F570" s="83">
        <v>37926</v>
      </c>
      <c r="G570" s="84">
        <v>2003</v>
      </c>
      <c r="H570" s="124" t="s">
        <v>832</v>
      </c>
      <c r="I570" s="124" t="str">
        <f t="shared" si="26"/>
        <v>PA</v>
      </c>
      <c r="J570" s="124" t="str">
        <f t="shared" si="25"/>
        <v>DE</v>
      </c>
      <c r="K570" s="124" t="str">
        <f t="shared" si="27"/>
        <v>Northeast</v>
      </c>
      <c r="L570" s="124" t="str">
        <f>INDEX('State '!$A$1:$C$62,MATCH($I570,'State '!$B:$B,0),3)</f>
        <v>Northeast</v>
      </c>
      <c r="M570" s="124" t="str">
        <f>INDEX('State '!$A$1:$C$62,MATCH($J570,'State '!$B:$B,0),3)</f>
        <v>Northeast</v>
      </c>
      <c r="N570" s="124"/>
      <c r="O570" s="86">
        <v>1.23</v>
      </c>
      <c r="P570" s="86"/>
      <c r="Q570" s="86">
        <v>3.8</v>
      </c>
      <c r="R570" s="125">
        <v>16</v>
      </c>
      <c r="S570" s="124" t="s">
        <v>135</v>
      </c>
      <c r="T570" s="124" t="s">
        <v>390</v>
      </c>
      <c r="U570" s="124" t="s">
        <v>1081</v>
      </c>
      <c r="V570" s="124"/>
      <c r="W570" s="126"/>
    </row>
    <row r="571" spans="1:259" x14ac:dyDescent="0.2">
      <c r="A571" s="123">
        <v>40056</v>
      </c>
      <c r="B571" s="102" t="s">
        <v>1268</v>
      </c>
      <c r="C571" s="102" t="s">
        <v>233</v>
      </c>
      <c r="D571" s="102" t="s">
        <v>141</v>
      </c>
      <c r="E571" s="102" t="s">
        <v>144</v>
      </c>
      <c r="F571" s="83">
        <v>37944</v>
      </c>
      <c r="G571" s="84">
        <v>2003</v>
      </c>
      <c r="H571" s="124" t="s">
        <v>767</v>
      </c>
      <c r="I571" s="124" t="str">
        <f t="shared" si="26"/>
        <v>VA</v>
      </c>
      <c r="J571" s="124" t="str">
        <f t="shared" si="25"/>
        <v>NC</v>
      </c>
      <c r="K571" s="124" t="str">
        <f t="shared" si="27"/>
        <v>Northeast, Southeast</v>
      </c>
      <c r="L571" s="124" t="str">
        <f>INDEX('State '!$A$1:$C$62,MATCH($I571,'State '!$B:$B,0),3)</f>
        <v>Northeast</v>
      </c>
      <c r="M571" s="124" t="str">
        <f>INDEX('State '!$A$1:$C$62,MATCH($J571,'State '!$B:$B,0),3)</f>
        <v>Southeast</v>
      </c>
      <c r="N571" s="124"/>
      <c r="O571" s="86">
        <v>225</v>
      </c>
      <c r="P571" s="86">
        <v>95</v>
      </c>
      <c r="Q571" s="86">
        <v>315</v>
      </c>
      <c r="R571" s="125" t="s">
        <v>614</v>
      </c>
      <c r="S571" s="124" t="s">
        <v>135</v>
      </c>
      <c r="T571" s="124" t="s">
        <v>390</v>
      </c>
      <c r="U571" s="124" t="s">
        <v>813</v>
      </c>
      <c r="V571" s="124"/>
      <c r="W571" s="126"/>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Q571" s="20"/>
      <c r="BR571" s="20"/>
      <c r="BS571" s="20"/>
      <c r="BT571" s="20"/>
      <c r="BU571" s="20"/>
      <c r="BV571" s="20"/>
      <c r="BW571" s="20"/>
      <c r="BX571" s="20"/>
      <c r="BY571" s="20"/>
      <c r="BZ571" s="20"/>
      <c r="CA571" s="20"/>
      <c r="CB571" s="20"/>
      <c r="CC571" s="20"/>
      <c r="CD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c r="EU571" s="20"/>
      <c r="EV571" s="20"/>
      <c r="EW571" s="20"/>
      <c r="EX571" s="20"/>
      <c r="EY571" s="20"/>
      <c r="EZ571" s="20"/>
      <c r="FA571" s="20"/>
      <c r="FB571" s="20"/>
      <c r="FC571" s="20"/>
      <c r="FD571" s="20"/>
      <c r="FE571" s="20"/>
      <c r="FF571" s="20"/>
      <c r="FG571" s="20"/>
      <c r="FH571" s="20"/>
      <c r="FI571" s="20"/>
      <c r="FJ571" s="20"/>
      <c r="FK571" s="20"/>
      <c r="FL571" s="20"/>
      <c r="FM571" s="20"/>
      <c r="FN571" s="20"/>
      <c r="FO571" s="20"/>
      <c r="FP571" s="20"/>
      <c r="FQ571" s="20"/>
      <c r="FR571" s="20"/>
      <c r="FS571" s="20"/>
      <c r="FT571" s="20"/>
      <c r="FU571" s="20"/>
      <c r="FV571" s="20"/>
      <c r="FW571" s="20"/>
      <c r="FX571" s="20"/>
      <c r="FY571" s="20"/>
      <c r="FZ571" s="20"/>
      <c r="GA571" s="20"/>
      <c r="GB571" s="20"/>
      <c r="GC571" s="20"/>
      <c r="GD571" s="20"/>
      <c r="GE571" s="20"/>
      <c r="GF571" s="20"/>
      <c r="GG571" s="20"/>
      <c r="GH571" s="20"/>
      <c r="GI571" s="20"/>
      <c r="GJ571" s="20"/>
      <c r="GK571" s="20"/>
      <c r="GL571" s="20"/>
      <c r="GM571" s="20"/>
      <c r="GN571" s="20"/>
      <c r="GO571" s="20"/>
      <c r="GP571" s="20"/>
      <c r="GQ571" s="20"/>
      <c r="GR571" s="20"/>
      <c r="GS571" s="20"/>
      <c r="GT571" s="20"/>
      <c r="GU571" s="20"/>
      <c r="GV571" s="20"/>
      <c r="GW571" s="20"/>
      <c r="GX571" s="20"/>
      <c r="GY571" s="20"/>
      <c r="GZ571" s="20"/>
      <c r="HA571" s="20"/>
      <c r="HB571" s="20"/>
      <c r="HC571" s="20"/>
      <c r="HD571" s="20"/>
      <c r="HE571" s="20"/>
      <c r="HF571" s="20"/>
      <c r="HG571" s="20"/>
      <c r="HH571" s="20"/>
      <c r="HI571" s="20"/>
      <c r="HJ571" s="20"/>
      <c r="HK571" s="20"/>
      <c r="HL571" s="20"/>
      <c r="HM571" s="20"/>
      <c r="HN571" s="20"/>
      <c r="HO571" s="20"/>
      <c r="HP571" s="20"/>
      <c r="HQ571" s="20"/>
      <c r="HR571" s="20"/>
      <c r="HS571" s="20"/>
      <c r="HT571" s="20"/>
      <c r="HU571" s="20"/>
      <c r="HV571" s="20"/>
      <c r="HW571" s="20"/>
      <c r="HX571" s="20"/>
      <c r="HY571" s="20"/>
      <c r="HZ571" s="20"/>
      <c r="IA571" s="20"/>
      <c r="IB571" s="20"/>
      <c r="IC571" s="20"/>
      <c r="ID571" s="20"/>
      <c r="IE571" s="20"/>
      <c r="IF571" s="20"/>
      <c r="IG571" s="20"/>
      <c r="IH571" s="20"/>
      <c r="II571" s="20"/>
      <c r="IJ571" s="20"/>
      <c r="IK571" s="20"/>
      <c r="IL571" s="20"/>
      <c r="IM571" s="20"/>
      <c r="IN571" s="20"/>
      <c r="IO571" s="20"/>
      <c r="IP571" s="20"/>
      <c r="IQ571" s="20"/>
      <c r="IR571" s="20"/>
      <c r="IS571" s="20"/>
      <c r="IT571" s="20"/>
      <c r="IU571" s="20"/>
      <c r="IV571" s="20"/>
      <c r="IW571" s="20"/>
      <c r="IX571" s="20"/>
      <c r="IY571" s="20"/>
    </row>
    <row r="572" spans="1:259" s="20" customFormat="1" x14ac:dyDescent="0.2">
      <c r="A572" s="123">
        <v>39990</v>
      </c>
      <c r="B572" s="102" t="s">
        <v>1283</v>
      </c>
      <c r="C572" s="102" t="s">
        <v>237</v>
      </c>
      <c r="D572" s="102" t="s">
        <v>141</v>
      </c>
      <c r="E572" s="102" t="s">
        <v>144</v>
      </c>
      <c r="F572" s="83">
        <v>37742</v>
      </c>
      <c r="G572" s="84">
        <v>2003</v>
      </c>
      <c r="H572" s="124" t="s">
        <v>1284</v>
      </c>
      <c r="I572" s="124" t="str">
        <f t="shared" si="26"/>
        <v>MS</v>
      </c>
      <c r="J572" s="124" t="str">
        <f t="shared" si="25"/>
        <v>FL</v>
      </c>
      <c r="K572" s="124" t="str">
        <f t="shared" si="27"/>
        <v>South Central, Southeast</v>
      </c>
      <c r="L572" s="124" t="str">
        <f>INDEX('State '!$A$1:$C$62,MATCH($I572,'State '!$B:$B,0),3)</f>
        <v>South Central</v>
      </c>
      <c r="M572" s="124" t="str">
        <f>INDEX('State '!$A$1:$C$62,MATCH($J572,'State '!$B:$B,0),3)</f>
        <v>Southeast</v>
      </c>
      <c r="N572" s="124"/>
      <c r="O572" s="86">
        <v>132</v>
      </c>
      <c r="P572" s="86">
        <v>136</v>
      </c>
      <c r="Q572" s="86">
        <v>130</v>
      </c>
      <c r="R572" s="125" t="s">
        <v>1285</v>
      </c>
      <c r="S572" s="124" t="s">
        <v>135</v>
      </c>
      <c r="T572" s="124" t="s">
        <v>390</v>
      </c>
      <c r="U572" s="124" t="s">
        <v>1286</v>
      </c>
      <c r="V572" s="124"/>
      <c r="W572" s="126"/>
      <c r="X572" s="127"/>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c r="AU572" s="114"/>
      <c r="AV572" s="114"/>
      <c r="AW572" s="114"/>
      <c r="AX572" s="114"/>
      <c r="AY572" s="114"/>
      <c r="AZ572" s="114"/>
      <c r="BA572" s="114"/>
      <c r="BB572" s="114"/>
      <c r="BC572" s="114"/>
      <c r="BD572" s="114"/>
      <c r="BE572" s="114"/>
      <c r="BF572" s="114"/>
      <c r="BG572" s="114"/>
      <c r="BH572" s="114"/>
      <c r="BI572" s="114"/>
      <c r="BJ572" s="114"/>
      <c r="BK572" s="114"/>
      <c r="BL572" s="114"/>
      <c r="BM572" s="114"/>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CH572" s="114"/>
      <c r="CI572" s="114"/>
      <c r="CJ572" s="114"/>
      <c r="CK572" s="114"/>
      <c r="CL572" s="114"/>
      <c r="CM572" s="114"/>
      <c r="CN572" s="114"/>
      <c r="CO572" s="114"/>
      <c r="CP572" s="114"/>
      <c r="CQ572" s="114"/>
      <c r="CR572" s="114"/>
      <c r="CS572" s="114"/>
      <c r="CT572" s="114"/>
      <c r="CU572" s="114"/>
      <c r="CV572" s="114"/>
      <c r="CW572" s="114"/>
      <c r="CX572" s="114"/>
      <c r="CY572" s="114"/>
      <c r="CZ572" s="114"/>
      <c r="DA572" s="114"/>
      <c r="DB572" s="114"/>
      <c r="DC572" s="114"/>
      <c r="DD572" s="114"/>
      <c r="DE572" s="114"/>
      <c r="DF572" s="114"/>
      <c r="DG572" s="114"/>
      <c r="DH572" s="114"/>
      <c r="DI572" s="114"/>
      <c r="DJ572" s="114"/>
      <c r="DK572" s="114"/>
      <c r="DL572" s="114"/>
      <c r="DM572" s="114"/>
      <c r="DN572" s="114"/>
      <c r="DO572" s="114"/>
      <c r="DP572" s="114"/>
      <c r="DQ572" s="114"/>
      <c r="DR572" s="114"/>
      <c r="DS572" s="114"/>
      <c r="DT572" s="114"/>
      <c r="DU572" s="114"/>
      <c r="DV572" s="114"/>
      <c r="DW572" s="114"/>
      <c r="DX572" s="114"/>
      <c r="DY572" s="114"/>
      <c r="DZ572" s="114"/>
      <c r="EA572" s="114"/>
      <c r="EB572" s="114"/>
      <c r="EC572" s="114"/>
      <c r="ED572" s="114"/>
      <c r="EE572" s="114"/>
      <c r="EF572" s="114"/>
      <c r="EG572" s="114"/>
      <c r="EH572" s="114"/>
      <c r="EI572" s="114"/>
      <c r="EJ572" s="114"/>
      <c r="EK572" s="114"/>
      <c r="EL572" s="114"/>
      <c r="EM572" s="114"/>
      <c r="EN572" s="114"/>
      <c r="EO572" s="114"/>
      <c r="EP572" s="114"/>
      <c r="EQ572" s="114"/>
      <c r="ER572" s="114"/>
      <c r="ES572" s="114"/>
      <c r="ET572" s="114"/>
      <c r="EU572" s="114"/>
      <c r="EV572" s="114"/>
      <c r="EW572" s="114"/>
      <c r="EX572" s="114"/>
      <c r="EY572" s="114"/>
      <c r="EZ572" s="114"/>
      <c r="FA572" s="114"/>
      <c r="FB572" s="114"/>
      <c r="FC572" s="114"/>
      <c r="FD572" s="114"/>
      <c r="FE572" s="114"/>
      <c r="FF572" s="114"/>
      <c r="FG572" s="114"/>
      <c r="FH572" s="114"/>
      <c r="FI572" s="114"/>
      <c r="FJ572" s="114"/>
      <c r="FK572" s="114"/>
      <c r="FL572" s="114"/>
      <c r="FM572" s="114"/>
      <c r="FN572" s="114"/>
      <c r="FO572" s="114"/>
      <c r="FP572" s="114"/>
      <c r="FQ572" s="114"/>
      <c r="FR572" s="114"/>
      <c r="FS572" s="114"/>
      <c r="FT572" s="114"/>
      <c r="FU572" s="114"/>
      <c r="FV572" s="114"/>
      <c r="FW572" s="114"/>
      <c r="FX572" s="114"/>
      <c r="FY572" s="114"/>
      <c r="FZ572" s="114"/>
      <c r="GA572" s="114"/>
      <c r="GB572" s="114"/>
      <c r="GC572" s="114"/>
      <c r="GD572" s="114"/>
      <c r="GE572" s="114"/>
      <c r="GF572" s="114"/>
      <c r="GG572" s="114"/>
      <c r="GH572" s="114"/>
      <c r="GI572" s="114"/>
      <c r="GJ572" s="114"/>
      <c r="GK572" s="114"/>
      <c r="GL572" s="114"/>
      <c r="GM572" s="114"/>
      <c r="GN572" s="114"/>
      <c r="GO572" s="114"/>
      <c r="GP572" s="114"/>
      <c r="GQ572" s="114"/>
      <c r="GR572" s="114"/>
      <c r="GS572" s="114"/>
      <c r="GT572" s="114"/>
      <c r="GU572" s="114"/>
      <c r="GV572" s="114"/>
      <c r="GW572" s="114"/>
      <c r="GX572" s="114"/>
      <c r="GY572" s="114"/>
      <c r="GZ572" s="114"/>
      <c r="HA572" s="114"/>
      <c r="HB572" s="114"/>
      <c r="HC572" s="114"/>
      <c r="HD572" s="114"/>
      <c r="HE572" s="114"/>
      <c r="HF572" s="114"/>
      <c r="HG572" s="114"/>
      <c r="HH572" s="114"/>
      <c r="HI572" s="114"/>
      <c r="HJ572" s="114"/>
      <c r="HK572" s="114"/>
      <c r="HL572" s="114"/>
      <c r="HM572" s="114"/>
      <c r="HN572" s="114"/>
      <c r="HO572" s="114"/>
      <c r="HP572" s="114"/>
      <c r="HQ572" s="114"/>
      <c r="HR572" s="114"/>
      <c r="HS572" s="114"/>
      <c r="HT572" s="114"/>
      <c r="HU572" s="114"/>
      <c r="HV572" s="114"/>
      <c r="HW572" s="114"/>
      <c r="HX572" s="114"/>
      <c r="HY572" s="114"/>
      <c r="HZ572" s="114"/>
      <c r="IA572" s="114"/>
      <c r="IB572" s="114"/>
      <c r="IC572" s="114"/>
      <c r="ID572" s="114"/>
      <c r="IE572" s="114"/>
      <c r="IF572" s="114"/>
      <c r="IG572" s="114"/>
      <c r="IH572" s="114"/>
      <c r="II572" s="114"/>
      <c r="IJ572" s="114"/>
      <c r="IK572" s="114"/>
      <c r="IL572" s="114"/>
      <c r="IM572" s="114"/>
      <c r="IN572" s="114"/>
      <c r="IO572" s="114"/>
      <c r="IP572" s="114"/>
      <c r="IQ572" s="114"/>
      <c r="IR572" s="114"/>
      <c r="IS572" s="114"/>
      <c r="IT572" s="114"/>
      <c r="IU572" s="114"/>
      <c r="IV572" s="114"/>
      <c r="IW572" s="114"/>
      <c r="IX572" s="114"/>
      <c r="IY572" s="114"/>
    </row>
    <row r="573" spans="1:259" x14ac:dyDescent="0.2">
      <c r="A573" s="123">
        <v>39990</v>
      </c>
      <c r="B573" s="102" t="s">
        <v>1247</v>
      </c>
      <c r="C573" s="102" t="s">
        <v>237</v>
      </c>
      <c r="D573" s="102" t="s">
        <v>141</v>
      </c>
      <c r="E573" s="102" t="s">
        <v>144</v>
      </c>
      <c r="F573" s="83">
        <v>37956</v>
      </c>
      <c r="G573" s="84">
        <v>2003</v>
      </c>
      <c r="H573" s="124" t="s">
        <v>532</v>
      </c>
      <c r="I573" s="124" t="str">
        <f t="shared" si="26"/>
        <v>AL</v>
      </c>
      <c r="J573" s="124" t="str">
        <f t="shared" si="25"/>
        <v>FL</v>
      </c>
      <c r="K573" s="124" t="str">
        <f t="shared" si="27"/>
        <v>South Central, Southeast</v>
      </c>
      <c r="L573" s="124" t="str">
        <f>INDEX('State '!$A$1:$C$62,MATCH($I573,'State '!$B:$B,0),3)</f>
        <v>South Central</v>
      </c>
      <c r="M573" s="124" t="str">
        <f>INDEX('State '!$A$1:$C$62,MATCH($J573,'State '!$B:$B,0),3)</f>
        <v>Southeast</v>
      </c>
      <c r="N573" s="124"/>
      <c r="O573" s="86">
        <v>105</v>
      </c>
      <c r="P573" s="86">
        <v>33.299999999999997</v>
      </c>
      <c r="Q573" s="86">
        <v>121</v>
      </c>
      <c r="R573" s="125">
        <v>36</v>
      </c>
      <c r="S573" s="124" t="s">
        <v>135</v>
      </c>
      <c r="T573" s="124" t="s">
        <v>390</v>
      </c>
      <c r="U573" s="124" t="s">
        <v>1248</v>
      </c>
      <c r="V573" s="124"/>
      <c r="W573" s="126"/>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Q573" s="20"/>
      <c r="BR573" s="20"/>
      <c r="BS573" s="20"/>
      <c r="BT573" s="20"/>
      <c r="BU573" s="20"/>
      <c r="BV573" s="20"/>
      <c r="BW573" s="20"/>
      <c r="BX573" s="20"/>
      <c r="BY573" s="20"/>
      <c r="BZ573" s="20"/>
      <c r="CA573" s="20"/>
      <c r="CB573" s="20"/>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c r="DE573" s="20"/>
      <c r="DF573" s="20"/>
      <c r="DG573" s="20"/>
      <c r="DH573" s="20"/>
      <c r="DI573" s="20"/>
      <c r="DJ573" s="20"/>
      <c r="DK573" s="20"/>
      <c r="DL573" s="20"/>
      <c r="DM573" s="20"/>
      <c r="DN573" s="20"/>
      <c r="DO573" s="20"/>
      <c r="DP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c r="ET573" s="20"/>
      <c r="EU573" s="20"/>
      <c r="EV573" s="20"/>
      <c r="EW573" s="20"/>
      <c r="EX573" s="20"/>
      <c r="EY573" s="20"/>
      <c r="EZ573" s="20"/>
      <c r="FA573" s="20"/>
      <c r="FB573" s="20"/>
      <c r="FC573" s="20"/>
      <c r="FD573" s="20"/>
      <c r="FE573" s="20"/>
      <c r="FF573" s="20"/>
      <c r="FG573" s="20"/>
      <c r="FH573" s="20"/>
      <c r="FI573" s="20"/>
      <c r="FJ573" s="20"/>
      <c r="FK573" s="20"/>
      <c r="FL573" s="20"/>
      <c r="FM573" s="20"/>
      <c r="FN573" s="20"/>
      <c r="FO573" s="20"/>
      <c r="FP573" s="20"/>
      <c r="FQ573" s="20"/>
      <c r="FR573" s="20"/>
      <c r="FS573" s="20"/>
      <c r="FT573" s="20"/>
      <c r="FU573" s="20"/>
      <c r="FV573" s="20"/>
      <c r="FW573" s="20"/>
      <c r="FX573" s="20"/>
      <c r="FY573" s="20"/>
      <c r="FZ573" s="20"/>
      <c r="GA573" s="20"/>
      <c r="GB573" s="20"/>
      <c r="GC573" s="20"/>
      <c r="GD573" s="20"/>
      <c r="GE573" s="20"/>
      <c r="GF573" s="20"/>
      <c r="GG573" s="20"/>
      <c r="GH573" s="20"/>
      <c r="GI573" s="20"/>
      <c r="GJ573" s="20"/>
      <c r="GK573" s="20"/>
      <c r="GL573" s="20"/>
      <c r="GM573" s="20"/>
      <c r="GN573" s="20"/>
      <c r="GO573" s="20"/>
      <c r="GP573" s="20"/>
      <c r="GQ573" s="20"/>
      <c r="GR573" s="20"/>
      <c r="GS573" s="20"/>
      <c r="GT573" s="20"/>
      <c r="GU573" s="20"/>
      <c r="GV573" s="20"/>
      <c r="GW573" s="20"/>
      <c r="GX573" s="20"/>
      <c r="GY573" s="20"/>
      <c r="GZ573" s="20"/>
      <c r="HA573" s="20"/>
      <c r="HB573" s="20"/>
      <c r="HC573" s="20"/>
      <c r="HD573" s="20"/>
      <c r="HE573" s="20"/>
      <c r="HF573" s="20"/>
      <c r="HG573" s="20"/>
      <c r="HH573" s="20"/>
      <c r="HI573" s="20"/>
      <c r="HJ573" s="20"/>
      <c r="HK573" s="20"/>
      <c r="HL573" s="20"/>
      <c r="HM573" s="20"/>
      <c r="HN573" s="20"/>
      <c r="HO573" s="20"/>
      <c r="HP573" s="20"/>
      <c r="HQ573" s="20"/>
      <c r="HR573" s="20"/>
      <c r="HS573" s="20"/>
      <c r="HT573" s="20"/>
      <c r="HU573" s="20"/>
      <c r="HV573" s="20"/>
      <c r="HW573" s="20"/>
      <c r="HX573" s="20"/>
      <c r="HY573" s="20"/>
      <c r="HZ573" s="20"/>
      <c r="IA573" s="20"/>
      <c r="IB573" s="20"/>
      <c r="IC573" s="20"/>
      <c r="ID573" s="20"/>
      <c r="IE573" s="20"/>
      <c r="IF573" s="20"/>
      <c r="IG573" s="20"/>
      <c r="IH573" s="20"/>
      <c r="II573" s="20"/>
      <c r="IJ573" s="20"/>
      <c r="IK573" s="20"/>
      <c r="IL573" s="20"/>
      <c r="IM573" s="20"/>
      <c r="IN573" s="20"/>
      <c r="IO573" s="20"/>
      <c r="IP573" s="20"/>
      <c r="IQ573" s="20"/>
      <c r="IR573" s="20"/>
      <c r="IS573" s="20"/>
      <c r="IT573" s="20"/>
      <c r="IU573" s="20"/>
      <c r="IV573" s="20"/>
      <c r="IW573" s="20"/>
      <c r="IX573" s="20"/>
      <c r="IY573" s="20"/>
    </row>
    <row r="574" spans="1:259" s="20" customFormat="1" x14ac:dyDescent="0.2">
      <c r="A574" s="123">
        <v>39990</v>
      </c>
      <c r="B574" s="102" t="s">
        <v>1257</v>
      </c>
      <c r="C574" s="102" t="s">
        <v>347</v>
      </c>
      <c r="D574" s="102" t="s">
        <v>137</v>
      </c>
      <c r="E574" s="102" t="s">
        <v>144</v>
      </c>
      <c r="F574" s="83">
        <v>37895</v>
      </c>
      <c r="G574" s="84">
        <v>2003</v>
      </c>
      <c r="H574" s="124" t="s">
        <v>30</v>
      </c>
      <c r="I574" s="124" t="str">
        <f t="shared" si="26"/>
        <v>MN</v>
      </c>
      <c r="J574" s="124" t="str">
        <f t="shared" si="25"/>
        <v>MN</v>
      </c>
      <c r="K574" s="124" t="str">
        <f t="shared" si="27"/>
        <v>Midwest</v>
      </c>
      <c r="L574" s="124" t="str">
        <f>INDEX('State '!$A$1:$C$62,MATCH($I574,'State '!$B:$B,0),3)</f>
        <v>Midwest</v>
      </c>
      <c r="M574" s="124" t="str">
        <f>INDEX('State '!$A$1:$C$62,MATCH($J574,'State '!$B:$B,0),3)</f>
        <v>Midwest</v>
      </c>
      <c r="N574" s="124"/>
      <c r="O574" s="86">
        <v>27</v>
      </c>
      <c r="P574" s="86">
        <v>89</v>
      </c>
      <c r="Q574" s="86">
        <v>60</v>
      </c>
      <c r="R574" s="125" t="s">
        <v>732</v>
      </c>
      <c r="S574" s="124" t="s">
        <v>139</v>
      </c>
      <c r="T574" s="124" t="s">
        <v>188</v>
      </c>
      <c r="U574" s="124" t="s">
        <v>391</v>
      </c>
      <c r="V574" s="124"/>
      <c r="W574" s="126"/>
    </row>
    <row r="575" spans="1:259" s="20" customFormat="1" x14ac:dyDescent="0.2">
      <c r="A575" s="123">
        <v>39990</v>
      </c>
      <c r="B575" s="102" t="s">
        <v>1291</v>
      </c>
      <c r="C575" s="102" t="s">
        <v>348</v>
      </c>
      <c r="D575" s="102" t="s">
        <v>141</v>
      </c>
      <c r="E575" s="102" t="s">
        <v>144</v>
      </c>
      <c r="F575" s="83">
        <v>37700</v>
      </c>
      <c r="G575" s="84">
        <v>2003</v>
      </c>
      <c r="H575" s="124" t="s">
        <v>419</v>
      </c>
      <c r="I575" s="124" t="str">
        <f t="shared" si="26"/>
        <v>TX</v>
      </c>
      <c r="J575" s="124" t="str">
        <f t="shared" si="25"/>
        <v>MX</v>
      </c>
      <c r="K575" s="124" t="str">
        <f t="shared" si="27"/>
        <v>South Central, Mexico</v>
      </c>
      <c r="L575" s="124" t="str">
        <f>INDEX('State '!$A$1:$C$62,MATCH($I575,'State '!$B:$B,0),3)</f>
        <v>South Central</v>
      </c>
      <c r="M575" s="124" t="str">
        <f>INDEX('State '!$A$1:$C$62,MATCH($J575,'State '!$B:$B,0),3)</f>
        <v>Mexico</v>
      </c>
      <c r="N575" s="124"/>
      <c r="O575" s="86">
        <v>0.5</v>
      </c>
      <c r="P575" s="86">
        <v>0.2</v>
      </c>
      <c r="Q575" s="86">
        <v>375</v>
      </c>
      <c r="R575" s="125">
        <v>30</v>
      </c>
      <c r="S575" s="124" t="s">
        <v>135</v>
      </c>
      <c r="T575" s="124" t="s">
        <v>390</v>
      </c>
      <c r="U575" s="124" t="s">
        <v>1292</v>
      </c>
      <c r="V575" s="124"/>
      <c r="W575" s="126"/>
      <c r="X575" s="127"/>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c r="AU575" s="114"/>
      <c r="AV575" s="114"/>
      <c r="AW575" s="11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4"/>
      <c r="DV575" s="114"/>
      <c r="DW575" s="114"/>
      <c r="DX575" s="114"/>
      <c r="DY575" s="114"/>
      <c r="DZ575" s="114"/>
      <c r="EA575" s="114"/>
      <c r="EB575" s="114"/>
      <c r="EC575" s="114"/>
      <c r="ED575" s="114"/>
      <c r="EE575" s="114"/>
      <c r="EF575" s="114"/>
      <c r="EG575" s="114"/>
      <c r="EH575" s="114"/>
      <c r="EI575" s="114"/>
      <c r="EJ575" s="114"/>
      <c r="EK575" s="114"/>
      <c r="EL575" s="114"/>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c r="FH575" s="114"/>
      <c r="FI575" s="114"/>
      <c r="FJ575" s="114"/>
      <c r="FK575" s="114"/>
      <c r="FL575" s="114"/>
      <c r="FM575" s="114"/>
      <c r="FN575" s="114"/>
      <c r="FO575" s="114"/>
      <c r="FP575" s="114"/>
      <c r="FQ575" s="114"/>
      <c r="FR575" s="114"/>
      <c r="FS575" s="114"/>
      <c r="FT575" s="114"/>
      <c r="FU575" s="114"/>
      <c r="FV575" s="114"/>
      <c r="FW575" s="114"/>
      <c r="FX575" s="114"/>
      <c r="FY575" s="114"/>
      <c r="FZ575" s="114"/>
      <c r="GA575" s="114"/>
      <c r="GB575" s="114"/>
      <c r="GC575" s="114"/>
      <c r="GD575" s="114"/>
      <c r="GE575" s="114"/>
      <c r="GF575" s="114"/>
      <c r="GG575" s="114"/>
      <c r="GH575" s="114"/>
      <c r="GI575" s="114"/>
      <c r="GJ575" s="114"/>
      <c r="GK575" s="114"/>
      <c r="GL575" s="114"/>
      <c r="GM575" s="114"/>
      <c r="GN575" s="114"/>
      <c r="GO575" s="114"/>
      <c r="GP575" s="114"/>
      <c r="GQ575" s="114"/>
      <c r="GR575" s="114"/>
      <c r="GS575" s="114"/>
      <c r="GT575" s="114"/>
      <c r="GU575" s="114"/>
      <c r="GV575" s="114"/>
      <c r="GW575" s="114"/>
      <c r="GX575" s="114"/>
      <c r="GY575" s="114"/>
      <c r="GZ575" s="114"/>
      <c r="HA575" s="114"/>
      <c r="HB575" s="114"/>
      <c r="HC575" s="114"/>
      <c r="HD575" s="114"/>
      <c r="HE575" s="114"/>
      <c r="HF575" s="114"/>
      <c r="HG575" s="114"/>
      <c r="HH575" s="114"/>
      <c r="HI575" s="114"/>
      <c r="HJ575" s="114"/>
      <c r="HK575" s="114"/>
      <c r="HL575" s="114"/>
      <c r="HM575" s="114"/>
      <c r="HN575" s="114"/>
      <c r="HO575" s="114"/>
      <c r="HP575" s="114"/>
      <c r="HQ575" s="114"/>
      <c r="HR575" s="114"/>
      <c r="HS575" s="114"/>
      <c r="HT575" s="114"/>
      <c r="HU575" s="114"/>
      <c r="HV575" s="114"/>
      <c r="HW575" s="114"/>
      <c r="HX575" s="114"/>
      <c r="HY575" s="114"/>
      <c r="HZ575" s="114"/>
      <c r="IA575" s="114"/>
      <c r="IB575" s="114"/>
      <c r="IC575" s="114"/>
      <c r="ID575" s="114"/>
      <c r="IE575" s="114"/>
      <c r="IF575" s="114"/>
      <c r="IG575" s="114"/>
      <c r="IH575" s="114"/>
      <c r="II575" s="114"/>
      <c r="IJ575" s="114"/>
      <c r="IK575" s="114"/>
      <c r="IL575" s="114"/>
      <c r="IM575" s="114"/>
      <c r="IN575" s="114"/>
      <c r="IO575" s="114"/>
      <c r="IP575" s="114"/>
      <c r="IQ575" s="114"/>
      <c r="IR575" s="114"/>
      <c r="IS575" s="114"/>
      <c r="IT575" s="114"/>
      <c r="IU575" s="114"/>
      <c r="IV575" s="114"/>
      <c r="IW575" s="114"/>
      <c r="IX575" s="114"/>
      <c r="IY575" s="114"/>
    </row>
    <row r="576" spans="1:259" x14ac:dyDescent="0.2">
      <c r="A576" s="123">
        <v>39990</v>
      </c>
      <c r="B576" s="102" t="s">
        <v>1280</v>
      </c>
      <c r="C576" s="102" t="s">
        <v>348</v>
      </c>
      <c r="D576" s="102" t="s">
        <v>137</v>
      </c>
      <c r="E576" s="102" t="s">
        <v>144</v>
      </c>
      <c r="F576" s="83">
        <v>37700</v>
      </c>
      <c r="G576" s="84">
        <v>2003</v>
      </c>
      <c r="H576" s="124" t="s">
        <v>6</v>
      </c>
      <c r="I576" s="124" t="str">
        <f t="shared" si="26"/>
        <v>TX</v>
      </c>
      <c r="J576" s="124" t="str">
        <f t="shared" si="25"/>
        <v>TX</v>
      </c>
      <c r="K576" s="124" t="str">
        <f t="shared" si="27"/>
        <v>South Central</v>
      </c>
      <c r="L576" s="124" t="str">
        <f>INDEX('State '!$A$1:$C$62,MATCH($I576,'State '!$B:$B,0),3)</f>
        <v>South Central</v>
      </c>
      <c r="M576" s="124" t="str">
        <f>INDEX('State '!$A$1:$C$62,MATCH($J576,'State '!$B:$B,0),3)</f>
        <v>South Central</v>
      </c>
      <c r="N576" s="124"/>
      <c r="O576" s="86">
        <v>32</v>
      </c>
      <c r="P576" s="86">
        <v>8.9</v>
      </c>
      <c r="Q576" s="86">
        <v>375</v>
      </c>
      <c r="R576" s="125">
        <v>30</v>
      </c>
      <c r="S576" s="124" t="s">
        <v>135</v>
      </c>
      <c r="T576" s="124" t="s">
        <v>390</v>
      </c>
      <c r="U576" s="124" t="s">
        <v>1281</v>
      </c>
      <c r="V576" s="124"/>
      <c r="W576" s="126"/>
    </row>
    <row r="577" spans="1:259" x14ac:dyDescent="0.2">
      <c r="A577" s="123">
        <v>39990</v>
      </c>
      <c r="B577" s="102" t="s">
        <v>1269</v>
      </c>
      <c r="C577" s="102" t="s">
        <v>226</v>
      </c>
      <c r="D577" s="102" t="s">
        <v>141</v>
      </c>
      <c r="E577" s="102" t="s">
        <v>144</v>
      </c>
      <c r="F577" s="83">
        <v>37742</v>
      </c>
      <c r="G577" s="84">
        <v>2003</v>
      </c>
      <c r="H577" s="124" t="s">
        <v>1270</v>
      </c>
      <c r="I577" s="124" t="str">
        <f t="shared" si="26"/>
        <v>WY</v>
      </c>
      <c r="J577" s="124" t="str">
        <f t="shared" ref="J577:J640" si="28">RIGHT($H577,2)</f>
        <v>CA</v>
      </c>
      <c r="K577" s="124" t="str">
        <f t="shared" si="27"/>
        <v>Mountain, Pacific</v>
      </c>
      <c r="L577" s="124" t="str">
        <f>INDEX('State '!$A$1:$C$62,MATCH($I577,'State '!$B:$B,0),3)</f>
        <v>Mountain</v>
      </c>
      <c r="M577" s="124" t="str">
        <f>INDEX('State '!$A$1:$C$62,MATCH($J577,'State '!$B:$B,0),3)</f>
        <v>Pacific</v>
      </c>
      <c r="N577" s="124"/>
      <c r="O577" s="86">
        <v>1260</v>
      </c>
      <c r="P577" s="86">
        <v>716</v>
      </c>
      <c r="Q577" s="86">
        <v>900</v>
      </c>
      <c r="R577" s="125">
        <v>36</v>
      </c>
      <c r="S577" s="124" t="s">
        <v>135</v>
      </c>
      <c r="T577" s="124" t="s">
        <v>390</v>
      </c>
      <c r="U577" s="124" t="s">
        <v>1271</v>
      </c>
      <c r="V577" s="124"/>
      <c r="W577" s="126"/>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Q577" s="20"/>
      <c r="BR577" s="20"/>
      <c r="BS577" s="20"/>
      <c r="BT577" s="20"/>
      <c r="BU577" s="20"/>
      <c r="BV577" s="20"/>
      <c r="BW577" s="20"/>
      <c r="BX577" s="20"/>
      <c r="BY577" s="20"/>
      <c r="BZ577" s="20"/>
      <c r="CA577" s="20"/>
      <c r="CB577" s="20"/>
      <c r="CC577" s="20"/>
      <c r="CD577" s="20"/>
      <c r="CE577" s="20"/>
      <c r="CF577" s="20"/>
      <c r="CG577" s="20"/>
      <c r="CH577" s="20"/>
      <c r="CI577" s="20"/>
      <c r="CJ577" s="20"/>
      <c r="CK577" s="20"/>
      <c r="CL577" s="20"/>
      <c r="CM577" s="20"/>
      <c r="CN577" s="20"/>
      <c r="CO577" s="20"/>
      <c r="CP577" s="20"/>
      <c r="CQ577" s="20"/>
      <c r="CR577" s="20"/>
      <c r="CS577" s="20"/>
      <c r="CT577" s="20"/>
      <c r="CU577" s="20"/>
      <c r="CV577" s="20"/>
      <c r="CW577" s="20"/>
      <c r="CX577" s="20"/>
      <c r="CY577" s="20"/>
      <c r="CZ577" s="20"/>
      <c r="DA577" s="20"/>
      <c r="DB577" s="20"/>
      <c r="DC577" s="20"/>
      <c r="DD577" s="20"/>
      <c r="DE577" s="20"/>
      <c r="DF577" s="20"/>
      <c r="DG577" s="20"/>
      <c r="DH577" s="20"/>
      <c r="DI577" s="20"/>
      <c r="DJ577" s="20"/>
      <c r="DK577" s="20"/>
      <c r="DL577" s="20"/>
      <c r="DM577" s="20"/>
      <c r="DN577" s="20"/>
      <c r="DO577" s="20"/>
      <c r="DP577" s="20"/>
      <c r="DQ577" s="20"/>
      <c r="DR577" s="20"/>
      <c r="DS577" s="20"/>
      <c r="DT577" s="20"/>
      <c r="DU577" s="20"/>
      <c r="DV577" s="20"/>
      <c r="DW577" s="20"/>
      <c r="DX577" s="20"/>
      <c r="DY577" s="20"/>
      <c r="DZ577" s="20"/>
      <c r="EA577" s="20"/>
      <c r="EB577" s="20"/>
      <c r="EC577" s="20"/>
      <c r="ED577" s="20"/>
      <c r="EE577" s="20"/>
      <c r="EF577" s="20"/>
      <c r="EG577" s="20"/>
      <c r="EH577" s="20"/>
      <c r="EI577" s="20"/>
      <c r="EJ577" s="20"/>
      <c r="EK577" s="20"/>
      <c r="EL577" s="20"/>
      <c r="EM577" s="20"/>
      <c r="EN577" s="20"/>
      <c r="EO577" s="20"/>
      <c r="EP577" s="20"/>
      <c r="EQ577" s="20"/>
      <c r="ER577" s="20"/>
      <c r="ES577" s="20"/>
      <c r="ET577" s="20"/>
      <c r="EU577" s="20"/>
      <c r="EV577" s="20"/>
      <c r="EW577" s="20"/>
      <c r="EX577" s="20"/>
      <c r="EY577" s="20"/>
      <c r="EZ577" s="20"/>
      <c r="FA577" s="20"/>
      <c r="FB577" s="20"/>
      <c r="FC577" s="20"/>
      <c r="FD577" s="20"/>
      <c r="FE577" s="20"/>
      <c r="FF577" s="20"/>
      <c r="FG577" s="20"/>
      <c r="FH577" s="20"/>
      <c r="FI577" s="20"/>
      <c r="FJ577" s="20"/>
      <c r="FK577" s="20"/>
      <c r="FL577" s="20"/>
      <c r="FM577" s="20"/>
      <c r="FN577" s="20"/>
      <c r="FO577" s="20"/>
      <c r="FP577" s="20"/>
      <c r="FQ577" s="20"/>
      <c r="FR577" s="20"/>
      <c r="FS577" s="20"/>
      <c r="FT577" s="20"/>
      <c r="FU577" s="20"/>
      <c r="FV577" s="20"/>
      <c r="FW577" s="20"/>
      <c r="FX577" s="20"/>
      <c r="FY577" s="20"/>
      <c r="FZ577" s="20"/>
      <c r="GA577" s="20"/>
      <c r="GB577" s="20"/>
      <c r="GC577" s="20"/>
      <c r="GD577" s="20"/>
      <c r="GE577" s="20"/>
      <c r="GF577" s="20"/>
      <c r="GG577" s="20"/>
      <c r="GH577" s="20"/>
      <c r="GI577" s="20"/>
      <c r="GJ577" s="20"/>
      <c r="GK577" s="20"/>
      <c r="GL577" s="20"/>
      <c r="GM577" s="20"/>
      <c r="GN577" s="20"/>
      <c r="GO577" s="20"/>
      <c r="GP577" s="20"/>
      <c r="GQ577" s="20"/>
      <c r="GR577" s="20"/>
      <c r="GS577" s="20"/>
      <c r="GT577" s="20"/>
      <c r="GU577" s="20"/>
      <c r="GV577" s="20"/>
      <c r="GW577" s="20"/>
      <c r="GX577" s="20"/>
      <c r="GY577" s="20"/>
      <c r="GZ577" s="20"/>
      <c r="HA577" s="20"/>
      <c r="HB577" s="20"/>
      <c r="HC577" s="20"/>
      <c r="HD577" s="20"/>
      <c r="HE577" s="20"/>
      <c r="HF577" s="20"/>
      <c r="HG577" s="20"/>
      <c r="HH577" s="20"/>
      <c r="HI577" s="20"/>
      <c r="HJ577" s="20"/>
      <c r="HK577" s="20"/>
      <c r="HL577" s="20"/>
      <c r="HM577" s="20"/>
      <c r="HN577" s="20"/>
      <c r="HO577" s="20"/>
      <c r="HP577" s="20"/>
      <c r="HQ577" s="20"/>
      <c r="HR577" s="20"/>
      <c r="HS577" s="20"/>
      <c r="HT577" s="20"/>
      <c r="HU577" s="20"/>
      <c r="HV577" s="20"/>
      <c r="HW577" s="20"/>
      <c r="HX577" s="20"/>
      <c r="HY577" s="20"/>
      <c r="HZ577" s="20"/>
      <c r="IA577" s="20"/>
      <c r="IB577" s="20"/>
      <c r="IC577" s="20"/>
      <c r="ID577" s="20"/>
      <c r="IE577" s="20"/>
      <c r="IF577" s="20"/>
      <c r="IG577" s="20"/>
      <c r="IH577" s="20"/>
      <c r="II577" s="20"/>
      <c r="IJ577" s="20"/>
      <c r="IK577" s="20"/>
      <c r="IL577" s="20"/>
      <c r="IM577" s="20"/>
      <c r="IN577" s="20"/>
      <c r="IO577" s="20"/>
      <c r="IP577" s="20"/>
      <c r="IQ577" s="20"/>
      <c r="IR577" s="20"/>
      <c r="IS577" s="20"/>
      <c r="IT577" s="20"/>
      <c r="IU577" s="20"/>
      <c r="IV577" s="20"/>
      <c r="IW577" s="20"/>
      <c r="IX577" s="20"/>
      <c r="IY577" s="20"/>
    </row>
    <row r="578" spans="1:259" s="20" customFormat="1" ht="25.5" x14ac:dyDescent="0.2">
      <c r="A578" s="123">
        <v>39990</v>
      </c>
      <c r="B578" s="102" t="s">
        <v>1266</v>
      </c>
      <c r="C578" s="102" t="s">
        <v>301</v>
      </c>
      <c r="D578" s="102" t="s">
        <v>141</v>
      </c>
      <c r="E578" s="102" t="s">
        <v>144</v>
      </c>
      <c r="F578" s="83">
        <v>37949</v>
      </c>
      <c r="G578" s="84">
        <v>2003</v>
      </c>
      <c r="H578" s="124" t="s">
        <v>36</v>
      </c>
      <c r="I578" s="124" t="str">
        <f t="shared" si="26"/>
        <v>MA</v>
      </c>
      <c r="J578" s="124" t="str">
        <f t="shared" si="28"/>
        <v>MA</v>
      </c>
      <c r="K578" s="124" t="str">
        <f t="shared" si="27"/>
        <v>Northeast</v>
      </c>
      <c r="L578" s="124" t="str">
        <f>INDEX('State '!$A$1:$C$62,MATCH($I578,'State '!$B:$B,0),3)</f>
        <v>Northeast</v>
      </c>
      <c r="M578" s="124" t="str">
        <f>INDEX('State '!$A$1:$C$62,MATCH($J578,'State '!$B:$B,0),3)</f>
        <v>Northeast</v>
      </c>
      <c r="N578" s="124"/>
      <c r="O578" s="86">
        <v>133.99</v>
      </c>
      <c r="P578" s="86">
        <v>25</v>
      </c>
      <c r="Q578" s="86">
        <v>230</v>
      </c>
      <c r="R578" s="125" t="s">
        <v>422</v>
      </c>
      <c r="S578" s="124" t="s">
        <v>135</v>
      </c>
      <c r="T578" s="124" t="s">
        <v>390</v>
      </c>
      <c r="U578" s="124" t="s">
        <v>1267</v>
      </c>
      <c r="V578" s="124"/>
      <c r="W578" s="126"/>
      <c r="X578" s="127"/>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c r="AU578" s="114"/>
      <c r="AV578" s="114"/>
      <c r="AW578" s="114"/>
      <c r="AX578" s="114"/>
      <c r="AY578" s="114"/>
      <c r="AZ578" s="114"/>
      <c r="BA578" s="114"/>
      <c r="BB578" s="114"/>
      <c r="BC578" s="114"/>
      <c r="BD578" s="114"/>
      <c r="BE578" s="114"/>
      <c r="BF578" s="114"/>
      <c r="BG578" s="114"/>
      <c r="BH578" s="114"/>
      <c r="BI578" s="114"/>
      <c r="BJ578" s="114"/>
      <c r="BK578" s="114"/>
      <c r="BL578" s="114"/>
      <c r="BM578" s="114"/>
      <c r="BN578" s="114"/>
      <c r="BO578" s="114"/>
      <c r="BP578" s="114"/>
      <c r="BQ578" s="114"/>
      <c r="BR578" s="114"/>
      <c r="BS578" s="114"/>
      <c r="BT578" s="114"/>
      <c r="BU578" s="114"/>
      <c r="BV578" s="114"/>
      <c r="BW578" s="114"/>
      <c r="BX578" s="114"/>
      <c r="BY578" s="114"/>
      <c r="BZ578" s="114"/>
      <c r="CA578" s="114"/>
      <c r="CB578" s="114"/>
      <c r="CC578" s="114"/>
      <c r="CD578" s="114"/>
      <c r="CE578" s="114"/>
      <c r="CF578" s="114"/>
      <c r="CG578" s="114"/>
      <c r="CH578" s="114"/>
      <c r="CI578" s="114"/>
      <c r="CJ578" s="114"/>
      <c r="CK578" s="114"/>
      <c r="CL578" s="114"/>
      <c r="CM578" s="114"/>
      <c r="CN578" s="114"/>
      <c r="CO578" s="114"/>
      <c r="CP578" s="114"/>
      <c r="CQ578" s="114"/>
      <c r="CR578" s="114"/>
      <c r="CS578" s="114"/>
      <c r="CT578" s="114"/>
      <c r="CU578" s="114"/>
      <c r="CV578" s="114"/>
      <c r="CW578" s="114"/>
      <c r="CX578" s="114"/>
      <c r="CY578" s="114"/>
      <c r="CZ578" s="114"/>
      <c r="DA578" s="114"/>
      <c r="DB578" s="114"/>
      <c r="DC578" s="114"/>
      <c r="DD578" s="114"/>
      <c r="DE578" s="114"/>
      <c r="DF578" s="114"/>
      <c r="DG578" s="114"/>
      <c r="DH578" s="114"/>
      <c r="DI578" s="114"/>
      <c r="DJ578" s="114"/>
      <c r="DK578" s="114"/>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14"/>
      <c r="EH578" s="114"/>
      <c r="EI578" s="114"/>
      <c r="EJ578" s="114"/>
      <c r="EK578" s="114"/>
      <c r="EL578" s="114"/>
      <c r="EM578" s="114"/>
      <c r="EN578" s="114"/>
      <c r="EO578" s="114"/>
      <c r="EP578" s="114"/>
      <c r="EQ578" s="114"/>
      <c r="ER578" s="114"/>
      <c r="ES578" s="114"/>
      <c r="ET578" s="114"/>
      <c r="EU578" s="114"/>
      <c r="EV578" s="114"/>
      <c r="EW578" s="114"/>
      <c r="EX578" s="114"/>
      <c r="EY578" s="114"/>
      <c r="EZ578" s="114"/>
      <c r="FA578" s="114"/>
      <c r="FB578" s="114"/>
      <c r="FC578" s="114"/>
      <c r="FD578" s="114"/>
      <c r="FE578" s="114"/>
      <c r="FF578" s="114"/>
      <c r="FG578" s="114"/>
      <c r="FH578" s="114"/>
      <c r="FI578" s="114"/>
      <c r="FJ578" s="114"/>
      <c r="FK578" s="114"/>
      <c r="FL578" s="114"/>
      <c r="FM578" s="114"/>
      <c r="FN578" s="114"/>
      <c r="FO578" s="114"/>
      <c r="FP578" s="114"/>
      <c r="FQ578" s="114"/>
      <c r="FR578" s="114"/>
      <c r="FS578" s="114"/>
      <c r="FT578" s="114"/>
      <c r="FU578" s="114"/>
      <c r="FV578" s="114"/>
      <c r="FW578" s="114"/>
      <c r="FX578" s="114"/>
      <c r="FY578" s="114"/>
      <c r="FZ578" s="114"/>
      <c r="GA578" s="114"/>
      <c r="GB578" s="114"/>
      <c r="GC578" s="114"/>
      <c r="GD578" s="114"/>
      <c r="GE578" s="114"/>
      <c r="GF578" s="114"/>
      <c r="GG578" s="114"/>
      <c r="GH578" s="114"/>
      <c r="GI578" s="114"/>
      <c r="GJ578" s="114"/>
      <c r="GK578" s="114"/>
      <c r="GL578" s="114"/>
      <c r="GM578" s="114"/>
      <c r="GN578" s="114"/>
      <c r="GO578" s="114"/>
      <c r="GP578" s="114"/>
      <c r="GQ578" s="114"/>
      <c r="GR578" s="114"/>
      <c r="GS578" s="114"/>
      <c r="GT578" s="114"/>
      <c r="GU578" s="114"/>
      <c r="GV578" s="114"/>
      <c r="GW578" s="114"/>
      <c r="GX578" s="114"/>
      <c r="GY578" s="114"/>
      <c r="GZ578" s="114"/>
      <c r="HA578" s="114"/>
      <c r="HB578" s="114"/>
      <c r="HC578" s="114"/>
      <c r="HD578" s="114"/>
      <c r="HE578" s="114"/>
      <c r="HF578" s="114"/>
      <c r="HG578" s="114"/>
      <c r="HH578" s="114"/>
      <c r="HI578" s="114"/>
      <c r="HJ578" s="114"/>
      <c r="HK578" s="114"/>
      <c r="HL578" s="114"/>
      <c r="HM578" s="114"/>
      <c r="HN578" s="114"/>
      <c r="HO578" s="114"/>
      <c r="HP578" s="114"/>
      <c r="HQ578" s="114"/>
      <c r="HR578" s="114"/>
      <c r="HS578" s="114"/>
      <c r="HT578" s="114"/>
      <c r="HU578" s="114"/>
      <c r="HV578" s="114"/>
      <c r="HW578" s="114"/>
      <c r="HX578" s="114"/>
      <c r="HY578" s="114"/>
      <c r="HZ578" s="114"/>
      <c r="IA578" s="114"/>
      <c r="IB578" s="114"/>
      <c r="IC578" s="114"/>
      <c r="ID578" s="114"/>
      <c r="IE578" s="114"/>
      <c r="IF578" s="114"/>
      <c r="IG578" s="114"/>
      <c r="IH578" s="114"/>
      <c r="II578" s="114"/>
      <c r="IJ578" s="114"/>
      <c r="IK578" s="114"/>
      <c r="IL578" s="114"/>
      <c r="IM578" s="114"/>
      <c r="IN578" s="114"/>
      <c r="IO578" s="114"/>
      <c r="IP578" s="114"/>
      <c r="IQ578" s="114"/>
      <c r="IR578" s="114"/>
      <c r="IS578" s="114"/>
      <c r="IT578" s="114"/>
      <c r="IU578" s="114"/>
      <c r="IV578" s="114"/>
      <c r="IW578" s="114"/>
      <c r="IX578" s="114"/>
      <c r="IY578" s="114"/>
    </row>
    <row r="579" spans="1:259" x14ac:dyDescent="0.2">
      <c r="A579" s="123">
        <v>39990</v>
      </c>
      <c r="B579" s="102" t="s">
        <v>1256</v>
      </c>
      <c r="C579" s="102" t="s">
        <v>346</v>
      </c>
      <c r="D579" s="102" t="s">
        <v>134</v>
      </c>
      <c r="E579" s="102" t="s">
        <v>144</v>
      </c>
      <c r="F579" s="83">
        <v>37773</v>
      </c>
      <c r="G579" s="84">
        <v>2003</v>
      </c>
      <c r="H579" s="124" t="s">
        <v>42</v>
      </c>
      <c r="I579" s="124" t="str">
        <f t="shared" ref="I579:I642" si="29">LEFT($H579,2)</f>
        <v>IA</v>
      </c>
      <c r="J579" s="124" t="str">
        <f t="shared" si="28"/>
        <v>IA</v>
      </c>
      <c r="K579" s="124" t="str">
        <f t="shared" ref="K579:K642" si="30">IF($L579=$M579,L579,CONCATENATE($L579,", ",IF(ISBLANK(N579),"",CONCATENATE(N579,", ")),$M579))</f>
        <v>Midwest</v>
      </c>
      <c r="L579" s="124" t="str">
        <f>INDEX('State '!$A$1:$C$62,MATCH($I579,'State '!$B:$B,0),3)</f>
        <v>Midwest</v>
      </c>
      <c r="M579" s="124" t="str">
        <f>INDEX('State '!$A$1:$C$62,MATCH($J579,'State '!$B:$B,0),3)</f>
        <v>Midwest</v>
      </c>
      <c r="N579" s="124"/>
      <c r="O579" s="86">
        <v>1.5</v>
      </c>
      <c r="P579" s="86">
        <v>13</v>
      </c>
      <c r="Q579" s="86">
        <v>175</v>
      </c>
      <c r="R579" s="125">
        <v>20</v>
      </c>
      <c r="S579" s="124" t="s">
        <v>139</v>
      </c>
      <c r="T579" s="124" t="s">
        <v>188</v>
      </c>
      <c r="U579" s="124" t="s">
        <v>391</v>
      </c>
      <c r="V579" s="124"/>
      <c r="W579" s="126"/>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Q579" s="20"/>
      <c r="BR579" s="20"/>
      <c r="BS579" s="20"/>
      <c r="BT579" s="20"/>
      <c r="BU579" s="20"/>
      <c r="BV579" s="20"/>
      <c r="BW579" s="20"/>
      <c r="BX579" s="20"/>
      <c r="BY579" s="20"/>
      <c r="BZ579" s="20"/>
      <c r="CA579" s="20"/>
      <c r="CB579" s="20"/>
      <c r="CC579" s="20"/>
      <c r="CD579" s="20"/>
      <c r="CE579" s="20"/>
      <c r="CF579" s="20"/>
      <c r="CG579" s="20"/>
      <c r="CH579" s="20"/>
      <c r="CI579" s="20"/>
      <c r="CJ579" s="20"/>
      <c r="CK579" s="20"/>
      <c r="CL579" s="20"/>
      <c r="CM579" s="20"/>
      <c r="CN579" s="20"/>
      <c r="CO579" s="20"/>
      <c r="CP579" s="20"/>
      <c r="CQ579" s="20"/>
      <c r="CR579" s="20"/>
      <c r="CS579" s="20"/>
      <c r="CT579" s="20"/>
      <c r="CU579" s="20"/>
      <c r="CV579" s="20"/>
      <c r="CW579" s="20"/>
      <c r="CX579" s="20"/>
      <c r="CY579" s="20"/>
      <c r="CZ579" s="20"/>
      <c r="DA579" s="20"/>
      <c r="DB579" s="20"/>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c r="DZ579" s="20"/>
      <c r="EA579" s="20"/>
      <c r="EB579" s="20"/>
      <c r="EC579" s="20"/>
      <c r="ED579" s="20"/>
      <c r="EE579" s="20"/>
      <c r="EF579" s="20"/>
      <c r="EG579" s="20"/>
      <c r="EH579" s="20"/>
      <c r="EI579" s="20"/>
      <c r="EJ579" s="20"/>
      <c r="EK579" s="20"/>
      <c r="EL579" s="20"/>
      <c r="EM579" s="20"/>
      <c r="EN579" s="20"/>
      <c r="EO579" s="20"/>
      <c r="EP579" s="20"/>
      <c r="EQ579" s="20"/>
      <c r="ER579" s="20"/>
      <c r="ES579" s="20"/>
      <c r="ET579" s="20"/>
      <c r="EU579" s="20"/>
      <c r="EV579" s="20"/>
      <c r="EW579" s="20"/>
      <c r="EX579" s="20"/>
      <c r="EY579" s="20"/>
      <c r="EZ579" s="20"/>
      <c r="FA579" s="20"/>
      <c r="FB579" s="20"/>
      <c r="FC579" s="20"/>
      <c r="FD579" s="20"/>
      <c r="FE579" s="20"/>
      <c r="FF579" s="20"/>
      <c r="FG579" s="20"/>
      <c r="FH579" s="20"/>
      <c r="FI579" s="20"/>
      <c r="FJ579" s="20"/>
      <c r="FK579" s="20"/>
      <c r="FL579" s="20"/>
      <c r="FM579" s="20"/>
      <c r="FN579" s="20"/>
      <c r="FO579" s="20"/>
      <c r="FP579" s="20"/>
      <c r="FQ579" s="20"/>
      <c r="FR579" s="20"/>
      <c r="FS579" s="20"/>
      <c r="FT579" s="20"/>
      <c r="FU579" s="20"/>
      <c r="FV579" s="20"/>
      <c r="FW579" s="20"/>
      <c r="FX579" s="20"/>
      <c r="FY579" s="20"/>
      <c r="FZ579" s="20"/>
      <c r="GA579" s="20"/>
      <c r="GB579" s="20"/>
      <c r="GC579" s="20"/>
      <c r="GD579" s="20"/>
      <c r="GE579" s="20"/>
      <c r="GF579" s="20"/>
      <c r="GG579" s="20"/>
      <c r="GH579" s="20"/>
      <c r="GI579" s="20"/>
      <c r="GJ579" s="20"/>
      <c r="GK579" s="20"/>
      <c r="GL579" s="20"/>
      <c r="GM579" s="20"/>
      <c r="GN579" s="20"/>
      <c r="GO579" s="20"/>
      <c r="GP579" s="20"/>
      <c r="GQ579" s="20"/>
      <c r="GR579" s="20"/>
      <c r="GS579" s="20"/>
      <c r="GT579" s="20"/>
      <c r="GU579" s="20"/>
      <c r="GV579" s="20"/>
      <c r="GW579" s="20"/>
      <c r="GX579" s="20"/>
      <c r="GY579" s="20"/>
      <c r="GZ579" s="20"/>
      <c r="HA579" s="20"/>
      <c r="HB579" s="20"/>
      <c r="HC579" s="20"/>
      <c r="HD579" s="20"/>
      <c r="HE579" s="20"/>
      <c r="HF579" s="20"/>
      <c r="HG579" s="20"/>
      <c r="HH579" s="20"/>
      <c r="HI579" s="20"/>
      <c r="HJ579" s="20"/>
      <c r="HK579" s="20"/>
      <c r="HL579" s="20"/>
      <c r="HM579" s="20"/>
      <c r="HN579" s="20"/>
      <c r="HO579" s="20"/>
      <c r="HP579" s="20"/>
      <c r="HQ579" s="20"/>
      <c r="HR579" s="20"/>
      <c r="HS579" s="20"/>
      <c r="HT579" s="20"/>
      <c r="HU579" s="20"/>
      <c r="HV579" s="20"/>
      <c r="HW579" s="20"/>
      <c r="HX579" s="20"/>
      <c r="HY579" s="20"/>
      <c r="HZ579" s="20"/>
      <c r="IA579" s="20"/>
      <c r="IB579" s="20"/>
      <c r="IC579" s="20"/>
      <c r="ID579" s="20"/>
      <c r="IE579" s="20"/>
      <c r="IF579" s="20"/>
      <c r="IG579" s="20"/>
      <c r="IH579" s="20"/>
      <c r="II579" s="20"/>
      <c r="IJ579" s="20"/>
      <c r="IK579" s="20"/>
      <c r="IL579" s="20"/>
      <c r="IM579" s="20"/>
      <c r="IN579" s="20"/>
      <c r="IO579" s="20"/>
      <c r="IP579" s="20"/>
      <c r="IQ579" s="20"/>
      <c r="IR579" s="20"/>
      <c r="IS579" s="20"/>
      <c r="IT579" s="20"/>
      <c r="IU579" s="20"/>
      <c r="IV579" s="20"/>
      <c r="IW579" s="20"/>
      <c r="IX579" s="20"/>
      <c r="IY579" s="20"/>
    </row>
    <row r="580" spans="1:259" s="20" customFormat="1" x14ac:dyDescent="0.2">
      <c r="A580" s="123">
        <v>39990</v>
      </c>
      <c r="B580" s="102" t="s">
        <v>1224</v>
      </c>
      <c r="C580" s="102" t="s">
        <v>340</v>
      </c>
      <c r="D580" s="102" t="s">
        <v>134</v>
      </c>
      <c r="E580" s="102" t="s">
        <v>144</v>
      </c>
      <c r="F580" s="83">
        <v>37926</v>
      </c>
      <c r="G580" s="84">
        <v>2003</v>
      </c>
      <c r="H580" s="124" t="s">
        <v>10</v>
      </c>
      <c r="I580" s="124" t="str">
        <f t="shared" si="29"/>
        <v>NY</v>
      </c>
      <c r="J580" s="124" t="str">
        <f t="shared" si="28"/>
        <v>NY</v>
      </c>
      <c r="K580" s="124" t="str">
        <f t="shared" si="30"/>
        <v>Northeast</v>
      </c>
      <c r="L580" s="124" t="str">
        <f>INDEX('State '!$A$1:$C$62,MATCH($I580,'State '!$B:$B,0),3)</f>
        <v>Northeast</v>
      </c>
      <c r="M580" s="124" t="str">
        <f>INDEX('State '!$A$1:$C$62,MATCH($J580,'State '!$B:$B,0),3)</f>
        <v>Northeast</v>
      </c>
      <c r="N580" s="124"/>
      <c r="O580" s="86">
        <v>2</v>
      </c>
      <c r="P580" s="86">
        <v>9.36</v>
      </c>
      <c r="Q580" s="86">
        <v>200</v>
      </c>
      <c r="R580" s="125">
        <v>24</v>
      </c>
      <c r="S580" s="124" t="s">
        <v>139</v>
      </c>
      <c r="T580" s="124" t="s">
        <v>188</v>
      </c>
      <c r="U580" s="124" t="s">
        <v>391</v>
      </c>
      <c r="V580" s="124"/>
      <c r="W580" s="126"/>
      <c r="X580" s="127"/>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c r="AU580" s="114"/>
      <c r="AV580" s="114"/>
      <c r="AW580" s="114"/>
      <c r="AX580" s="114"/>
      <c r="AY580" s="114"/>
      <c r="AZ580" s="114"/>
      <c r="BA580" s="114"/>
      <c r="BB580" s="114"/>
      <c r="BC580" s="114"/>
      <c r="BD580" s="114"/>
      <c r="BE580" s="114"/>
      <c r="BF580" s="114"/>
      <c r="BG580" s="114"/>
      <c r="BH580" s="114"/>
      <c r="BI580" s="114"/>
      <c r="BJ580" s="114"/>
      <c r="BK580" s="114"/>
      <c r="BL580" s="114"/>
      <c r="BM580" s="114"/>
      <c r="BN580" s="114"/>
      <c r="BO580" s="114"/>
      <c r="BP580" s="114"/>
      <c r="BQ580" s="114"/>
      <c r="BR580" s="114"/>
      <c r="BS580" s="114"/>
      <c r="BT580" s="114"/>
      <c r="BU580" s="114"/>
      <c r="BV580" s="114"/>
      <c r="BW580" s="114"/>
      <c r="BX580" s="114"/>
      <c r="BY580" s="114"/>
      <c r="BZ580" s="114"/>
      <c r="CA580" s="114"/>
      <c r="CB580" s="114"/>
      <c r="CC580" s="114"/>
      <c r="CD580" s="114"/>
      <c r="CE580" s="114"/>
      <c r="CF580" s="114"/>
      <c r="CG580" s="114"/>
      <c r="CH580" s="114"/>
      <c r="CI580" s="114"/>
      <c r="CJ580" s="114"/>
      <c r="CK580" s="114"/>
      <c r="CL580" s="114"/>
      <c r="CM580" s="114"/>
      <c r="CN580" s="114"/>
      <c r="CO580" s="114"/>
      <c r="CP580" s="114"/>
      <c r="CQ580" s="114"/>
      <c r="CR580" s="114"/>
      <c r="CS580" s="114"/>
      <c r="CT580" s="114"/>
      <c r="CU580" s="114"/>
      <c r="CV580" s="114"/>
      <c r="CW580" s="114"/>
      <c r="CX580" s="114"/>
      <c r="CY580" s="114"/>
      <c r="CZ580" s="114"/>
      <c r="DA580" s="114"/>
      <c r="DB580" s="114"/>
      <c r="DC580" s="114"/>
      <c r="DD580" s="114"/>
      <c r="DE580" s="114"/>
      <c r="DF580" s="114"/>
      <c r="DG580" s="114"/>
      <c r="DH580" s="114"/>
      <c r="DI580" s="114"/>
      <c r="DJ580" s="114"/>
      <c r="DK580" s="114"/>
      <c r="DL580" s="114"/>
      <c r="DM580" s="114"/>
      <c r="DN580" s="114"/>
      <c r="DO580" s="114"/>
      <c r="DP580" s="114"/>
      <c r="DQ580" s="114"/>
      <c r="DR580" s="114"/>
      <c r="DS580" s="114"/>
      <c r="DT580" s="114"/>
      <c r="DU580" s="114"/>
      <c r="DV580" s="114"/>
      <c r="DW580" s="114"/>
      <c r="DX580" s="114"/>
      <c r="DY580" s="114"/>
      <c r="DZ580" s="114"/>
      <c r="EA580" s="114"/>
      <c r="EB580" s="114"/>
      <c r="EC580" s="114"/>
      <c r="ED580" s="114"/>
      <c r="EE580" s="114"/>
      <c r="EF580" s="114"/>
      <c r="EG580" s="114"/>
      <c r="EH580" s="114"/>
      <c r="EI580" s="114"/>
      <c r="EJ580" s="114"/>
      <c r="EK580" s="114"/>
      <c r="EL580" s="114"/>
      <c r="EM580" s="114"/>
      <c r="EN580" s="114"/>
      <c r="EO580" s="114"/>
      <c r="EP580" s="114"/>
      <c r="EQ580" s="114"/>
      <c r="ER580" s="114"/>
      <c r="ES580" s="114"/>
      <c r="ET580" s="114"/>
      <c r="EU580" s="114"/>
      <c r="EV580" s="114"/>
      <c r="EW580" s="114"/>
      <c r="EX580" s="114"/>
      <c r="EY580" s="114"/>
      <c r="EZ580" s="114"/>
      <c r="FA580" s="114"/>
      <c r="FB580" s="114"/>
      <c r="FC580" s="114"/>
      <c r="FD580" s="114"/>
      <c r="FE580" s="114"/>
      <c r="FF580" s="114"/>
      <c r="FG580" s="114"/>
      <c r="FH580" s="114"/>
      <c r="FI580" s="114"/>
      <c r="FJ580" s="114"/>
      <c r="FK580" s="114"/>
      <c r="FL580" s="114"/>
      <c r="FM580" s="114"/>
      <c r="FN580" s="114"/>
      <c r="FO580" s="114"/>
      <c r="FP580" s="114"/>
      <c r="FQ580" s="114"/>
      <c r="FR580" s="114"/>
      <c r="FS580" s="114"/>
      <c r="FT580" s="114"/>
      <c r="FU580" s="114"/>
      <c r="FV580" s="114"/>
      <c r="FW580" s="114"/>
      <c r="FX580" s="114"/>
      <c r="FY580" s="114"/>
      <c r="FZ580" s="114"/>
      <c r="GA580" s="114"/>
      <c r="GB580" s="114"/>
      <c r="GC580" s="114"/>
      <c r="GD580" s="114"/>
      <c r="GE580" s="114"/>
      <c r="GF580" s="114"/>
      <c r="GG580" s="114"/>
      <c r="GH580" s="114"/>
      <c r="GI580" s="114"/>
      <c r="GJ580" s="114"/>
      <c r="GK580" s="114"/>
      <c r="GL580" s="114"/>
      <c r="GM580" s="114"/>
      <c r="GN580" s="114"/>
      <c r="GO580" s="114"/>
      <c r="GP580" s="114"/>
      <c r="GQ580" s="114"/>
      <c r="GR580" s="114"/>
      <c r="GS580" s="114"/>
      <c r="GT580" s="114"/>
      <c r="GU580" s="114"/>
      <c r="GV580" s="114"/>
      <c r="GW580" s="114"/>
      <c r="GX580" s="114"/>
      <c r="GY580" s="114"/>
      <c r="GZ580" s="114"/>
      <c r="HA580" s="114"/>
      <c r="HB580" s="114"/>
      <c r="HC580" s="114"/>
      <c r="HD580" s="114"/>
      <c r="HE580" s="114"/>
      <c r="HF580" s="114"/>
      <c r="HG580" s="114"/>
      <c r="HH580" s="114"/>
      <c r="HI580" s="114"/>
      <c r="HJ580" s="114"/>
      <c r="HK580" s="114"/>
      <c r="HL580" s="114"/>
      <c r="HM580" s="114"/>
      <c r="HN580" s="114"/>
      <c r="HO580" s="114"/>
      <c r="HP580" s="114"/>
      <c r="HQ580" s="114"/>
      <c r="HR580" s="114"/>
      <c r="HS580" s="114"/>
      <c r="HT580" s="114"/>
      <c r="HU580" s="114"/>
      <c r="HV580" s="114"/>
      <c r="HW580" s="114"/>
      <c r="HX580" s="114"/>
      <c r="HY580" s="114"/>
      <c r="HZ580" s="114"/>
      <c r="IA580" s="114"/>
      <c r="IB580" s="114"/>
      <c r="IC580" s="114"/>
      <c r="ID580" s="114"/>
      <c r="IE580" s="114"/>
      <c r="IF580" s="114"/>
      <c r="IG580" s="114"/>
      <c r="IH580" s="114"/>
      <c r="II580" s="114"/>
      <c r="IJ580" s="114"/>
      <c r="IK580" s="114"/>
      <c r="IL580" s="114"/>
      <c r="IM580" s="114"/>
      <c r="IN580" s="114"/>
      <c r="IO580" s="114"/>
      <c r="IP580" s="114"/>
      <c r="IQ580" s="114"/>
      <c r="IR580" s="114"/>
      <c r="IS580" s="114"/>
      <c r="IT580" s="114"/>
      <c r="IU580" s="114"/>
      <c r="IV580" s="114"/>
      <c r="IW580" s="114"/>
      <c r="IX580" s="114"/>
      <c r="IY580" s="114"/>
    </row>
    <row r="581" spans="1:259" x14ac:dyDescent="0.2">
      <c r="A581" s="123">
        <v>39990</v>
      </c>
      <c r="B581" s="102" t="s">
        <v>1282</v>
      </c>
      <c r="C581" s="102" t="s">
        <v>349</v>
      </c>
      <c r="D581" s="102" t="s">
        <v>137</v>
      </c>
      <c r="E581" s="102" t="s">
        <v>144</v>
      </c>
      <c r="F581" s="83">
        <v>37895</v>
      </c>
      <c r="G581" s="84">
        <v>2003</v>
      </c>
      <c r="H581" s="124" t="s">
        <v>552</v>
      </c>
      <c r="I581" s="124" t="str">
        <f t="shared" si="29"/>
        <v>AK</v>
      </c>
      <c r="J581" s="124" t="str">
        <f t="shared" si="28"/>
        <v>AK</v>
      </c>
      <c r="K581" s="124" t="str">
        <f t="shared" si="30"/>
        <v>Pacific</v>
      </c>
      <c r="L581" s="124" t="str">
        <f>INDEX('State '!$A$1:$C$62,MATCH($I581,'State '!$B:$B,0),3)</f>
        <v>Pacific</v>
      </c>
      <c r="M581" s="124" t="str">
        <f>INDEX('State '!$A$1:$C$62,MATCH($J581,'State '!$B:$B,0),3)</f>
        <v>Pacific</v>
      </c>
      <c r="N581" s="124"/>
      <c r="O581" s="86">
        <v>25</v>
      </c>
      <c r="P581" s="86">
        <v>33</v>
      </c>
      <c r="Q581" s="86">
        <v>120</v>
      </c>
      <c r="R581" s="125">
        <v>12</v>
      </c>
      <c r="S581" s="124" t="s">
        <v>139</v>
      </c>
      <c r="T581" s="124" t="s">
        <v>188</v>
      </c>
      <c r="U581" s="124" t="s">
        <v>391</v>
      </c>
      <c r="V581" s="124"/>
      <c r="W581" s="126"/>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Q581" s="20"/>
      <c r="BR581" s="20"/>
      <c r="BS581" s="20"/>
      <c r="BT581" s="20"/>
      <c r="BU581" s="20"/>
      <c r="BV581" s="20"/>
      <c r="BW581" s="20"/>
      <c r="BX581" s="20"/>
      <c r="BY581" s="20"/>
      <c r="BZ581" s="20"/>
      <c r="CA581" s="20"/>
      <c r="CB581" s="20"/>
      <c r="CC581" s="20"/>
      <c r="CD581" s="20"/>
      <c r="CE581" s="20"/>
      <c r="CF581" s="20"/>
      <c r="CG581" s="20"/>
      <c r="CH581" s="20"/>
      <c r="CI581" s="20"/>
      <c r="CJ581" s="20"/>
      <c r="CK581" s="20"/>
      <c r="CL581" s="20"/>
      <c r="CM581" s="20"/>
      <c r="CN581" s="20"/>
      <c r="CO581" s="20"/>
      <c r="CP581" s="20"/>
      <c r="CQ581" s="20"/>
      <c r="CR581" s="20"/>
      <c r="CS581" s="20"/>
      <c r="CT581" s="20"/>
      <c r="CU581" s="20"/>
      <c r="CV581" s="20"/>
      <c r="CW581" s="20"/>
      <c r="CX581" s="20"/>
      <c r="CY581" s="20"/>
      <c r="CZ581" s="20"/>
      <c r="DA581" s="20"/>
      <c r="DB581" s="20"/>
      <c r="DC581" s="20"/>
      <c r="DD581" s="20"/>
      <c r="DE581" s="20"/>
      <c r="DF581" s="20"/>
      <c r="DG581" s="20"/>
      <c r="DH581" s="20"/>
      <c r="DI581" s="20"/>
      <c r="DJ581" s="20"/>
      <c r="DK581" s="20"/>
      <c r="DL581" s="20"/>
      <c r="DM581" s="20"/>
      <c r="DN581" s="20"/>
      <c r="DO581" s="20"/>
      <c r="DP581" s="20"/>
      <c r="DQ581" s="20"/>
      <c r="DR581" s="20"/>
      <c r="DS581" s="20"/>
      <c r="DT581" s="20"/>
      <c r="DU581" s="20"/>
      <c r="DV581" s="20"/>
      <c r="DW581" s="20"/>
      <c r="DX581" s="20"/>
      <c r="DY581" s="20"/>
      <c r="DZ581" s="20"/>
      <c r="EA581" s="20"/>
      <c r="EB581" s="20"/>
      <c r="EC581" s="20"/>
      <c r="ED581" s="20"/>
      <c r="EE581" s="20"/>
      <c r="EF581" s="20"/>
      <c r="EG581" s="20"/>
      <c r="EH581" s="20"/>
      <c r="EI581" s="20"/>
      <c r="EJ581" s="20"/>
      <c r="EK581" s="20"/>
      <c r="EL581" s="20"/>
      <c r="EM581" s="20"/>
      <c r="EN581" s="20"/>
      <c r="EO581" s="20"/>
      <c r="EP581" s="20"/>
      <c r="EQ581" s="20"/>
      <c r="ER581" s="20"/>
      <c r="ES581" s="20"/>
      <c r="ET581" s="20"/>
      <c r="EU581" s="20"/>
      <c r="EV581" s="20"/>
      <c r="EW581" s="20"/>
      <c r="EX581" s="20"/>
      <c r="EY581" s="20"/>
      <c r="EZ581" s="20"/>
      <c r="FA581" s="20"/>
      <c r="FB581" s="20"/>
      <c r="FC581" s="20"/>
      <c r="FD581" s="20"/>
      <c r="FE581" s="20"/>
      <c r="FF581" s="20"/>
      <c r="FG581" s="20"/>
      <c r="FH581" s="20"/>
      <c r="FI581" s="20"/>
      <c r="FJ581" s="20"/>
      <c r="FK581" s="20"/>
      <c r="FL581" s="20"/>
      <c r="FM581" s="20"/>
      <c r="FN581" s="20"/>
      <c r="FO581" s="20"/>
      <c r="FP581" s="20"/>
      <c r="FQ581" s="20"/>
      <c r="FR581" s="20"/>
      <c r="FS581" s="20"/>
      <c r="FT581" s="20"/>
      <c r="FU581" s="20"/>
      <c r="FV581" s="20"/>
      <c r="FW581" s="20"/>
      <c r="FX581" s="20"/>
      <c r="FY581" s="20"/>
      <c r="FZ581" s="20"/>
      <c r="GA581" s="20"/>
      <c r="GB581" s="20"/>
      <c r="GC581" s="20"/>
      <c r="GD581" s="20"/>
      <c r="GE581" s="20"/>
      <c r="GF581" s="20"/>
      <c r="GG581" s="20"/>
      <c r="GH581" s="20"/>
      <c r="GI581" s="20"/>
      <c r="GJ581" s="20"/>
      <c r="GK581" s="20"/>
      <c r="GL581" s="20"/>
      <c r="GM581" s="20"/>
      <c r="GN581" s="20"/>
      <c r="GO581" s="20"/>
      <c r="GP581" s="20"/>
      <c r="GQ581" s="20"/>
      <c r="GR581" s="20"/>
      <c r="GS581" s="20"/>
      <c r="GT581" s="20"/>
      <c r="GU581" s="20"/>
      <c r="GV581" s="20"/>
      <c r="GW581" s="20"/>
      <c r="GX581" s="20"/>
      <c r="GY581" s="20"/>
      <c r="GZ581" s="20"/>
      <c r="HA581" s="20"/>
      <c r="HB581" s="20"/>
      <c r="HC581" s="20"/>
      <c r="HD581" s="20"/>
      <c r="HE581" s="20"/>
      <c r="HF581" s="20"/>
      <c r="HG581" s="20"/>
      <c r="HH581" s="20"/>
      <c r="HI581" s="20"/>
      <c r="HJ581" s="20"/>
      <c r="HK581" s="20"/>
      <c r="HL581" s="20"/>
      <c r="HM581" s="20"/>
      <c r="HN581" s="20"/>
      <c r="HO581" s="20"/>
      <c r="HP581" s="20"/>
      <c r="HQ581" s="20"/>
      <c r="HR581" s="20"/>
      <c r="HS581" s="20"/>
      <c r="HT581" s="20"/>
      <c r="HU581" s="20"/>
      <c r="HV581" s="20"/>
      <c r="HW581" s="20"/>
      <c r="HX581" s="20"/>
      <c r="HY581" s="20"/>
      <c r="HZ581" s="20"/>
      <c r="IA581" s="20"/>
      <c r="IB581" s="20"/>
      <c r="IC581" s="20"/>
      <c r="ID581" s="20"/>
      <c r="IE581" s="20"/>
      <c r="IF581" s="20"/>
      <c r="IG581" s="20"/>
      <c r="IH581" s="20"/>
      <c r="II581" s="20"/>
      <c r="IJ581" s="20"/>
      <c r="IK581" s="20"/>
      <c r="IL581" s="20"/>
      <c r="IM581" s="20"/>
      <c r="IN581" s="20"/>
      <c r="IO581" s="20"/>
      <c r="IP581" s="20"/>
      <c r="IQ581" s="20"/>
      <c r="IR581" s="20"/>
      <c r="IS581" s="20"/>
      <c r="IT581" s="20"/>
      <c r="IU581" s="20"/>
      <c r="IV581" s="20"/>
      <c r="IW581" s="20"/>
      <c r="IX581" s="20"/>
      <c r="IY581" s="20"/>
    </row>
    <row r="582" spans="1:259" s="20" customFormat="1" x14ac:dyDescent="0.2">
      <c r="A582" s="123">
        <v>39990</v>
      </c>
      <c r="B582" s="102" t="s">
        <v>1245</v>
      </c>
      <c r="C582" s="102" t="s">
        <v>262</v>
      </c>
      <c r="D582" s="102" t="s">
        <v>141</v>
      </c>
      <c r="E582" s="102" t="s">
        <v>144</v>
      </c>
      <c r="F582" s="83">
        <v>37926</v>
      </c>
      <c r="G582" s="84">
        <v>2003</v>
      </c>
      <c r="H582" s="124" t="s">
        <v>30</v>
      </c>
      <c r="I582" s="124" t="str">
        <f t="shared" si="29"/>
        <v>MN</v>
      </c>
      <c r="J582" s="124" t="str">
        <f t="shared" si="28"/>
        <v>MN</v>
      </c>
      <c r="K582" s="124" t="str">
        <f t="shared" si="30"/>
        <v>Midwest</v>
      </c>
      <c r="L582" s="124" t="str">
        <f>INDEX('State '!$A$1:$C$62,MATCH($I582,'State '!$B:$B,0),3)</f>
        <v>Midwest</v>
      </c>
      <c r="M582" s="124" t="str">
        <f>INDEX('State '!$A$1:$C$62,MATCH($J582,'State '!$B:$B,0),3)</f>
        <v>Midwest</v>
      </c>
      <c r="N582" s="124"/>
      <c r="O582" s="86">
        <v>5.8</v>
      </c>
      <c r="P582" s="86">
        <v>4.5999999999999996</v>
      </c>
      <c r="Q582" s="86">
        <v>34.44</v>
      </c>
      <c r="R582" s="125">
        <v>8</v>
      </c>
      <c r="S582" s="124" t="s">
        <v>135</v>
      </c>
      <c r="T582" s="124" t="s">
        <v>390</v>
      </c>
      <c r="U582" s="124" t="s">
        <v>1246</v>
      </c>
      <c r="V582" s="124"/>
      <c r="W582" s="126"/>
    </row>
    <row r="583" spans="1:259" s="20" customFormat="1" ht="25.5" x14ac:dyDescent="0.2">
      <c r="A583" s="123">
        <v>39990</v>
      </c>
      <c r="B583" s="102" t="s">
        <v>1255</v>
      </c>
      <c r="C583" s="102" t="s">
        <v>345</v>
      </c>
      <c r="D583" s="102" t="s">
        <v>141</v>
      </c>
      <c r="E583" s="102" t="s">
        <v>144</v>
      </c>
      <c r="F583" s="83">
        <v>37742</v>
      </c>
      <c r="G583" s="125">
        <v>2003</v>
      </c>
      <c r="H583" s="124" t="s">
        <v>8</v>
      </c>
      <c r="I583" s="124" t="str">
        <f t="shared" si="29"/>
        <v>OH</v>
      </c>
      <c r="J583" s="124" t="str">
        <f t="shared" si="28"/>
        <v>OH</v>
      </c>
      <c r="K583" s="124" t="str">
        <f t="shared" si="30"/>
        <v>Northeast</v>
      </c>
      <c r="L583" s="124" t="str">
        <f>INDEX('State '!$A$1:$C$62,MATCH($I583,'State '!$B:$B,0),3)</f>
        <v>Northeast</v>
      </c>
      <c r="M583" s="124" t="str">
        <f>INDEX('State '!$A$1:$C$62,MATCH($J583,'State '!$B:$B,0),3)</f>
        <v>Northeast</v>
      </c>
      <c r="N583" s="124"/>
      <c r="O583" s="86">
        <v>2</v>
      </c>
      <c r="P583" s="86"/>
      <c r="Q583" s="86">
        <v>42</v>
      </c>
      <c r="R583" s="125">
        <v>12</v>
      </c>
      <c r="S583" s="124" t="s">
        <v>139</v>
      </c>
      <c r="T583" s="124" t="s">
        <v>188</v>
      </c>
      <c r="U583" s="124" t="s">
        <v>391</v>
      </c>
      <c r="V583" s="124"/>
      <c r="W583" s="126"/>
    </row>
    <row r="584" spans="1:259" s="20" customFormat="1" x14ac:dyDescent="0.2">
      <c r="A584" s="123">
        <v>39990</v>
      </c>
      <c r="B584" s="102" t="s">
        <v>1231</v>
      </c>
      <c r="C584" s="102" t="s">
        <v>258</v>
      </c>
      <c r="D584" s="102" t="s">
        <v>141</v>
      </c>
      <c r="E584" s="102" t="s">
        <v>144</v>
      </c>
      <c r="F584" s="83">
        <v>37903</v>
      </c>
      <c r="G584" s="125">
        <v>2003</v>
      </c>
      <c r="H584" s="124" t="s">
        <v>50</v>
      </c>
      <c r="I584" s="124" t="str">
        <f t="shared" si="29"/>
        <v>WA</v>
      </c>
      <c r="J584" s="124" t="str">
        <f t="shared" si="28"/>
        <v>WA</v>
      </c>
      <c r="K584" s="124" t="str">
        <f t="shared" si="30"/>
        <v>Pacific</v>
      </c>
      <c r="L584" s="124" t="str">
        <f>INDEX('State '!$A$1:$C$62,MATCH($I584,'State '!$B:$B,0),3)</f>
        <v>Pacific</v>
      </c>
      <c r="M584" s="124" t="str">
        <f>INDEX('State '!$A$1:$C$62,MATCH($J584,'State '!$B:$B,0),3)</f>
        <v>Pacific</v>
      </c>
      <c r="N584" s="124"/>
      <c r="O584" s="86">
        <v>240.9</v>
      </c>
      <c r="P584" s="86">
        <v>26</v>
      </c>
      <c r="Q584" s="86">
        <v>268</v>
      </c>
      <c r="R584" s="125">
        <v>36</v>
      </c>
      <c r="S584" s="124" t="s">
        <v>135</v>
      </c>
      <c r="T584" s="124" t="s">
        <v>390</v>
      </c>
      <c r="U584" s="124" t="s">
        <v>1232</v>
      </c>
      <c r="V584" s="124"/>
      <c r="W584" s="126"/>
    </row>
    <row r="585" spans="1:259" s="20" customFormat="1" x14ac:dyDescent="0.2">
      <c r="A585" s="123">
        <v>39990</v>
      </c>
      <c r="B585" s="102" t="s">
        <v>1229</v>
      </c>
      <c r="C585" s="102" t="s">
        <v>258</v>
      </c>
      <c r="D585" s="102" t="s">
        <v>141</v>
      </c>
      <c r="E585" s="102" t="s">
        <v>144</v>
      </c>
      <c r="F585" s="83">
        <v>37970</v>
      </c>
      <c r="G585" s="125">
        <v>2003</v>
      </c>
      <c r="H585" s="124" t="s">
        <v>25</v>
      </c>
      <c r="I585" s="124" t="str">
        <f t="shared" si="29"/>
        <v>CO</v>
      </c>
      <c r="J585" s="124" t="str">
        <f t="shared" si="28"/>
        <v>CO</v>
      </c>
      <c r="K585" s="124" t="str">
        <f t="shared" si="30"/>
        <v>Mountain</v>
      </c>
      <c r="L585" s="124" t="str">
        <f>INDEX('State '!$A$1:$C$62,MATCH($I585,'State '!$B:$B,0),3)</f>
        <v>Mountain</v>
      </c>
      <c r="M585" s="124" t="str">
        <f>INDEX('State '!$A$1:$C$62,MATCH($J585,'State '!$B:$B,0),3)</f>
        <v>Mountain</v>
      </c>
      <c r="N585" s="124"/>
      <c r="O585" s="86">
        <v>16.899999999999999</v>
      </c>
      <c r="P585" s="86">
        <v>6.9</v>
      </c>
      <c r="Q585" s="86"/>
      <c r="R585" s="125">
        <v>26</v>
      </c>
      <c r="S585" s="124" t="s">
        <v>135</v>
      </c>
      <c r="T585" s="124" t="s">
        <v>390</v>
      </c>
      <c r="U585" s="124" t="s">
        <v>1230</v>
      </c>
      <c r="V585" s="124"/>
      <c r="W585" s="126"/>
    </row>
    <row r="586" spans="1:259" s="20" customFormat="1" x14ac:dyDescent="0.2">
      <c r="A586" s="123">
        <v>39990</v>
      </c>
      <c r="B586" s="102" t="s">
        <v>1226</v>
      </c>
      <c r="C586" s="102" t="s">
        <v>258</v>
      </c>
      <c r="D586" s="102" t="s">
        <v>141</v>
      </c>
      <c r="E586" s="102" t="s">
        <v>144</v>
      </c>
      <c r="F586" s="83">
        <v>37926</v>
      </c>
      <c r="G586" s="125">
        <v>2003</v>
      </c>
      <c r="H586" s="124" t="s">
        <v>2259</v>
      </c>
      <c r="I586" s="124" t="str">
        <f t="shared" si="29"/>
        <v>WY</v>
      </c>
      <c r="J586" s="124" t="str">
        <f t="shared" si="28"/>
        <v>WA</v>
      </c>
      <c r="K586" s="124" t="str">
        <f t="shared" si="30"/>
        <v>Mountain, Pacific</v>
      </c>
      <c r="L586" s="124" t="str">
        <f>INDEX('State '!$A$1:$C$62,MATCH($I586,'State '!$B:$B,0),3)</f>
        <v>Mountain</v>
      </c>
      <c r="M586" s="124" t="str">
        <f>INDEX('State '!$A$1:$C$62,MATCH($J586,'State '!$B:$B,0),3)</f>
        <v>Pacific</v>
      </c>
      <c r="N586" s="124"/>
      <c r="O586" s="86">
        <v>139.4</v>
      </c>
      <c r="P586" s="86">
        <v>91</v>
      </c>
      <c r="Q586" s="86">
        <v>175</v>
      </c>
      <c r="R586" s="125" t="s">
        <v>1227</v>
      </c>
      <c r="S586" s="124" t="s">
        <v>135</v>
      </c>
      <c r="T586" s="124" t="s">
        <v>390</v>
      </c>
      <c r="U586" s="124" t="s">
        <v>1228</v>
      </c>
      <c r="V586" s="124"/>
      <c r="W586" s="126"/>
    </row>
    <row r="587" spans="1:259" s="20" customFormat="1" x14ac:dyDescent="0.2">
      <c r="A587" s="123">
        <v>39990</v>
      </c>
      <c r="B587" s="102" t="s">
        <v>1222</v>
      </c>
      <c r="C587" s="102" t="s">
        <v>230</v>
      </c>
      <c r="D587" s="102" t="s">
        <v>141</v>
      </c>
      <c r="E587" s="102" t="s">
        <v>144</v>
      </c>
      <c r="F587" s="83">
        <v>37926</v>
      </c>
      <c r="G587" s="125">
        <v>2003</v>
      </c>
      <c r="H587" s="124" t="s">
        <v>31</v>
      </c>
      <c r="I587" s="124" t="str">
        <f t="shared" si="29"/>
        <v>NV</v>
      </c>
      <c r="J587" s="124" t="str">
        <f t="shared" si="28"/>
        <v>NV</v>
      </c>
      <c r="K587" s="124" t="str">
        <f t="shared" si="30"/>
        <v>Mountain</v>
      </c>
      <c r="L587" s="124" t="str">
        <f>INDEX('State '!$A$1:$C$62,MATCH($I587,'State '!$B:$B,0),3)</f>
        <v>Mountain</v>
      </c>
      <c r="M587" s="124" t="str">
        <f>INDEX('State '!$A$1:$C$62,MATCH($J587,'State '!$B:$B,0),3)</f>
        <v>Mountain</v>
      </c>
      <c r="N587" s="124"/>
      <c r="O587" s="86">
        <v>10.74</v>
      </c>
      <c r="P587" s="86">
        <v>14.5</v>
      </c>
      <c r="Q587" s="86">
        <v>5.5</v>
      </c>
      <c r="R587" s="125">
        <v>20</v>
      </c>
      <c r="S587" s="124" t="s">
        <v>135</v>
      </c>
      <c r="T587" s="124" t="s">
        <v>390</v>
      </c>
      <c r="U587" s="124" t="s">
        <v>1223</v>
      </c>
      <c r="V587" s="124"/>
      <c r="W587" s="126"/>
    </row>
    <row r="588" spans="1:259" s="20" customFormat="1" x14ac:dyDescent="0.2">
      <c r="A588" s="123">
        <v>39990</v>
      </c>
      <c r="B588" s="102" t="s">
        <v>1264</v>
      </c>
      <c r="C588" s="102" t="s">
        <v>265</v>
      </c>
      <c r="D588" s="102" t="s">
        <v>141</v>
      </c>
      <c r="E588" s="102" t="s">
        <v>144</v>
      </c>
      <c r="F588" s="83">
        <v>37742</v>
      </c>
      <c r="G588" s="125">
        <v>2003</v>
      </c>
      <c r="H588" s="124" t="s">
        <v>29</v>
      </c>
      <c r="I588" s="124" t="str">
        <f t="shared" si="29"/>
        <v>WY</v>
      </c>
      <c r="J588" s="124" t="str">
        <f t="shared" si="28"/>
        <v>WY</v>
      </c>
      <c r="K588" s="124" t="str">
        <f t="shared" si="30"/>
        <v>Mountain</v>
      </c>
      <c r="L588" s="124" t="str">
        <f>INDEX('State '!$A$1:$C$62,MATCH($I588,'State '!$B:$B,0),3)</f>
        <v>Mountain</v>
      </c>
      <c r="M588" s="124" t="str">
        <f>INDEX('State '!$A$1:$C$62,MATCH($J588,'State '!$B:$B,0),3)</f>
        <v>Mountain</v>
      </c>
      <c r="N588" s="124"/>
      <c r="O588" s="86">
        <v>0.5</v>
      </c>
      <c r="P588" s="86"/>
      <c r="Q588" s="86">
        <v>150</v>
      </c>
      <c r="R588" s="125"/>
      <c r="S588" s="124" t="s">
        <v>135</v>
      </c>
      <c r="T588" s="124" t="s">
        <v>390</v>
      </c>
      <c r="U588" s="124" t="s">
        <v>391</v>
      </c>
      <c r="V588" s="124"/>
      <c r="W588" s="126"/>
    </row>
    <row r="589" spans="1:259" s="20" customFormat="1" x14ac:dyDescent="0.2">
      <c r="A589" s="123">
        <v>39990</v>
      </c>
      <c r="B589" s="102" t="s">
        <v>1259</v>
      </c>
      <c r="C589" s="102" t="s">
        <v>265</v>
      </c>
      <c r="D589" s="102" t="s">
        <v>141</v>
      </c>
      <c r="E589" s="102" t="s">
        <v>144</v>
      </c>
      <c r="F589" s="83">
        <v>37900</v>
      </c>
      <c r="G589" s="125">
        <v>2003</v>
      </c>
      <c r="H589" s="124" t="s">
        <v>415</v>
      </c>
      <c r="I589" s="124" t="str">
        <f t="shared" si="29"/>
        <v>UT</v>
      </c>
      <c r="J589" s="124" t="str">
        <f t="shared" si="28"/>
        <v>WY</v>
      </c>
      <c r="K589" s="124" t="str">
        <f t="shared" si="30"/>
        <v>Mountain</v>
      </c>
      <c r="L589" s="124" t="str">
        <f>INDEX('State '!$A$1:$C$62,MATCH($I589,'State '!$B:$B,0),3)</f>
        <v>Mountain</v>
      </c>
      <c r="M589" s="124" t="str">
        <f>INDEX('State '!$A$1:$C$62,MATCH($J589,'State '!$B:$B,0),3)</f>
        <v>Mountain</v>
      </c>
      <c r="N589" s="124"/>
      <c r="O589" s="86">
        <v>13</v>
      </c>
      <c r="P589" s="86">
        <v>17</v>
      </c>
      <c r="Q589" s="86">
        <v>217</v>
      </c>
      <c r="R589" s="125">
        <v>24</v>
      </c>
      <c r="S589" s="124" t="s">
        <v>135</v>
      </c>
      <c r="T589" s="124" t="s">
        <v>390</v>
      </c>
      <c r="U589" s="124" t="s">
        <v>1260</v>
      </c>
      <c r="V589" s="124"/>
      <c r="W589" s="126"/>
    </row>
    <row r="590" spans="1:259" s="20" customFormat="1" x14ac:dyDescent="0.2">
      <c r="A590" s="123">
        <v>39990</v>
      </c>
      <c r="B590" s="102" t="s">
        <v>1265</v>
      </c>
      <c r="C590" s="102" t="s">
        <v>265</v>
      </c>
      <c r="D590" s="102" t="s">
        <v>141</v>
      </c>
      <c r="E590" s="102" t="s">
        <v>144</v>
      </c>
      <c r="F590" s="83">
        <v>37632</v>
      </c>
      <c r="G590" s="125">
        <v>2003</v>
      </c>
      <c r="H590" s="124" t="s">
        <v>25</v>
      </c>
      <c r="I590" s="124" t="str">
        <f t="shared" si="29"/>
        <v>CO</v>
      </c>
      <c r="J590" s="124" t="str">
        <f t="shared" si="28"/>
        <v>CO</v>
      </c>
      <c r="K590" s="124" t="str">
        <f t="shared" si="30"/>
        <v>Mountain</v>
      </c>
      <c r="L590" s="124" t="str">
        <f>INDEX('State '!$A$1:$C$62,MATCH($I590,'State '!$B:$B,0),3)</f>
        <v>Mountain</v>
      </c>
      <c r="M590" s="124" t="str">
        <f>INDEX('State '!$A$1:$C$62,MATCH($J590,'State '!$B:$B,0),3)</f>
        <v>Mountain</v>
      </c>
      <c r="N590" s="124"/>
      <c r="O590" s="86">
        <v>3.5</v>
      </c>
      <c r="P590" s="86"/>
      <c r="Q590" s="86">
        <v>90</v>
      </c>
      <c r="R590" s="125"/>
      <c r="S590" s="124" t="s">
        <v>135</v>
      </c>
      <c r="T590" s="124" t="s">
        <v>390</v>
      </c>
      <c r="U590" s="124" t="s">
        <v>391</v>
      </c>
      <c r="V590" s="124"/>
      <c r="W590" s="126"/>
    </row>
    <row r="591" spans="1:259" s="20" customFormat="1" x14ac:dyDescent="0.2">
      <c r="A591" s="123">
        <v>39990</v>
      </c>
      <c r="B591" s="102" t="s">
        <v>1251</v>
      </c>
      <c r="C591" s="102" t="s">
        <v>344</v>
      </c>
      <c r="D591" s="102" t="s">
        <v>141</v>
      </c>
      <c r="E591" s="102" t="s">
        <v>144</v>
      </c>
      <c r="F591" s="83">
        <v>37865</v>
      </c>
      <c r="G591" s="125">
        <v>2003</v>
      </c>
      <c r="H591" s="124" t="s">
        <v>1240</v>
      </c>
      <c r="I591" s="124" t="str">
        <f t="shared" si="29"/>
        <v>AB</v>
      </c>
      <c r="J591" s="124" t="str">
        <f t="shared" si="28"/>
        <v>MT</v>
      </c>
      <c r="K591" s="124" t="str">
        <f t="shared" si="30"/>
        <v>Canada, Mountain</v>
      </c>
      <c r="L591" s="124" t="str">
        <f>INDEX('State '!$A$1:$C$62,MATCH($I591,'State '!$B:$B,0),3)</f>
        <v>Canada</v>
      </c>
      <c r="M591" s="124" t="str">
        <f>INDEX('State '!$A$1:$C$62,MATCH($J591,'State '!$B:$B,0),3)</f>
        <v>Mountain</v>
      </c>
      <c r="N591" s="124"/>
      <c r="O591" s="86">
        <v>0.2</v>
      </c>
      <c r="P591" s="86">
        <v>4</v>
      </c>
      <c r="Q591" s="86">
        <v>20</v>
      </c>
      <c r="R591" s="125">
        <v>4</v>
      </c>
      <c r="S591" s="124" t="s">
        <v>135</v>
      </c>
      <c r="T591" s="124" t="s">
        <v>390</v>
      </c>
      <c r="U591" s="124" t="s">
        <v>1252</v>
      </c>
      <c r="V591" s="124"/>
      <c r="W591" s="126"/>
      <c r="X591" s="127"/>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c r="AU591" s="114"/>
      <c r="AV591" s="114"/>
      <c r="AW591" s="114"/>
      <c r="AX591" s="114"/>
      <c r="AY591" s="114"/>
      <c r="AZ591" s="114"/>
      <c r="BA591" s="114"/>
      <c r="BB591" s="114"/>
      <c r="BC591" s="114"/>
      <c r="BD591" s="114"/>
      <c r="BE591" s="114"/>
      <c r="BF591" s="114"/>
      <c r="BG591" s="114"/>
      <c r="BH591" s="114"/>
      <c r="BI591" s="114"/>
      <c r="BJ591" s="114"/>
      <c r="BK591" s="114"/>
      <c r="BL591" s="114"/>
      <c r="BM591" s="114"/>
      <c r="BN591" s="114"/>
      <c r="BO591" s="114"/>
      <c r="BP591" s="114"/>
      <c r="BQ591" s="114"/>
      <c r="BR591" s="114"/>
      <c r="BS591" s="114"/>
      <c r="BT591" s="114"/>
      <c r="BU591" s="114"/>
      <c r="BV591" s="114"/>
      <c r="BW591" s="114"/>
      <c r="BX591" s="114"/>
      <c r="BY591" s="114"/>
      <c r="BZ591" s="114"/>
      <c r="CA591" s="114"/>
      <c r="CB591" s="114"/>
      <c r="CC591" s="114"/>
      <c r="CD591" s="114"/>
      <c r="CE591" s="114"/>
      <c r="CF591" s="114"/>
      <c r="CG591" s="114"/>
      <c r="CH591" s="114"/>
      <c r="CI591" s="114"/>
      <c r="CJ591" s="114"/>
      <c r="CK591" s="114"/>
      <c r="CL591" s="114"/>
      <c r="CM591" s="114"/>
      <c r="CN591" s="114"/>
      <c r="CO591" s="114"/>
      <c r="CP591" s="114"/>
      <c r="CQ591" s="114"/>
      <c r="CR591" s="114"/>
      <c r="CS591" s="114"/>
      <c r="CT591" s="114"/>
      <c r="CU591" s="114"/>
      <c r="CV591" s="114"/>
      <c r="CW591" s="114"/>
      <c r="CX591" s="114"/>
      <c r="CY591" s="114"/>
      <c r="CZ591" s="114"/>
      <c r="DA591" s="114"/>
      <c r="DB591" s="114"/>
      <c r="DC591" s="114"/>
      <c r="DD591" s="114"/>
      <c r="DE591" s="114"/>
      <c r="DF591" s="114"/>
      <c r="DG591" s="114"/>
      <c r="DH591" s="114"/>
      <c r="DI591" s="114"/>
      <c r="DJ591" s="114"/>
      <c r="DK591" s="114"/>
      <c r="DL591" s="114"/>
      <c r="DM591" s="114"/>
      <c r="DN591" s="114"/>
      <c r="DO591" s="114"/>
      <c r="DP591" s="114"/>
      <c r="DQ591" s="114"/>
      <c r="DR591" s="114"/>
      <c r="DS591" s="114"/>
      <c r="DT591" s="114"/>
      <c r="DU591" s="114"/>
      <c r="DV591" s="114"/>
      <c r="DW591" s="114"/>
      <c r="DX591" s="114"/>
      <c r="DY591" s="114"/>
      <c r="DZ591" s="114"/>
      <c r="EA591" s="114"/>
      <c r="EB591" s="114"/>
      <c r="EC591" s="114"/>
      <c r="ED591" s="114"/>
      <c r="EE591" s="114"/>
      <c r="EF591" s="114"/>
      <c r="EG591" s="114"/>
      <c r="EH591" s="114"/>
      <c r="EI591" s="114"/>
      <c r="EJ591" s="114"/>
      <c r="EK591" s="114"/>
      <c r="EL591" s="114"/>
      <c r="EM591" s="114"/>
      <c r="EN591" s="114"/>
      <c r="EO591" s="114"/>
      <c r="EP591" s="114"/>
      <c r="EQ591" s="114"/>
      <c r="ER591" s="114"/>
      <c r="ES591" s="114"/>
      <c r="ET591" s="114"/>
      <c r="EU591" s="114"/>
      <c r="EV591" s="114"/>
      <c r="EW591" s="114"/>
      <c r="EX591" s="114"/>
      <c r="EY591" s="114"/>
      <c r="EZ591" s="114"/>
      <c r="FA591" s="114"/>
      <c r="FB591" s="114"/>
      <c r="FC591" s="114"/>
      <c r="FD591" s="114"/>
      <c r="FE591" s="114"/>
      <c r="FF591" s="114"/>
      <c r="FG591" s="114"/>
      <c r="FH591" s="114"/>
      <c r="FI591" s="114"/>
      <c r="FJ591" s="114"/>
      <c r="FK591" s="114"/>
      <c r="FL591" s="114"/>
      <c r="FM591" s="114"/>
      <c r="FN591" s="114"/>
      <c r="FO591" s="114"/>
      <c r="FP591" s="114"/>
      <c r="FQ591" s="114"/>
      <c r="FR591" s="114"/>
      <c r="FS591" s="114"/>
      <c r="FT591" s="114"/>
      <c r="FU591" s="114"/>
      <c r="FV591" s="114"/>
      <c r="FW591" s="114"/>
      <c r="FX591" s="114"/>
      <c r="FY591" s="114"/>
      <c r="FZ591" s="114"/>
      <c r="GA591" s="114"/>
      <c r="GB591" s="114"/>
      <c r="GC591" s="114"/>
      <c r="GD591" s="114"/>
      <c r="GE591" s="114"/>
      <c r="GF591" s="114"/>
      <c r="GG591" s="114"/>
      <c r="GH591" s="114"/>
      <c r="GI591" s="114"/>
      <c r="GJ591" s="114"/>
      <c r="GK591" s="114"/>
      <c r="GL591" s="114"/>
      <c r="GM591" s="114"/>
      <c r="GN591" s="114"/>
      <c r="GO591" s="114"/>
      <c r="GP591" s="114"/>
      <c r="GQ591" s="114"/>
      <c r="GR591" s="114"/>
      <c r="GS591" s="114"/>
      <c r="GT591" s="114"/>
      <c r="GU591" s="114"/>
      <c r="GV591" s="114"/>
      <c r="GW591" s="114"/>
      <c r="GX591" s="114"/>
      <c r="GY591" s="114"/>
      <c r="GZ591" s="114"/>
      <c r="HA591" s="114"/>
      <c r="HB591" s="114"/>
      <c r="HC591" s="114"/>
      <c r="HD591" s="114"/>
      <c r="HE591" s="114"/>
      <c r="HF591" s="114"/>
      <c r="HG591" s="114"/>
      <c r="HH591" s="114"/>
      <c r="HI591" s="114"/>
      <c r="HJ591" s="114"/>
      <c r="HK591" s="114"/>
      <c r="HL591" s="114"/>
      <c r="HM591" s="114"/>
      <c r="HN591" s="114"/>
      <c r="HO591" s="114"/>
      <c r="HP591" s="114"/>
      <c r="HQ591" s="114"/>
      <c r="HR591" s="114"/>
      <c r="HS591" s="114"/>
      <c r="HT591" s="114"/>
      <c r="HU591" s="114"/>
      <c r="HV591" s="114"/>
      <c r="HW591" s="114"/>
      <c r="HX591" s="114"/>
      <c r="HY591" s="114"/>
      <c r="HZ591" s="114"/>
      <c r="IA591" s="114"/>
      <c r="IB591" s="114"/>
      <c r="IC591" s="114"/>
      <c r="ID591" s="114"/>
      <c r="IE591" s="114"/>
      <c r="IF591" s="114"/>
      <c r="IG591" s="114"/>
      <c r="IH591" s="114"/>
      <c r="II591" s="114"/>
      <c r="IJ591" s="114"/>
      <c r="IK591" s="114"/>
      <c r="IL591" s="114"/>
      <c r="IM591" s="114"/>
      <c r="IN591" s="114"/>
      <c r="IO591" s="114"/>
      <c r="IP591" s="114"/>
      <c r="IQ591" s="114"/>
      <c r="IR591" s="114"/>
      <c r="IS591" s="114"/>
      <c r="IT591" s="114"/>
      <c r="IU591" s="114"/>
      <c r="IV591" s="114"/>
      <c r="IW591" s="114"/>
      <c r="IX591" s="114"/>
      <c r="IY591" s="114"/>
    </row>
    <row r="592" spans="1:259" x14ac:dyDescent="0.2">
      <c r="A592" s="123">
        <v>39990</v>
      </c>
      <c r="B592" s="102" t="s">
        <v>1293</v>
      </c>
      <c r="C592" s="102" t="s">
        <v>351</v>
      </c>
      <c r="D592" s="102" t="s">
        <v>141</v>
      </c>
      <c r="E592" s="102" t="s">
        <v>144</v>
      </c>
      <c r="F592" s="83">
        <v>37956</v>
      </c>
      <c r="G592" s="125">
        <v>2003</v>
      </c>
      <c r="H592" s="124" t="s">
        <v>419</v>
      </c>
      <c r="I592" s="124" t="str">
        <f t="shared" si="29"/>
        <v>TX</v>
      </c>
      <c r="J592" s="124" t="str">
        <f t="shared" si="28"/>
        <v>MX</v>
      </c>
      <c r="K592" s="124" t="str">
        <f t="shared" si="30"/>
        <v>South Central, Mexico</v>
      </c>
      <c r="L592" s="124" t="str">
        <f>INDEX('State '!$A$1:$C$62,MATCH($I592,'State '!$B:$B,0),3)</f>
        <v>South Central</v>
      </c>
      <c r="M592" s="124" t="str">
        <f>INDEX('State '!$A$1:$C$62,MATCH($J592,'State '!$B:$B,0),3)</f>
        <v>Mexico</v>
      </c>
      <c r="N592" s="124"/>
      <c r="O592" s="86">
        <v>0.5</v>
      </c>
      <c r="P592" s="86">
        <v>6</v>
      </c>
      <c r="Q592" s="86">
        <v>320</v>
      </c>
      <c r="R592" s="125">
        <v>30</v>
      </c>
      <c r="S592" s="124" t="s">
        <v>135</v>
      </c>
      <c r="T592" s="124" t="s">
        <v>188</v>
      </c>
      <c r="U592" s="124" t="s">
        <v>391</v>
      </c>
      <c r="V592" s="124"/>
      <c r="W592" s="126"/>
    </row>
    <row r="593" spans="1:259" x14ac:dyDescent="0.2">
      <c r="A593" s="123">
        <v>39990</v>
      </c>
      <c r="B593" s="102" t="s">
        <v>1217</v>
      </c>
      <c r="C593" s="102" t="s">
        <v>339</v>
      </c>
      <c r="D593" s="102" t="s">
        <v>134</v>
      </c>
      <c r="E593" s="102" t="s">
        <v>144</v>
      </c>
      <c r="F593" s="83">
        <v>37926</v>
      </c>
      <c r="G593" s="125">
        <v>2003</v>
      </c>
      <c r="H593" s="124" t="s">
        <v>19</v>
      </c>
      <c r="I593" s="124" t="str">
        <f t="shared" si="29"/>
        <v>VA</v>
      </c>
      <c r="J593" s="124" t="str">
        <f t="shared" si="28"/>
        <v>VA</v>
      </c>
      <c r="K593" s="124" t="str">
        <f t="shared" si="30"/>
        <v>Northeast</v>
      </c>
      <c r="L593" s="124" t="str">
        <f>INDEX('State '!$A$1:$C$62,MATCH($I593,'State '!$B:$B,0),3)</f>
        <v>Northeast</v>
      </c>
      <c r="M593" s="124" t="str">
        <f>INDEX('State '!$A$1:$C$62,MATCH($J593,'State '!$B:$B,0),3)</f>
        <v>Northeast</v>
      </c>
      <c r="N593" s="124"/>
      <c r="O593" s="86">
        <v>5.39</v>
      </c>
      <c r="P593" s="86">
        <v>6.7</v>
      </c>
      <c r="Q593" s="86">
        <v>550</v>
      </c>
      <c r="R593" s="125">
        <v>24</v>
      </c>
      <c r="S593" s="124" t="s">
        <v>135</v>
      </c>
      <c r="T593" s="124" t="s">
        <v>390</v>
      </c>
      <c r="U593" s="124" t="s">
        <v>1218</v>
      </c>
      <c r="V593" s="124"/>
      <c r="W593" s="126"/>
    </row>
    <row r="594" spans="1:259" x14ac:dyDescent="0.2">
      <c r="A594" s="123">
        <v>39990</v>
      </c>
      <c r="B594" s="102" t="s">
        <v>1237</v>
      </c>
      <c r="C594" s="102" t="s">
        <v>341</v>
      </c>
      <c r="D594" s="102" t="s">
        <v>137</v>
      </c>
      <c r="E594" s="102" t="s">
        <v>144</v>
      </c>
      <c r="F594" s="83">
        <v>37895</v>
      </c>
      <c r="G594" s="125">
        <v>2003</v>
      </c>
      <c r="H594" s="124" t="s">
        <v>470</v>
      </c>
      <c r="I594" s="124" t="str">
        <f t="shared" si="29"/>
        <v>GA</v>
      </c>
      <c r="J594" s="124" t="str">
        <f t="shared" si="28"/>
        <v>SC</v>
      </c>
      <c r="K594" s="124" t="str">
        <f t="shared" si="30"/>
        <v>Southeast</v>
      </c>
      <c r="L594" s="124" t="str">
        <f>INDEX('State '!$A$1:$C$62,MATCH($I594,'State '!$B:$B,0),3)</f>
        <v>Southeast</v>
      </c>
      <c r="M594" s="124" t="str">
        <f>INDEX('State '!$A$1:$C$62,MATCH($J594,'State '!$B:$B,0),3)</f>
        <v>Southeast</v>
      </c>
      <c r="N594" s="124"/>
      <c r="O594" s="86">
        <v>36.4</v>
      </c>
      <c r="P594" s="86">
        <v>18.14</v>
      </c>
      <c r="Q594" s="86">
        <v>185</v>
      </c>
      <c r="R594" s="125">
        <v>20</v>
      </c>
      <c r="S594" s="124" t="s">
        <v>135</v>
      </c>
      <c r="T594" s="124" t="s">
        <v>390</v>
      </c>
      <c r="U594" s="124" t="s">
        <v>1238</v>
      </c>
      <c r="V594" s="124"/>
      <c r="W594" s="126"/>
    </row>
    <row r="595" spans="1:259" x14ac:dyDescent="0.2">
      <c r="A595" s="123">
        <v>39990</v>
      </c>
      <c r="B595" s="102" t="s">
        <v>1242</v>
      </c>
      <c r="C595" s="102" t="s">
        <v>343</v>
      </c>
      <c r="D595" s="102" t="s">
        <v>142</v>
      </c>
      <c r="E595" s="102" t="s">
        <v>144</v>
      </c>
      <c r="F595" s="83">
        <v>37895</v>
      </c>
      <c r="G595" s="125">
        <v>2003</v>
      </c>
      <c r="H595" s="124" t="s">
        <v>1243</v>
      </c>
      <c r="I595" s="124" t="str">
        <f t="shared" si="29"/>
        <v>WY</v>
      </c>
      <c r="J595" s="124" t="str">
        <f t="shared" si="28"/>
        <v>MT</v>
      </c>
      <c r="K595" s="124" t="str">
        <f t="shared" si="30"/>
        <v>Mountain</v>
      </c>
      <c r="L595" s="124" t="str">
        <f>INDEX('State '!$A$1:$C$62,MATCH($I595,'State '!$B:$B,0),3)</f>
        <v>Mountain</v>
      </c>
      <c r="M595" s="124" t="str">
        <f>INDEX('State '!$A$1:$C$62,MATCH($J595,'State '!$B:$B,0),3)</f>
        <v>Mountain</v>
      </c>
      <c r="N595" s="124"/>
      <c r="O595" s="86">
        <v>0.3</v>
      </c>
      <c r="P595" s="86">
        <v>34</v>
      </c>
      <c r="Q595" s="86">
        <v>13.5</v>
      </c>
      <c r="R595" s="125">
        <v>6</v>
      </c>
      <c r="S595" s="124" t="s">
        <v>135</v>
      </c>
      <c r="T595" s="124" t="s">
        <v>390</v>
      </c>
      <c r="U595" s="124" t="s">
        <v>1244</v>
      </c>
      <c r="V595" s="124"/>
      <c r="W595" s="126"/>
    </row>
    <row r="596" spans="1:259" x14ac:dyDescent="0.2">
      <c r="A596" s="123">
        <v>39990</v>
      </c>
      <c r="B596" s="102" t="s">
        <v>1239</v>
      </c>
      <c r="C596" s="102" t="s">
        <v>342</v>
      </c>
      <c r="D596" s="102" t="s">
        <v>141</v>
      </c>
      <c r="E596" s="102" t="s">
        <v>144</v>
      </c>
      <c r="F596" s="83">
        <v>37898</v>
      </c>
      <c r="G596" s="125">
        <v>2003</v>
      </c>
      <c r="H596" s="124" t="s">
        <v>1240</v>
      </c>
      <c r="I596" s="124" t="str">
        <f t="shared" si="29"/>
        <v>AB</v>
      </c>
      <c r="J596" s="124" t="str">
        <f t="shared" si="28"/>
        <v>MT</v>
      </c>
      <c r="K596" s="124" t="str">
        <f t="shared" si="30"/>
        <v>Canada, Mountain</v>
      </c>
      <c r="L596" s="124" t="str">
        <f>INDEX('State '!$A$1:$C$62,MATCH($I596,'State '!$B:$B,0),3)</f>
        <v>Canada</v>
      </c>
      <c r="M596" s="124" t="str">
        <f>INDEX('State '!$A$1:$C$62,MATCH($J596,'State '!$B:$B,0),3)</f>
        <v>Mountain</v>
      </c>
      <c r="N596" s="124"/>
      <c r="O596" s="86">
        <v>0.2</v>
      </c>
      <c r="P596" s="86">
        <v>1.5</v>
      </c>
      <c r="Q596" s="86">
        <v>24</v>
      </c>
      <c r="R596" s="125">
        <v>6</v>
      </c>
      <c r="S596" s="124" t="s">
        <v>135</v>
      </c>
      <c r="T596" s="124" t="s">
        <v>390</v>
      </c>
      <c r="U596" s="124" t="s">
        <v>1241</v>
      </c>
      <c r="V596" s="124"/>
      <c r="W596" s="126"/>
    </row>
    <row r="597" spans="1:259" x14ac:dyDescent="0.2">
      <c r="A597" s="123">
        <v>39990</v>
      </c>
      <c r="B597" s="102" t="s">
        <v>1287</v>
      </c>
      <c r="C597" s="102" t="s">
        <v>216</v>
      </c>
      <c r="D597" s="102" t="s">
        <v>134</v>
      </c>
      <c r="E597" s="102" t="s">
        <v>144</v>
      </c>
      <c r="F597" s="83">
        <v>37926</v>
      </c>
      <c r="G597" s="125">
        <v>2003</v>
      </c>
      <c r="H597" s="124" t="s">
        <v>17</v>
      </c>
      <c r="I597" s="124" t="str">
        <f t="shared" si="29"/>
        <v>AL</v>
      </c>
      <c r="J597" s="124" t="str">
        <f t="shared" si="28"/>
        <v>AL</v>
      </c>
      <c r="K597" s="124" t="str">
        <f t="shared" si="30"/>
        <v>South Central</v>
      </c>
      <c r="L597" s="124" t="str">
        <f>INDEX('State '!$A$1:$C$62,MATCH($I597,'State '!$B:$B,0),3)</f>
        <v>South Central</v>
      </c>
      <c r="M597" s="124" t="str">
        <f>INDEX('State '!$A$1:$C$62,MATCH($J597,'State '!$B:$B,0),3)</f>
        <v>South Central</v>
      </c>
      <c r="N597" s="124"/>
      <c r="O597" s="86">
        <v>24.9</v>
      </c>
      <c r="P597" s="86">
        <v>5</v>
      </c>
      <c r="Q597" s="86">
        <v>33</v>
      </c>
      <c r="R597" s="125" t="s">
        <v>488</v>
      </c>
      <c r="S597" s="124" t="s">
        <v>135</v>
      </c>
      <c r="T597" s="124" t="s">
        <v>390</v>
      </c>
      <c r="U597" s="124" t="s">
        <v>1288</v>
      </c>
      <c r="V597" s="124"/>
      <c r="W597" s="126"/>
    </row>
    <row r="598" spans="1:259" x14ac:dyDescent="0.2">
      <c r="A598" s="123">
        <v>39990</v>
      </c>
      <c r="B598" s="102" t="s">
        <v>1275</v>
      </c>
      <c r="C598" s="102" t="s">
        <v>216</v>
      </c>
      <c r="D598" s="102" t="s">
        <v>141</v>
      </c>
      <c r="E598" s="102" t="s">
        <v>144</v>
      </c>
      <c r="F598" s="83">
        <v>37895</v>
      </c>
      <c r="G598" s="125">
        <v>2003</v>
      </c>
      <c r="H598" s="124" t="s">
        <v>1276</v>
      </c>
      <c r="I598" s="124" t="str">
        <f t="shared" si="29"/>
        <v>LA</v>
      </c>
      <c r="J598" s="124" t="str">
        <f t="shared" si="28"/>
        <v>GA</v>
      </c>
      <c r="K598" s="124" t="str">
        <f t="shared" si="30"/>
        <v>South Central, Southeast</v>
      </c>
      <c r="L598" s="124" t="str">
        <f>INDEX('State '!$A$1:$C$62,MATCH($I598,'State '!$B:$B,0),3)</f>
        <v>South Central</v>
      </c>
      <c r="M598" s="124" t="str">
        <f>INDEX('State '!$A$1:$C$62,MATCH($J598,'State '!$B:$B,0),3)</f>
        <v>Southeast</v>
      </c>
      <c r="N598" s="124"/>
      <c r="O598" s="86">
        <v>70</v>
      </c>
      <c r="P598" s="86">
        <v>67.8</v>
      </c>
      <c r="Q598" s="86">
        <v>191.89</v>
      </c>
      <c r="R598" s="125" t="s">
        <v>488</v>
      </c>
      <c r="S598" s="124" t="s">
        <v>135</v>
      </c>
      <c r="T598" s="124" t="s">
        <v>390</v>
      </c>
      <c r="U598" s="124" t="s">
        <v>1146</v>
      </c>
      <c r="V598" s="124"/>
      <c r="W598" s="126"/>
    </row>
    <row r="599" spans="1:259" ht="25.5" x14ac:dyDescent="0.2">
      <c r="A599" s="123">
        <v>39990</v>
      </c>
      <c r="B599" s="102" t="s">
        <v>1258</v>
      </c>
      <c r="C599" s="102" t="s">
        <v>216</v>
      </c>
      <c r="D599" s="102" t="s">
        <v>141</v>
      </c>
      <c r="E599" s="102" t="s">
        <v>144</v>
      </c>
      <c r="F599" s="83">
        <v>1405</v>
      </c>
      <c r="G599" s="125">
        <v>2003</v>
      </c>
      <c r="H599" s="124" t="s">
        <v>501</v>
      </c>
      <c r="I599" s="124" t="str">
        <f t="shared" si="29"/>
        <v>MS</v>
      </c>
      <c r="J599" s="124" t="str">
        <f t="shared" si="28"/>
        <v>AL</v>
      </c>
      <c r="K599" s="124" t="str">
        <f t="shared" si="30"/>
        <v>South Central</v>
      </c>
      <c r="L599" s="124" t="str">
        <f>INDEX('State '!$A$1:$C$62,MATCH($I599,'State '!$B:$B,0),3)</f>
        <v>South Central</v>
      </c>
      <c r="M599" s="124" t="str">
        <f>INDEX('State '!$A$1:$C$62,MATCH($J599,'State '!$B:$B,0),3)</f>
        <v>South Central</v>
      </c>
      <c r="N599" s="124"/>
      <c r="O599" s="86">
        <v>62</v>
      </c>
      <c r="P599" s="86">
        <v>24</v>
      </c>
      <c r="Q599" s="86">
        <v>97.9</v>
      </c>
      <c r="R599" s="125" t="s">
        <v>555</v>
      </c>
      <c r="S599" s="124" t="s">
        <v>135</v>
      </c>
      <c r="T599" s="124" t="s">
        <v>390</v>
      </c>
      <c r="U599" s="124" t="s">
        <v>1146</v>
      </c>
      <c r="V599" s="124"/>
      <c r="W599" s="126"/>
    </row>
    <row r="600" spans="1:259" x14ac:dyDescent="0.2">
      <c r="A600" s="123">
        <v>39990</v>
      </c>
      <c r="B600" s="102" t="s">
        <v>2246</v>
      </c>
      <c r="C600" s="102" t="s">
        <v>216</v>
      </c>
      <c r="D600" s="102" t="s">
        <v>141</v>
      </c>
      <c r="E600" s="102" t="s">
        <v>144</v>
      </c>
      <c r="F600" s="83">
        <v>37773</v>
      </c>
      <c r="G600" s="125">
        <v>2003</v>
      </c>
      <c r="H600" s="124" t="s">
        <v>1277</v>
      </c>
      <c r="I600" s="124" t="str">
        <f t="shared" si="29"/>
        <v>MS</v>
      </c>
      <c r="J600" s="124" t="str">
        <f t="shared" si="28"/>
        <v>GA</v>
      </c>
      <c r="K600" s="124" t="str">
        <f t="shared" si="30"/>
        <v>South Central, Southeast</v>
      </c>
      <c r="L600" s="124" t="str">
        <f>INDEX('State '!$A$1:$C$62,MATCH($I600,'State '!$B:$B,0),3)</f>
        <v>South Central</v>
      </c>
      <c r="M600" s="124" t="str">
        <f>INDEX('State '!$A$1:$C$62,MATCH($J600,'State '!$B:$B,0),3)</f>
        <v>Southeast</v>
      </c>
      <c r="N600" s="124"/>
      <c r="O600" s="86">
        <v>86</v>
      </c>
      <c r="P600" s="86">
        <v>41</v>
      </c>
      <c r="Q600" s="86">
        <v>195.9</v>
      </c>
      <c r="R600" s="125" t="s">
        <v>1278</v>
      </c>
      <c r="S600" s="124" t="s">
        <v>135</v>
      </c>
      <c r="T600" s="124" t="s">
        <v>390</v>
      </c>
      <c r="U600" s="124" t="s">
        <v>1146</v>
      </c>
      <c r="V600" s="124"/>
      <c r="W600" s="126"/>
    </row>
    <row r="601" spans="1:259" x14ac:dyDescent="0.2">
      <c r="A601" s="123">
        <v>39990</v>
      </c>
      <c r="B601" s="102" t="s">
        <v>1225</v>
      </c>
      <c r="C601" s="102" t="s">
        <v>338</v>
      </c>
      <c r="D601" s="102" t="s">
        <v>134</v>
      </c>
      <c r="E601" s="102" t="s">
        <v>144</v>
      </c>
      <c r="F601" s="83">
        <v>37967</v>
      </c>
      <c r="G601" s="125">
        <v>2003</v>
      </c>
      <c r="H601" s="124" t="s">
        <v>2</v>
      </c>
      <c r="I601" s="124" t="str">
        <f t="shared" si="29"/>
        <v>OR</v>
      </c>
      <c r="J601" s="124" t="str">
        <f t="shared" si="28"/>
        <v>OR</v>
      </c>
      <c r="K601" s="124" t="str">
        <f t="shared" si="30"/>
        <v>Pacific</v>
      </c>
      <c r="L601" s="124" t="str">
        <f>INDEX('State '!$A$1:$C$62,MATCH($I601,'State '!$B:$B,0),3)</f>
        <v>Pacific</v>
      </c>
      <c r="M601" s="124" t="str">
        <f>INDEX('State '!$A$1:$C$62,MATCH($J601,'State '!$B:$B,0),3)</f>
        <v>Pacific</v>
      </c>
      <c r="N601" s="124"/>
      <c r="O601" s="86">
        <v>19</v>
      </c>
      <c r="P601" s="86">
        <v>11.7</v>
      </c>
      <c r="Q601" s="86">
        <v>320</v>
      </c>
      <c r="R601" s="125">
        <v>24</v>
      </c>
      <c r="S601" s="124" t="s">
        <v>139</v>
      </c>
      <c r="T601" s="124" t="s">
        <v>188</v>
      </c>
      <c r="U601" s="124" t="s">
        <v>391</v>
      </c>
      <c r="V601" s="124"/>
      <c r="W601" s="126"/>
    </row>
    <row r="602" spans="1:259" x14ac:dyDescent="0.2">
      <c r="A602" s="123">
        <v>39990</v>
      </c>
      <c r="B602" s="102" t="s">
        <v>1233</v>
      </c>
      <c r="C602" s="102" t="s">
        <v>207</v>
      </c>
      <c r="D602" s="102" t="s">
        <v>141</v>
      </c>
      <c r="E602" s="102" t="s">
        <v>144</v>
      </c>
      <c r="F602" s="83">
        <v>37756</v>
      </c>
      <c r="G602" s="125">
        <v>2003</v>
      </c>
      <c r="H602" s="124" t="s">
        <v>397</v>
      </c>
      <c r="I602" s="124" t="str">
        <f t="shared" si="29"/>
        <v>PA</v>
      </c>
      <c r="J602" s="124" t="str">
        <f t="shared" si="28"/>
        <v>NY</v>
      </c>
      <c r="K602" s="124" t="str">
        <f t="shared" si="30"/>
        <v>Northeast</v>
      </c>
      <c r="L602" s="124" t="str">
        <f>INDEX('State '!$A$1:$C$62,MATCH($I602,'State '!$B:$B,0),3)</f>
        <v>Northeast</v>
      </c>
      <c r="M602" s="124" t="str">
        <f>INDEX('State '!$A$1:$C$62,MATCH($J602,'State '!$B:$B,0),3)</f>
        <v>Northeast</v>
      </c>
      <c r="N602" s="124"/>
      <c r="O602" s="86">
        <v>9.6999999999999993</v>
      </c>
      <c r="P602" s="86"/>
      <c r="Q602" s="86">
        <v>150</v>
      </c>
      <c r="R602" s="125"/>
      <c r="S602" s="124" t="s">
        <v>135</v>
      </c>
      <c r="T602" s="124" t="s">
        <v>390</v>
      </c>
      <c r="U602" s="124" t="s">
        <v>1234</v>
      </c>
      <c r="V602" s="124"/>
      <c r="W602" s="126"/>
    </row>
    <row r="603" spans="1:259" x14ac:dyDescent="0.2">
      <c r="A603" s="123">
        <v>39990</v>
      </c>
      <c r="B603" s="102" t="s">
        <v>1235</v>
      </c>
      <c r="C603" s="102" t="s">
        <v>207</v>
      </c>
      <c r="D603" s="102" t="s">
        <v>141</v>
      </c>
      <c r="E603" s="102" t="s">
        <v>144</v>
      </c>
      <c r="F603" s="83">
        <v>37803</v>
      </c>
      <c r="G603" s="125">
        <v>2003</v>
      </c>
      <c r="H603" s="124" t="s">
        <v>419</v>
      </c>
      <c r="I603" s="124" t="str">
        <f t="shared" si="29"/>
        <v>TX</v>
      </c>
      <c r="J603" s="124" t="str">
        <f t="shared" si="28"/>
        <v>MX</v>
      </c>
      <c r="K603" s="124" t="str">
        <f t="shared" si="30"/>
        <v>South Central, Mexico</v>
      </c>
      <c r="L603" s="124" t="str">
        <f>INDEX('State '!$A$1:$C$62,MATCH($I603,'State '!$B:$B,0),3)</f>
        <v>South Central</v>
      </c>
      <c r="M603" s="124" t="str">
        <f>INDEX('State '!$A$1:$C$62,MATCH($J603,'State '!$B:$B,0),3)</f>
        <v>Mexico</v>
      </c>
      <c r="N603" s="124"/>
      <c r="O603" s="86">
        <v>39.799999999999997</v>
      </c>
      <c r="P603" s="86">
        <v>9.3000000000000007</v>
      </c>
      <c r="Q603" s="86">
        <v>312</v>
      </c>
      <c r="R603" s="125" t="s">
        <v>422</v>
      </c>
      <c r="S603" s="124" t="s">
        <v>135</v>
      </c>
      <c r="T603" s="124" t="s">
        <v>390</v>
      </c>
      <c r="U603" s="124" t="s">
        <v>1236</v>
      </c>
      <c r="V603" s="124"/>
      <c r="W603" s="126"/>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20"/>
      <c r="BW603" s="20"/>
      <c r="BX603" s="20"/>
      <c r="BY603" s="20"/>
      <c r="BZ603" s="20"/>
      <c r="CA603" s="20"/>
      <c r="CB603" s="20"/>
      <c r="CC603" s="20"/>
      <c r="CD603" s="20"/>
      <c r="CE603" s="20"/>
      <c r="CF603" s="20"/>
      <c r="CG603" s="20"/>
      <c r="CH603" s="20"/>
      <c r="CI603" s="20"/>
      <c r="CJ603" s="20"/>
      <c r="CK603" s="20"/>
      <c r="CL603" s="20"/>
      <c r="CM603" s="20"/>
      <c r="CN603" s="20"/>
      <c r="CO603" s="20"/>
      <c r="CP603" s="20"/>
      <c r="CQ603" s="20"/>
      <c r="CR603" s="20"/>
      <c r="CS603" s="20"/>
      <c r="CT603" s="20"/>
      <c r="CU603" s="20"/>
      <c r="CV603" s="20"/>
      <c r="CW603" s="20"/>
      <c r="CX603" s="20"/>
      <c r="CY603" s="20"/>
      <c r="CZ603" s="20"/>
      <c r="DA603" s="20"/>
      <c r="DB603" s="20"/>
      <c r="DC603" s="20"/>
      <c r="DD603" s="20"/>
      <c r="DE603" s="20"/>
      <c r="DF603" s="20"/>
      <c r="DG603" s="20"/>
      <c r="DH603" s="20"/>
      <c r="DI603" s="20"/>
      <c r="DJ603" s="20"/>
      <c r="DK603" s="20"/>
      <c r="DL603" s="20"/>
      <c r="DM603" s="20"/>
      <c r="DN603" s="20"/>
      <c r="DO603" s="20"/>
      <c r="DP603" s="20"/>
      <c r="DQ603" s="20"/>
      <c r="DR603" s="20"/>
      <c r="DS603" s="20"/>
      <c r="DT603" s="20"/>
      <c r="DU603" s="20"/>
      <c r="DV603" s="20"/>
      <c r="DW603" s="20"/>
      <c r="DX603" s="20"/>
      <c r="DY603" s="20"/>
      <c r="DZ603" s="20"/>
      <c r="EA603" s="20"/>
      <c r="EB603" s="20"/>
      <c r="EC603" s="20"/>
      <c r="ED603" s="20"/>
      <c r="EE603" s="20"/>
      <c r="EF603" s="20"/>
      <c r="EG603" s="20"/>
      <c r="EH603" s="20"/>
      <c r="EI603" s="20"/>
      <c r="EJ603" s="20"/>
      <c r="EK603" s="20"/>
      <c r="EL603" s="20"/>
      <c r="EM603" s="20"/>
      <c r="EN603" s="20"/>
      <c r="EO603" s="20"/>
      <c r="EP603" s="20"/>
      <c r="EQ603" s="20"/>
      <c r="ER603" s="20"/>
      <c r="ES603" s="20"/>
      <c r="ET603" s="20"/>
      <c r="EU603" s="20"/>
      <c r="EV603" s="20"/>
      <c r="EW603" s="20"/>
      <c r="EX603" s="20"/>
      <c r="EY603" s="20"/>
      <c r="EZ603" s="20"/>
      <c r="FA603" s="20"/>
      <c r="FB603" s="20"/>
      <c r="FC603" s="20"/>
      <c r="FD603" s="20"/>
      <c r="FE603" s="20"/>
      <c r="FF603" s="20"/>
      <c r="FG603" s="20"/>
      <c r="FH603" s="20"/>
      <c r="FI603" s="20"/>
      <c r="FJ603" s="20"/>
      <c r="FK603" s="20"/>
      <c r="FL603" s="20"/>
      <c r="FM603" s="20"/>
      <c r="FN603" s="20"/>
      <c r="FO603" s="20"/>
      <c r="FP603" s="20"/>
      <c r="FQ603" s="20"/>
      <c r="FR603" s="20"/>
      <c r="FS603" s="20"/>
      <c r="FT603" s="20"/>
      <c r="FU603" s="20"/>
      <c r="FV603" s="20"/>
      <c r="FW603" s="20"/>
      <c r="FX603" s="20"/>
      <c r="FY603" s="20"/>
      <c r="FZ603" s="20"/>
      <c r="GA603" s="20"/>
      <c r="GB603" s="20"/>
      <c r="GC603" s="20"/>
      <c r="GD603" s="20"/>
      <c r="GE603" s="20"/>
      <c r="GF603" s="20"/>
      <c r="GG603" s="20"/>
      <c r="GH603" s="20"/>
      <c r="GI603" s="20"/>
      <c r="GJ603" s="20"/>
      <c r="GK603" s="20"/>
      <c r="GL603" s="20"/>
      <c r="GM603" s="20"/>
      <c r="GN603" s="20"/>
      <c r="GO603" s="20"/>
      <c r="GP603" s="20"/>
      <c r="GQ603" s="20"/>
      <c r="GR603" s="20"/>
      <c r="GS603" s="20"/>
      <c r="GT603" s="20"/>
      <c r="GU603" s="20"/>
      <c r="GV603" s="20"/>
      <c r="GW603" s="20"/>
      <c r="GX603" s="20"/>
      <c r="GY603" s="20"/>
      <c r="GZ603" s="20"/>
      <c r="HA603" s="20"/>
      <c r="HB603" s="20"/>
      <c r="HC603" s="20"/>
      <c r="HD603" s="20"/>
      <c r="HE603" s="20"/>
      <c r="HF603" s="20"/>
      <c r="HG603" s="20"/>
      <c r="HH603" s="20"/>
      <c r="HI603" s="20"/>
      <c r="HJ603" s="20"/>
      <c r="HK603" s="20"/>
      <c r="HL603" s="20"/>
      <c r="HM603" s="20"/>
      <c r="HN603" s="20"/>
      <c r="HO603" s="20"/>
      <c r="HP603" s="20"/>
      <c r="HQ603" s="20"/>
      <c r="HR603" s="20"/>
      <c r="HS603" s="20"/>
      <c r="HT603" s="20"/>
      <c r="HU603" s="20"/>
      <c r="HV603" s="20"/>
      <c r="HW603" s="20"/>
      <c r="HX603" s="20"/>
      <c r="HY603" s="20"/>
      <c r="HZ603" s="20"/>
      <c r="IA603" s="20"/>
      <c r="IB603" s="20"/>
      <c r="IC603" s="20"/>
      <c r="ID603" s="20"/>
      <c r="IE603" s="20"/>
      <c r="IF603" s="20"/>
      <c r="IG603" s="20"/>
      <c r="IH603" s="20"/>
      <c r="II603" s="20"/>
      <c r="IJ603" s="20"/>
      <c r="IK603" s="20"/>
      <c r="IL603" s="20"/>
      <c r="IM603" s="20"/>
      <c r="IN603" s="20"/>
      <c r="IO603" s="20"/>
      <c r="IP603" s="20"/>
      <c r="IQ603" s="20"/>
      <c r="IR603" s="20"/>
      <c r="IS603" s="20"/>
      <c r="IT603" s="20"/>
      <c r="IU603" s="20"/>
      <c r="IV603" s="20"/>
      <c r="IW603" s="20"/>
      <c r="IX603" s="20"/>
      <c r="IY603" s="20"/>
    </row>
    <row r="604" spans="1:259" s="20" customFormat="1" x14ac:dyDescent="0.2">
      <c r="A604" s="123">
        <v>39990</v>
      </c>
      <c r="B604" s="102" t="s">
        <v>1272</v>
      </c>
      <c r="C604" s="102" t="s">
        <v>1942</v>
      </c>
      <c r="D604" s="102" t="s">
        <v>141</v>
      </c>
      <c r="E604" s="102" t="s">
        <v>144</v>
      </c>
      <c r="F604" s="83">
        <v>37742</v>
      </c>
      <c r="G604" s="125">
        <v>2003</v>
      </c>
      <c r="H604" s="124" t="s">
        <v>1273</v>
      </c>
      <c r="I604" s="124" t="str">
        <f t="shared" si="29"/>
        <v>LA</v>
      </c>
      <c r="J604" s="124" t="str">
        <f t="shared" si="28"/>
        <v>NC</v>
      </c>
      <c r="K604" s="124" t="str">
        <f t="shared" si="30"/>
        <v>South Central, Southeast</v>
      </c>
      <c r="L604" s="124" t="str">
        <f>INDEX('State '!$A$1:$C$62,MATCH($I604,'State '!$B:$B,0),3)</f>
        <v>South Central</v>
      </c>
      <c r="M604" s="124" t="str">
        <f>INDEX('State '!$A$1:$C$62,MATCH($J604,'State '!$B:$B,0),3)</f>
        <v>Southeast</v>
      </c>
      <c r="N604" s="124"/>
      <c r="O604" s="86">
        <v>163.85</v>
      </c>
      <c r="P604" s="86">
        <v>42.26</v>
      </c>
      <c r="Q604" s="86">
        <v>262</v>
      </c>
      <c r="R604" s="125" t="s">
        <v>1274</v>
      </c>
      <c r="S604" s="124" t="s">
        <v>135</v>
      </c>
      <c r="T604" s="124" t="s">
        <v>390</v>
      </c>
      <c r="U604" s="124" t="s">
        <v>1182</v>
      </c>
      <c r="V604" s="124"/>
      <c r="W604" s="126"/>
    </row>
    <row r="605" spans="1:259" s="20" customFormat="1" x14ac:dyDescent="0.2">
      <c r="A605" s="123">
        <v>39990</v>
      </c>
      <c r="B605" s="102" t="s">
        <v>1262</v>
      </c>
      <c r="C605" s="102" t="s">
        <v>1942</v>
      </c>
      <c r="D605" s="102" t="s">
        <v>141</v>
      </c>
      <c r="E605" s="102" t="s">
        <v>144</v>
      </c>
      <c r="F605" s="83">
        <v>37926</v>
      </c>
      <c r="G605" s="125">
        <v>2003</v>
      </c>
      <c r="H605" s="124" t="s">
        <v>409</v>
      </c>
      <c r="I605" s="124" t="str">
        <f t="shared" si="29"/>
        <v>PA</v>
      </c>
      <c r="J605" s="124" t="str">
        <f t="shared" si="28"/>
        <v>NJ</v>
      </c>
      <c r="K605" s="124" t="str">
        <f t="shared" si="30"/>
        <v>Northeast</v>
      </c>
      <c r="L605" s="124" t="str">
        <f>INDEX('State '!$A$1:$C$62,MATCH($I605,'State '!$B:$B,0),3)</f>
        <v>Northeast</v>
      </c>
      <c r="M605" s="124" t="str">
        <f>INDEX('State '!$A$1:$C$62,MATCH($J605,'State '!$B:$B,0),3)</f>
        <v>Northeast</v>
      </c>
      <c r="N605" s="124"/>
      <c r="O605" s="86">
        <v>32.6</v>
      </c>
      <c r="P605" s="86">
        <v>9.65</v>
      </c>
      <c r="Q605" s="86">
        <v>49</v>
      </c>
      <c r="R605" s="125" t="s">
        <v>413</v>
      </c>
      <c r="S605" s="124" t="s">
        <v>135</v>
      </c>
      <c r="T605" s="124" t="s">
        <v>390</v>
      </c>
      <c r="U605" s="124" t="s">
        <v>1263</v>
      </c>
      <c r="V605" s="124"/>
      <c r="W605" s="126"/>
      <c r="X605" s="127"/>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c r="AU605" s="114"/>
      <c r="AV605" s="114"/>
      <c r="AW605" s="114"/>
      <c r="AX605" s="114"/>
      <c r="AY605" s="114"/>
      <c r="AZ605" s="114"/>
      <c r="BA605" s="114"/>
      <c r="BB605" s="114"/>
      <c r="BC605" s="114"/>
      <c r="BD605" s="114"/>
      <c r="BE605" s="114"/>
      <c r="BF605" s="114"/>
      <c r="BG605" s="114"/>
      <c r="BH605" s="114"/>
      <c r="BI605" s="114"/>
      <c r="BJ605" s="114"/>
      <c r="BK605" s="114"/>
      <c r="BL605" s="114"/>
      <c r="BM605" s="114"/>
      <c r="BN605" s="114"/>
      <c r="BO605" s="114"/>
      <c r="BP605" s="114"/>
      <c r="BQ605" s="114"/>
      <c r="BR605" s="114"/>
      <c r="BS605" s="114"/>
      <c r="BT605" s="114"/>
      <c r="BU605" s="114"/>
      <c r="BV605" s="114"/>
      <c r="BW605" s="114"/>
      <c r="BX605" s="114"/>
      <c r="BY605" s="114"/>
      <c r="BZ605" s="114"/>
      <c r="CA605" s="114"/>
      <c r="CB605" s="114"/>
      <c r="CC605" s="114"/>
      <c r="CD605" s="114"/>
      <c r="CE605" s="114"/>
      <c r="CF605" s="114"/>
      <c r="CG605" s="114"/>
      <c r="CH605" s="114"/>
      <c r="CI605" s="114"/>
      <c r="CJ605" s="114"/>
      <c r="CK605" s="114"/>
      <c r="CL605" s="114"/>
      <c r="CM605" s="114"/>
      <c r="CN605" s="114"/>
      <c r="CO605" s="114"/>
      <c r="CP605" s="114"/>
      <c r="CQ605" s="114"/>
      <c r="CR605" s="114"/>
      <c r="CS605" s="114"/>
      <c r="CT605" s="114"/>
      <c r="CU605" s="114"/>
      <c r="CV605" s="114"/>
      <c r="CW605" s="114"/>
      <c r="CX605" s="114"/>
      <c r="CY605" s="114"/>
      <c r="CZ605" s="114"/>
      <c r="DA605" s="114"/>
      <c r="DB605" s="114"/>
      <c r="DC605" s="114"/>
      <c r="DD605" s="114"/>
      <c r="DE605" s="114"/>
      <c r="DF605" s="114"/>
      <c r="DG605" s="114"/>
      <c r="DH605" s="114"/>
      <c r="DI605" s="114"/>
      <c r="DJ605" s="114"/>
      <c r="DK605" s="114"/>
      <c r="DL605" s="114"/>
      <c r="DM605" s="114"/>
      <c r="DN605" s="114"/>
      <c r="DO605" s="114"/>
      <c r="DP605" s="114"/>
      <c r="DQ605" s="114"/>
      <c r="DR605" s="114"/>
      <c r="DS605" s="114"/>
      <c r="DT605" s="114"/>
      <c r="DU605" s="114"/>
      <c r="DV605" s="114"/>
      <c r="DW605" s="114"/>
      <c r="DX605" s="114"/>
      <c r="DY605" s="114"/>
      <c r="DZ605" s="114"/>
      <c r="EA605" s="114"/>
      <c r="EB605" s="114"/>
      <c r="EC605" s="114"/>
      <c r="ED605" s="114"/>
      <c r="EE605" s="114"/>
      <c r="EF605" s="114"/>
      <c r="EG605" s="114"/>
      <c r="EH605" s="114"/>
      <c r="EI605" s="114"/>
      <c r="EJ605" s="114"/>
      <c r="EK605" s="114"/>
      <c r="EL605" s="114"/>
      <c r="EM605" s="114"/>
      <c r="EN605" s="114"/>
      <c r="EO605" s="114"/>
      <c r="EP605" s="114"/>
      <c r="EQ605" s="114"/>
      <c r="ER605" s="114"/>
      <c r="ES605" s="114"/>
      <c r="ET605" s="114"/>
      <c r="EU605" s="114"/>
      <c r="EV605" s="114"/>
      <c r="EW605" s="114"/>
      <c r="EX605" s="114"/>
      <c r="EY605" s="114"/>
      <c r="EZ605" s="114"/>
      <c r="FA605" s="114"/>
      <c r="FB605" s="114"/>
      <c r="FC605" s="114"/>
      <c r="FD605" s="114"/>
      <c r="FE605" s="114"/>
      <c r="FF605" s="114"/>
      <c r="FG605" s="114"/>
      <c r="FH605" s="114"/>
      <c r="FI605" s="114"/>
      <c r="FJ605" s="114"/>
      <c r="FK605" s="114"/>
      <c r="FL605" s="114"/>
      <c r="FM605" s="114"/>
      <c r="FN605" s="114"/>
      <c r="FO605" s="114"/>
      <c r="FP605" s="114"/>
      <c r="FQ605" s="114"/>
      <c r="FR605" s="114"/>
      <c r="FS605" s="114"/>
      <c r="FT605" s="114"/>
      <c r="FU605" s="114"/>
      <c r="FV605" s="114"/>
      <c r="FW605" s="114"/>
      <c r="FX605" s="114"/>
      <c r="FY605" s="114"/>
      <c r="FZ605" s="114"/>
      <c r="GA605" s="114"/>
      <c r="GB605" s="114"/>
      <c r="GC605" s="114"/>
      <c r="GD605" s="114"/>
      <c r="GE605" s="114"/>
      <c r="GF605" s="114"/>
      <c r="GG605" s="114"/>
      <c r="GH605" s="114"/>
      <c r="GI605" s="114"/>
      <c r="GJ605" s="114"/>
      <c r="GK605" s="114"/>
      <c r="GL605" s="114"/>
      <c r="GM605" s="114"/>
      <c r="GN605" s="114"/>
      <c r="GO605" s="114"/>
      <c r="GP605" s="114"/>
      <c r="GQ605" s="114"/>
      <c r="GR605" s="114"/>
      <c r="GS605" s="114"/>
      <c r="GT605" s="114"/>
      <c r="GU605" s="114"/>
      <c r="GV605" s="114"/>
      <c r="GW605" s="114"/>
      <c r="GX605" s="114"/>
      <c r="GY605" s="114"/>
      <c r="GZ605" s="114"/>
      <c r="HA605" s="114"/>
      <c r="HB605" s="114"/>
      <c r="HC605" s="114"/>
      <c r="HD605" s="114"/>
      <c r="HE605" s="114"/>
      <c r="HF605" s="114"/>
      <c r="HG605" s="114"/>
      <c r="HH605" s="114"/>
      <c r="HI605" s="114"/>
      <c r="HJ605" s="114"/>
      <c r="HK605" s="114"/>
      <c r="HL605" s="114"/>
      <c r="HM605" s="114"/>
      <c r="HN605" s="114"/>
      <c r="HO605" s="114"/>
      <c r="HP605" s="114"/>
      <c r="HQ605" s="114"/>
      <c r="HR605" s="114"/>
      <c r="HS605" s="114"/>
      <c r="HT605" s="114"/>
      <c r="HU605" s="114"/>
      <c r="HV605" s="114"/>
      <c r="HW605" s="114"/>
      <c r="HX605" s="114"/>
      <c r="HY605" s="114"/>
      <c r="HZ605" s="114"/>
      <c r="IA605" s="114"/>
      <c r="IB605" s="114"/>
      <c r="IC605" s="114"/>
      <c r="ID605" s="114"/>
      <c r="IE605" s="114"/>
      <c r="IF605" s="114"/>
      <c r="IG605" s="114"/>
      <c r="IH605" s="114"/>
      <c r="II605" s="114"/>
      <c r="IJ605" s="114"/>
      <c r="IK605" s="114"/>
      <c r="IL605" s="114"/>
      <c r="IM605" s="114"/>
      <c r="IN605" s="114"/>
      <c r="IO605" s="114"/>
      <c r="IP605" s="114"/>
      <c r="IQ605" s="114"/>
      <c r="IR605" s="114"/>
      <c r="IS605" s="114"/>
      <c r="IT605" s="114"/>
      <c r="IU605" s="114"/>
      <c r="IV605" s="114"/>
      <c r="IW605" s="114"/>
      <c r="IX605" s="114"/>
      <c r="IY605" s="114"/>
    </row>
    <row r="606" spans="1:259" x14ac:dyDescent="0.2">
      <c r="A606" s="123">
        <v>39990</v>
      </c>
      <c r="B606" s="102" t="s">
        <v>2145</v>
      </c>
      <c r="C606" s="102" t="s">
        <v>274</v>
      </c>
      <c r="D606" s="102" t="s">
        <v>137</v>
      </c>
      <c r="E606" s="102" t="s">
        <v>144</v>
      </c>
      <c r="F606" s="83">
        <v>37956</v>
      </c>
      <c r="G606" s="125">
        <v>2003</v>
      </c>
      <c r="H606" s="124" t="s">
        <v>506</v>
      </c>
      <c r="I606" s="124" t="str">
        <f t="shared" si="29"/>
        <v>WY</v>
      </c>
      <c r="J606" s="124" t="str">
        <f t="shared" si="28"/>
        <v>ND</v>
      </c>
      <c r="K606" s="124" t="str">
        <f t="shared" si="30"/>
        <v>Mountain</v>
      </c>
      <c r="L606" s="124" t="str">
        <f>INDEX('State '!$A$1:$C$62,MATCH($I606,'State '!$B:$B,0),3)</f>
        <v>Mountain</v>
      </c>
      <c r="M606" s="124" t="str">
        <f>INDEX('State '!$A$1:$C$62,MATCH($J606,'State '!$B:$B,0),3)</f>
        <v>Mountain</v>
      </c>
      <c r="N606" s="124"/>
      <c r="O606" s="86">
        <v>78.989999999999995</v>
      </c>
      <c r="P606" s="86">
        <v>253</v>
      </c>
      <c r="Q606" s="86">
        <v>80</v>
      </c>
      <c r="R606" s="125" t="s">
        <v>1211</v>
      </c>
      <c r="S606" s="124" t="s">
        <v>135</v>
      </c>
      <c r="T606" s="124" t="s">
        <v>390</v>
      </c>
      <c r="U606" s="124" t="s">
        <v>1212</v>
      </c>
      <c r="V606" s="124"/>
      <c r="W606" s="126"/>
    </row>
    <row r="607" spans="1:259" x14ac:dyDescent="0.2">
      <c r="A607" s="123">
        <v>39990</v>
      </c>
      <c r="B607" s="102" t="s">
        <v>1294</v>
      </c>
      <c r="C607" s="102" t="s">
        <v>300</v>
      </c>
      <c r="D607" s="102" t="s">
        <v>134</v>
      </c>
      <c r="E607" s="102" t="s">
        <v>144</v>
      </c>
      <c r="F607" s="83">
        <v>37956</v>
      </c>
      <c r="G607" s="125">
        <v>2003</v>
      </c>
      <c r="H607" s="124" t="s">
        <v>34</v>
      </c>
      <c r="I607" s="124" t="str">
        <f t="shared" si="29"/>
        <v>WI</v>
      </c>
      <c r="J607" s="124" t="str">
        <f t="shared" si="28"/>
        <v>WI</v>
      </c>
      <c r="K607" s="124" t="str">
        <f t="shared" si="30"/>
        <v>Midwest</v>
      </c>
      <c r="L607" s="124" t="str">
        <f>INDEX('State '!$A$1:$C$62,MATCH($I607,'State '!$B:$B,0),3)</f>
        <v>Midwest</v>
      </c>
      <c r="M607" s="124" t="str">
        <f>INDEX('State '!$A$1:$C$62,MATCH($J607,'State '!$B:$B,0),3)</f>
        <v>Midwest</v>
      </c>
      <c r="N607" s="124"/>
      <c r="O607" s="86">
        <v>97</v>
      </c>
      <c r="P607" s="86">
        <v>35</v>
      </c>
      <c r="Q607" s="86">
        <v>515</v>
      </c>
      <c r="R607" s="125">
        <v>30</v>
      </c>
      <c r="S607" s="124" t="s">
        <v>139</v>
      </c>
      <c r="T607" s="124" t="s">
        <v>188</v>
      </c>
      <c r="U607" s="124" t="s">
        <v>391</v>
      </c>
      <c r="V607" s="124"/>
      <c r="W607" s="126"/>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Q607" s="20"/>
      <c r="BR607" s="20"/>
      <c r="BS607" s="20"/>
      <c r="BT607" s="20"/>
      <c r="BU607" s="20"/>
      <c r="BV607" s="20"/>
      <c r="BW607" s="20"/>
      <c r="BX607" s="20"/>
      <c r="BY607" s="20"/>
      <c r="BZ607" s="20"/>
      <c r="CA607" s="20"/>
      <c r="CB607" s="20"/>
      <c r="CC607" s="20"/>
      <c r="CD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c r="DE607" s="20"/>
      <c r="DF607" s="20"/>
      <c r="DG607" s="20"/>
      <c r="DH607" s="20"/>
      <c r="DI607" s="20"/>
      <c r="DJ607" s="20"/>
      <c r="DK607" s="20"/>
      <c r="DL607" s="20"/>
      <c r="DM607" s="20"/>
      <c r="DN607" s="20"/>
      <c r="DO607" s="20"/>
      <c r="DP607" s="20"/>
      <c r="DQ607" s="20"/>
      <c r="DR607" s="20"/>
      <c r="DS607" s="20"/>
      <c r="DT607" s="20"/>
      <c r="DU607" s="20"/>
      <c r="DV607" s="20"/>
      <c r="DW607" s="20"/>
      <c r="DX607" s="20"/>
      <c r="DY607" s="20"/>
      <c r="DZ607" s="20"/>
      <c r="EA607" s="20"/>
      <c r="EB607" s="20"/>
      <c r="EC607" s="20"/>
      <c r="ED607" s="20"/>
      <c r="EE607" s="20"/>
      <c r="EF607" s="20"/>
      <c r="EG607" s="20"/>
      <c r="EH607" s="20"/>
      <c r="EI607" s="20"/>
      <c r="EJ607" s="20"/>
      <c r="EK607" s="20"/>
      <c r="EL607" s="20"/>
      <c r="EM607" s="20"/>
      <c r="EN607" s="20"/>
      <c r="EO607" s="20"/>
      <c r="EP607" s="20"/>
      <c r="EQ607" s="20"/>
      <c r="ER607" s="20"/>
      <c r="ES607" s="20"/>
      <c r="ET607" s="20"/>
      <c r="EU607" s="20"/>
      <c r="EV607" s="20"/>
      <c r="EW607" s="20"/>
      <c r="EX607" s="20"/>
      <c r="EY607" s="20"/>
      <c r="EZ607" s="20"/>
      <c r="FA607" s="20"/>
      <c r="FB607" s="20"/>
      <c r="FC607" s="20"/>
      <c r="FD607" s="20"/>
      <c r="FE607" s="20"/>
      <c r="FF607" s="20"/>
      <c r="FG607" s="20"/>
      <c r="FH607" s="20"/>
      <c r="FI607" s="20"/>
      <c r="FJ607" s="20"/>
      <c r="FK607" s="20"/>
      <c r="FL607" s="20"/>
      <c r="FM607" s="20"/>
      <c r="FN607" s="20"/>
      <c r="FO607" s="20"/>
      <c r="FP607" s="20"/>
      <c r="FQ607" s="20"/>
      <c r="FR607" s="20"/>
      <c r="FS607" s="20"/>
      <c r="FT607" s="20"/>
      <c r="FU607" s="20"/>
      <c r="FV607" s="20"/>
      <c r="FW607" s="20"/>
      <c r="FX607" s="20"/>
      <c r="FY607" s="20"/>
      <c r="FZ607" s="20"/>
      <c r="GA607" s="20"/>
      <c r="GB607" s="20"/>
      <c r="GC607" s="20"/>
      <c r="GD607" s="20"/>
      <c r="GE607" s="20"/>
      <c r="GF607" s="20"/>
      <c r="GG607" s="20"/>
      <c r="GH607" s="20"/>
      <c r="GI607" s="20"/>
      <c r="GJ607" s="20"/>
      <c r="GK607" s="20"/>
      <c r="GL607" s="20"/>
      <c r="GM607" s="20"/>
      <c r="GN607" s="20"/>
      <c r="GO607" s="20"/>
      <c r="GP607" s="20"/>
      <c r="GQ607" s="20"/>
      <c r="GR607" s="20"/>
      <c r="GS607" s="20"/>
      <c r="GT607" s="20"/>
      <c r="GU607" s="20"/>
      <c r="GV607" s="20"/>
      <c r="GW607" s="20"/>
      <c r="GX607" s="20"/>
      <c r="GY607" s="20"/>
      <c r="GZ607" s="20"/>
      <c r="HA607" s="20"/>
      <c r="HB607" s="20"/>
      <c r="HC607" s="20"/>
      <c r="HD607" s="20"/>
      <c r="HE607" s="20"/>
      <c r="HF607" s="20"/>
      <c r="HG607" s="20"/>
      <c r="HH607" s="20"/>
      <c r="HI607" s="20"/>
      <c r="HJ607" s="20"/>
      <c r="HK607" s="20"/>
      <c r="HL607" s="20"/>
      <c r="HM607" s="20"/>
      <c r="HN607" s="20"/>
      <c r="HO607" s="20"/>
      <c r="HP607" s="20"/>
      <c r="HQ607" s="20"/>
      <c r="HR607" s="20"/>
      <c r="HS607" s="20"/>
      <c r="HT607" s="20"/>
      <c r="HU607" s="20"/>
      <c r="HV607" s="20"/>
      <c r="HW607" s="20"/>
      <c r="HX607" s="20"/>
      <c r="HY607" s="20"/>
      <c r="HZ607" s="20"/>
      <c r="IA607" s="20"/>
      <c r="IB607" s="20"/>
      <c r="IC607" s="20"/>
      <c r="ID607" s="20"/>
      <c r="IE607" s="20"/>
      <c r="IF607" s="20"/>
      <c r="IG607" s="20"/>
      <c r="IH607" s="20"/>
      <c r="II607" s="20"/>
      <c r="IJ607" s="20"/>
      <c r="IK607" s="20"/>
      <c r="IL607" s="20"/>
      <c r="IM607" s="20"/>
      <c r="IN607" s="20"/>
      <c r="IO607" s="20"/>
      <c r="IP607" s="20"/>
      <c r="IQ607" s="20"/>
      <c r="IR607" s="20"/>
      <c r="IS607" s="20"/>
      <c r="IT607" s="20"/>
      <c r="IU607" s="20"/>
      <c r="IV607" s="20"/>
      <c r="IW607" s="20"/>
      <c r="IX607" s="20"/>
      <c r="IY607" s="20"/>
    </row>
    <row r="608" spans="1:259" s="20" customFormat="1" x14ac:dyDescent="0.2">
      <c r="A608" s="123">
        <v>39990</v>
      </c>
      <c r="B608" s="102" t="s">
        <v>1929</v>
      </c>
      <c r="C608" s="102" t="s">
        <v>334</v>
      </c>
      <c r="D608" s="102" t="s">
        <v>141</v>
      </c>
      <c r="E608" s="102" t="s">
        <v>144</v>
      </c>
      <c r="F608" s="83">
        <v>37666</v>
      </c>
      <c r="G608" s="125">
        <v>2003</v>
      </c>
      <c r="H608" s="124" t="s">
        <v>419</v>
      </c>
      <c r="I608" s="124" t="str">
        <f t="shared" si="29"/>
        <v>TX</v>
      </c>
      <c r="J608" s="124" t="str">
        <f t="shared" si="28"/>
        <v>MX</v>
      </c>
      <c r="K608" s="124" t="str">
        <f t="shared" si="30"/>
        <v>South Central, Mexico</v>
      </c>
      <c r="L608" s="124" t="str">
        <f>INDEX('State '!$A$1:$C$62,MATCH($I608,'State '!$B:$B,0),3)</f>
        <v>South Central</v>
      </c>
      <c r="M608" s="124" t="str">
        <f>INDEX('State '!$A$1:$C$62,MATCH($J608,'State '!$B:$B,0),3)</f>
        <v>Mexico</v>
      </c>
      <c r="N608" s="124"/>
      <c r="O608" s="86">
        <v>0.25</v>
      </c>
      <c r="P608" s="86">
        <v>1</v>
      </c>
      <c r="Q608" s="86">
        <v>8.8000000000000007</v>
      </c>
      <c r="R608" s="125">
        <v>12</v>
      </c>
      <c r="S608" s="124" t="s">
        <v>135</v>
      </c>
      <c r="T608" s="124" t="s">
        <v>390</v>
      </c>
      <c r="U608" s="124" t="s">
        <v>1290</v>
      </c>
      <c r="V608" s="124"/>
      <c r="W608" s="126"/>
      <c r="X608" s="127"/>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c r="AU608" s="114"/>
      <c r="AV608" s="114"/>
      <c r="AW608" s="114"/>
      <c r="AX608" s="114"/>
      <c r="AY608" s="114"/>
      <c r="AZ608" s="114"/>
      <c r="BA608" s="114"/>
      <c r="BB608" s="114"/>
      <c r="BC608" s="114"/>
      <c r="BD608" s="114"/>
      <c r="BE608" s="114"/>
      <c r="BF608" s="114"/>
      <c r="BG608" s="114"/>
      <c r="BH608" s="114"/>
      <c r="BI608" s="114"/>
      <c r="BJ608" s="114"/>
      <c r="BK608" s="114"/>
      <c r="BL608" s="114"/>
      <c r="BM608" s="114"/>
      <c r="BN608" s="114"/>
      <c r="BO608" s="114"/>
      <c r="BP608" s="114"/>
      <c r="BQ608" s="114"/>
      <c r="BR608" s="114"/>
      <c r="BS608" s="114"/>
      <c r="BT608" s="114"/>
      <c r="BU608" s="114"/>
      <c r="BV608" s="114"/>
      <c r="BW608" s="114"/>
      <c r="BX608" s="114"/>
      <c r="BY608" s="114"/>
      <c r="BZ608" s="114"/>
      <c r="CA608" s="114"/>
      <c r="CB608" s="114"/>
      <c r="CC608" s="114"/>
      <c r="CD608" s="114"/>
      <c r="CE608" s="114"/>
      <c r="CF608" s="114"/>
      <c r="CG608" s="114"/>
      <c r="CH608" s="114"/>
      <c r="CI608" s="114"/>
      <c r="CJ608" s="114"/>
      <c r="CK608" s="114"/>
      <c r="CL608" s="114"/>
      <c r="CM608" s="114"/>
      <c r="CN608" s="114"/>
      <c r="CO608" s="114"/>
      <c r="CP608" s="114"/>
      <c r="CQ608" s="114"/>
      <c r="CR608" s="114"/>
      <c r="CS608" s="114"/>
      <c r="CT608" s="114"/>
      <c r="CU608" s="114"/>
      <c r="CV608" s="114"/>
      <c r="CW608" s="114"/>
      <c r="CX608" s="114"/>
      <c r="CY608" s="114"/>
      <c r="CZ608" s="114"/>
      <c r="DA608" s="114"/>
      <c r="DB608" s="114"/>
      <c r="DC608" s="114"/>
      <c r="DD608" s="114"/>
      <c r="DE608" s="114"/>
      <c r="DF608" s="114"/>
      <c r="DG608" s="114"/>
      <c r="DH608" s="114"/>
      <c r="DI608" s="114"/>
      <c r="DJ608" s="114"/>
      <c r="DK608" s="114"/>
      <c r="DL608" s="114"/>
      <c r="DM608" s="114"/>
      <c r="DN608" s="114"/>
      <c r="DO608" s="114"/>
      <c r="DP608" s="114"/>
      <c r="DQ608" s="114"/>
      <c r="DR608" s="114"/>
      <c r="DS608" s="114"/>
      <c r="DT608" s="114"/>
      <c r="DU608" s="114"/>
      <c r="DV608" s="114"/>
      <c r="DW608" s="114"/>
      <c r="DX608" s="114"/>
      <c r="DY608" s="114"/>
      <c r="DZ608" s="114"/>
      <c r="EA608" s="114"/>
      <c r="EB608" s="114"/>
      <c r="EC608" s="114"/>
      <c r="ED608" s="114"/>
      <c r="EE608" s="114"/>
      <c r="EF608" s="114"/>
      <c r="EG608" s="114"/>
      <c r="EH608" s="114"/>
      <c r="EI608" s="114"/>
      <c r="EJ608" s="114"/>
      <c r="EK608" s="114"/>
      <c r="EL608" s="114"/>
      <c r="EM608" s="114"/>
      <c r="EN608" s="114"/>
      <c r="EO608" s="114"/>
      <c r="EP608" s="114"/>
      <c r="EQ608" s="114"/>
      <c r="ER608" s="114"/>
      <c r="ES608" s="114"/>
      <c r="ET608" s="114"/>
      <c r="EU608" s="114"/>
      <c r="EV608" s="114"/>
      <c r="EW608" s="114"/>
      <c r="EX608" s="114"/>
      <c r="EY608" s="114"/>
      <c r="EZ608" s="114"/>
      <c r="FA608" s="114"/>
      <c r="FB608" s="114"/>
      <c r="FC608" s="114"/>
      <c r="FD608" s="114"/>
      <c r="FE608" s="114"/>
      <c r="FF608" s="114"/>
      <c r="FG608" s="114"/>
      <c r="FH608" s="114"/>
      <c r="FI608" s="114"/>
      <c r="FJ608" s="114"/>
      <c r="FK608" s="114"/>
      <c r="FL608" s="114"/>
      <c r="FM608" s="114"/>
      <c r="FN608" s="114"/>
      <c r="FO608" s="114"/>
      <c r="FP608" s="114"/>
      <c r="FQ608" s="114"/>
      <c r="FR608" s="114"/>
      <c r="FS608" s="114"/>
      <c r="FT608" s="114"/>
      <c r="FU608" s="114"/>
      <c r="FV608" s="114"/>
      <c r="FW608" s="114"/>
      <c r="FX608" s="114"/>
      <c r="FY608" s="114"/>
      <c r="FZ608" s="114"/>
      <c r="GA608" s="114"/>
      <c r="GB608" s="114"/>
      <c r="GC608" s="114"/>
      <c r="GD608" s="114"/>
      <c r="GE608" s="114"/>
      <c r="GF608" s="114"/>
      <c r="GG608" s="114"/>
      <c r="GH608" s="114"/>
      <c r="GI608" s="114"/>
      <c r="GJ608" s="114"/>
      <c r="GK608" s="114"/>
      <c r="GL608" s="114"/>
      <c r="GM608" s="114"/>
      <c r="GN608" s="114"/>
      <c r="GO608" s="114"/>
      <c r="GP608" s="114"/>
      <c r="GQ608" s="114"/>
      <c r="GR608" s="114"/>
      <c r="GS608" s="114"/>
      <c r="GT608" s="114"/>
      <c r="GU608" s="114"/>
      <c r="GV608" s="114"/>
      <c r="GW608" s="114"/>
      <c r="GX608" s="114"/>
      <c r="GY608" s="114"/>
      <c r="GZ608" s="114"/>
      <c r="HA608" s="114"/>
      <c r="HB608" s="114"/>
      <c r="HC608" s="114"/>
      <c r="HD608" s="114"/>
      <c r="HE608" s="114"/>
      <c r="HF608" s="114"/>
      <c r="HG608" s="114"/>
      <c r="HH608" s="114"/>
      <c r="HI608" s="114"/>
      <c r="HJ608" s="114"/>
      <c r="HK608" s="114"/>
      <c r="HL608" s="114"/>
      <c r="HM608" s="114"/>
      <c r="HN608" s="114"/>
      <c r="HO608" s="114"/>
      <c r="HP608" s="114"/>
      <c r="HQ608" s="114"/>
      <c r="HR608" s="114"/>
      <c r="HS608" s="114"/>
      <c r="HT608" s="114"/>
      <c r="HU608" s="114"/>
      <c r="HV608" s="114"/>
      <c r="HW608" s="114"/>
      <c r="HX608" s="114"/>
      <c r="HY608" s="114"/>
      <c r="HZ608" s="114"/>
      <c r="IA608" s="114"/>
      <c r="IB608" s="114"/>
      <c r="IC608" s="114"/>
      <c r="ID608" s="114"/>
      <c r="IE608" s="114"/>
      <c r="IF608" s="114"/>
      <c r="IG608" s="114"/>
      <c r="IH608" s="114"/>
      <c r="II608" s="114"/>
      <c r="IJ608" s="114"/>
      <c r="IK608" s="114"/>
      <c r="IL608" s="114"/>
      <c r="IM608" s="114"/>
      <c r="IN608" s="114"/>
      <c r="IO608" s="114"/>
      <c r="IP608" s="114"/>
      <c r="IQ608" s="114"/>
      <c r="IR608" s="114"/>
      <c r="IS608" s="114"/>
      <c r="IT608" s="114"/>
      <c r="IU608" s="114"/>
      <c r="IV608" s="114"/>
      <c r="IW608" s="114"/>
      <c r="IX608" s="114"/>
      <c r="IY608" s="114"/>
    </row>
    <row r="609" spans="1:259" x14ac:dyDescent="0.2">
      <c r="A609" s="123">
        <v>39990</v>
      </c>
      <c r="B609" s="102" t="s">
        <v>1289</v>
      </c>
      <c r="C609" s="102" t="s">
        <v>350</v>
      </c>
      <c r="D609" s="102" t="s">
        <v>134</v>
      </c>
      <c r="E609" s="102" t="s">
        <v>144</v>
      </c>
      <c r="F609" s="83">
        <v>37945</v>
      </c>
      <c r="G609" s="125">
        <v>2003</v>
      </c>
      <c r="H609" s="124" t="s">
        <v>13</v>
      </c>
      <c r="I609" s="124" t="str">
        <f t="shared" si="29"/>
        <v>CA</v>
      </c>
      <c r="J609" s="124" t="str">
        <f t="shared" si="28"/>
        <v>CA</v>
      </c>
      <c r="K609" s="124" t="str">
        <f t="shared" si="30"/>
        <v>Pacific</v>
      </c>
      <c r="L609" s="124" t="str">
        <f>INDEX('State '!$A$1:$C$62,MATCH($I609,'State '!$B:$B,0),3)</f>
        <v>Pacific</v>
      </c>
      <c r="M609" s="124" t="str">
        <f>INDEX('State '!$A$1:$C$62,MATCH($J609,'State '!$B:$B,0),3)</f>
        <v>Pacific</v>
      </c>
      <c r="N609" s="124"/>
      <c r="O609" s="86">
        <v>20</v>
      </c>
      <c r="P609" s="86">
        <v>25</v>
      </c>
      <c r="Q609" s="86">
        <v>700</v>
      </c>
      <c r="R609" s="125">
        <v>30</v>
      </c>
      <c r="S609" s="124" t="s">
        <v>139</v>
      </c>
      <c r="T609" s="124" t="s">
        <v>188</v>
      </c>
      <c r="U609" s="124" t="s">
        <v>391</v>
      </c>
      <c r="V609" s="124"/>
      <c r="W609" s="126"/>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Q609" s="20"/>
      <c r="BR609" s="20"/>
      <c r="BS609" s="20"/>
      <c r="BT609" s="20"/>
      <c r="BU609" s="20"/>
      <c r="BV609" s="20"/>
      <c r="BW609" s="20"/>
      <c r="BX609" s="20"/>
      <c r="BY609" s="20"/>
      <c r="BZ609" s="20"/>
      <c r="CA609" s="20"/>
      <c r="CB609" s="20"/>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c r="DZ609" s="20"/>
      <c r="EA609" s="20"/>
      <c r="EB609" s="20"/>
      <c r="EC609" s="20"/>
      <c r="ED609" s="20"/>
      <c r="EE609" s="20"/>
      <c r="EF609" s="20"/>
      <c r="EG609" s="20"/>
      <c r="EH609" s="20"/>
      <c r="EI609" s="20"/>
      <c r="EJ609" s="20"/>
      <c r="EK609" s="20"/>
      <c r="EL609" s="20"/>
      <c r="EM609" s="20"/>
      <c r="EN609" s="20"/>
      <c r="EO609" s="20"/>
      <c r="EP609" s="20"/>
      <c r="EQ609" s="20"/>
      <c r="ER609" s="20"/>
      <c r="ES609" s="20"/>
      <c r="ET609" s="20"/>
      <c r="EU609" s="20"/>
      <c r="EV609" s="20"/>
      <c r="EW609" s="20"/>
      <c r="EX609" s="20"/>
      <c r="EY609" s="20"/>
      <c r="EZ609" s="20"/>
      <c r="FA609" s="20"/>
      <c r="FB609" s="20"/>
      <c r="FC609" s="20"/>
      <c r="FD609" s="20"/>
      <c r="FE609" s="20"/>
      <c r="FF609" s="20"/>
      <c r="FG609" s="20"/>
      <c r="FH609" s="20"/>
      <c r="FI609" s="20"/>
      <c r="FJ609" s="20"/>
      <c r="FK609" s="20"/>
      <c r="FL609" s="20"/>
      <c r="FM609" s="20"/>
      <c r="FN609" s="20"/>
      <c r="FO609" s="20"/>
      <c r="FP609" s="20"/>
      <c r="FQ609" s="20"/>
      <c r="FR609" s="20"/>
      <c r="FS609" s="20"/>
      <c r="FT609" s="20"/>
      <c r="FU609" s="20"/>
      <c r="FV609" s="20"/>
      <c r="FW609" s="20"/>
      <c r="FX609" s="20"/>
      <c r="FY609" s="20"/>
      <c r="FZ609" s="20"/>
      <c r="GA609" s="20"/>
      <c r="GB609" s="20"/>
      <c r="GC609" s="20"/>
      <c r="GD609" s="20"/>
      <c r="GE609" s="20"/>
      <c r="GF609" s="20"/>
      <c r="GG609" s="20"/>
      <c r="GH609" s="20"/>
      <c r="GI609" s="20"/>
      <c r="GJ609" s="20"/>
      <c r="GK609" s="20"/>
      <c r="GL609" s="20"/>
      <c r="GM609" s="20"/>
      <c r="GN609" s="20"/>
      <c r="GO609" s="20"/>
      <c r="GP609" s="20"/>
      <c r="GQ609" s="20"/>
      <c r="GR609" s="20"/>
      <c r="GS609" s="20"/>
      <c r="GT609" s="20"/>
      <c r="GU609" s="20"/>
      <c r="GV609" s="20"/>
      <c r="GW609" s="20"/>
      <c r="GX609" s="20"/>
      <c r="GY609" s="20"/>
      <c r="GZ609" s="20"/>
      <c r="HA609" s="20"/>
      <c r="HB609" s="20"/>
      <c r="HC609" s="20"/>
      <c r="HD609" s="20"/>
      <c r="HE609" s="20"/>
      <c r="HF609" s="20"/>
      <c r="HG609" s="20"/>
      <c r="HH609" s="20"/>
      <c r="HI609" s="20"/>
      <c r="HJ609" s="20"/>
      <c r="HK609" s="20"/>
      <c r="HL609" s="20"/>
      <c r="HM609" s="20"/>
      <c r="HN609" s="20"/>
      <c r="HO609" s="20"/>
      <c r="HP609" s="20"/>
      <c r="HQ609" s="20"/>
      <c r="HR609" s="20"/>
      <c r="HS609" s="20"/>
      <c r="HT609" s="20"/>
      <c r="HU609" s="20"/>
      <c r="HV609" s="20"/>
      <c r="HW609" s="20"/>
      <c r="HX609" s="20"/>
      <c r="HY609" s="20"/>
      <c r="HZ609" s="20"/>
      <c r="IA609" s="20"/>
      <c r="IB609" s="20"/>
      <c r="IC609" s="20"/>
      <c r="ID609" s="20"/>
      <c r="IE609" s="20"/>
      <c r="IF609" s="20"/>
      <c r="IG609" s="20"/>
      <c r="IH609" s="20"/>
      <c r="II609" s="20"/>
      <c r="IJ609" s="20"/>
      <c r="IK609" s="20"/>
      <c r="IL609" s="20"/>
      <c r="IM609" s="20"/>
      <c r="IN609" s="20"/>
      <c r="IO609" s="20"/>
      <c r="IP609" s="20"/>
      <c r="IQ609" s="20"/>
      <c r="IR609" s="20"/>
      <c r="IS609" s="20"/>
      <c r="IT609" s="20"/>
      <c r="IU609" s="20"/>
      <c r="IV609" s="20"/>
      <c r="IW609" s="20"/>
      <c r="IX609" s="20"/>
      <c r="IY609" s="20"/>
    </row>
    <row r="610" spans="1:259" s="20" customFormat="1" ht="25.5" x14ac:dyDescent="0.2">
      <c r="A610" s="123">
        <v>39990</v>
      </c>
      <c r="B610" s="102" t="s">
        <v>1324</v>
      </c>
      <c r="C610" s="102" t="s">
        <v>259</v>
      </c>
      <c r="D610" s="102" t="s">
        <v>141</v>
      </c>
      <c r="E610" s="102" t="s">
        <v>144</v>
      </c>
      <c r="F610" s="83">
        <v>37591</v>
      </c>
      <c r="G610" s="84">
        <v>2002</v>
      </c>
      <c r="H610" s="124" t="s">
        <v>32</v>
      </c>
      <c r="I610" s="124" t="str">
        <f t="shared" si="29"/>
        <v>AR</v>
      </c>
      <c r="J610" s="124" t="str">
        <f t="shared" si="28"/>
        <v>AR</v>
      </c>
      <c r="K610" s="124" t="str">
        <f t="shared" si="30"/>
        <v>South Central</v>
      </c>
      <c r="L610" s="124" t="str">
        <f>INDEX('State '!$A$1:$C$62,MATCH($I610,'State '!$B:$B,0),3)</f>
        <v>South Central</v>
      </c>
      <c r="M610" s="124" t="str">
        <f>INDEX('State '!$A$1:$C$62,MATCH($J610,'State '!$B:$B,0),3)</f>
        <v>South Central</v>
      </c>
      <c r="N610" s="124"/>
      <c r="O610" s="86">
        <v>7.8</v>
      </c>
      <c r="P610" s="86"/>
      <c r="Q610" s="86">
        <v>105</v>
      </c>
      <c r="R610" s="125"/>
      <c r="S610" s="124" t="s">
        <v>135</v>
      </c>
      <c r="T610" s="124" t="s">
        <v>390</v>
      </c>
      <c r="U610" s="124" t="s">
        <v>1325</v>
      </c>
      <c r="V610" s="124"/>
      <c r="W610" s="126"/>
      <c r="X610" s="127"/>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c r="AU610" s="114"/>
      <c r="AV610" s="114"/>
      <c r="AW610" s="114"/>
      <c r="AX610" s="114"/>
      <c r="AY610" s="114"/>
      <c r="AZ610" s="114"/>
      <c r="BA610" s="114"/>
      <c r="BB610" s="114"/>
      <c r="BC610" s="114"/>
      <c r="BD610" s="114"/>
      <c r="BE610" s="114"/>
      <c r="BF610" s="114"/>
      <c r="BG610" s="114"/>
      <c r="BH610" s="114"/>
      <c r="BI610" s="114"/>
      <c r="BJ610" s="114"/>
      <c r="BK610" s="114"/>
      <c r="BL610" s="114"/>
      <c r="BM610" s="114"/>
      <c r="BN610" s="114"/>
      <c r="BO610" s="114"/>
      <c r="BP610" s="114"/>
      <c r="BQ610" s="114"/>
      <c r="BR610" s="114"/>
      <c r="BS610" s="114"/>
      <c r="BT610" s="114"/>
      <c r="BU610" s="114"/>
      <c r="BV610" s="114"/>
      <c r="BW610" s="114"/>
      <c r="BX610" s="114"/>
      <c r="BY610" s="114"/>
      <c r="BZ610" s="114"/>
      <c r="CA610" s="114"/>
      <c r="CB610" s="114"/>
      <c r="CC610" s="114"/>
      <c r="CD610" s="114"/>
      <c r="CE610" s="114"/>
      <c r="CF610" s="114"/>
      <c r="CG610" s="114"/>
      <c r="CH610" s="114"/>
      <c r="CI610" s="114"/>
      <c r="CJ610" s="114"/>
      <c r="CK610" s="114"/>
      <c r="CL610" s="114"/>
      <c r="CM610" s="114"/>
      <c r="CN610" s="114"/>
      <c r="CO610" s="114"/>
      <c r="CP610" s="114"/>
      <c r="CQ610" s="114"/>
      <c r="CR610" s="114"/>
      <c r="CS610" s="114"/>
      <c r="CT610" s="114"/>
      <c r="CU610" s="114"/>
      <c r="CV610" s="114"/>
      <c r="CW610" s="114"/>
      <c r="CX610" s="114"/>
      <c r="CY610" s="114"/>
      <c r="CZ610" s="114"/>
      <c r="DA610" s="114"/>
      <c r="DB610" s="114"/>
      <c r="DC610" s="114"/>
      <c r="DD610" s="114"/>
      <c r="DE610" s="114"/>
      <c r="DF610" s="114"/>
      <c r="DG610" s="114"/>
      <c r="DH610" s="114"/>
      <c r="DI610" s="114"/>
      <c r="DJ610" s="114"/>
      <c r="DK610" s="114"/>
      <c r="DL610" s="114"/>
      <c r="DM610" s="114"/>
      <c r="DN610" s="114"/>
      <c r="DO610" s="114"/>
      <c r="DP610" s="114"/>
      <c r="DQ610" s="114"/>
      <c r="DR610" s="114"/>
      <c r="DS610" s="114"/>
      <c r="DT610" s="114"/>
      <c r="DU610" s="114"/>
      <c r="DV610" s="114"/>
      <c r="DW610" s="114"/>
      <c r="DX610" s="114"/>
      <c r="DY610" s="114"/>
      <c r="DZ610" s="114"/>
      <c r="EA610" s="114"/>
      <c r="EB610" s="114"/>
      <c r="EC610" s="114"/>
      <c r="ED610" s="114"/>
      <c r="EE610" s="114"/>
      <c r="EF610" s="114"/>
      <c r="EG610" s="114"/>
      <c r="EH610" s="114"/>
      <c r="EI610" s="114"/>
      <c r="EJ610" s="114"/>
      <c r="EK610" s="114"/>
      <c r="EL610" s="114"/>
      <c r="EM610" s="114"/>
      <c r="EN610" s="114"/>
      <c r="EO610" s="114"/>
      <c r="EP610" s="114"/>
      <c r="EQ610" s="114"/>
      <c r="ER610" s="114"/>
      <c r="ES610" s="114"/>
      <c r="ET610" s="114"/>
      <c r="EU610" s="114"/>
      <c r="EV610" s="114"/>
      <c r="EW610" s="114"/>
      <c r="EX610" s="114"/>
      <c r="EY610" s="114"/>
      <c r="EZ610" s="114"/>
      <c r="FA610" s="114"/>
      <c r="FB610" s="114"/>
      <c r="FC610" s="114"/>
      <c r="FD610" s="114"/>
      <c r="FE610" s="114"/>
      <c r="FF610" s="114"/>
      <c r="FG610" s="114"/>
      <c r="FH610" s="114"/>
      <c r="FI610" s="114"/>
      <c r="FJ610" s="114"/>
      <c r="FK610" s="114"/>
      <c r="FL610" s="114"/>
      <c r="FM610" s="114"/>
      <c r="FN610" s="114"/>
      <c r="FO610" s="114"/>
      <c r="FP610" s="114"/>
      <c r="FQ610" s="114"/>
      <c r="FR610" s="114"/>
      <c r="FS610" s="114"/>
      <c r="FT610" s="114"/>
      <c r="FU610" s="114"/>
      <c r="FV610" s="114"/>
      <c r="FW610" s="114"/>
      <c r="FX610" s="114"/>
      <c r="FY610" s="114"/>
      <c r="FZ610" s="114"/>
      <c r="GA610" s="114"/>
      <c r="GB610" s="114"/>
      <c r="GC610" s="114"/>
      <c r="GD610" s="114"/>
      <c r="GE610" s="114"/>
      <c r="GF610" s="114"/>
      <c r="GG610" s="114"/>
      <c r="GH610" s="114"/>
      <c r="GI610" s="114"/>
      <c r="GJ610" s="114"/>
      <c r="GK610" s="114"/>
      <c r="GL610" s="114"/>
      <c r="GM610" s="114"/>
      <c r="GN610" s="114"/>
      <c r="GO610" s="114"/>
      <c r="GP610" s="114"/>
      <c r="GQ610" s="114"/>
      <c r="GR610" s="114"/>
      <c r="GS610" s="114"/>
      <c r="GT610" s="114"/>
      <c r="GU610" s="114"/>
      <c r="GV610" s="114"/>
      <c r="GW610" s="114"/>
      <c r="GX610" s="114"/>
      <c r="GY610" s="114"/>
      <c r="GZ610" s="114"/>
      <c r="HA610" s="114"/>
      <c r="HB610" s="114"/>
      <c r="HC610" s="114"/>
      <c r="HD610" s="114"/>
      <c r="HE610" s="114"/>
      <c r="HF610" s="114"/>
      <c r="HG610" s="114"/>
      <c r="HH610" s="114"/>
      <c r="HI610" s="114"/>
      <c r="HJ610" s="114"/>
      <c r="HK610" s="114"/>
      <c r="HL610" s="114"/>
      <c r="HM610" s="114"/>
      <c r="HN610" s="114"/>
      <c r="HO610" s="114"/>
      <c r="HP610" s="114"/>
      <c r="HQ610" s="114"/>
      <c r="HR610" s="114"/>
      <c r="HS610" s="114"/>
      <c r="HT610" s="114"/>
      <c r="HU610" s="114"/>
      <c r="HV610" s="114"/>
      <c r="HW610" s="114"/>
      <c r="HX610" s="114"/>
      <c r="HY610" s="114"/>
      <c r="HZ610" s="114"/>
      <c r="IA610" s="114"/>
      <c r="IB610" s="114"/>
      <c r="IC610" s="114"/>
      <c r="ID610" s="114"/>
      <c r="IE610" s="114"/>
      <c r="IF610" s="114"/>
      <c r="IG610" s="114"/>
      <c r="IH610" s="114"/>
      <c r="II610" s="114"/>
      <c r="IJ610" s="114"/>
      <c r="IK610" s="114"/>
      <c r="IL610" s="114"/>
      <c r="IM610" s="114"/>
      <c r="IN610" s="114"/>
      <c r="IO610" s="114"/>
      <c r="IP610" s="114"/>
      <c r="IQ610" s="114"/>
      <c r="IR610" s="114"/>
      <c r="IS610" s="114"/>
      <c r="IT610" s="114"/>
      <c r="IU610" s="114"/>
      <c r="IV610" s="114"/>
      <c r="IW610" s="114"/>
      <c r="IX610" s="114"/>
      <c r="IY610" s="114"/>
    </row>
    <row r="611" spans="1:259" x14ac:dyDescent="0.2">
      <c r="A611" s="123">
        <v>39990</v>
      </c>
      <c r="B611" s="102" t="s">
        <v>1304</v>
      </c>
      <c r="C611" s="102" t="s">
        <v>263</v>
      </c>
      <c r="D611" s="102" t="s">
        <v>141</v>
      </c>
      <c r="E611" s="102" t="s">
        <v>144</v>
      </c>
      <c r="F611" s="83">
        <v>37438</v>
      </c>
      <c r="G611" s="84">
        <v>2002</v>
      </c>
      <c r="H611" s="124" t="s">
        <v>8</v>
      </c>
      <c r="I611" s="124" t="str">
        <f t="shared" si="29"/>
        <v>OH</v>
      </c>
      <c r="J611" s="124" t="str">
        <f t="shared" si="28"/>
        <v>OH</v>
      </c>
      <c r="K611" s="124" t="str">
        <f t="shared" si="30"/>
        <v>Northeast</v>
      </c>
      <c r="L611" s="124" t="str">
        <f>INDEX('State '!$A$1:$C$62,MATCH($I611,'State '!$B:$B,0),3)</f>
        <v>Northeast</v>
      </c>
      <c r="M611" s="124" t="str">
        <f>INDEX('State '!$A$1:$C$62,MATCH($J611,'State '!$B:$B,0),3)</f>
        <v>Northeast</v>
      </c>
      <c r="N611" s="124"/>
      <c r="O611" s="86">
        <v>10.6</v>
      </c>
      <c r="P611" s="86"/>
      <c r="Q611" s="86">
        <v>140</v>
      </c>
      <c r="R611" s="125"/>
      <c r="S611" s="124" t="s">
        <v>135</v>
      </c>
      <c r="T611" s="124" t="s">
        <v>390</v>
      </c>
      <c r="U611" s="124" t="s">
        <v>1305</v>
      </c>
      <c r="V611" s="124"/>
      <c r="W611" s="126"/>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Q611" s="20"/>
      <c r="BR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c r="EF611" s="20"/>
      <c r="EG611" s="20"/>
      <c r="EH611" s="20"/>
      <c r="EI611" s="20"/>
      <c r="EJ611" s="20"/>
      <c r="EK611" s="20"/>
      <c r="EL611" s="20"/>
      <c r="EM611" s="20"/>
      <c r="EN611" s="20"/>
      <c r="EO611" s="20"/>
      <c r="EP611" s="20"/>
      <c r="EQ611" s="20"/>
      <c r="ER611" s="20"/>
      <c r="ES611" s="20"/>
      <c r="ET611" s="20"/>
      <c r="EU611" s="20"/>
      <c r="EV611" s="20"/>
      <c r="EW611" s="20"/>
      <c r="EX611" s="20"/>
      <c r="EY611" s="20"/>
      <c r="EZ611" s="20"/>
      <c r="FA611" s="20"/>
      <c r="FB611" s="20"/>
      <c r="FC611" s="20"/>
      <c r="FD611" s="20"/>
      <c r="FE611" s="20"/>
      <c r="FF611" s="20"/>
      <c r="FG611" s="20"/>
      <c r="FH611" s="20"/>
      <c r="FI611" s="20"/>
      <c r="FJ611" s="20"/>
      <c r="FK611" s="20"/>
      <c r="FL611" s="20"/>
      <c r="FM611" s="20"/>
      <c r="FN611" s="20"/>
      <c r="FO611" s="20"/>
      <c r="FP611" s="20"/>
      <c r="FQ611" s="20"/>
      <c r="FR611" s="20"/>
      <c r="FS611" s="20"/>
      <c r="FT611" s="20"/>
      <c r="FU611" s="20"/>
      <c r="FV611" s="20"/>
      <c r="FW611" s="20"/>
      <c r="FX611" s="20"/>
      <c r="FY611" s="20"/>
      <c r="FZ611" s="20"/>
      <c r="GA611" s="20"/>
      <c r="GB611" s="20"/>
      <c r="GC611" s="20"/>
      <c r="GD611" s="20"/>
      <c r="GE611" s="20"/>
      <c r="GF611" s="20"/>
      <c r="GG611" s="20"/>
      <c r="GH611" s="20"/>
      <c r="GI611" s="20"/>
      <c r="GJ611" s="20"/>
      <c r="GK611" s="20"/>
      <c r="GL611" s="20"/>
      <c r="GM611" s="20"/>
      <c r="GN611" s="20"/>
      <c r="GO611" s="20"/>
      <c r="GP611" s="20"/>
      <c r="GQ611" s="20"/>
      <c r="GR611" s="20"/>
      <c r="GS611" s="20"/>
      <c r="GT611" s="20"/>
      <c r="GU611" s="20"/>
      <c r="GV611" s="20"/>
      <c r="GW611" s="20"/>
      <c r="GX611" s="20"/>
      <c r="GY611" s="20"/>
      <c r="GZ611" s="20"/>
      <c r="HA611" s="20"/>
      <c r="HB611" s="20"/>
      <c r="HC611" s="20"/>
      <c r="HD611" s="20"/>
      <c r="HE611" s="20"/>
      <c r="HF611" s="20"/>
      <c r="HG611" s="20"/>
      <c r="HH611" s="20"/>
      <c r="HI611" s="20"/>
      <c r="HJ611" s="20"/>
      <c r="HK611" s="20"/>
      <c r="HL611" s="20"/>
      <c r="HM611" s="20"/>
      <c r="HN611" s="20"/>
      <c r="HO611" s="20"/>
      <c r="HP611" s="20"/>
      <c r="HQ611" s="20"/>
      <c r="HR611" s="20"/>
      <c r="HS611" s="20"/>
      <c r="HT611" s="20"/>
      <c r="HU611" s="20"/>
      <c r="HV611" s="20"/>
      <c r="HW611" s="20"/>
      <c r="HX611" s="20"/>
      <c r="HY611" s="20"/>
      <c r="HZ611" s="20"/>
      <c r="IA611" s="20"/>
      <c r="IB611" s="20"/>
      <c r="IC611" s="20"/>
      <c r="ID611" s="20"/>
      <c r="IE611" s="20"/>
      <c r="IF611" s="20"/>
      <c r="IG611" s="20"/>
      <c r="IH611" s="20"/>
      <c r="II611" s="20"/>
      <c r="IJ611" s="20"/>
      <c r="IK611" s="20"/>
      <c r="IL611" s="20"/>
      <c r="IM611" s="20"/>
      <c r="IN611" s="20"/>
      <c r="IO611" s="20"/>
      <c r="IP611" s="20"/>
      <c r="IQ611" s="20"/>
      <c r="IR611" s="20"/>
      <c r="IS611" s="20"/>
      <c r="IT611" s="20"/>
      <c r="IU611" s="20"/>
      <c r="IV611" s="20"/>
      <c r="IW611" s="20"/>
      <c r="IX611" s="20"/>
      <c r="IY611" s="20"/>
    </row>
    <row r="612" spans="1:259" s="20" customFormat="1" x14ac:dyDescent="0.2">
      <c r="A612" s="123">
        <v>39990</v>
      </c>
      <c r="B612" s="102" t="s">
        <v>1312</v>
      </c>
      <c r="C612" s="102" t="s">
        <v>260</v>
      </c>
      <c r="D612" s="102" t="s">
        <v>141</v>
      </c>
      <c r="E612" s="102" t="s">
        <v>144</v>
      </c>
      <c r="F612" s="83">
        <v>37605</v>
      </c>
      <c r="G612" s="84">
        <v>2002</v>
      </c>
      <c r="H612" s="124" t="s">
        <v>1313</v>
      </c>
      <c r="I612" s="124" t="str">
        <f t="shared" si="29"/>
        <v>CO</v>
      </c>
      <c r="J612" s="124" t="str">
        <f t="shared" si="28"/>
        <v>OK</v>
      </c>
      <c r="K612" s="124" t="str">
        <f t="shared" si="30"/>
        <v>Mountain, South Central</v>
      </c>
      <c r="L612" s="124" t="str">
        <f>INDEX('State '!$A$1:$C$62,MATCH($I612,'State '!$B:$B,0),3)</f>
        <v>Mountain</v>
      </c>
      <c r="M612" s="124" t="str">
        <f>INDEX('State '!$A$1:$C$62,MATCH($J612,'State '!$B:$B,0),3)</f>
        <v>South Central</v>
      </c>
      <c r="N612" s="124"/>
      <c r="O612" s="86">
        <v>22.1</v>
      </c>
      <c r="P612" s="86">
        <v>53.97</v>
      </c>
      <c r="Q612" s="86">
        <v>47.3</v>
      </c>
      <c r="R612" s="125" t="s">
        <v>1138</v>
      </c>
      <c r="S612" s="124" t="s">
        <v>135</v>
      </c>
      <c r="T612" s="124" t="s">
        <v>390</v>
      </c>
      <c r="U612" s="124" t="s">
        <v>1314</v>
      </c>
      <c r="V612" s="124"/>
      <c r="W612" s="126"/>
    </row>
    <row r="613" spans="1:259" x14ac:dyDescent="0.2">
      <c r="A613" s="123">
        <v>39990</v>
      </c>
      <c r="B613" s="105" t="s">
        <v>1315</v>
      </c>
      <c r="C613" s="105" t="s">
        <v>260</v>
      </c>
      <c r="D613" s="105" t="s">
        <v>141</v>
      </c>
      <c r="E613" s="102" t="s">
        <v>144</v>
      </c>
      <c r="F613" s="83">
        <v>37591</v>
      </c>
      <c r="G613" s="84">
        <v>2002</v>
      </c>
      <c r="H613" s="124" t="s">
        <v>25</v>
      </c>
      <c r="I613" s="124" t="str">
        <f t="shared" si="29"/>
        <v>CO</v>
      </c>
      <c r="J613" s="124" t="str">
        <f t="shared" si="28"/>
        <v>CO</v>
      </c>
      <c r="K613" s="124" t="str">
        <f t="shared" si="30"/>
        <v>Mountain</v>
      </c>
      <c r="L613" s="124" t="str">
        <f>INDEX('State '!$A$1:$C$62,MATCH($I613,'State '!$B:$B,0),3)</f>
        <v>Mountain</v>
      </c>
      <c r="M613" s="124" t="str">
        <f>INDEX('State '!$A$1:$C$62,MATCH($J613,'State '!$B:$B,0),3)</f>
        <v>Mountain</v>
      </c>
      <c r="N613" s="124"/>
      <c r="O613" s="86">
        <v>72.14</v>
      </c>
      <c r="P613" s="86">
        <v>119</v>
      </c>
      <c r="Q613" s="125">
        <v>282</v>
      </c>
      <c r="R613" s="129" t="s">
        <v>1316</v>
      </c>
      <c r="S613" s="130" t="s">
        <v>135</v>
      </c>
      <c r="T613" s="124" t="s">
        <v>390</v>
      </c>
      <c r="U613" s="124" t="s">
        <v>1317</v>
      </c>
      <c r="V613" s="124"/>
      <c r="W613" s="126"/>
    </row>
    <row r="614" spans="1:259" s="20" customFormat="1" x14ac:dyDescent="0.2">
      <c r="A614" s="123">
        <v>39990</v>
      </c>
      <c r="B614" s="102" t="s">
        <v>1319</v>
      </c>
      <c r="C614" s="102" t="s">
        <v>353</v>
      </c>
      <c r="D614" s="102" t="s">
        <v>134</v>
      </c>
      <c r="E614" s="102" t="s">
        <v>144</v>
      </c>
      <c r="F614" s="83">
        <v>37408</v>
      </c>
      <c r="G614" s="84">
        <v>2002</v>
      </c>
      <c r="H614" s="124" t="s">
        <v>17</v>
      </c>
      <c r="I614" s="124" t="str">
        <f t="shared" si="29"/>
        <v>AL</v>
      </c>
      <c r="J614" s="124" t="str">
        <f t="shared" si="28"/>
        <v>AL</v>
      </c>
      <c r="K614" s="124" t="str">
        <f t="shared" si="30"/>
        <v>South Central</v>
      </c>
      <c r="L614" s="124" t="str">
        <f>INDEX('State '!$A$1:$C$62,MATCH($I614,'State '!$B:$B,0),3)</f>
        <v>South Central</v>
      </c>
      <c r="M614" s="124" t="str">
        <f>INDEX('State '!$A$1:$C$62,MATCH($J614,'State '!$B:$B,0),3)</f>
        <v>South Central</v>
      </c>
      <c r="N614" s="124"/>
      <c r="O614" s="86">
        <v>23</v>
      </c>
      <c r="P614" s="86">
        <v>50</v>
      </c>
      <c r="Q614" s="86">
        <v>160</v>
      </c>
      <c r="R614" s="125">
        <v>30</v>
      </c>
      <c r="S614" s="124" t="s">
        <v>139</v>
      </c>
      <c r="T614" s="124" t="s">
        <v>188</v>
      </c>
      <c r="U614" s="124" t="s">
        <v>391</v>
      </c>
      <c r="V614" s="124"/>
      <c r="W614" s="126"/>
    </row>
    <row r="615" spans="1:259" x14ac:dyDescent="0.2">
      <c r="A615" s="123">
        <v>39990</v>
      </c>
      <c r="B615" s="102" t="s">
        <v>1311</v>
      </c>
      <c r="C615" s="102" t="s">
        <v>225</v>
      </c>
      <c r="D615" s="102" t="s">
        <v>134</v>
      </c>
      <c r="E615" s="102" t="s">
        <v>144</v>
      </c>
      <c r="F615" s="83">
        <v>37561</v>
      </c>
      <c r="G615" s="84">
        <v>2002</v>
      </c>
      <c r="H615" s="124" t="s">
        <v>19</v>
      </c>
      <c r="I615" s="124" t="str">
        <f t="shared" si="29"/>
        <v>VA</v>
      </c>
      <c r="J615" s="124" t="str">
        <f t="shared" si="28"/>
        <v>VA</v>
      </c>
      <c r="K615" s="124" t="str">
        <f t="shared" si="30"/>
        <v>Northeast</v>
      </c>
      <c r="L615" s="124" t="str">
        <f>INDEX('State '!$A$1:$C$62,MATCH($I615,'State '!$B:$B,0),3)</f>
        <v>Northeast</v>
      </c>
      <c r="M615" s="124" t="str">
        <f>INDEX('State '!$A$1:$C$62,MATCH($J615,'State '!$B:$B,0),3)</f>
        <v>Northeast</v>
      </c>
      <c r="N615" s="124"/>
      <c r="O615" s="86">
        <v>22.2</v>
      </c>
      <c r="P615" s="86">
        <v>14</v>
      </c>
      <c r="Q615" s="86">
        <v>300</v>
      </c>
      <c r="R615" s="125">
        <v>20</v>
      </c>
      <c r="S615" s="124" t="s">
        <v>139</v>
      </c>
      <c r="T615" s="124" t="s">
        <v>188</v>
      </c>
      <c r="U615" s="124" t="s">
        <v>391</v>
      </c>
      <c r="V615" s="124"/>
      <c r="W615" s="126"/>
    </row>
    <row r="616" spans="1:259" s="20" customFormat="1" x14ac:dyDescent="0.2">
      <c r="A616" s="123">
        <v>39990</v>
      </c>
      <c r="B616" s="102" t="s">
        <v>1361</v>
      </c>
      <c r="C616" s="102" t="s">
        <v>355</v>
      </c>
      <c r="D616" s="102" t="s">
        <v>141</v>
      </c>
      <c r="E616" s="102" t="s">
        <v>144</v>
      </c>
      <c r="F616" s="83">
        <v>37895</v>
      </c>
      <c r="G616" s="84">
        <v>2002</v>
      </c>
      <c r="H616" s="124" t="s">
        <v>419</v>
      </c>
      <c r="I616" s="124" t="str">
        <f t="shared" si="29"/>
        <v>TX</v>
      </c>
      <c r="J616" s="124" t="str">
        <f t="shared" si="28"/>
        <v>MX</v>
      </c>
      <c r="K616" s="124" t="str">
        <f t="shared" si="30"/>
        <v>South Central, Mexico</v>
      </c>
      <c r="L616" s="124" t="str">
        <f>INDEX('State '!$A$1:$C$62,MATCH($I616,'State '!$B:$B,0),3)</f>
        <v>South Central</v>
      </c>
      <c r="M616" s="124" t="str">
        <f>INDEX('State '!$A$1:$C$62,MATCH($J616,'State '!$B:$B,0),3)</f>
        <v>Mexico</v>
      </c>
      <c r="N616" s="124"/>
      <c r="O616" s="86">
        <v>2</v>
      </c>
      <c r="P616" s="86">
        <v>5</v>
      </c>
      <c r="Q616" s="86">
        <v>15</v>
      </c>
      <c r="R616" s="125">
        <v>12</v>
      </c>
      <c r="S616" s="124" t="s">
        <v>135</v>
      </c>
      <c r="T616" s="124" t="s">
        <v>390</v>
      </c>
      <c r="U616" s="124" t="s">
        <v>1362</v>
      </c>
      <c r="V616" s="124"/>
      <c r="W616" s="126"/>
    </row>
    <row r="617" spans="1:259" x14ac:dyDescent="0.2">
      <c r="A617" s="123">
        <v>39990</v>
      </c>
      <c r="B617" s="102" t="s">
        <v>1309</v>
      </c>
      <c r="C617" s="102" t="s">
        <v>323</v>
      </c>
      <c r="D617" s="102" t="s">
        <v>137</v>
      </c>
      <c r="E617" s="102" t="s">
        <v>144</v>
      </c>
      <c r="F617" s="83">
        <v>37469</v>
      </c>
      <c r="G617" s="84">
        <v>2002</v>
      </c>
      <c r="H617" s="124" t="s">
        <v>16</v>
      </c>
      <c r="I617" s="124" t="str">
        <f t="shared" si="29"/>
        <v>NC</v>
      </c>
      <c r="J617" s="124" t="str">
        <f t="shared" si="28"/>
        <v>NC</v>
      </c>
      <c r="K617" s="124" t="str">
        <f t="shared" si="30"/>
        <v>Southeast</v>
      </c>
      <c r="L617" s="124" t="str">
        <f>INDEX('State '!$A$1:$C$62,MATCH($I617,'State '!$B:$B,0),3)</f>
        <v>Southeast</v>
      </c>
      <c r="M617" s="124" t="str">
        <f>INDEX('State '!$A$1:$C$62,MATCH($J617,'State '!$B:$B,0),3)</f>
        <v>Southeast</v>
      </c>
      <c r="N617" s="124"/>
      <c r="O617" s="86">
        <v>12</v>
      </c>
      <c r="P617" s="86">
        <v>72</v>
      </c>
      <c r="Q617" s="86">
        <v>72</v>
      </c>
      <c r="R617" s="125" t="s">
        <v>1310</v>
      </c>
      <c r="S617" s="124" t="s">
        <v>139</v>
      </c>
      <c r="T617" s="124" t="s">
        <v>188</v>
      </c>
      <c r="U617" s="124" t="s">
        <v>391</v>
      </c>
      <c r="V617" s="124"/>
      <c r="W617" s="126"/>
    </row>
    <row r="618" spans="1:259" s="20" customFormat="1" x14ac:dyDescent="0.2">
      <c r="A618" s="123">
        <v>39990</v>
      </c>
      <c r="B618" s="102" t="s">
        <v>1301</v>
      </c>
      <c r="C618" s="102" t="s">
        <v>219</v>
      </c>
      <c r="D618" s="102" t="s">
        <v>141</v>
      </c>
      <c r="E618" s="102" t="s">
        <v>144</v>
      </c>
      <c r="F618" s="83">
        <v>37605</v>
      </c>
      <c r="G618" s="84">
        <v>2002</v>
      </c>
      <c r="H618" s="124" t="s">
        <v>832</v>
      </c>
      <c r="I618" s="124" t="str">
        <f t="shared" si="29"/>
        <v>PA</v>
      </c>
      <c r="J618" s="124" t="str">
        <f t="shared" si="28"/>
        <v>DE</v>
      </c>
      <c r="K618" s="124" t="str">
        <f t="shared" si="30"/>
        <v>Northeast</v>
      </c>
      <c r="L618" s="124" t="str">
        <f>INDEX('State '!$A$1:$C$62,MATCH($I618,'State '!$B:$B,0),3)</f>
        <v>Northeast</v>
      </c>
      <c r="M618" s="124" t="str">
        <f>INDEX('State '!$A$1:$C$62,MATCH($J618,'State '!$B:$B,0),3)</f>
        <v>Northeast</v>
      </c>
      <c r="N618" s="124"/>
      <c r="O618" s="86">
        <v>2.6</v>
      </c>
      <c r="P618" s="86">
        <v>2.5</v>
      </c>
      <c r="Q618" s="86">
        <v>4.5</v>
      </c>
      <c r="R618" s="125">
        <v>16</v>
      </c>
      <c r="S618" s="124" t="s">
        <v>135</v>
      </c>
      <c r="T618" s="124" t="s">
        <v>390</v>
      </c>
      <c r="U618" s="124" t="s">
        <v>1302</v>
      </c>
      <c r="V618" s="124"/>
      <c r="W618" s="126"/>
    </row>
    <row r="619" spans="1:259" s="20" customFormat="1" x14ac:dyDescent="0.2">
      <c r="A619" s="123">
        <v>39990</v>
      </c>
      <c r="B619" s="102" t="s">
        <v>1327</v>
      </c>
      <c r="C619" s="102" t="s">
        <v>1785</v>
      </c>
      <c r="D619" s="102" t="s">
        <v>134</v>
      </c>
      <c r="E619" s="102" t="s">
        <v>144</v>
      </c>
      <c r="F619" s="83">
        <v>37313</v>
      </c>
      <c r="G619" s="84">
        <v>2002</v>
      </c>
      <c r="H619" s="124" t="s">
        <v>1328</v>
      </c>
      <c r="I619" s="124" t="str">
        <f t="shared" si="29"/>
        <v>AZ</v>
      </c>
      <c r="J619" s="124" t="str">
        <f t="shared" si="28"/>
        <v>MX</v>
      </c>
      <c r="K619" s="124" t="str">
        <f t="shared" si="30"/>
        <v>Mountain, Mexico</v>
      </c>
      <c r="L619" s="124" t="str">
        <f>INDEX('State '!$A$1:$C$62,MATCH($I619,'State '!$B:$B,0),3)</f>
        <v>Mountain</v>
      </c>
      <c r="M619" s="124" t="str">
        <f>INDEX('State '!$A$1:$C$62,MATCH($J619,'State '!$B:$B,0),3)</f>
        <v>Mexico</v>
      </c>
      <c r="N619" s="124"/>
      <c r="O619" s="86">
        <v>0.42</v>
      </c>
      <c r="P619" s="86">
        <v>1</v>
      </c>
      <c r="Q619" s="86">
        <v>8.5</v>
      </c>
      <c r="R619" s="125" t="s">
        <v>1329</v>
      </c>
      <c r="S619" s="124" t="s">
        <v>135</v>
      </c>
      <c r="T619" s="124" t="s">
        <v>390</v>
      </c>
      <c r="U619" s="124" t="s">
        <v>1330</v>
      </c>
      <c r="V619" s="124"/>
      <c r="W619" s="126"/>
    </row>
    <row r="620" spans="1:259" s="20" customFormat="1" ht="25.5" x14ac:dyDescent="0.2">
      <c r="A620" s="123">
        <v>39990</v>
      </c>
      <c r="B620" s="102" t="s">
        <v>1320</v>
      </c>
      <c r="C620" s="102" t="s">
        <v>1785</v>
      </c>
      <c r="D620" s="102" t="s">
        <v>142</v>
      </c>
      <c r="E620" s="102" t="s">
        <v>144</v>
      </c>
      <c r="F620" s="83">
        <v>37610</v>
      </c>
      <c r="G620" s="84">
        <v>2002</v>
      </c>
      <c r="H620" s="124" t="s">
        <v>1148</v>
      </c>
      <c r="I620" s="124" t="str">
        <f t="shared" si="29"/>
        <v>TX</v>
      </c>
      <c r="J620" s="124" t="str">
        <f t="shared" si="28"/>
        <v>CA</v>
      </c>
      <c r="K620" s="124" t="str">
        <f t="shared" si="30"/>
        <v>South Central, Mountain, Pacific</v>
      </c>
      <c r="L620" s="124" t="str">
        <f>INDEX('State '!$A$1:$C$62,MATCH($I620,'State '!$B:$B,0),3)</f>
        <v>South Central</v>
      </c>
      <c r="M620" s="124" t="str">
        <f>INDEX('State '!$A$1:$C$62,MATCH($J620,'State '!$B:$B,0),3)</f>
        <v>Pacific</v>
      </c>
      <c r="N620" s="124" t="s">
        <v>2574</v>
      </c>
      <c r="O620" s="86">
        <v>204</v>
      </c>
      <c r="P620" s="86">
        <v>1088</v>
      </c>
      <c r="Q620" s="86">
        <v>230</v>
      </c>
      <c r="R620" s="125">
        <v>30</v>
      </c>
      <c r="S620" s="124" t="s">
        <v>135</v>
      </c>
      <c r="T620" s="124" t="s">
        <v>390</v>
      </c>
      <c r="U620" s="124" t="s">
        <v>1321</v>
      </c>
      <c r="V620" s="124"/>
      <c r="W620" s="126"/>
    </row>
    <row r="621" spans="1:259" s="20" customFormat="1" x14ac:dyDescent="0.2">
      <c r="A621" s="123">
        <v>39990</v>
      </c>
      <c r="B621" s="102" t="s">
        <v>1306</v>
      </c>
      <c r="C621" s="102" t="s">
        <v>1785</v>
      </c>
      <c r="D621" s="102" t="s">
        <v>134</v>
      </c>
      <c r="E621" s="102" t="s">
        <v>144</v>
      </c>
      <c r="F621" s="83">
        <v>37438</v>
      </c>
      <c r="G621" s="84">
        <v>2002</v>
      </c>
      <c r="H621" s="124" t="s">
        <v>40</v>
      </c>
      <c r="I621" s="124" t="str">
        <f t="shared" si="29"/>
        <v>AZ</v>
      </c>
      <c r="J621" s="124" t="str">
        <f t="shared" si="28"/>
        <v>AZ</v>
      </c>
      <c r="K621" s="124" t="str">
        <f t="shared" si="30"/>
        <v>Mountain</v>
      </c>
      <c r="L621" s="124" t="str">
        <f>INDEX('State '!$A$1:$C$62,MATCH($I621,'State '!$B:$B,0),3)</f>
        <v>Mountain</v>
      </c>
      <c r="M621" s="124" t="str">
        <f>INDEX('State '!$A$1:$C$62,MATCH($J621,'State '!$B:$B,0),3)</f>
        <v>Mountain</v>
      </c>
      <c r="N621" s="124"/>
      <c r="O621" s="86">
        <v>5.67</v>
      </c>
      <c r="P621" s="86">
        <v>6</v>
      </c>
      <c r="Q621" s="86">
        <v>620</v>
      </c>
      <c r="R621" s="125" t="s">
        <v>1307</v>
      </c>
      <c r="S621" s="124" t="s">
        <v>135</v>
      </c>
      <c r="T621" s="124" t="s">
        <v>390</v>
      </c>
      <c r="U621" s="124" t="s">
        <v>1308</v>
      </c>
      <c r="V621" s="124"/>
      <c r="W621" s="126"/>
    </row>
    <row r="622" spans="1:259" s="20" customFormat="1" x14ac:dyDescent="0.2">
      <c r="A622" s="123">
        <v>39990</v>
      </c>
      <c r="B622" s="102" t="s">
        <v>1322</v>
      </c>
      <c r="C622" s="102" t="s">
        <v>1785</v>
      </c>
      <c r="D622" s="102" t="s">
        <v>141</v>
      </c>
      <c r="E622" s="102" t="s">
        <v>144</v>
      </c>
      <c r="F622" s="83">
        <v>37408</v>
      </c>
      <c r="G622" s="84">
        <v>2002</v>
      </c>
      <c r="H622" s="124" t="s">
        <v>419</v>
      </c>
      <c r="I622" s="124" t="str">
        <f t="shared" si="29"/>
        <v>TX</v>
      </c>
      <c r="J622" s="124" t="str">
        <f t="shared" si="28"/>
        <v>MX</v>
      </c>
      <c r="K622" s="124" t="str">
        <f t="shared" si="30"/>
        <v>South Central, Mexico</v>
      </c>
      <c r="L622" s="124" t="str">
        <f>INDEX('State '!$A$1:$C$62,MATCH($I622,'State '!$B:$B,0),3)</f>
        <v>South Central</v>
      </c>
      <c r="M622" s="124" t="str">
        <f>INDEX('State '!$A$1:$C$62,MATCH($J622,'State '!$B:$B,0),3)</f>
        <v>Mexico</v>
      </c>
      <c r="N622" s="124"/>
      <c r="O622" s="86"/>
      <c r="P622" s="86"/>
      <c r="Q622" s="86">
        <v>100</v>
      </c>
      <c r="R622" s="125">
        <v>24</v>
      </c>
      <c r="S622" s="124" t="s">
        <v>135</v>
      </c>
      <c r="T622" s="124" t="s">
        <v>390</v>
      </c>
      <c r="U622" s="124" t="s">
        <v>1323</v>
      </c>
      <c r="V622" s="124"/>
      <c r="W622" s="126"/>
    </row>
    <row r="623" spans="1:259" s="20" customFormat="1" x14ac:dyDescent="0.2">
      <c r="A623" s="123">
        <v>39990</v>
      </c>
      <c r="B623" s="102" t="s">
        <v>1295</v>
      </c>
      <c r="C623" s="102" t="s">
        <v>233</v>
      </c>
      <c r="D623" s="102" t="s">
        <v>141</v>
      </c>
      <c r="E623" s="102" t="s">
        <v>144</v>
      </c>
      <c r="F623" s="83">
        <v>37500</v>
      </c>
      <c r="G623" s="84">
        <v>2002</v>
      </c>
      <c r="H623" s="124" t="s">
        <v>1296</v>
      </c>
      <c r="I623" s="124" t="str">
        <f t="shared" si="29"/>
        <v>TN</v>
      </c>
      <c r="J623" s="124" t="str">
        <f t="shared" si="28"/>
        <v>GA</v>
      </c>
      <c r="K623" s="124" t="str">
        <f t="shared" si="30"/>
        <v>Midwest, Southeast</v>
      </c>
      <c r="L623" s="124" t="str">
        <f>INDEX('State '!$A$1:$C$62,MATCH($I623,'State '!$B:$B,0),3)</f>
        <v>Midwest</v>
      </c>
      <c r="M623" s="124" t="str">
        <f>INDEX('State '!$A$1:$C$62,MATCH($J623,'State '!$B:$B,0),3)</f>
        <v>Southeast</v>
      </c>
      <c r="N623" s="124"/>
      <c r="O623" s="86">
        <v>69.39</v>
      </c>
      <c r="P623" s="86">
        <v>27</v>
      </c>
      <c r="Q623" s="86">
        <v>160</v>
      </c>
      <c r="R623" s="125">
        <v>20</v>
      </c>
      <c r="S623" s="124" t="s">
        <v>135</v>
      </c>
      <c r="T623" s="124" t="s">
        <v>390</v>
      </c>
      <c r="U623" s="124" t="s">
        <v>1297</v>
      </c>
      <c r="V623" s="124"/>
      <c r="W623" s="126"/>
    </row>
    <row r="624" spans="1:259" s="20" customFormat="1" x14ac:dyDescent="0.2">
      <c r="A624" s="123">
        <v>39990</v>
      </c>
      <c r="B624" s="102" t="s">
        <v>1384</v>
      </c>
      <c r="C624" s="102" t="s">
        <v>237</v>
      </c>
      <c r="D624" s="102" t="s">
        <v>134</v>
      </c>
      <c r="E624" s="102" t="s">
        <v>144</v>
      </c>
      <c r="F624" s="83">
        <v>37591</v>
      </c>
      <c r="G624" s="84">
        <v>2002</v>
      </c>
      <c r="H624" s="124" t="s">
        <v>18</v>
      </c>
      <c r="I624" s="124" t="str">
        <f t="shared" si="29"/>
        <v>FL</v>
      </c>
      <c r="J624" s="124" t="str">
        <f t="shared" si="28"/>
        <v>FL</v>
      </c>
      <c r="K624" s="124" t="str">
        <f t="shared" si="30"/>
        <v>Southeast</v>
      </c>
      <c r="L624" s="124" t="str">
        <f>INDEX('State '!$A$1:$C$62,MATCH($I624,'State '!$B:$B,0),3)</f>
        <v>Southeast</v>
      </c>
      <c r="M624" s="124" t="str">
        <f>INDEX('State '!$A$1:$C$62,MATCH($J624,'State '!$B:$B,0),3)</f>
        <v>Southeast</v>
      </c>
      <c r="N624" s="124"/>
      <c r="O624" s="86">
        <v>13</v>
      </c>
      <c r="P624" s="86">
        <v>15</v>
      </c>
      <c r="Q624" s="86">
        <v>180</v>
      </c>
      <c r="R624" s="125">
        <v>24</v>
      </c>
      <c r="S624" s="124" t="s">
        <v>135</v>
      </c>
      <c r="T624" s="124" t="s">
        <v>390</v>
      </c>
      <c r="U624" s="124" t="s">
        <v>1286</v>
      </c>
      <c r="V624" s="124"/>
      <c r="W624" s="126"/>
    </row>
    <row r="625" spans="1:23" s="20" customFormat="1" x14ac:dyDescent="0.2">
      <c r="A625" s="123">
        <v>39990</v>
      </c>
      <c r="B625" s="102" t="s">
        <v>1387</v>
      </c>
      <c r="C625" s="102" t="s">
        <v>237</v>
      </c>
      <c r="D625" s="102" t="s">
        <v>141</v>
      </c>
      <c r="E625" s="102" t="s">
        <v>144</v>
      </c>
      <c r="F625" s="83">
        <v>37347</v>
      </c>
      <c r="G625" s="84">
        <v>2002</v>
      </c>
      <c r="H625" s="124" t="s">
        <v>1284</v>
      </c>
      <c r="I625" s="124" t="str">
        <f t="shared" si="29"/>
        <v>MS</v>
      </c>
      <c r="J625" s="124" t="str">
        <f t="shared" si="28"/>
        <v>FL</v>
      </c>
      <c r="K625" s="124" t="str">
        <f t="shared" si="30"/>
        <v>South Central, Southeast</v>
      </c>
      <c r="L625" s="124" t="str">
        <f>INDEX('State '!$A$1:$C$62,MATCH($I625,'State '!$B:$B,0),3)</f>
        <v>South Central</v>
      </c>
      <c r="M625" s="124" t="str">
        <f>INDEX('State '!$A$1:$C$62,MATCH($J625,'State '!$B:$B,0),3)</f>
        <v>Southeast</v>
      </c>
      <c r="N625" s="124"/>
      <c r="O625" s="86">
        <v>320</v>
      </c>
      <c r="P625" s="86">
        <v>64</v>
      </c>
      <c r="Q625" s="86">
        <v>298</v>
      </c>
      <c r="R625" s="125" t="s">
        <v>1285</v>
      </c>
      <c r="S625" s="124" t="s">
        <v>135</v>
      </c>
      <c r="T625" s="124" t="s">
        <v>390</v>
      </c>
      <c r="U625" s="124" t="s">
        <v>1286</v>
      </c>
      <c r="V625" s="124"/>
      <c r="W625" s="126"/>
    </row>
    <row r="626" spans="1:23" s="20" customFormat="1" x14ac:dyDescent="0.2">
      <c r="A626" s="123">
        <v>39990</v>
      </c>
      <c r="B626" s="102" t="s">
        <v>1333</v>
      </c>
      <c r="C626" s="102" t="s">
        <v>241</v>
      </c>
      <c r="D626" s="102" t="s">
        <v>141</v>
      </c>
      <c r="E626" s="102" t="s">
        <v>144</v>
      </c>
      <c r="F626" s="83">
        <v>37561</v>
      </c>
      <c r="G626" s="84">
        <v>2002</v>
      </c>
      <c r="H626" s="124" t="s">
        <v>17</v>
      </c>
      <c r="I626" s="124" t="str">
        <f t="shared" si="29"/>
        <v>AL</v>
      </c>
      <c r="J626" s="124" t="str">
        <f t="shared" si="28"/>
        <v>AL</v>
      </c>
      <c r="K626" s="124" t="str">
        <f t="shared" si="30"/>
        <v>South Central</v>
      </c>
      <c r="L626" s="124" t="str">
        <f>INDEX('State '!$A$1:$C$62,MATCH($I626,'State '!$B:$B,0),3)</f>
        <v>South Central</v>
      </c>
      <c r="M626" s="124" t="str">
        <f>INDEX('State '!$A$1:$C$62,MATCH($J626,'State '!$B:$B,0),3)</f>
        <v>South Central</v>
      </c>
      <c r="N626" s="124"/>
      <c r="O626" s="86"/>
      <c r="P626" s="86">
        <v>29</v>
      </c>
      <c r="Q626" s="86">
        <v>236</v>
      </c>
      <c r="R626" s="125" t="s">
        <v>422</v>
      </c>
      <c r="S626" s="124" t="s">
        <v>135</v>
      </c>
      <c r="T626" s="124" t="s">
        <v>390</v>
      </c>
      <c r="U626" s="124" t="s">
        <v>1334</v>
      </c>
      <c r="V626" s="124"/>
      <c r="W626" s="126"/>
    </row>
    <row r="627" spans="1:23" s="20" customFormat="1" x14ac:dyDescent="0.2">
      <c r="A627" s="123">
        <v>39990</v>
      </c>
      <c r="B627" s="102" t="s">
        <v>1347</v>
      </c>
      <c r="C627" s="102" t="s">
        <v>269</v>
      </c>
      <c r="D627" s="102" t="s">
        <v>137</v>
      </c>
      <c r="E627" s="102" t="s">
        <v>144</v>
      </c>
      <c r="F627" s="83">
        <v>37598</v>
      </c>
      <c r="G627" s="84">
        <v>2002</v>
      </c>
      <c r="H627" s="124" t="s">
        <v>1348</v>
      </c>
      <c r="I627" s="124" t="str">
        <f t="shared" si="29"/>
        <v>IL</v>
      </c>
      <c r="J627" s="124" t="str">
        <f t="shared" si="28"/>
        <v>WI</v>
      </c>
      <c r="K627" s="124" t="str">
        <f t="shared" si="30"/>
        <v>Midwest</v>
      </c>
      <c r="L627" s="124" t="str">
        <f>INDEX('State '!$A$1:$C$62,MATCH($I627,'State '!$B:$B,0),3)</f>
        <v>Midwest</v>
      </c>
      <c r="M627" s="124" t="str">
        <f>INDEX('State '!$A$1:$C$62,MATCH($J627,'State '!$B:$B,0),3)</f>
        <v>Midwest</v>
      </c>
      <c r="N627" s="124"/>
      <c r="O627" s="86">
        <v>237.8</v>
      </c>
      <c r="P627" s="86">
        <v>142</v>
      </c>
      <c r="Q627" s="86">
        <v>750</v>
      </c>
      <c r="R627" s="125" t="s">
        <v>1349</v>
      </c>
      <c r="S627" s="124" t="s">
        <v>135</v>
      </c>
      <c r="T627" s="124" t="s">
        <v>390</v>
      </c>
      <c r="U627" s="124" t="s">
        <v>1350</v>
      </c>
      <c r="V627" s="124"/>
      <c r="W627" s="126"/>
    </row>
    <row r="628" spans="1:23" s="20" customFormat="1" x14ac:dyDescent="0.2">
      <c r="A628" s="123">
        <v>39990</v>
      </c>
      <c r="B628" s="102" t="s">
        <v>1335</v>
      </c>
      <c r="C628" s="102" t="s">
        <v>244</v>
      </c>
      <c r="D628" s="102" t="s">
        <v>137</v>
      </c>
      <c r="E628" s="102" t="s">
        <v>144</v>
      </c>
      <c r="F628" s="83">
        <v>37422</v>
      </c>
      <c r="G628" s="84">
        <v>2002</v>
      </c>
      <c r="H628" s="124" t="s">
        <v>1336</v>
      </c>
      <c r="I628" s="124" t="str">
        <f t="shared" si="29"/>
        <v>MS</v>
      </c>
      <c r="J628" s="124" t="str">
        <f t="shared" si="28"/>
        <v>FL</v>
      </c>
      <c r="K628" s="124" t="str">
        <f t="shared" si="30"/>
        <v>South Central, Southeast</v>
      </c>
      <c r="L628" s="124" t="str">
        <f>INDEX('State '!$A$1:$C$62,MATCH($I628,'State '!$B:$B,0),3)</f>
        <v>South Central</v>
      </c>
      <c r="M628" s="124" t="str">
        <f>INDEX('State '!$A$1:$C$62,MATCH($J628,'State '!$B:$B,0),3)</f>
        <v>Southeast</v>
      </c>
      <c r="N628" s="124"/>
      <c r="O628" s="86">
        <v>1257</v>
      </c>
      <c r="P628" s="86">
        <v>560</v>
      </c>
      <c r="Q628" s="86">
        <v>1130</v>
      </c>
      <c r="R628" s="125" t="s">
        <v>399</v>
      </c>
      <c r="S628" s="124" t="s">
        <v>135</v>
      </c>
      <c r="T628" s="124" t="s">
        <v>390</v>
      </c>
      <c r="U628" s="124" t="s">
        <v>1093</v>
      </c>
      <c r="V628" s="124"/>
      <c r="W628" s="126"/>
    </row>
    <row r="629" spans="1:23" s="20" customFormat="1" x14ac:dyDescent="0.2">
      <c r="A629" s="123">
        <v>39990</v>
      </c>
      <c r="B629" s="102" t="s">
        <v>1371</v>
      </c>
      <c r="C629" s="102" t="s">
        <v>222</v>
      </c>
      <c r="D629" s="102" t="s">
        <v>137</v>
      </c>
      <c r="E629" s="102" t="s">
        <v>144</v>
      </c>
      <c r="F629" s="83">
        <v>37386</v>
      </c>
      <c r="G629" s="84">
        <v>2002</v>
      </c>
      <c r="H629" s="124" t="s">
        <v>1348</v>
      </c>
      <c r="I629" s="124" t="str">
        <f t="shared" si="29"/>
        <v>IL</v>
      </c>
      <c r="J629" s="124" t="str">
        <f t="shared" si="28"/>
        <v>WI</v>
      </c>
      <c r="K629" s="124" t="str">
        <f t="shared" si="30"/>
        <v>Midwest</v>
      </c>
      <c r="L629" s="124" t="str">
        <f>INDEX('State '!$A$1:$C$62,MATCH($I629,'State '!$B:$B,0),3)</f>
        <v>Midwest</v>
      </c>
      <c r="M629" s="124" t="str">
        <f>INDEX('State '!$A$1:$C$62,MATCH($J629,'State '!$B:$B,0),3)</f>
        <v>Midwest</v>
      </c>
      <c r="N629" s="124"/>
      <c r="O629" s="86">
        <v>75</v>
      </c>
      <c r="P629" s="86">
        <v>28.5</v>
      </c>
      <c r="Q629" s="86">
        <v>380</v>
      </c>
      <c r="R629" s="125">
        <v>36</v>
      </c>
      <c r="S629" s="124" t="s">
        <v>135</v>
      </c>
      <c r="T629" s="124" t="s">
        <v>390</v>
      </c>
      <c r="U629" s="124" t="s">
        <v>1372</v>
      </c>
      <c r="V629" s="124"/>
      <c r="W629" s="126"/>
    </row>
    <row r="630" spans="1:23" s="20" customFormat="1" x14ac:dyDescent="0.2">
      <c r="A630" s="123">
        <v>39990</v>
      </c>
      <c r="B630" s="102" t="s">
        <v>1363</v>
      </c>
      <c r="C630" s="102" t="s">
        <v>356</v>
      </c>
      <c r="D630" s="102" t="s">
        <v>134</v>
      </c>
      <c r="E630" s="102" t="s">
        <v>144</v>
      </c>
      <c r="F630" s="83">
        <v>37530</v>
      </c>
      <c r="G630" s="84">
        <v>2002</v>
      </c>
      <c r="H630" s="124" t="s">
        <v>6</v>
      </c>
      <c r="I630" s="124" t="str">
        <f t="shared" si="29"/>
        <v>TX</v>
      </c>
      <c r="J630" s="124" t="str">
        <f t="shared" si="28"/>
        <v>TX</v>
      </c>
      <c r="K630" s="124" t="str">
        <f t="shared" si="30"/>
        <v>South Central</v>
      </c>
      <c r="L630" s="124" t="str">
        <f>INDEX('State '!$A$1:$C$62,MATCH($I630,'State '!$B:$B,0),3)</f>
        <v>South Central</v>
      </c>
      <c r="M630" s="124" t="str">
        <f>INDEX('State '!$A$1:$C$62,MATCH($J630,'State '!$B:$B,0),3)</f>
        <v>South Central</v>
      </c>
      <c r="N630" s="124"/>
      <c r="O630" s="86">
        <v>70</v>
      </c>
      <c r="P630" s="86">
        <v>86</v>
      </c>
      <c r="Q630" s="86">
        <v>300</v>
      </c>
      <c r="R630" s="125">
        <v>30</v>
      </c>
      <c r="S630" s="124" t="s">
        <v>139</v>
      </c>
      <c r="T630" s="124" t="s">
        <v>188</v>
      </c>
      <c r="U630" s="124" t="s">
        <v>391</v>
      </c>
      <c r="V630" s="124"/>
      <c r="W630" s="126"/>
    </row>
    <row r="631" spans="1:23" s="20" customFormat="1" x14ac:dyDescent="0.2">
      <c r="A631" s="123">
        <v>39990</v>
      </c>
      <c r="B631" s="102" t="s">
        <v>1341</v>
      </c>
      <c r="C631" s="102" t="s">
        <v>226</v>
      </c>
      <c r="D631" s="102" t="s">
        <v>134</v>
      </c>
      <c r="E631" s="102" t="s">
        <v>144</v>
      </c>
      <c r="F631" s="83">
        <v>37500</v>
      </c>
      <c r="G631" s="84">
        <v>2002</v>
      </c>
      <c r="H631" s="124" t="s">
        <v>13</v>
      </c>
      <c r="I631" s="124" t="str">
        <f t="shared" si="29"/>
        <v>CA</v>
      </c>
      <c r="J631" s="124" t="str">
        <f t="shared" si="28"/>
        <v>CA</v>
      </c>
      <c r="K631" s="124" t="str">
        <f t="shared" si="30"/>
        <v>Pacific</v>
      </c>
      <c r="L631" s="124" t="str">
        <f>INDEX('State '!$A$1:$C$62,MATCH($I631,'State '!$B:$B,0),3)</f>
        <v>Pacific</v>
      </c>
      <c r="M631" s="124" t="str">
        <f>INDEX('State '!$A$1:$C$62,MATCH($J631,'State '!$B:$B,0),3)</f>
        <v>Pacific</v>
      </c>
      <c r="N631" s="124"/>
      <c r="O631" s="86">
        <v>29</v>
      </c>
      <c r="P631" s="86">
        <v>32</v>
      </c>
      <c r="Q631" s="86">
        <v>275</v>
      </c>
      <c r="R631" s="125">
        <v>24</v>
      </c>
      <c r="S631" s="124" t="s">
        <v>135</v>
      </c>
      <c r="T631" s="124" t="s">
        <v>390</v>
      </c>
      <c r="U631" s="124" t="s">
        <v>1342</v>
      </c>
      <c r="V631" s="124"/>
      <c r="W631" s="126"/>
    </row>
    <row r="632" spans="1:23" s="20" customFormat="1" x14ac:dyDescent="0.2">
      <c r="A632" s="123">
        <v>39990</v>
      </c>
      <c r="B632" s="105" t="s">
        <v>1375</v>
      </c>
      <c r="C632" s="105" t="s">
        <v>226</v>
      </c>
      <c r="D632" s="105" t="s">
        <v>141</v>
      </c>
      <c r="E632" s="102" t="s">
        <v>144</v>
      </c>
      <c r="F632" s="83">
        <v>37347</v>
      </c>
      <c r="G632" s="84">
        <v>2002</v>
      </c>
      <c r="H632" s="124" t="s">
        <v>13</v>
      </c>
      <c r="I632" s="124" t="str">
        <f t="shared" si="29"/>
        <v>CA</v>
      </c>
      <c r="J632" s="124" t="str">
        <f t="shared" si="28"/>
        <v>CA</v>
      </c>
      <c r="K632" s="124" t="str">
        <f t="shared" si="30"/>
        <v>Pacific</v>
      </c>
      <c r="L632" s="124" t="str">
        <f>INDEX('State '!$A$1:$C$62,MATCH($I632,'State '!$B:$B,0),3)</f>
        <v>Pacific</v>
      </c>
      <c r="M632" s="124" t="str">
        <f>INDEX('State '!$A$1:$C$62,MATCH($J632,'State '!$B:$B,0),3)</f>
        <v>Pacific</v>
      </c>
      <c r="N632" s="124"/>
      <c r="O632" s="86">
        <v>2.1</v>
      </c>
      <c r="P632" s="86"/>
      <c r="Q632" s="125">
        <v>500</v>
      </c>
      <c r="R632" s="129">
        <v>20</v>
      </c>
      <c r="S632" s="130" t="s">
        <v>135</v>
      </c>
      <c r="T632" s="130" t="s">
        <v>390</v>
      </c>
      <c r="U632" s="124" t="s">
        <v>1376</v>
      </c>
      <c r="V632" s="124"/>
      <c r="W632" s="126"/>
    </row>
    <row r="633" spans="1:23" s="20" customFormat="1" x14ac:dyDescent="0.2">
      <c r="A633" s="123">
        <v>39990</v>
      </c>
      <c r="B633" s="102" t="s">
        <v>1345</v>
      </c>
      <c r="C633" s="102" t="s">
        <v>226</v>
      </c>
      <c r="D633" s="102" t="s">
        <v>141</v>
      </c>
      <c r="E633" s="102" t="s">
        <v>144</v>
      </c>
      <c r="F633" s="83">
        <v>37438</v>
      </c>
      <c r="G633" s="84">
        <v>2002</v>
      </c>
      <c r="H633" s="124" t="s">
        <v>1270</v>
      </c>
      <c r="I633" s="124" t="str">
        <f t="shared" si="29"/>
        <v>WY</v>
      </c>
      <c r="J633" s="124" t="str">
        <f t="shared" si="28"/>
        <v>CA</v>
      </c>
      <c r="K633" s="124" t="str">
        <f t="shared" si="30"/>
        <v>Mountain, Pacific</v>
      </c>
      <c r="L633" s="124" t="str">
        <f>INDEX('State '!$A$1:$C$62,MATCH($I633,'State '!$B:$B,0),3)</f>
        <v>Mountain</v>
      </c>
      <c r="M633" s="124" t="str">
        <f>INDEX('State '!$A$1:$C$62,MATCH($J633,'State '!$B:$B,0),3)</f>
        <v>Pacific</v>
      </c>
      <c r="N633" s="124"/>
      <c r="O633" s="86">
        <v>80</v>
      </c>
      <c r="P633" s="86"/>
      <c r="Q633" s="86"/>
      <c r="R633" s="125">
        <v>36</v>
      </c>
      <c r="S633" s="124" t="s">
        <v>135</v>
      </c>
      <c r="T633" s="124" t="s">
        <v>390</v>
      </c>
      <c r="U633" s="124" t="s">
        <v>1346</v>
      </c>
      <c r="V633" s="124"/>
      <c r="W633" s="126"/>
    </row>
    <row r="634" spans="1:23" s="20" customFormat="1" x14ac:dyDescent="0.2">
      <c r="A634" s="123">
        <v>39990</v>
      </c>
      <c r="B634" s="102" t="s">
        <v>1343</v>
      </c>
      <c r="C634" s="102" t="s">
        <v>226</v>
      </c>
      <c r="D634" s="102" t="s">
        <v>134</v>
      </c>
      <c r="E634" s="102" t="s">
        <v>144</v>
      </c>
      <c r="F634" s="83">
        <v>37561</v>
      </c>
      <c r="G634" s="84">
        <v>2002</v>
      </c>
      <c r="H634" s="124" t="s">
        <v>31</v>
      </c>
      <c r="I634" s="124" t="str">
        <f t="shared" si="29"/>
        <v>NV</v>
      </c>
      <c r="J634" s="124" t="str">
        <f t="shared" si="28"/>
        <v>NV</v>
      </c>
      <c r="K634" s="124" t="str">
        <f t="shared" si="30"/>
        <v>Mountain</v>
      </c>
      <c r="L634" s="124" t="str">
        <f>INDEX('State '!$A$1:$C$62,MATCH($I634,'State '!$B:$B,0),3)</f>
        <v>Mountain</v>
      </c>
      <c r="M634" s="124" t="str">
        <f>INDEX('State '!$A$1:$C$62,MATCH($J634,'State '!$B:$B,0),3)</f>
        <v>Mountain</v>
      </c>
      <c r="N634" s="124"/>
      <c r="O634" s="86">
        <v>3.8</v>
      </c>
      <c r="P634" s="86">
        <v>3.54</v>
      </c>
      <c r="Q634" s="86">
        <v>219</v>
      </c>
      <c r="R634" s="125">
        <v>16</v>
      </c>
      <c r="S634" s="124" t="s">
        <v>135</v>
      </c>
      <c r="T634" s="124" t="s">
        <v>390</v>
      </c>
      <c r="U634" s="124" t="s">
        <v>1344</v>
      </c>
      <c r="V634" s="124"/>
      <c r="W634" s="126"/>
    </row>
    <row r="635" spans="1:23" s="20" customFormat="1" x14ac:dyDescent="0.2">
      <c r="A635" s="123">
        <v>39990</v>
      </c>
      <c r="B635" s="102" t="s">
        <v>1318</v>
      </c>
      <c r="C635" s="102" t="s">
        <v>270</v>
      </c>
      <c r="D635" s="102" t="s">
        <v>134</v>
      </c>
      <c r="E635" s="102" t="s">
        <v>144</v>
      </c>
      <c r="F635" s="83">
        <v>37287</v>
      </c>
      <c r="G635" s="84">
        <v>2002</v>
      </c>
      <c r="H635" s="124" t="s">
        <v>41</v>
      </c>
      <c r="I635" s="124" t="str">
        <f t="shared" si="29"/>
        <v>MI</v>
      </c>
      <c r="J635" s="124" t="str">
        <f t="shared" si="28"/>
        <v>MI</v>
      </c>
      <c r="K635" s="124" t="str">
        <f t="shared" si="30"/>
        <v>Midwest</v>
      </c>
      <c r="L635" s="124" t="str">
        <f>INDEX('State '!$A$1:$C$62,MATCH($I635,'State '!$B:$B,0),3)</f>
        <v>Midwest</v>
      </c>
      <c r="M635" s="124" t="str">
        <f>INDEX('State '!$A$1:$C$62,MATCH($J635,'State '!$B:$B,0),3)</f>
        <v>Midwest</v>
      </c>
      <c r="N635" s="124"/>
      <c r="O635" s="86"/>
      <c r="P635" s="86">
        <v>9.1999999999999993</v>
      </c>
      <c r="Q635" s="86">
        <v>110</v>
      </c>
      <c r="R635" s="125">
        <v>20</v>
      </c>
      <c r="S635" s="124" t="s">
        <v>139</v>
      </c>
      <c r="T635" s="124" t="s">
        <v>188</v>
      </c>
      <c r="U635" s="124" t="s">
        <v>391</v>
      </c>
      <c r="V635" s="124"/>
      <c r="W635" s="126"/>
    </row>
    <row r="636" spans="1:23" s="20" customFormat="1" x14ac:dyDescent="0.2">
      <c r="A636" s="123">
        <v>39990</v>
      </c>
      <c r="B636" s="102" t="s">
        <v>1298</v>
      </c>
      <c r="C636" s="102" t="s">
        <v>352</v>
      </c>
      <c r="D636" s="102" t="s">
        <v>142</v>
      </c>
      <c r="E636" s="102" t="s">
        <v>144</v>
      </c>
      <c r="F636" s="83">
        <v>37605</v>
      </c>
      <c r="G636" s="84">
        <v>2002</v>
      </c>
      <c r="H636" s="124" t="s">
        <v>1299</v>
      </c>
      <c r="I636" s="124" t="str">
        <f t="shared" si="29"/>
        <v>IL</v>
      </c>
      <c r="J636" s="124" t="str">
        <f t="shared" si="28"/>
        <v>MO</v>
      </c>
      <c r="K636" s="124" t="str">
        <f t="shared" si="30"/>
        <v>Midwest</v>
      </c>
      <c r="L636" s="124" t="str">
        <f>INDEX('State '!$A$1:$C$62,MATCH($I636,'State '!$B:$B,0),3)</f>
        <v>Midwest</v>
      </c>
      <c r="M636" s="124" t="str">
        <f>INDEX('State '!$A$1:$C$62,MATCH($J636,'State '!$B:$B,0),3)</f>
        <v>Midwest</v>
      </c>
      <c r="N636" s="124"/>
      <c r="O636" s="86">
        <v>13.4</v>
      </c>
      <c r="P636" s="86">
        <v>5.6</v>
      </c>
      <c r="Q636" s="86">
        <v>20</v>
      </c>
      <c r="R636" s="125">
        <v>12</v>
      </c>
      <c r="S636" s="124" t="s">
        <v>135</v>
      </c>
      <c r="T636" s="124" t="s">
        <v>390</v>
      </c>
      <c r="U636" s="124" t="s">
        <v>1300</v>
      </c>
      <c r="V636" s="124"/>
      <c r="W636" s="126"/>
    </row>
    <row r="637" spans="1:23" s="20" customFormat="1" x14ac:dyDescent="0.2">
      <c r="A637" s="123">
        <v>39990</v>
      </c>
      <c r="B637" s="102" t="s">
        <v>1326</v>
      </c>
      <c r="C637" s="102" t="s">
        <v>2139</v>
      </c>
      <c r="D637" s="102" t="s">
        <v>141</v>
      </c>
      <c r="E637" s="102" t="s">
        <v>144</v>
      </c>
      <c r="F637" s="83">
        <v>37500</v>
      </c>
      <c r="G637" s="84">
        <v>2002</v>
      </c>
      <c r="H637" s="124" t="s">
        <v>28</v>
      </c>
      <c r="I637" s="124" t="str">
        <f t="shared" si="29"/>
        <v>IL</v>
      </c>
      <c r="J637" s="124" t="str">
        <f t="shared" si="28"/>
        <v>IL</v>
      </c>
      <c r="K637" s="124" t="str">
        <f t="shared" si="30"/>
        <v>Midwest</v>
      </c>
      <c r="L637" s="124" t="str">
        <f>INDEX('State '!$A$1:$C$62,MATCH($I637,'State '!$B:$B,0),3)</f>
        <v>Midwest</v>
      </c>
      <c r="M637" s="124" t="str">
        <f>INDEX('State '!$A$1:$C$62,MATCH($J637,'State '!$B:$B,0),3)</f>
        <v>Midwest</v>
      </c>
      <c r="N637" s="124"/>
      <c r="O637" s="86">
        <v>37</v>
      </c>
      <c r="P637" s="86">
        <v>47</v>
      </c>
      <c r="Q637" s="86">
        <v>300</v>
      </c>
      <c r="R637" s="125">
        <v>24</v>
      </c>
      <c r="S637" s="124" t="s">
        <v>135</v>
      </c>
      <c r="T637" s="124" t="s">
        <v>390</v>
      </c>
      <c r="U637" s="124" t="s">
        <v>391</v>
      </c>
      <c r="V637" s="124"/>
      <c r="W637" s="126"/>
    </row>
    <row r="638" spans="1:23" s="20" customFormat="1" x14ac:dyDescent="0.2">
      <c r="A638" s="123">
        <v>39990</v>
      </c>
      <c r="B638" s="102" t="s">
        <v>1303</v>
      </c>
      <c r="C638" s="102" t="s">
        <v>2139</v>
      </c>
      <c r="D638" s="102" t="s">
        <v>141</v>
      </c>
      <c r="E638" s="102" t="s">
        <v>144</v>
      </c>
      <c r="F638" s="83">
        <v>37287</v>
      </c>
      <c r="G638" s="84">
        <v>2002</v>
      </c>
      <c r="H638" s="124" t="s">
        <v>43</v>
      </c>
      <c r="I638" s="124" t="str">
        <f t="shared" si="29"/>
        <v>NM</v>
      </c>
      <c r="J638" s="124" t="str">
        <f t="shared" si="28"/>
        <v>NM</v>
      </c>
      <c r="K638" s="124" t="str">
        <f t="shared" si="30"/>
        <v>Mountain</v>
      </c>
      <c r="L638" s="124" t="str">
        <f>INDEX('State '!$A$1:$C$62,MATCH($I638,'State '!$B:$B,0),3)</f>
        <v>Mountain</v>
      </c>
      <c r="M638" s="124" t="str">
        <f>INDEX('State '!$A$1:$C$62,MATCH($J638,'State '!$B:$B,0),3)</f>
        <v>Mountain</v>
      </c>
      <c r="N638" s="124"/>
      <c r="O638" s="86">
        <v>1.2</v>
      </c>
      <c r="P638" s="86"/>
      <c r="Q638" s="86">
        <v>60.1</v>
      </c>
      <c r="R638" s="125">
        <v>20</v>
      </c>
      <c r="S638" s="124" t="s">
        <v>135</v>
      </c>
      <c r="T638" s="124" t="s">
        <v>390</v>
      </c>
      <c r="U638" s="124" t="s">
        <v>391</v>
      </c>
      <c r="V638" s="124"/>
      <c r="W638" s="126"/>
    </row>
    <row r="639" spans="1:23" s="20" customFormat="1" x14ac:dyDescent="0.2">
      <c r="A639" s="123">
        <v>39990</v>
      </c>
      <c r="B639" s="102" t="s">
        <v>1368</v>
      </c>
      <c r="C639" s="102" t="s">
        <v>262</v>
      </c>
      <c r="D639" s="102" t="s">
        <v>141</v>
      </c>
      <c r="E639" s="102" t="s">
        <v>144</v>
      </c>
      <c r="F639" s="83">
        <v>37605</v>
      </c>
      <c r="G639" s="84">
        <v>2002</v>
      </c>
      <c r="H639" s="124" t="s">
        <v>1369</v>
      </c>
      <c r="I639" s="124" t="str">
        <f t="shared" si="29"/>
        <v>NE</v>
      </c>
      <c r="J639" s="124" t="str">
        <f t="shared" si="28"/>
        <v>MN</v>
      </c>
      <c r="K639" s="124" t="str">
        <f t="shared" si="30"/>
        <v>Mountain, Midwest</v>
      </c>
      <c r="L639" s="124" t="str">
        <f>INDEX('State '!$A$1:$C$62,MATCH($I639,'State '!$B:$B,0),3)</f>
        <v>Mountain</v>
      </c>
      <c r="M639" s="124" t="str">
        <f>INDEX('State '!$A$1:$C$62,MATCH($J639,'State '!$B:$B,0),3)</f>
        <v>Midwest</v>
      </c>
      <c r="N639" s="124"/>
      <c r="O639" s="86">
        <v>0.28999999999999998</v>
      </c>
      <c r="P639" s="86"/>
      <c r="Q639" s="86">
        <v>90</v>
      </c>
      <c r="R639" s="125">
        <v>24</v>
      </c>
      <c r="S639" s="124" t="s">
        <v>135</v>
      </c>
      <c r="T639" s="124" t="s">
        <v>390</v>
      </c>
      <c r="U639" s="124" t="s">
        <v>1370</v>
      </c>
      <c r="V639" s="124"/>
      <c r="W639" s="126"/>
    </row>
    <row r="640" spans="1:23" s="20" customFormat="1" x14ac:dyDescent="0.2">
      <c r="A640" s="123">
        <v>39990</v>
      </c>
      <c r="B640" s="102" t="s">
        <v>1358</v>
      </c>
      <c r="C640" s="102" t="s">
        <v>246</v>
      </c>
      <c r="D640" s="102" t="s">
        <v>137</v>
      </c>
      <c r="E640" s="102" t="s">
        <v>144</v>
      </c>
      <c r="F640" s="83">
        <v>37530</v>
      </c>
      <c r="G640" s="84">
        <v>2002</v>
      </c>
      <c r="H640" s="124" t="s">
        <v>1359</v>
      </c>
      <c r="I640" s="124" t="str">
        <f t="shared" si="29"/>
        <v>AZ</v>
      </c>
      <c r="J640" s="124" t="str">
        <f t="shared" si="28"/>
        <v>MX</v>
      </c>
      <c r="K640" s="124" t="str">
        <f t="shared" si="30"/>
        <v>Mountain, Pacific, Mexico</v>
      </c>
      <c r="L640" s="124" t="str">
        <f>INDEX('State '!$A$1:$C$62,MATCH($I640,'State '!$B:$B,0),3)</f>
        <v>Mountain</v>
      </c>
      <c r="M640" s="124" t="str">
        <f>INDEX('State '!$A$1:$C$62,MATCH($J640,'State '!$B:$B,0),3)</f>
        <v>Mexico</v>
      </c>
      <c r="N640" s="124" t="s">
        <v>2575</v>
      </c>
      <c r="O640" s="86">
        <v>156</v>
      </c>
      <c r="P640" s="86">
        <v>80</v>
      </c>
      <c r="Q640" s="86">
        <v>500</v>
      </c>
      <c r="R640" s="125" t="s">
        <v>399</v>
      </c>
      <c r="S640" s="124" t="s">
        <v>135</v>
      </c>
      <c r="T640" s="124" t="s">
        <v>390</v>
      </c>
      <c r="U640" s="124" t="s">
        <v>1360</v>
      </c>
      <c r="V640" s="124"/>
      <c r="W640" s="126"/>
    </row>
    <row r="641" spans="1:23" s="20" customFormat="1" x14ac:dyDescent="0.2">
      <c r="A641" s="123">
        <v>39990</v>
      </c>
      <c r="B641" s="102" t="s">
        <v>1364</v>
      </c>
      <c r="C641" s="102" t="s">
        <v>258</v>
      </c>
      <c r="D641" s="102" t="s">
        <v>134</v>
      </c>
      <c r="E641" s="102" t="s">
        <v>144</v>
      </c>
      <c r="F641" s="83">
        <v>37590</v>
      </c>
      <c r="G641" s="125">
        <v>2002</v>
      </c>
      <c r="H641" s="124" t="s">
        <v>50</v>
      </c>
      <c r="I641" s="124" t="str">
        <f t="shared" si="29"/>
        <v>WA</v>
      </c>
      <c r="J641" s="124" t="str">
        <f t="shared" ref="J641:J704" si="31">RIGHT($H641,2)</f>
        <v>WA</v>
      </c>
      <c r="K641" s="124" t="str">
        <f t="shared" si="30"/>
        <v>Pacific</v>
      </c>
      <c r="L641" s="124" t="str">
        <f>INDEX('State '!$A$1:$C$62,MATCH($I641,'State '!$B:$B,0),3)</f>
        <v>Pacific</v>
      </c>
      <c r="M641" s="124" t="str">
        <f>INDEX('State '!$A$1:$C$62,MATCH($J641,'State '!$B:$B,0),3)</f>
        <v>Pacific</v>
      </c>
      <c r="N641" s="124"/>
      <c r="O641" s="86">
        <v>124</v>
      </c>
      <c r="P641" s="86">
        <v>48.9</v>
      </c>
      <c r="Q641" s="86">
        <v>160</v>
      </c>
      <c r="R641" s="125">
        <v>20</v>
      </c>
      <c r="S641" s="124" t="s">
        <v>135</v>
      </c>
      <c r="T641" s="124" t="s">
        <v>390</v>
      </c>
      <c r="U641" s="124" t="s">
        <v>1365</v>
      </c>
      <c r="V641" s="124"/>
      <c r="W641" s="126"/>
    </row>
    <row r="642" spans="1:23" s="20" customFormat="1" x14ac:dyDescent="0.2">
      <c r="A642" s="123">
        <v>39990</v>
      </c>
      <c r="B642" s="102" t="s">
        <v>1355</v>
      </c>
      <c r="C642" s="102" t="s">
        <v>325</v>
      </c>
      <c r="D642" s="102" t="s">
        <v>134</v>
      </c>
      <c r="E642" s="102" t="s">
        <v>144</v>
      </c>
      <c r="F642" s="83">
        <v>37438</v>
      </c>
      <c r="G642" s="125">
        <v>2002</v>
      </c>
      <c r="H642" s="124" t="s">
        <v>14</v>
      </c>
      <c r="I642" s="124" t="str">
        <f t="shared" si="29"/>
        <v>MS</v>
      </c>
      <c r="J642" s="124" t="str">
        <f t="shared" si="31"/>
        <v>MS</v>
      </c>
      <c r="K642" s="124" t="str">
        <f t="shared" si="30"/>
        <v>South Central</v>
      </c>
      <c r="L642" s="124" t="str">
        <f>INDEX('State '!$A$1:$C$62,MATCH($I642,'State '!$B:$B,0),3)</f>
        <v>South Central</v>
      </c>
      <c r="M642" s="124" t="str">
        <f>INDEX('State '!$A$1:$C$62,MATCH($J642,'State '!$B:$B,0),3)</f>
        <v>South Central</v>
      </c>
      <c r="N642" s="124"/>
      <c r="O642" s="86">
        <v>94.3</v>
      </c>
      <c r="P642" s="86">
        <v>58.7</v>
      </c>
      <c r="Q642" s="86">
        <v>680</v>
      </c>
      <c r="R642" s="125">
        <v>36</v>
      </c>
      <c r="S642" s="124" t="s">
        <v>135</v>
      </c>
      <c r="T642" s="124" t="s">
        <v>390</v>
      </c>
      <c r="U642" s="124" t="s">
        <v>1356</v>
      </c>
      <c r="V642" s="124"/>
      <c r="W642" s="126"/>
    </row>
    <row r="643" spans="1:23" s="20" customFormat="1" x14ac:dyDescent="0.2">
      <c r="A643" s="123">
        <v>39990</v>
      </c>
      <c r="B643" s="102" t="s">
        <v>1340</v>
      </c>
      <c r="C643" s="102" t="s">
        <v>314</v>
      </c>
      <c r="D643" s="102" t="s">
        <v>141</v>
      </c>
      <c r="E643" s="102" t="s">
        <v>144</v>
      </c>
      <c r="F643" s="83">
        <v>37530</v>
      </c>
      <c r="G643" s="125">
        <v>2002</v>
      </c>
      <c r="H643" s="124" t="s">
        <v>13</v>
      </c>
      <c r="I643" s="124" t="str">
        <f t="shared" ref="I643:I706" si="32">LEFT($H643,2)</f>
        <v>CA</v>
      </c>
      <c r="J643" s="124" t="str">
        <f t="shared" si="31"/>
        <v>CA</v>
      </c>
      <c r="K643" s="124" t="str">
        <f t="shared" ref="K643:K706" si="33">IF($L643=$M643,L643,CONCATENATE($L643,", ",IF(ISBLANK(N643),"",CONCATENATE(N643,", ")),$M643))</f>
        <v>Pacific</v>
      </c>
      <c r="L643" s="124" t="str">
        <f>INDEX('State '!$A$1:$C$62,MATCH($I643,'State '!$B:$B,0),3)</f>
        <v>Pacific</v>
      </c>
      <c r="M643" s="124" t="str">
        <f>INDEX('State '!$A$1:$C$62,MATCH($J643,'State '!$B:$B,0),3)</f>
        <v>Pacific</v>
      </c>
      <c r="N643" s="124"/>
      <c r="O643" s="86">
        <v>39.5</v>
      </c>
      <c r="P643" s="86">
        <v>14</v>
      </c>
      <c r="Q643" s="86">
        <v>180</v>
      </c>
      <c r="R643" s="125">
        <v>42</v>
      </c>
      <c r="S643" s="124" t="s">
        <v>139</v>
      </c>
      <c r="T643" s="124" t="s">
        <v>188</v>
      </c>
      <c r="U643" s="124" t="s">
        <v>391</v>
      </c>
      <c r="V643" s="124"/>
      <c r="W643" s="126"/>
    </row>
    <row r="644" spans="1:23" s="20" customFormat="1" x14ac:dyDescent="0.2">
      <c r="A644" s="123">
        <v>39990</v>
      </c>
      <c r="B644" s="105" t="s">
        <v>1379</v>
      </c>
      <c r="C644" s="102" t="s">
        <v>2310</v>
      </c>
      <c r="D644" s="105" t="s">
        <v>141</v>
      </c>
      <c r="E644" s="102" t="s">
        <v>144</v>
      </c>
      <c r="F644" s="83">
        <v>37561</v>
      </c>
      <c r="G644" s="125">
        <v>2002</v>
      </c>
      <c r="H644" s="124" t="s">
        <v>2242</v>
      </c>
      <c r="I644" s="124" t="str">
        <f t="shared" si="32"/>
        <v>BC</v>
      </c>
      <c r="J644" s="124" t="str">
        <f t="shared" si="31"/>
        <v>CA</v>
      </c>
      <c r="K644" s="124" t="str">
        <f t="shared" si="33"/>
        <v>Canada, Mountain, Pacific</v>
      </c>
      <c r="L644" s="124" t="str">
        <f>INDEX('State '!$A$1:$C$62,MATCH($I644,'State '!$B:$B,0),3)</f>
        <v>Canada</v>
      </c>
      <c r="M644" s="124" t="str">
        <f>INDEX('State '!$A$1:$C$62,MATCH($J644,'State '!$B:$B,0),3)</f>
        <v>Pacific</v>
      </c>
      <c r="N644" s="124" t="s">
        <v>2574</v>
      </c>
      <c r="O644" s="86">
        <v>129.4</v>
      </c>
      <c r="P644" s="86">
        <v>21</v>
      </c>
      <c r="Q644" s="125">
        <v>207</v>
      </c>
      <c r="R644" s="129">
        <v>42</v>
      </c>
      <c r="S644" s="130" t="s">
        <v>135</v>
      </c>
      <c r="T644" s="124" t="s">
        <v>390</v>
      </c>
      <c r="U644" s="124" t="s">
        <v>1380</v>
      </c>
      <c r="V644" s="124"/>
      <c r="W644" s="126"/>
    </row>
    <row r="645" spans="1:23" s="20" customFormat="1" x14ac:dyDescent="0.2">
      <c r="A645" s="123">
        <v>39990</v>
      </c>
      <c r="B645" s="102" t="s">
        <v>1351</v>
      </c>
      <c r="C645" s="102" t="s">
        <v>1351</v>
      </c>
      <c r="D645" s="102" t="s">
        <v>142</v>
      </c>
      <c r="E645" s="102" t="s">
        <v>144</v>
      </c>
      <c r="F645" s="83">
        <v>37438</v>
      </c>
      <c r="G645" s="125">
        <v>2002</v>
      </c>
      <c r="H645" s="124" t="s">
        <v>1352</v>
      </c>
      <c r="I645" s="124" t="str">
        <f t="shared" si="32"/>
        <v>NM</v>
      </c>
      <c r="J645" s="124" t="str">
        <f t="shared" si="31"/>
        <v>CA</v>
      </c>
      <c r="K645" s="124" t="str">
        <f t="shared" si="33"/>
        <v>Mountain, Pacific</v>
      </c>
      <c r="L645" s="124" t="str">
        <f>INDEX('State '!$A$1:$C$62,MATCH($I645,'State '!$B:$B,0),3)</f>
        <v>Mountain</v>
      </c>
      <c r="M645" s="124" t="str">
        <f>INDEX('State '!$A$1:$C$62,MATCH($J645,'State '!$B:$B,0),3)</f>
        <v>Pacific</v>
      </c>
      <c r="N645" s="124"/>
      <c r="O645" s="86">
        <v>100</v>
      </c>
      <c r="P645" s="86">
        <v>405</v>
      </c>
      <c r="Q645" s="86">
        <v>87</v>
      </c>
      <c r="R645" s="125">
        <v>16</v>
      </c>
      <c r="S645" s="124" t="s">
        <v>135</v>
      </c>
      <c r="T645" s="124" t="s">
        <v>390</v>
      </c>
      <c r="U645" s="124" t="s">
        <v>1353</v>
      </c>
      <c r="V645" s="124"/>
      <c r="W645" s="126"/>
    </row>
    <row r="646" spans="1:23" s="20" customFormat="1" x14ac:dyDescent="0.2">
      <c r="A646" s="123">
        <v>39990</v>
      </c>
      <c r="B646" s="102" t="s">
        <v>1354</v>
      </c>
      <c r="C646" s="102" t="s">
        <v>354</v>
      </c>
      <c r="D646" s="102" t="s">
        <v>141</v>
      </c>
      <c r="E646" s="102" t="s">
        <v>144</v>
      </c>
      <c r="F646" s="83">
        <v>37288</v>
      </c>
      <c r="G646" s="125">
        <v>2002</v>
      </c>
      <c r="H646" s="124" t="s">
        <v>13</v>
      </c>
      <c r="I646" s="124" t="str">
        <f t="shared" si="32"/>
        <v>CA</v>
      </c>
      <c r="J646" s="124" t="str">
        <f t="shared" si="31"/>
        <v>CA</v>
      </c>
      <c r="K646" s="124" t="str">
        <f t="shared" si="33"/>
        <v>Pacific</v>
      </c>
      <c r="L646" s="124" t="str">
        <f>INDEX('State '!$A$1:$C$62,MATCH($I646,'State '!$B:$B,0),3)</f>
        <v>Pacific</v>
      </c>
      <c r="M646" s="124" t="str">
        <f>INDEX('State '!$A$1:$C$62,MATCH($J646,'State '!$B:$B,0),3)</f>
        <v>Pacific</v>
      </c>
      <c r="N646" s="124"/>
      <c r="O646" s="86">
        <v>40</v>
      </c>
      <c r="P646" s="86">
        <v>32</v>
      </c>
      <c r="Q646" s="86">
        <v>200</v>
      </c>
      <c r="R646" s="125">
        <v>30</v>
      </c>
      <c r="S646" s="124" t="s">
        <v>139</v>
      </c>
      <c r="T646" s="124" t="s">
        <v>188</v>
      </c>
      <c r="U646" s="124" t="s">
        <v>391</v>
      </c>
      <c r="V646" s="124"/>
      <c r="W646" s="126"/>
    </row>
    <row r="647" spans="1:23" s="20" customFormat="1" x14ac:dyDescent="0.2">
      <c r="A647" s="123">
        <v>39990</v>
      </c>
      <c r="B647" s="102" t="s">
        <v>1395</v>
      </c>
      <c r="C647" s="102" t="s">
        <v>216</v>
      </c>
      <c r="D647" s="102" t="s">
        <v>141</v>
      </c>
      <c r="E647" s="102" t="s">
        <v>144</v>
      </c>
      <c r="F647" s="83">
        <v>37408</v>
      </c>
      <c r="G647" s="125">
        <v>2002</v>
      </c>
      <c r="H647" s="124" t="s">
        <v>1396</v>
      </c>
      <c r="I647" s="124" t="str">
        <f t="shared" si="32"/>
        <v>MS</v>
      </c>
      <c r="J647" s="124" t="str">
        <f t="shared" si="31"/>
        <v>GA</v>
      </c>
      <c r="K647" s="124" t="str">
        <f t="shared" si="33"/>
        <v>South Central, Southeast</v>
      </c>
      <c r="L647" s="124" t="str">
        <f>INDEX('State '!$A$1:$C$62,MATCH($I647,'State '!$B:$B,0),3)</f>
        <v>South Central</v>
      </c>
      <c r="M647" s="124" t="str">
        <f>INDEX('State '!$A$1:$C$62,MATCH($J647,'State '!$B:$B,0),3)</f>
        <v>Southeast</v>
      </c>
      <c r="N647" s="124"/>
      <c r="O647" s="86">
        <v>53.6</v>
      </c>
      <c r="P647" s="86">
        <v>39</v>
      </c>
      <c r="Q647" s="86">
        <v>139.9</v>
      </c>
      <c r="R647" s="125" t="s">
        <v>413</v>
      </c>
      <c r="S647" s="124" t="s">
        <v>135</v>
      </c>
      <c r="T647" s="124" t="s">
        <v>390</v>
      </c>
      <c r="U647" s="124" t="s">
        <v>1279</v>
      </c>
      <c r="V647" s="124"/>
      <c r="W647" s="126"/>
    </row>
    <row r="648" spans="1:23" s="20" customFormat="1" x14ac:dyDescent="0.2">
      <c r="A648" s="123">
        <v>39990</v>
      </c>
      <c r="B648" s="102" t="s">
        <v>1377</v>
      </c>
      <c r="C648" s="102" t="s">
        <v>207</v>
      </c>
      <c r="D648" s="102" t="s">
        <v>134</v>
      </c>
      <c r="E648" s="102" t="s">
        <v>144</v>
      </c>
      <c r="F648" s="83">
        <v>37500</v>
      </c>
      <c r="G648" s="125">
        <v>2002</v>
      </c>
      <c r="H648" s="124" t="s">
        <v>51</v>
      </c>
      <c r="I648" s="124" t="str">
        <f t="shared" si="32"/>
        <v>RI</v>
      </c>
      <c r="J648" s="124" t="str">
        <f t="shared" si="31"/>
        <v>RI</v>
      </c>
      <c r="K648" s="124" t="str">
        <f t="shared" si="33"/>
        <v>Northeast</v>
      </c>
      <c r="L648" s="124" t="str">
        <f>INDEX('State '!$A$1:$C$62,MATCH($I648,'State '!$B:$B,0),3)</f>
        <v>Northeast</v>
      </c>
      <c r="M648" s="124" t="str">
        <f>INDEX('State '!$A$1:$C$62,MATCH($J648,'State '!$B:$B,0),3)</f>
        <v>Northeast</v>
      </c>
      <c r="N648" s="124"/>
      <c r="O648" s="86">
        <v>14.1</v>
      </c>
      <c r="P648" s="86"/>
      <c r="Q648" s="86">
        <v>100</v>
      </c>
      <c r="R648" s="125">
        <v>12</v>
      </c>
      <c r="S648" s="124" t="s">
        <v>135</v>
      </c>
      <c r="T648" s="124" t="s">
        <v>390</v>
      </c>
      <c r="U648" s="124" t="s">
        <v>1378</v>
      </c>
      <c r="V648" s="124"/>
      <c r="W648" s="126"/>
    </row>
    <row r="649" spans="1:23" s="20" customFormat="1" x14ac:dyDescent="0.2">
      <c r="A649" s="123">
        <v>39990</v>
      </c>
      <c r="B649" s="105" t="s">
        <v>1381</v>
      </c>
      <c r="C649" s="105" t="s">
        <v>207</v>
      </c>
      <c r="D649" s="105" t="s">
        <v>134</v>
      </c>
      <c r="E649" s="102" t="s">
        <v>144</v>
      </c>
      <c r="F649" s="83">
        <v>37430</v>
      </c>
      <c r="G649" s="125">
        <v>2002</v>
      </c>
      <c r="H649" s="124" t="s">
        <v>1382</v>
      </c>
      <c r="I649" s="124" t="str">
        <f t="shared" si="32"/>
        <v>NY</v>
      </c>
      <c r="J649" s="124" t="str">
        <f t="shared" si="31"/>
        <v>PA</v>
      </c>
      <c r="K649" s="124" t="str">
        <f t="shared" si="33"/>
        <v>Northeast</v>
      </c>
      <c r="L649" s="124" t="str">
        <f>INDEX('State '!$A$1:$C$62,MATCH($I649,'State '!$B:$B,0),3)</f>
        <v>Northeast</v>
      </c>
      <c r="M649" s="124" t="str">
        <f>INDEX('State '!$A$1:$C$62,MATCH($J649,'State '!$B:$B,0),3)</f>
        <v>Northeast</v>
      </c>
      <c r="N649" s="124"/>
      <c r="O649" s="86">
        <v>86.5</v>
      </c>
      <c r="P649" s="86">
        <v>24</v>
      </c>
      <c r="Q649" s="125">
        <v>487</v>
      </c>
      <c r="R649" s="129" t="s">
        <v>422</v>
      </c>
      <c r="S649" s="130" t="s">
        <v>135</v>
      </c>
      <c r="T649" s="124" t="s">
        <v>390</v>
      </c>
      <c r="U649" s="124" t="s">
        <v>1383</v>
      </c>
      <c r="V649" s="124"/>
      <c r="W649" s="126"/>
    </row>
    <row r="650" spans="1:23" s="20" customFormat="1" x14ac:dyDescent="0.2">
      <c r="A650" s="123">
        <v>39990</v>
      </c>
      <c r="B650" s="102" t="s">
        <v>1385</v>
      </c>
      <c r="C650" s="102" t="s">
        <v>200</v>
      </c>
      <c r="D650" s="102" t="s">
        <v>134</v>
      </c>
      <c r="E650" s="102" t="s">
        <v>144</v>
      </c>
      <c r="F650" s="83">
        <v>37591</v>
      </c>
      <c r="G650" s="125">
        <v>2002</v>
      </c>
      <c r="H650" s="124" t="s">
        <v>20</v>
      </c>
      <c r="I650" s="124" t="str">
        <f t="shared" si="32"/>
        <v>NJ</v>
      </c>
      <c r="J650" s="124" t="str">
        <f t="shared" si="31"/>
        <v>NJ</v>
      </c>
      <c r="K650" s="124" t="str">
        <f t="shared" si="33"/>
        <v>Northeast</v>
      </c>
      <c r="L650" s="124" t="str">
        <f>INDEX('State '!$A$1:$C$62,MATCH($I650,'State '!$B:$B,0),3)</f>
        <v>Northeast</v>
      </c>
      <c r="M650" s="124" t="str">
        <f>INDEX('State '!$A$1:$C$62,MATCH($J650,'State '!$B:$B,0),3)</f>
        <v>Northeast</v>
      </c>
      <c r="N650" s="124"/>
      <c r="O650" s="86">
        <v>28</v>
      </c>
      <c r="P650" s="86">
        <v>13</v>
      </c>
      <c r="Q650" s="86">
        <v>25</v>
      </c>
      <c r="R650" s="125">
        <v>36</v>
      </c>
      <c r="S650" s="124" t="s">
        <v>135</v>
      </c>
      <c r="T650" s="124" t="s">
        <v>390</v>
      </c>
      <c r="U650" s="124" t="s">
        <v>1386</v>
      </c>
      <c r="V650" s="124"/>
      <c r="W650" s="126"/>
    </row>
    <row r="651" spans="1:23" s="20" customFormat="1" x14ac:dyDescent="0.2">
      <c r="A651" s="123">
        <v>39990</v>
      </c>
      <c r="B651" s="102" t="s">
        <v>1373</v>
      </c>
      <c r="C651" s="102" t="s">
        <v>200</v>
      </c>
      <c r="D651" s="102" t="s">
        <v>134</v>
      </c>
      <c r="E651" s="102" t="s">
        <v>144</v>
      </c>
      <c r="F651" s="83">
        <v>37591</v>
      </c>
      <c r="G651" s="125">
        <v>2002</v>
      </c>
      <c r="H651" s="124" t="s">
        <v>8</v>
      </c>
      <c r="I651" s="124" t="str">
        <f t="shared" si="32"/>
        <v>OH</v>
      </c>
      <c r="J651" s="124" t="str">
        <f t="shared" si="31"/>
        <v>OH</v>
      </c>
      <c r="K651" s="124" t="str">
        <f t="shared" si="33"/>
        <v>Northeast</v>
      </c>
      <c r="L651" s="124" t="str">
        <f>INDEX('State '!$A$1:$C$62,MATCH($I651,'State '!$B:$B,0),3)</f>
        <v>Northeast</v>
      </c>
      <c r="M651" s="124" t="str">
        <f>INDEX('State '!$A$1:$C$62,MATCH($J651,'State '!$B:$B,0),3)</f>
        <v>Northeast</v>
      </c>
      <c r="N651" s="124"/>
      <c r="O651" s="86">
        <v>15</v>
      </c>
      <c r="P651" s="86">
        <v>9.6</v>
      </c>
      <c r="Q651" s="86">
        <v>289</v>
      </c>
      <c r="R651" s="125">
        <v>24</v>
      </c>
      <c r="S651" s="124" t="s">
        <v>135</v>
      </c>
      <c r="T651" s="124" t="s">
        <v>390</v>
      </c>
      <c r="U651" s="124" t="s">
        <v>1374</v>
      </c>
      <c r="V651" s="124"/>
      <c r="W651" s="126"/>
    </row>
    <row r="652" spans="1:23" s="20" customFormat="1" ht="25.5" x14ac:dyDescent="0.2">
      <c r="A652" s="123">
        <v>39990</v>
      </c>
      <c r="B652" s="102" t="s">
        <v>1390</v>
      </c>
      <c r="C652" s="102" t="s">
        <v>200</v>
      </c>
      <c r="D652" s="102" t="s">
        <v>141</v>
      </c>
      <c r="E652" s="102" t="s">
        <v>144</v>
      </c>
      <c r="F652" s="83">
        <v>37591</v>
      </c>
      <c r="G652" s="125">
        <v>2002</v>
      </c>
      <c r="H652" s="124" t="s">
        <v>1391</v>
      </c>
      <c r="I652" s="124" t="str">
        <f t="shared" si="32"/>
        <v>WV</v>
      </c>
      <c r="J652" s="124" t="str">
        <f t="shared" si="31"/>
        <v>NJ</v>
      </c>
      <c r="K652" s="124" t="str">
        <f t="shared" si="33"/>
        <v>Northeast</v>
      </c>
      <c r="L652" s="124" t="str">
        <f>INDEX('State '!$A$1:$C$62,MATCH($I652,'State '!$B:$B,0),3)</f>
        <v>Northeast</v>
      </c>
      <c r="M652" s="124" t="str">
        <f>INDEX('State '!$A$1:$C$62,MATCH($J652,'State '!$B:$B,0),3)</f>
        <v>Northeast</v>
      </c>
      <c r="N652" s="124"/>
      <c r="O652" s="86">
        <v>75.23</v>
      </c>
      <c r="P652" s="86">
        <v>36</v>
      </c>
      <c r="Q652" s="86">
        <v>100</v>
      </c>
      <c r="R652" s="125">
        <v>36</v>
      </c>
      <c r="S652" s="124" t="s">
        <v>135</v>
      </c>
      <c r="T652" s="124" t="s">
        <v>390</v>
      </c>
      <c r="U652" s="124" t="s">
        <v>1392</v>
      </c>
      <c r="V652" s="124"/>
      <c r="W652" s="126"/>
    </row>
    <row r="653" spans="1:23" s="20" customFormat="1" x14ac:dyDescent="0.2">
      <c r="A653" s="123">
        <v>39990</v>
      </c>
      <c r="B653" s="102" t="s">
        <v>1928</v>
      </c>
      <c r="C653" s="102" t="s">
        <v>290</v>
      </c>
      <c r="D653" s="102" t="s">
        <v>134</v>
      </c>
      <c r="E653" s="102" t="s">
        <v>144</v>
      </c>
      <c r="F653" s="83">
        <v>37580</v>
      </c>
      <c r="G653" s="125">
        <v>2002</v>
      </c>
      <c r="H653" s="124" t="s">
        <v>1366</v>
      </c>
      <c r="I653" s="124" t="str">
        <f t="shared" si="32"/>
        <v>OR</v>
      </c>
      <c r="J653" s="124" t="str">
        <f t="shared" si="31"/>
        <v>NV</v>
      </c>
      <c r="K653" s="124" t="str">
        <f t="shared" si="33"/>
        <v>Pacific, Mountain</v>
      </c>
      <c r="L653" s="124" t="str">
        <f>INDEX('State '!$A$1:$C$62,MATCH($I653,'State '!$B:$B,0),3)</f>
        <v>Pacific</v>
      </c>
      <c r="M653" s="124" t="str">
        <f>INDEX('State '!$A$1:$C$62,MATCH($J653,'State '!$B:$B,0),3)</f>
        <v>Mountain</v>
      </c>
      <c r="N653" s="124"/>
      <c r="O653" s="86">
        <v>36</v>
      </c>
      <c r="P653" s="86">
        <v>10.5</v>
      </c>
      <c r="Q653" s="86">
        <v>54</v>
      </c>
      <c r="R653" s="125">
        <v>16</v>
      </c>
      <c r="S653" s="124" t="s">
        <v>135</v>
      </c>
      <c r="T653" s="124" t="s">
        <v>390</v>
      </c>
      <c r="U653" s="124" t="s">
        <v>1367</v>
      </c>
      <c r="V653" s="124"/>
      <c r="W653" s="126" t="s">
        <v>2422</v>
      </c>
    </row>
    <row r="654" spans="1:23" s="20" customFormat="1" x14ac:dyDescent="0.2">
      <c r="A654" s="123">
        <v>39990</v>
      </c>
      <c r="B654" s="102" t="s">
        <v>1397</v>
      </c>
      <c r="C654" s="102" t="s">
        <v>357</v>
      </c>
      <c r="D654" s="102" t="s">
        <v>141</v>
      </c>
      <c r="E654" s="102" t="s">
        <v>144</v>
      </c>
      <c r="F654" s="83">
        <v>37386</v>
      </c>
      <c r="G654" s="125">
        <v>2002</v>
      </c>
      <c r="H654" s="124" t="s">
        <v>1398</v>
      </c>
      <c r="I654" s="124" t="str">
        <f t="shared" si="32"/>
        <v>CO</v>
      </c>
      <c r="J654" s="124" t="str">
        <f t="shared" si="31"/>
        <v>NE</v>
      </c>
      <c r="K654" s="124" t="str">
        <f t="shared" si="33"/>
        <v>Mountain</v>
      </c>
      <c r="L654" s="124" t="str">
        <f>INDEX('State '!$A$1:$C$62,MATCH($I654,'State '!$B:$B,0),3)</f>
        <v>Mountain</v>
      </c>
      <c r="M654" s="124" t="str">
        <f>INDEX('State '!$A$1:$C$62,MATCH($J654,'State '!$B:$B,0),3)</f>
        <v>Mountain</v>
      </c>
      <c r="N654" s="124" t="s">
        <v>2576</v>
      </c>
      <c r="O654" s="86">
        <v>58.5</v>
      </c>
      <c r="P654" s="86"/>
      <c r="Q654" s="86">
        <v>324</v>
      </c>
      <c r="R654" s="125">
        <v>36</v>
      </c>
      <c r="S654" s="124" t="s">
        <v>135</v>
      </c>
      <c r="T654" s="124" t="s">
        <v>390</v>
      </c>
      <c r="U654" s="124" t="s">
        <v>1399</v>
      </c>
      <c r="V654" s="124"/>
      <c r="W654" s="126"/>
    </row>
    <row r="655" spans="1:23" s="20" customFormat="1" x14ac:dyDescent="0.2">
      <c r="A655" s="123">
        <v>39990</v>
      </c>
      <c r="B655" s="102" t="s">
        <v>1388</v>
      </c>
      <c r="C655" s="102" t="s">
        <v>1942</v>
      </c>
      <c r="D655" s="102" t="s">
        <v>141</v>
      </c>
      <c r="E655" s="102" t="s">
        <v>144</v>
      </c>
      <c r="F655" s="83">
        <v>37408</v>
      </c>
      <c r="G655" s="125">
        <v>2002</v>
      </c>
      <c r="H655" s="124" t="s">
        <v>412</v>
      </c>
      <c r="I655" s="124" t="str">
        <f t="shared" si="32"/>
        <v>PA</v>
      </c>
      <c r="J655" s="124" t="str">
        <f t="shared" si="31"/>
        <v>NY</v>
      </c>
      <c r="K655" s="124" t="str">
        <f t="shared" si="33"/>
        <v>Northeast</v>
      </c>
      <c r="L655" s="124" t="str">
        <f>INDEX('State '!$A$1:$C$62,MATCH($I655,'State '!$B:$B,0),3)</f>
        <v>Northeast</v>
      </c>
      <c r="M655" s="124" t="str">
        <f>INDEX('State '!$A$1:$C$62,MATCH($J655,'State '!$B:$B,0),3)</f>
        <v>Northeast</v>
      </c>
      <c r="N655" s="124"/>
      <c r="O655" s="86">
        <v>128</v>
      </c>
      <c r="P655" s="86">
        <v>31</v>
      </c>
      <c r="Q655" s="86">
        <v>126</v>
      </c>
      <c r="R655" s="125">
        <v>42</v>
      </c>
      <c r="S655" s="124" t="s">
        <v>135</v>
      </c>
      <c r="T655" s="124" t="s">
        <v>390</v>
      </c>
      <c r="U655" s="124" t="s">
        <v>1389</v>
      </c>
      <c r="V655" s="124"/>
      <c r="W655" s="126"/>
    </row>
    <row r="656" spans="1:23" s="20" customFormat="1" x14ac:dyDescent="0.2">
      <c r="A656" s="123">
        <v>39990</v>
      </c>
      <c r="B656" s="102" t="s">
        <v>1393</v>
      </c>
      <c r="C656" s="102" t="s">
        <v>1942</v>
      </c>
      <c r="D656" s="102" t="s">
        <v>141</v>
      </c>
      <c r="E656" s="102" t="s">
        <v>144</v>
      </c>
      <c r="F656" s="83">
        <v>37377</v>
      </c>
      <c r="G656" s="125">
        <v>2002</v>
      </c>
      <c r="H656" s="124" t="s">
        <v>406</v>
      </c>
      <c r="I656" s="124" t="str">
        <f t="shared" si="32"/>
        <v>NJ</v>
      </c>
      <c r="J656" s="124" t="str">
        <f t="shared" si="31"/>
        <v>NY</v>
      </c>
      <c r="K656" s="124" t="str">
        <f t="shared" si="33"/>
        <v>Northeast</v>
      </c>
      <c r="L656" s="124" t="str">
        <f>INDEX('State '!$A$1:$C$62,MATCH($I656,'State '!$B:$B,0),3)</f>
        <v>Northeast</v>
      </c>
      <c r="M656" s="124" t="str">
        <f>INDEX('State '!$A$1:$C$62,MATCH($J656,'State '!$B:$B,0),3)</f>
        <v>Northeast</v>
      </c>
      <c r="N656" s="124"/>
      <c r="O656" s="86">
        <v>119.6</v>
      </c>
      <c r="P656" s="86">
        <v>30</v>
      </c>
      <c r="Q656" s="86">
        <v>127</v>
      </c>
      <c r="R656" s="125">
        <v>42</v>
      </c>
      <c r="S656" s="124" t="s">
        <v>135</v>
      </c>
      <c r="T656" s="124" t="s">
        <v>390</v>
      </c>
      <c r="U656" s="124" t="s">
        <v>1394</v>
      </c>
      <c r="V656" s="124"/>
      <c r="W656" s="126"/>
    </row>
    <row r="657" spans="1:23" s="20" customFormat="1" ht="25.5" x14ac:dyDescent="0.2">
      <c r="A657" s="123">
        <v>39990</v>
      </c>
      <c r="B657" s="102" t="s">
        <v>1337</v>
      </c>
      <c r="C657" s="102" t="s">
        <v>1942</v>
      </c>
      <c r="D657" s="102" t="s">
        <v>134</v>
      </c>
      <c r="E657" s="102" t="s">
        <v>144</v>
      </c>
      <c r="F657" s="83">
        <v>37377</v>
      </c>
      <c r="G657" s="125">
        <v>2002</v>
      </c>
      <c r="H657" s="124" t="s">
        <v>1338</v>
      </c>
      <c r="I657" s="124" t="str">
        <f t="shared" si="32"/>
        <v>LA</v>
      </c>
      <c r="J657" s="124" t="str">
        <f t="shared" si="31"/>
        <v>VA</v>
      </c>
      <c r="K657" s="124" t="str">
        <f t="shared" si="33"/>
        <v>South Central, Southeast, Northeast</v>
      </c>
      <c r="L657" s="124" t="str">
        <f>INDEX('State '!$A$1:$C$62,MATCH($I657,'State '!$B:$B,0),3)</f>
        <v>South Central</v>
      </c>
      <c r="M657" s="124" t="str">
        <f>INDEX('State '!$A$1:$C$62,MATCH($J657,'State '!$B:$B,0),3)</f>
        <v>Northeast</v>
      </c>
      <c r="N657" s="124" t="s">
        <v>15</v>
      </c>
      <c r="O657" s="86">
        <v>134.66999999999999</v>
      </c>
      <c r="P657" s="86">
        <v>38</v>
      </c>
      <c r="Q657" s="86">
        <v>230</v>
      </c>
      <c r="R657" s="125" t="s">
        <v>1274</v>
      </c>
      <c r="S657" s="124" t="s">
        <v>135</v>
      </c>
      <c r="T657" s="124" t="s">
        <v>390</v>
      </c>
      <c r="U657" s="124" t="s">
        <v>1339</v>
      </c>
      <c r="V657" s="124"/>
      <c r="W657" s="126"/>
    </row>
    <row r="658" spans="1:23" s="20" customFormat="1" x14ac:dyDescent="0.2">
      <c r="A658" s="123">
        <v>39990</v>
      </c>
      <c r="B658" s="102" t="s">
        <v>1331</v>
      </c>
      <c r="C658" s="102" t="s">
        <v>268</v>
      </c>
      <c r="D658" s="102" t="s">
        <v>141</v>
      </c>
      <c r="E658" s="102" t="s">
        <v>144</v>
      </c>
      <c r="F658" s="83">
        <v>37408</v>
      </c>
      <c r="G658" s="125">
        <v>2002</v>
      </c>
      <c r="H658" s="124" t="s">
        <v>43</v>
      </c>
      <c r="I658" s="124" t="str">
        <f t="shared" si="32"/>
        <v>NM</v>
      </c>
      <c r="J658" s="124" t="str">
        <f t="shared" si="31"/>
        <v>NM</v>
      </c>
      <c r="K658" s="124" t="str">
        <f t="shared" si="33"/>
        <v>Mountain</v>
      </c>
      <c r="L658" s="124" t="str">
        <f>INDEX('State '!$A$1:$C$62,MATCH($I658,'State '!$B:$B,0),3)</f>
        <v>Mountain</v>
      </c>
      <c r="M658" s="124" t="str">
        <f>INDEX('State '!$A$1:$C$62,MATCH($J658,'State '!$B:$B,0),3)</f>
        <v>Mountain</v>
      </c>
      <c r="N658" s="124"/>
      <c r="O658" s="86">
        <v>0.03</v>
      </c>
      <c r="P658" s="86"/>
      <c r="Q658" s="86">
        <v>10</v>
      </c>
      <c r="R658" s="125"/>
      <c r="S658" s="124" t="s">
        <v>135</v>
      </c>
      <c r="T658" s="124" t="s">
        <v>390</v>
      </c>
      <c r="U658" s="124" t="s">
        <v>1332</v>
      </c>
      <c r="V658" s="124"/>
      <c r="W658" s="126"/>
    </row>
    <row r="659" spans="1:23" s="20" customFormat="1" x14ac:dyDescent="0.2">
      <c r="A659" s="123">
        <v>39990</v>
      </c>
      <c r="B659" s="102" t="s">
        <v>1926</v>
      </c>
      <c r="C659" s="102" t="s">
        <v>268</v>
      </c>
      <c r="D659" s="102" t="s">
        <v>141</v>
      </c>
      <c r="E659" s="102" t="s">
        <v>144</v>
      </c>
      <c r="F659" s="83">
        <v>37424</v>
      </c>
      <c r="G659" s="125">
        <v>2002</v>
      </c>
      <c r="H659" s="124" t="s">
        <v>1352</v>
      </c>
      <c r="I659" s="124" t="str">
        <f t="shared" si="32"/>
        <v>NM</v>
      </c>
      <c r="J659" s="124" t="str">
        <f t="shared" si="31"/>
        <v>CA</v>
      </c>
      <c r="K659" s="124" t="str">
        <f t="shared" si="33"/>
        <v>Mountain, Pacific</v>
      </c>
      <c r="L659" s="124" t="str">
        <f>INDEX('State '!$A$1:$C$62,MATCH($I659,'State '!$B:$B,0),3)</f>
        <v>Mountain</v>
      </c>
      <c r="M659" s="124" t="str">
        <f>INDEX('State '!$A$1:$C$62,MATCH($J659,'State '!$B:$B,0),3)</f>
        <v>Pacific</v>
      </c>
      <c r="N659" s="124"/>
      <c r="O659" s="86">
        <v>93.3</v>
      </c>
      <c r="P659" s="86"/>
      <c r="Q659" s="86">
        <v>120</v>
      </c>
      <c r="R659" s="125">
        <v>30</v>
      </c>
      <c r="S659" s="124" t="s">
        <v>135</v>
      </c>
      <c r="T659" s="124" t="s">
        <v>390</v>
      </c>
      <c r="U659" s="124" t="s">
        <v>1357</v>
      </c>
      <c r="V659" s="124"/>
      <c r="W659" s="126"/>
    </row>
    <row r="660" spans="1:23" s="20" customFormat="1" x14ac:dyDescent="0.2">
      <c r="A660" s="123">
        <v>39990</v>
      </c>
      <c r="B660" s="102" t="s">
        <v>1470</v>
      </c>
      <c r="C660" s="102" t="s">
        <v>201</v>
      </c>
      <c r="D660" s="102" t="s">
        <v>134</v>
      </c>
      <c r="E660" s="102" t="s">
        <v>144</v>
      </c>
      <c r="F660" s="83">
        <v>36982</v>
      </c>
      <c r="G660" s="84">
        <v>2001</v>
      </c>
      <c r="H660" s="124" t="s">
        <v>36</v>
      </c>
      <c r="I660" s="124" t="str">
        <f t="shared" si="32"/>
        <v>MA</v>
      </c>
      <c r="J660" s="124" t="str">
        <f t="shared" si="31"/>
        <v>MA</v>
      </c>
      <c r="K660" s="124" t="str">
        <f t="shared" si="33"/>
        <v>Northeast</v>
      </c>
      <c r="L660" s="124" t="str">
        <f>INDEX('State '!$A$1:$C$62,MATCH($I660,'State '!$B:$B,0),3)</f>
        <v>Northeast</v>
      </c>
      <c r="M660" s="124" t="str">
        <f>INDEX('State '!$A$1:$C$62,MATCH($J660,'State '!$B:$B,0),3)</f>
        <v>Northeast</v>
      </c>
      <c r="N660" s="124"/>
      <c r="O660" s="86">
        <v>4.5999999999999996</v>
      </c>
      <c r="P660" s="86">
        <v>1</v>
      </c>
      <c r="Q660" s="86">
        <v>107</v>
      </c>
      <c r="R660" s="125">
        <v>14</v>
      </c>
      <c r="S660" s="124" t="s">
        <v>135</v>
      </c>
      <c r="T660" s="124" t="s">
        <v>390</v>
      </c>
      <c r="U660" s="124" t="s">
        <v>1471</v>
      </c>
      <c r="V660" s="124"/>
      <c r="W660" s="126"/>
    </row>
    <row r="661" spans="1:23" s="20" customFormat="1" x14ac:dyDescent="0.2">
      <c r="A661" s="123">
        <v>39990</v>
      </c>
      <c r="B661" s="102" t="s">
        <v>1450</v>
      </c>
      <c r="C661" s="102" t="s">
        <v>201</v>
      </c>
      <c r="D661" s="102" t="s">
        <v>134</v>
      </c>
      <c r="E661" s="102" t="s">
        <v>144</v>
      </c>
      <c r="F661" s="83">
        <v>37240</v>
      </c>
      <c r="G661" s="84">
        <v>2001</v>
      </c>
      <c r="H661" s="124" t="s">
        <v>36</v>
      </c>
      <c r="I661" s="124" t="str">
        <f t="shared" si="32"/>
        <v>MA</v>
      </c>
      <c r="J661" s="124" t="str">
        <f t="shared" si="31"/>
        <v>MA</v>
      </c>
      <c r="K661" s="124" t="str">
        <f t="shared" si="33"/>
        <v>Northeast</v>
      </c>
      <c r="L661" s="124" t="str">
        <f>INDEX('State '!$A$1:$C$62,MATCH($I661,'State '!$B:$B,0),3)</f>
        <v>Northeast</v>
      </c>
      <c r="M661" s="124" t="str">
        <f>INDEX('State '!$A$1:$C$62,MATCH($J661,'State '!$B:$B,0),3)</f>
        <v>Northeast</v>
      </c>
      <c r="N661" s="124"/>
      <c r="O661" s="86">
        <v>32.020000000000003</v>
      </c>
      <c r="P661" s="86">
        <v>0.5</v>
      </c>
      <c r="Q661" s="86">
        <v>140</v>
      </c>
      <c r="R661" s="125">
        <v>24</v>
      </c>
      <c r="S661" s="124" t="s">
        <v>135</v>
      </c>
      <c r="T661" s="124" t="s">
        <v>390</v>
      </c>
      <c r="U661" s="124" t="s">
        <v>1451</v>
      </c>
      <c r="V661" s="124"/>
      <c r="W661" s="126"/>
    </row>
    <row r="662" spans="1:23" s="20" customFormat="1" x14ac:dyDescent="0.2">
      <c r="A662" s="123">
        <v>39990</v>
      </c>
      <c r="B662" s="102" t="s">
        <v>1459</v>
      </c>
      <c r="C662" s="102" t="s">
        <v>201</v>
      </c>
      <c r="D662" s="102" t="s">
        <v>141</v>
      </c>
      <c r="E662" s="102" t="s">
        <v>144</v>
      </c>
      <c r="F662" s="83">
        <v>37165</v>
      </c>
      <c r="G662" s="84">
        <v>2001</v>
      </c>
      <c r="H662" s="124" t="s">
        <v>20</v>
      </c>
      <c r="I662" s="124" t="str">
        <f t="shared" si="32"/>
        <v>NJ</v>
      </c>
      <c r="J662" s="124" t="str">
        <f t="shared" si="31"/>
        <v>NJ</v>
      </c>
      <c r="K662" s="124" t="str">
        <f t="shared" si="33"/>
        <v>Northeast</v>
      </c>
      <c r="L662" s="124" t="str">
        <f>INDEX('State '!$A$1:$C$62,MATCH($I662,'State '!$B:$B,0),3)</f>
        <v>Northeast</v>
      </c>
      <c r="M662" s="124" t="str">
        <f>INDEX('State '!$A$1:$C$62,MATCH($J662,'State '!$B:$B,0),3)</f>
        <v>Northeast</v>
      </c>
      <c r="N662" s="124"/>
      <c r="O662" s="86">
        <v>6.7</v>
      </c>
      <c r="P662" s="86"/>
      <c r="Q662" s="86">
        <v>135</v>
      </c>
      <c r="R662" s="125" t="s">
        <v>1090</v>
      </c>
      <c r="S662" s="124" t="s">
        <v>135</v>
      </c>
      <c r="T662" s="124" t="s">
        <v>390</v>
      </c>
      <c r="U662" s="124" t="s">
        <v>1460</v>
      </c>
      <c r="V662" s="124"/>
      <c r="W662" s="126"/>
    </row>
    <row r="663" spans="1:23" s="20" customFormat="1" x14ac:dyDescent="0.2">
      <c r="A663" s="123">
        <v>39990</v>
      </c>
      <c r="B663" s="102" t="s">
        <v>1437</v>
      </c>
      <c r="C663" s="102" t="s">
        <v>1792</v>
      </c>
      <c r="D663" s="102" t="s">
        <v>141</v>
      </c>
      <c r="E663" s="102" t="s">
        <v>144</v>
      </c>
      <c r="F663" s="83">
        <v>37240</v>
      </c>
      <c r="G663" s="84">
        <v>2001</v>
      </c>
      <c r="H663" s="124" t="s">
        <v>1348</v>
      </c>
      <c r="I663" s="124" t="str">
        <f t="shared" si="32"/>
        <v>IL</v>
      </c>
      <c r="J663" s="124" t="str">
        <f t="shared" si="31"/>
        <v>WI</v>
      </c>
      <c r="K663" s="124" t="str">
        <f t="shared" si="33"/>
        <v>Midwest</v>
      </c>
      <c r="L663" s="124" t="str">
        <f>INDEX('State '!$A$1:$C$62,MATCH($I663,'State '!$B:$B,0),3)</f>
        <v>Midwest</v>
      </c>
      <c r="M663" s="124" t="str">
        <f>INDEX('State '!$A$1:$C$62,MATCH($J663,'State '!$B:$B,0),3)</f>
        <v>Midwest</v>
      </c>
      <c r="N663" s="124"/>
      <c r="O663" s="86">
        <v>6</v>
      </c>
      <c r="P663" s="86"/>
      <c r="Q663" s="86">
        <v>40</v>
      </c>
      <c r="R663" s="125">
        <v>46</v>
      </c>
      <c r="S663" s="124" t="s">
        <v>135</v>
      </c>
      <c r="T663" s="124" t="s">
        <v>390</v>
      </c>
      <c r="U663" s="124" t="s">
        <v>1438</v>
      </c>
      <c r="V663" s="124"/>
      <c r="W663" s="126"/>
    </row>
    <row r="664" spans="1:23" s="20" customFormat="1" x14ac:dyDescent="0.2">
      <c r="A664" s="123">
        <v>39990</v>
      </c>
      <c r="B664" s="102" t="s">
        <v>1481</v>
      </c>
      <c r="C664" s="102" t="s">
        <v>368</v>
      </c>
      <c r="D664" s="102" t="s">
        <v>134</v>
      </c>
      <c r="E664" s="102" t="s">
        <v>144</v>
      </c>
      <c r="F664" s="83">
        <v>37094</v>
      </c>
      <c r="G664" s="84">
        <v>2001</v>
      </c>
      <c r="H664" s="124" t="s">
        <v>17</v>
      </c>
      <c r="I664" s="124" t="str">
        <f t="shared" si="32"/>
        <v>AL</v>
      </c>
      <c r="J664" s="124" t="str">
        <f t="shared" si="31"/>
        <v>AL</v>
      </c>
      <c r="K664" s="124" t="str">
        <f t="shared" si="33"/>
        <v>South Central</v>
      </c>
      <c r="L664" s="124" t="str">
        <f>INDEX('State '!$A$1:$C$62,MATCH($I664,'State '!$B:$B,0),3)</f>
        <v>South Central</v>
      </c>
      <c r="M664" s="124" t="str">
        <f>INDEX('State '!$A$1:$C$62,MATCH($J664,'State '!$B:$B,0),3)</f>
        <v>South Central</v>
      </c>
      <c r="N664" s="124"/>
      <c r="O664" s="86"/>
      <c r="P664" s="86">
        <v>18</v>
      </c>
      <c r="Q664" s="86">
        <v>200</v>
      </c>
      <c r="R664" s="125">
        <v>24</v>
      </c>
      <c r="S664" s="124" t="s">
        <v>139</v>
      </c>
      <c r="T664" s="124" t="s">
        <v>188</v>
      </c>
      <c r="U664" s="124" t="s">
        <v>391</v>
      </c>
      <c r="V664" s="124"/>
      <c r="W664" s="126"/>
    </row>
    <row r="665" spans="1:23" s="20" customFormat="1" x14ac:dyDescent="0.2">
      <c r="A665" s="123">
        <v>39990</v>
      </c>
      <c r="B665" s="102" t="s">
        <v>1476</v>
      </c>
      <c r="C665" s="102" t="s">
        <v>368</v>
      </c>
      <c r="D665" s="102" t="s">
        <v>134</v>
      </c>
      <c r="E665" s="102" t="s">
        <v>144</v>
      </c>
      <c r="F665" s="83">
        <v>37094</v>
      </c>
      <c r="G665" s="84">
        <v>2001</v>
      </c>
      <c r="H665" s="124" t="s">
        <v>17</v>
      </c>
      <c r="I665" s="124" t="str">
        <f t="shared" si="32"/>
        <v>AL</v>
      </c>
      <c r="J665" s="124" t="str">
        <f t="shared" si="31"/>
        <v>AL</v>
      </c>
      <c r="K665" s="124" t="str">
        <f t="shared" si="33"/>
        <v>South Central</v>
      </c>
      <c r="L665" s="124" t="str">
        <f>INDEX('State '!$A$1:$C$62,MATCH($I665,'State '!$B:$B,0),3)</f>
        <v>South Central</v>
      </c>
      <c r="M665" s="124" t="str">
        <f>INDEX('State '!$A$1:$C$62,MATCH($J665,'State '!$B:$B,0),3)</f>
        <v>South Central</v>
      </c>
      <c r="N665" s="124"/>
      <c r="O665" s="86"/>
      <c r="P665" s="86">
        <v>11</v>
      </c>
      <c r="Q665" s="86">
        <v>300</v>
      </c>
      <c r="R665" s="125">
        <v>20</v>
      </c>
      <c r="S665" s="124" t="s">
        <v>135</v>
      </c>
      <c r="T665" s="124" t="s">
        <v>390</v>
      </c>
      <c r="U665" s="124" t="s">
        <v>751</v>
      </c>
      <c r="V665" s="124"/>
      <c r="W665" s="126"/>
    </row>
    <row r="666" spans="1:23" s="20" customFormat="1" x14ac:dyDescent="0.2">
      <c r="A666" s="123">
        <v>39990</v>
      </c>
      <c r="B666" s="102" t="s">
        <v>1410</v>
      </c>
      <c r="C666" s="102" t="s">
        <v>2024</v>
      </c>
      <c r="D666" s="102" t="s">
        <v>134</v>
      </c>
      <c r="E666" s="102" t="s">
        <v>144</v>
      </c>
      <c r="F666" s="83">
        <v>37135</v>
      </c>
      <c r="G666" s="84">
        <v>2001</v>
      </c>
      <c r="H666" s="124" t="s">
        <v>809</v>
      </c>
      <c r="I666" s="124" t="str">
        <f t="shared" si="32"/>
        <v>LA</v>
      </c>
      <c r="J666" s="124" t="str">
        <f t="shared" si="31"/>
        <v>MS</v>
      </c>
      <c r="K666" s="124" t="str">
        <f t="shared" si="33"/>
        <v>South Central</v>
      </c>
      <c r="L666" s="124" t="str">
        <f>INDEX('State '!$A$1:$C$62,MATCH($I666,'State '!$B:$B,0),3)</f>
        <v>South Central</v>
      </c>
      <c r="M666" s="124" t="str">
        <f>INDEX('State '!$A$1:$C$62,MATCH($J666,'State '!$B:$B,0),3)</f>
        <v>South Central</v>
      </c>
      <c r="N666" s="124"/>
      <c r="O666" s="86">
        <v>20</v>
      </c>
      <c r="P666" s="86">
        <v>37</v>
      </c>
      <c r="Q666" s="86">
        <v>285</v>
      </c>
      <c r="R666" s="125">
        <v>20</v>
      </c>
      <c r="S666" s="124" t="s">
        <v>135</v>
      </c>
      <c r="T666" s="124" t="s">
        <v>390</v>
      </c>
      <c r="U666" s="124" t="s">
        <v>1411</v>
      </c>
      <c r="V666" s="124"/>
      <c r="W666" s="126"/>
    </row>
    <row r="667" spans="1:23" s="20" customFormat="1" x14ac:dyDescent="0.2">
      <c r="A667" s="123">
        <v>39990</v>
      </c>
      <c r="B667" s="102" t="s">
        <v>1442</v>
      </c>
      <c r="C667" s="102" t="s">
        <v>363</v>
      </c>
      <c r="D667" s="102" t="s">
        <v>141</v>
      </c>
      <c r="E667" s="102" t="s">
        <v>144</v>
      </c>
      <c r="F667" s="83">
        <v>36906</v>
      </c>
      <c r="G667" s="84">
        <v>2001</v>
      </c>
      <c r="H667" s="124" t="s">
        <v>1443</v>
      </c>
      <c r="I667" s="124" t="str">
        <f t="shared" si="32"/>
        <v>MT</v>
      </c>
      <c r="J667" s="124" t="str">
        <f t="shared" si="31"/>
        <v>SK</v>
      </c>
      <c r="K667" s="124" t="str">
        <f t="shared" si="33"/>
        <v>Mountain, Canada</v>
      </c>
      <c r="L667" s="124" t="str">
        <f>INDEX('State '!$A$1:$C$62,MATCH($I667,'State '!$B:$B,0),3)</f>
        <v>Mountain</v>
      </c>
      <c r="M667" s="124" t="str">
        <f>INDEX('State '!$A$1:$C$62,MATCH($J667,'State '!$B:$B,0),3)</f>
        <v>Canada</v>
      </c>
      <c r="N667" s="124"/>
      <c r="O667" s="86">
        <v>1.5</v>
      </c>
      <c r="P667" s="86">
        <v>15.7</v>
      </c>
      <c r="Q667" s="86">
        <v>15</v>
      </c>
      <c r="R667" s="125">
        <v>6</v>
      </c>
      <c r="S667" s="124" t="s">
        <v>135</v>
      </c>
      <c r="T667" s="124" t="s">
        <v>390</v>
      </c>
      <c r="U667" s="124" t="s">
        <v>1444</v>
      </c>
      <c r="V667" s="124"/>
      <c r="W667" s="126"/>
    </row>
    <row r="668" spans="1:23" s="20" customFormat="1" x14ac:dyDescent="0.2">
      <c r="A668" s="123">
        <v>39990</v>
      </c>
      <c r="B668" s="105" t="s">
        <v>1424</v>
      </c>
      <c r="C668" s="105" t="s">
        <v>260</v>
      </c>
      <c r="D668" s="105" t="s">
        <v>141</v>
      </c>
      <c r="E668" s="102" t="s">
        <v>144</v>
      </c>
      <c r="F668" s="83">
        <v>37165</v>
      </c>
      <c r="G668" s="84">
        <v>2001</v>
      </c>
      <c r="H668" s="124" t="s">
        <v>25</v>
      </c>
      <c r="I668" s="124" t="str">
        <f t="shared" si="32"/>
        <v>CO</v>
      </c>
      <c r="J668" s="124" t="str">
        <f t="shared" si="31"/>
        <v>CO</v>
      </c>
      <c r="K668" s="124" t="str">
        <f t="shared" si="33"/>
        <v>Mountain</v>
      </c>
      <c r="L668" s="124" t="str">
        <f>INDEX('State '!$A$1:$C$62,MATCH($I668,'State '!$B:$B,0),3)</f>
        <v>Mountain</v>
      </c>
      <c r="M668" s="124" t="str">
        <f>INDEX('State '!$A$1:$C$62,MATCH($J668,'State '!$B:$B,0),3)</f>
        <v>Mountain</v>
      </c>
      <c r="N668" s="124"/>
      <c r="O668" s="86">
        <v>58</v>
      </c>
      <c r="P668" s="86">
        <v>53.2</v>
      </c>
      <c r="Q668" s="125">
        <v>87</v>
      </c>
      <c r="R668" s="129">
        <v>24</v>
      </c>
      <c r="S668" s="130" t="s">
        <v>135</v>
      </c>
      <c r="T668" s="124" t="s">
        <v>390</v>
      </c>
      <c r="U668" s="124" t="s">
        <v>1425</v>
      </c>
      <c r="V668" s="124"/>
      <c r="W668" s="126"/>
    </row>
    <row r="669" spans="1:23" s="20" customFormat="1" x14ac:dyDescent="0.2">
      <c r="A669" s="123">
        <v>39990</v>
      </c>
      <c r="B669" s="102" t="s">
        <v>1426</v>
      </c>
      <c r="C669" s="102" t="s">
        <v>260</v>
      </c>
      <c r="D669" s="102" t="s">
        <v>134</v>
      </c>
      <c r="E669" s="102" t="s">
        <v>144</v>
      </c>
      <c r="F669" s="83">
        <v>37135</v>
      </c>
      <c r="G669" s="84">
        <v>2001</v>
      </c>
      <c r="H669" s="124" t="s">
        <v>25</v>
      </c>
      <c r="I669" s="124" t="str">
        <f t="shared" si="32"/>
        <v>CO</v>
      </c>
      <c r="J669" s="124" t="str">
        <f t="shared" si="31"/>
        <v>CO</v>
      </c>
      <c r="K669" s="124" t="str">
        <f t="shared" si="33"/>
        <v>Mountain</v>
      </c>
      <c r="L669" s="124" t="str">
        <f>INDEX('State '!$A$1:$C$62,MATCH($I669,'State '!$B:$B,0),3)</f>
        <v>Mountain</v>
      </c>
      <c r="M669" s="124" t="str">
        <f>INDEX('State '!$A$1:$C$62,MATCH($J669,'State '!$B:$B,0),3)</f>
        <v>Mountain</v>
      </c>
      <c r="N669" s="124"/>
      <c r="O669" s="86">
        <v>30</v>
      </c>
      <c r="P669" s="86"/>
      <c r="Q669" s="86">
        <v>58</v>
      </c>
      <c r="R669" s="125"/>
      <c r="S669" s="124" t="s">
        <v>135</v>
      </c>
      <c r="T669" s="124" t="s">
        <v>390</v>
      </c>
      <c r="U669" s="124" t="s">
        <v>391</v>
      </c>
      <c r="V669" s="124"/>
      <c r="W669" s="126"/>
    </row>
    <row r="670" spans="1:23" s="20" customFormat="1" x14ac:dyDescent="0.2">
      <c r="A670" s="123">
        <v>39990</v>
      </c>
      <c r="B670" s="102" t="s">
        <v>1417</v>
      </c>
      <c r="C670" s="102" t="s">
        <v>260</v>
      </c>
      <c r="D670" s="102" t="s">
        <v>141</v>
      </c>
      <c r="E670" s="102" t="s">
        <v>144</v>
      </c>
      <c r="F670" s="83">
        <v>37165</v>
      </c>
      <c r="G670" s="84">
        <v>2001</v>
      </c>
      <c r="H670" s="124" t="s">
        <v>1418</v>
      </c>
      <c r="I670" s="124" t="str">
        <f t="shared" si="32"/>
        <v>CO</v>
      </c>
      <c r="J670" s="124" t="str">
        <f t="shared" si="31"/>
        <v>TX</v>
      </c>
      <c r="K670" s="124" t="str">
        <f t="shared" si="33"/>
        <v>Mountain, South Central</v>
      </c>
      <c r="L670" s="124" t="str">
        <f>INDEX('State '!$A$1:$C$62,MATCH($I670,'State '!$B:$B,0),3)</f>
        <v>Mountain</v>
      </c>
      <c r="M670" s="124" t="str">
        <f>INDEX('State '!$A$1:$C$62,MATCH($J670,'State '!$B:$B,0),3)</f>
        <v>South Central</v>
      </c>
      <c r="N670" s="124"/>
      <c r="O670" s="86">
        <v>56</v>
      </c>
      <c r="P670" s="86">
        <v>70</v>
      </c>
      <c r="Q670" s="86">
        <v>83</v>
      </c>
      <c r="R670" s="125">
        <v>20</v>
      </c>
      <c r="S670" s="124" t="s">
        <v>135</v>
      </c>
      <c r="T670" s="124" t="s">
        <v>390</v>
      </c>
      <c r="U670" s="124" t="s">
        <v>1419</v>
      </c>
      <c r="V670" s="124"/>
      <c r="W670" s="126"/>
    </row>
    <row r="671" spans="1:23" s="20" customFormat="1" x14ac:dyDescent="0.2">
      <c r="A671" s="123">
        <v>39990</v>
      </c>
      <c r="B671" s="102" t="s">
        <v>1413</v>
      </c>
      <c r="C671" s="102" t="s">
        <v>225</v>
      </c>
      <c r="D671" s="102" t="s">
        <v>141</v>
      </c>
      <c r="E671" s="102" t="s">
        <v>144</v>
      </c>
      <c r="F671" s="83">
        <v>37196</v>
      </c>
      <c r="G671" s="84">
        <v>2001</v>
      </c>
      <c r="H671" s="124" t="s">
        <v>397</v>
      </c>
      <c r="I671" s="124" t="str">
        <f t="shared" si="32"/>
        <v>PA</v>
      </c>
      <c r="J671" s="124" t="str">
        <f t="shared" si="31"/>
        <v>NY</v>
      </c>
      <c r="K671" s="124" t="str">
        <f t="shared" si="33"/>
        <v>Northeast</v>
      </c>
      <c r="L671" s="124" t="str">
        <f>INDEX('State '!$A$1:$C$62,MATCH($I671,'State '!$B:$B,0),3)</f>
        <v>Northeast</v>
      </c>
      <c r="M671" s="124" t="str">
        <f>INDEX('State '!$A$1:$C$62,MATCH($J671,'State '!$B:$B,0),3)</f>
        <v>Northeast</v>
      </c>
      <c r="N671" s="124"/>
      <c r="O671" s="86">
        <v>63.5</v>
      </c>
      <c r="P671" s="86">
        <v>13.8</v>
      </c>
      <c r="Q671" s="86"/>
      <c r="R671" s="125">
        <v>30</v>
      </c>
      <c r="S671" s="124" t="s">
        <v>135</v>
      </c>
      <c r="T671" s="124" t="s">
        <v>390</v>
      </c>
      <c r="U671" s="124" t="s">
        <v>1414</v>
      </c>
      <c r="V671" s="124"/>
      <c r="W671" s="126"/>
    </row>
    <row r="672" spans="1:23" s="20" customFormat="1" x14ac:dyDescent="0.2">
      <c r="A672" s="123">
        <v>39990</v>
      </c>
      <c r="B672" s="102" t="s">
        <v>1454</v>
      </c>
      <c r="C672" s="102" t="s">
        <v>365</v>
      </c>
      <c r="D672" s="102" t="s">
        <v>134</v>
      </c>
      <c r="E672" s="102" t="s">
        <v>144</v>
      </c>
      <c r="F672" s="83">
        <v>36914</v>
      </c>
      <c r="G672" s="84">
        <v>2001</v>
      </c>
      <c r="H672" s="124" t="s">
        <v>37</v>
      </c>
      <c r="I672" s="124" t="str">
        <f t="shared" si="32"/>
        <v>OK</v>
      </c>
      <c r="J672" s="124" t="str">
        <f t="shared" si="31"/>
        <v>OK</v>
      </c>
      <c r="K672" s="124" t="str">
        <f t="shared" si="33"/>
        <v>South Central</v>
      </c>
      <c r="L672" s="124" t="str">
        <f>INDEX('State '!$A$1:$C$62,MATCH($I672,'State '!$B:$B,0),3)</f>
        <v>South Central</v>
      </c>
      <c r="M672" s="124" t="str">
        <f>INDEX('State '!$A$1:$C$62,MATCH($J672,'State '!$B:$B,0),3)</f>
        <v>South Central</v>
      </c>
      <c r="N672" s="124"/>
      <c r="O672" s="86">
        <v>9.8000000000000007</v>
      </c>
      <c r="P672" s="86">
        <v>42</v>
      </c>
      <c r="Q672" s="86">
        <v>60</v>
      </c>
      <c r="R672" s="125">
        <v>12</v>
      </c>
      <c r="S672" s="124" t="s">
        <v>139</v>
      </c>
      <c r="T672" s="124" t="s">
        <v>188</v>
      </c>
      <c r="U672" s="124" t="s">
        <v>391</v>
      </c>
      <c r="V672" s="124"/>
      <c r="W672" s="126"/>
    </row>
    <row r="673" spans="1:23" s="20" customFormat="1" x14ac:dyDescent="0.2">
      <c r="A673" s="123">
        <v>39990</v>
      </c>
      <c r="B673" s="102" t="s">
        <v>1455</v>
      </c>
      <c r="C673" s="102" t="s">
        <v>365</v>
      </c>
      <c r="D673" s="102" t="s">
        <v>134</v>
      </c>
      <c r="E673" s="102" t="s">
        <v>144</v>
      </c>
      <c r="F673" s="83">
        <v>37043</v>
      </c>
      <c r="G673" s="84">
        <v>2001</v>
      </c>
      <c r="H673" s="124" t="s">
        <v>37</v>
      </c>
      <c r="I673" s="124" t="str">
        <f t="shared" si="32"/>
        <v>OK</v>
      </c>
      <c r="J673" s="124" t="str">
        <f t="shared" si="31"/>
        <v>OK</v>
      </c>
      <c r="K673" s="124" t="str">
        <f t="shared" si="33"/>
        <v>South Central</v>
      </c>
      <c r="L673" s="124" t="str">
        <f>INDEX('State '!$A$1:$C$62,MATCH($I673,'State '!$B:$B,0),3)</f>
        <v>South Central</v>
      </c>
      <c r="M673" s="124" t="str">
        <f>INDEX('State '!$A$1:$C$62,MATCH($J673,'State '!$B:$B,0),3)</f>
        <v>South Central</v>
      </c>
      <c r="N673" s="124"/>
      <c r="O673" s="86">
        <v>2.8</v>
      </c>
      <c r="P673" s="86"/>
      <c r="Q673" s="86">
        <v>26</v>
      </c>
      <c r="R673" s="125">
        <v>12</v>
      </c>
      <c r="S673" s="124" t="s">
        <v>139</v>
      </c>
      <c r="T673" s="124" t="s">
        <v>188</v>
      </c>
      <c r="U673" s="124" t="s">
        <v>391</v>
      </c>
      <c r="V673" s="124"/>
      <c r="W673" s="126"/>
    </row>
    <row r="674" spans="1:23" s="20" customFormat="1" x14ac:dyDescent="0.2">
      <c r="A674" s="123">
        <v>39990</v>
      </c>
      <c r="B674" s="102" t="s">
        <v>1466</v>
      </c>
      <c r="C674" s="102" t="s">
        <v>219</v>
      </c>
      <c r="D674" s="102" t="s">
        <v>141</v>
      </c>
      <c r="E674" s="102" t="s">
        <v>144</v>
      </c>
      <c r="F674" s="83">
        <v>37210</v>
      </c>
      <c r="G674" s="84">
        <v>2001</v>
      </c>
      <c r="H674" s="124" t="s">
        <v>464</v>
      </c>
      <c r="I674" s="124" t="str">
        <f t="shared" si="32"/>
        <v>DE</v>
      </c>
      <c r="J674" s="124" t="str">
        <f t="shared" si="31"/>
        <v>MD</v>
      </c>
      <c r="K674" s="124" t="str">
        <f t="shared" si="33"/>
        <v>Northeast</v>
      </c>
      <c r="L674" s="124" t="str">
        <f>INDEX('State '!$A$1:$C$62,MATCH($I674,'State '!$B:$B,0),3)</f>
        <v>Northeast</v>
      </c>
      <c r="M674" s="124" t="str">
        <f>INDEX('State '!$A$1:$C$62,MATCH($J674,'State '!$B:$B,0),3)</f>
        <v>Northeast</v>
      </c>
      <c r="N674" s="124"/>
      <c r="O674" s="86">
        <v>12.48</v>
      </c>
      <c r="P674" s="86">
        <v>6</v>
      </c>
      <c r="Q674" s="86">
        <v>19</v>
      </c>
      <c r="R674" s="125">
        <v>16</v>
      </c>
      <c r="S674" s="124" t="s">
        <v>135</v>
      </c>
      <c r="T674" s="124" t="s">
        <v>390</v>
      </c>
      <c r="U674" s="124" t="s">
        <v>1467</v>
      </c>
      <c r="V674" s="124"/>
      <c r="W674" s="126"/>
    </row>
    <row r="675" spans="1:23" s="20" customFormat="1" x14ac:dyDescent="0.2">
      <c r="A675" s="123">
        <v>39990</v>
      </c>
      <c r="B675" s="102" t="s">
        <v>1479</v>
      </c>
      <c r="C675" s="102" t="s">
        <v>1785</v>
      </c>
      <c r="D675" s="102" t="s">
        <v>141</v>
      </c>
      <c r="E675" s="102" t="s">
        <v>144</v>
      </c>
      <c r="F675" s="83">
        <v>37135</v>
      </c>
      <c r="G675" s="84">
        <v>2001</v>
      </c>
      <c r="H675" s="124" t="s">
        <v>1328</v>
      </c>
      <c r="I675" s="124" t="str">
        <f t="shared" si="32"/>
        <v>AZ</v>
      </c>
      <c r="J675" s="124" t="str">
        <f t="shared" si="31"/>
        <v>MX</v>
      </c>
      <c r="K675" s="124" t="str">
        <f t="shared" si="33"/>
        <v>Mountain, Mexico</v>
      </c>
      <c r="L675" s="124" t="str">
        <f>INDEX('State '!$A$1:$C$62,MATCH($I675,'State '!$B:$B,0),3)</f>
        <v>Mountain</v>
      </c>
      <c r="M675" s="124" t="str">
        <f>INDEX('State '!$A$1:$C$62,MATCH($J675,'State '!$B:$B,0),3)</f>
        <v>Mexico</v>
      </c>
      <c r="N675" s="124"/>
      <c r="O675" s="86">
        <v>30.2</v>
      </c>
      <c r="P675" s="86">
        <v>68</v>
      </c>
      <c r="Q675" s="86">
        <v>130</v>
      </c>
      <c r="R675" s="125" t="s">
        <v>1464</v>
      </c>
      <c r="S675" s="124" t="s">
        <v>135</v>
      </c>
      <c r="T675" s="124" t="s">
        <v>390</v>
      </c>
      <c r="U675" s="124" t="s">
        <v>1480</v>
      </c>
      <c r="V675" s="124"/>
      <c r="W675" s="126"/>
    </row>
    <row r="676" spans="1:23" s="20" customFormat="1" x14ac:dyDescent="0.2">
      <c r="A676" s="123">
        <v>39990</v>
      </c>
      <c r="B676" s="102" t="s">
        <v>1457</v>
      </c>
      <c r="C676" s="102" t="s">
        <v>233</v>
      </c>
      <c r="D676" s="102" t="s">
        <v>141</v>
      </c>
      <c r="E676" s="102" t="s">
        <v>144</v>
      </c>
      <c r="F676" s="83">
        <v>37194</v>
      </c>
      <c r="G676" s="84">
        <v>2001</v>
      </c>
      <c r="H676" s="124" t="s">
        <v>19</v>
      </c>
      <c r="I676" s="124" t="str">
        <f t="shared" si="32"/>
        <v>VA</v>
      </c>
      <c r="J676" s="124" t="str">
        <f t="shared" si="31"/>
        <v>VA</v>
      </c>
      <c r="K676" s="124" t="str">
        <f t="shared" si="33"/>
        <v>Northeast</v>
      </c>
      <c r="L676" s="124" t="str">
        <f>INDEX('State '!$A$1:$C$62,MATCH($I676,'State '!$B:$B,0),3)</f>
        <v>Northeast</v>
      </c>
      <c r="M676" s="124" t="str">
        <f>INDEX('State '!$A$1:$C$62,MATCH($J676,'State '!$B:$B,0),3)</f>
        <v>Northeast</v>
      </c>
      <c r="N676" s="124"/>
      <c r="O676" s="86">
        <v>2</v>
      </c>
      <c r="P676" s="86"/>
      <c r="Q676" s="86">
        <v>4</v>
      </c>
      <c r="R676" s="125">
        <v>12</v>
      </c>
      <c r="S676" s="124" t="s">
        <v>135</v>
      </c>
      <c r="T676" s="124" t="s">
        <v>390</v>
      </c>
      <c r="U676" s="124" t="s">
        <v>1458</v>
      </c>
      <c r="V676" s="124"/>
      <c r="W676" s="126"/>
    </row>
    <row r="677" spans="1:23" s="20" customFormat="1" x14ac:dyDescent="0.2">
      <c r="A677" s="123">
        <v>39990</v>
      </c>
      <c r="B677" s="102" t="s">
        <v>1468</v>
      </c>
      <c r="C677" s="102" t="s">
        <v>233</v>
      </c>
      <c r="D677" s="102" t="s">
        <v>141</v>
      </c>
      <c r="E677" s="102" t="s">
        <v>144</v>
      </c>
      <c r="F677" s="83">
        <v>37194</v>
      </c>
      <c r="G677" s="84">
        <v>2001</v>
      </c>
      <c r="H677" s="124" t="s">
        <v>19</v>
      </c>
      <c r="I677" s="124" t="str">
        <f t="shared" si="32"/>
        <v>VA</v>
      </c>
      <c r="J677" s="124" t="str">
        <f t="shared" si="31"/>
        <v>VA</v>
      </c>
      <c r="K677" s="124" t="str">
        <f t="shared" si="33"/>
        <v>Northeast</v>
      </c>
      <c r="L677" s="124" t="str">
        <f>INDEX('State '!$A$1:$C$62,MATCH($I677,'State '!$B:$B,0),3)</f>
        <v>Northeast</v>
      </c>
      <c r="M677" s="124" t="str">
        <f>INDEX('State '!$A$1:$C$62,MATCH($J677,'State '!$B:$B,0),3)</f>
        <v>Northeast</v>
      </c>
      <c r="N677" s="124"/>
      <c r="O677" s="86">
        <v>21.2</v>
      </c>
      <c r="P677" s="86">
        <v>41</v>
      </c>
      <c r="Q677" s="86">
        <v>35</v>
      </c>
      <c r="R677" s="125">
        <v>12</v>
      </c>
      <c r="S677" s="124" t="s">
        <v>135</v>
      </c>
      <c r="T677" s="124" t="s">
        <v>390</v>
      </c>
      <c r="U677" s="124" t="s">
        <v>1469</v>
      </c>
      <c r="V677" s="124"/>
      <c r="W677" s="126"/>
    </row>
    <row r="678" spans="1:23" s="20" customFormat="1" x14ac:dyDescent="0.2">
      <c r="A678" s="123">
        <v>39990</v>
      </c>
      <c r="B678" s="102" t="s">
        <v>1474</v>
      </c>
      <c r="C678" s="102" t="s">
        <v>237</v>
      </c>
      <c r="D678" s="102" t="s">
        <v>141</v>
      </c>
      <c r="E678" s="102" t="s">
        <v>144</v>
      </c>
      <c r="F678" s="83">
        <v>37203</v>
      </c>
      <c r="G678" s="84">
        <v>2001</v>
      </c>
      <c r="H678" s="124" t="s">
        <v>501</v>
      </c>
      <c r="I678" s="124" t="str">
        <f t="shared" si="32"/>
        <v>MS</v>
      </c>
      <c r="J678" s="124" t="str">
        <f t="shared" si="31"/>
        <v>AL</v>
      </c>
      <c r="K678" s="124" t="str">
        <f t="shared" si="33"/>
        <v>South Central</v>
      </c>
      <c r="L678" s="124" t="str">
        <f>INDEX('State '!$A$1:$C$62,MATCH($I678,'State '!$B:$B,0),3)</f>
        <v>South Central</v>
      </c>
      <c r="M678" s="124" t="str">
        <f>INDEX('State '!$A$1:$C$62,MATCH($J678,'State '!$B:$B,0),3)</f>
        <v>South Central</v>
      </c>
      <c r="N678" s="124"/>
      <c r="O678" s="86">
        <v>6.9</v>
      </c>
      <c r="P678" s="86">
        <v>0.2</v>
      </c>
      <c r="Q678" s="86">
        <v>80</v>
      </c>
      <c r="R678" s="125" t="s">
        <v>555</v>
      </c>
      <c r="S678" s="124" t="s">
        <v>135</v>
      </c>
      <c r="T678" s="124" t="s">
        <v>390</v>
      </c>
      <c r="U678" s="124" t="s">
        <v>1286</v>
      </c>
      <c r="V678" s="124"/>
      <c r="W678" s="126"/>
    </row>
    <row r="679" spans="1:23" s="20" customFormat="1" x14ac:dyDescent="0.2">
      <c r="A679" s="123">
        <v>39990</v>
      </c>
      <c r="B679" s="102" t="s">
        <v>1472</v>
      </c>
      <c r="C679" s="102" t="s">
        <v>237</v>
      </c>
      <c r="D679" s="102" t="s">
        <v>141</v>
      </c>
      <c r="E679" s="102" t="s">
        <v>144</v>
      </c>
      <c r="F679" s="83">
        <v>37012</v>
      </c>
      <c r="G679" s="84">
        <v>2001</v>
      </c>
      <c r="H679" s="124" t="s">
        <v>532</v>
      </c>
      <c r="I679" s="124" t="str">
        <f t="shared" si="32"/>
        <v>AL</v>
      </c>
      <c r="J679" s="124" t="str">
        <f t="shared" si="31"/>
        <v>FL</v>
      </c>
      <c r="K679" s="124" t="str">
        <f t="shared" si="33"/>
        <v>South Central, Southeast</v>
      </c>
      <c r="L679" s="124" t="str">
        <f>INDEX('State '!$A$1:$C$62,MATCH($I679,'State '!$B:$B,0),3)</f>
        <v>South Central</v>
      </c>
      <c r="M679" s="124" t="str">
        <f>INDEX('State '!$A$1:$C$62,MATCH($J679,'State '!$B:$B,0),3)</f>
        <v>Southeast</v>
      </c>
      <c r="N679" s="124"/>
      <c r="O679" s="86">
        <v>262</v>
      </c>
      <c r="P679" s="86">
        <v>139</v>
      </c>
      <c r="Q679" s="86">
        <v>200</v>
      </c>
      <c r="R679" s="125" t="s">
        <v>555</v>
      </c>
      <c r="S679" s="124" t="s">
        <v>135</v>
      </c>
      <c r="T679" s="124" t="s">
        <v>390</v>
      </c>
      <c r="U679" s="124" t="s">
        <v>1473</v>
      </c>
      <c r="V679" s="124"/>
      <c r="W679" s="126"/>
    </row>
    <row r="680" spans="1:23" s="20" customFormat="1" x14ac:dyDescent="0.2">
      <c r="A680" s="123">
        <v>39990</v>
      </c>
      <c r="B680" s="102" t="s">
        <v>1475</v>
      </c>
      <c r="C680" s="102" t="s">
        <v>367</v>
      </c>
      <c r="D680" s="102" t="s">
        <v>134</v>
      </c>
      <c r="E680" s="102" t="s">
        <v>144</v>
      </c>
      <c r="F680" s="83">
        <v>37196</v>
      </c>
      <c r="G680" s="84">
        <v>2001</v>
      </c>
      <c r="H680" s="124" t="s">
        <v>6</v>
      </c>
      <c r="I680" s="124" t="str">
        <f t="shared" si="32"/>
        <v>TX</v>
      </c>
      <c r="J680" s="124" t="str">
        <f t="shared" si="31"/>
        <v>TX</v>
      </c>
      <c r="K680" s="124" t="str">
        <f t="shared" si="33"/>
        <v>South Central</v>
      </c>
      <c r="L680" s="124" t="str">
        <f>INDEX('State '!$A$1:$C$62,MATCH($I680,'State '!$B:$B,0),3)</f>
        <v>South Central</v>
      </c>
      <c r="M680" s="124" t="str">
        <f>INDEX('State '!$A$1:$C$62,MATCH($J680,'State '!$B:$B,0),3)</f>
        <v>South Central</v>
      </c>
      <c r="N680" s="124"/>
      <c r="O680" s="86">
        <v>6.5</v>
      </c>
      <c r="P680" s="86">
        <v>16</v>
      </c>
      <c r="Q680" s="86">
        <v>300</v>
      </c>
      <c r="R680" s="125">
        <v>20</v>
      </c>
      <c r="S680" s="124" t="s">
        <v>139</v>
      </c>
      <c r="T680" s="124" t="s">
        <v>188</v>
      </c>
      <c r="U680" s="124" t="s">
        <v>391</v>
      </c>
      <c r="V680" s="124"/>
      <c r="W680" s="126"/>
    </row>
    <row r="681" spans="1:23" s="20" customFormat="1" x14ac:dyDescent="0.2">
      <c r="A681" s="123">
        <v>39990</v>
      </c>
      <c r="B681" s="102" t="s">
        <v>1427</v>
      </c>
      <c r="C681" s="102" t="s">
        <v>207</v>
      </c>
      <c r="D681" s="102" t="s">
        <v>137</v>
      </c>
      <c r="E681" s="102" t="s">
        <v>144</v>
      </c>
      <c r="F681" s="83">
        <v>36982</v>
      </c>
      <c r="G681" s="84">
        <v>2001</v>
      </c>
      <c r="H681" s="124" t="s">
        <v>52</v>
      </c>
      <c r="I681" s="124" t="str">
        <f t="shared" si="32"/>
        <v>TN</v>
      </c>
      <c r="J681" s="124" t="str">
        <f t="shared" si="31"/>
        <v>TN</v>
      </c>
      <c r="K681" s="124" t="str">
        <f t="shared" si="33"/>
        <v>Midwest</v>
      </c>
      <c r="L681" s="124" t="str">
        <f>INDEX('State '!$A$1:$C$62,MATCH($I681,'State '!$B:$B,0),3)</f>
        <v>Midwest</v>
      </c>
      <c r="M681" s="124" t="str">
        <f>INDEX('State '!$A$1:$C$62,MATCH($J681,'State '!$B:$B,0),3)</f>
        <v>Midwest</v>
      </c>
      <c r="N681" s="124"/>
      <c r="O681" s="86">
        <v>6</v>
      </c>
      <c r="P681" s="86">
        <v>30</v>
      </c>
      <c r="Q681" s="86">
        <v>25</v>
      </c>
      <c r="R681" s="125">
        <v>8</v>
      </c>
      <c r="S681" s="124" t="s">
        <v>139</v>
      </c>
      <c r="T681" s="124" t="s">
        <v>188</v>
      </c>
      <c r="U681" s="124" t="s">
        <v>391</v>
      </c>
      <c r="V681" s="124"/>
      <c r="W681" s="126"/>
    </row>
    <row r="682" spans="1:23" s="20" customFormat="1" x14ac:dyDescent="0.2">
      <c r="A682" s="123">
        <v>39990</v>
      </c>
      <c r="B682" s="102" t="s">
        <v>1461</v>
      </c>
      <c r="C682" s="102" t="s">
        <v>226</v>
      </c>
      <c r="D682" s="102" t="s">
        <v>141</v>
      </c>
      <c r="E682" s="102" t="s">
        <v>144</v>
      </c>
      <c r="F682" s="83">
        <v>37073</v>
      </c>
      <c r="G682" s="84">
        <v>2001</v>
      </c>
      <c r="H682" s="124" t="s">
        <v>1270</v>
      </c>
      <c r="I682" s="124" t="str">
        <f t="shared" si="32"/>
        <v>WY</v>
      </c>
      <c r="J682" s="124" t="str">
        <f t="shared" si="31"/>
        <v>CA</v>
      </c>
      <c r="K682" s="124" t="str">
        <f t="shared" si="33"/>
        <v>Mountain, Pacific</v>
      </c>
      <c r="L682" s="124" t="str">
        <f>INDEX('State '!$A$1:$C$62,MATCH($I682,'State '!$B:$B,0),3)</f>
        <v>Mountain</v>
      </c>
      <c r="M682" s="124" t="str">
        <f>INDEX('State '!$A$1:$C$62,MATCH($J682,'State '!$B:$B,0),3)</f>
        <v>Pacific</v>
      </c>
      <c r="N682" s="124"/>
      <c r="O682" s="86">
        <v>81.3</v>
      </c>
      <c r="P682" s="86">
        <v>922</v>
      </c>
      <c r="Q682" s="86">
        <v>135</v>
      </c>
      <c r="R682" s="125">
        <v>36</v>
      </c>
      <c r="S682" s="124" t="s">
        <v>135</v>
      </c>
      <c r="T682" s="124" t="s">
        <v>390</v>
      </c>
      <c r="U682" s="124" t="s">
        <v>1462</v>
      </c>
      <c r="V682" s="124"/>
      <c r="W682" s="126"/>
    </row>
    <row r="683" spans="1:23" s="20" customFormat="1" x14ac:dyDescent="0.2">
      <c r="A683" s="123">
        <v>39990</v>
      </c>
      <c r="B683" s="102" t="s">
        <v>1456</v>
      </c>
      <c r="C683" s="102" t="s">
        <v>320</v>
      </c>
      <c r="D683" s="102" t="s">
        <v>134</v>
      </c>
      <c r="E683" s="102" t="s">
        <v>144</v>
      </c>
      <c r="F683" s="83">
        <v>37196</v>
      </c>
      <c r="G683" s="84">
        <v>2001</v>
      </c>
      <c r="H683" s="124" t="s">
        <v>13</v>
      </c>
      <c r="I683" s="124" t="str">
        <f t="shared" si="32"/>
        <v>CA</v>
      </c>
      <c r="J683" s="124" t="str">
        <f t="shared" si="31"/>
        <v>CA</v>
      </c>
      <c r="K683" s="124" t="str">
        <f t="shared" si="33"/>
        <v>Pacific</v>
      </c>
      <c r="L683" s="124" t="str">
        <f>INDEX('State '!$A$1:$C$62,MATCH($I683,'State '!$B:$B,0),3)</f>
        <v>Pacific</v>
      </c>
      <c r="M683" s="124" t="str">
        <f>INDEX('State '!$A$1:$C$62,MATCH($J683,'State '!$B:$B,0),3)</f>
        <v>Pacific</v>
      </c>
      <c r="N683" s="124"/>
      <c r="O683" s="86">
        <v>12</v>
      </c>
      <c r="P683" s="86">
        <v>33</v>
      </c>
      <c r="Q683" s="86">
        <v>500</v>
      </c>
      <c r="R683" s="125">
        <v>24</v>
      </c>
      <c r="S683" s="124" t="s">
        <v>139</v>
      </c>
      <c r="T683" s="124" t="s">
        <v>188</v>
      </c>
      <c r="U683" s="124" t="s">
        <v>391</v>
      </c>
      <c r="V683" s="124"/>
      <c r="W683" s="126"/>
    </row>
    <row r="684" spans="1:23" s="20" customFormat="1" x14ac:dyDescent="0.2">
      <c r="A684" s="123">
        <v>39990</v>
      </c>
      <c r="B684" s="102" t="s">
        <v>1915</v>
      </c>
      <c r="C684" s="102" t="s">
        <v>301</v>
      </c>
      <c r="D684" s="102" t="s">
        <v>141</v>
      </c>
      <c r="E684" s="102" t="s">
        <v>144</v>
      </c>
      <c r="F684" s="83">
        <v>37210</v>
      </c>
      <c r="G684" s="84">
        <v>2001</v>
      </c>
      <c r="H684" s="124" t="s">
        <v>1452</v>
      </c>
      <c r="I684" s="124" t="str">
        <f t="shared" si="32"/>
        <v>NB</v>
      </c>
      <c r="J684" s="124" t="str">
        <f t="shared" si="31"/>
        <v>ME</v>
      </c>
      <c r="K684" s="124" t="str">
        <f t="shared" si="33"/>
        <v>Canada, Northeast</v>
      </c>
      <c r="L684" s="124" t="str">
        <f>INDEX('State '!$A$1:$C$62,MATCH($I684,'State '!$B:$B,0),3)</f>
        <v>Canada</v>
      </c>
      <c r="M684" s="124" t="str">
        <f>INDEX('State '!$A$1:$C$62,MATCH($J684,'State '!$B:$B,0),3)</f>
        <v>Northeast</v>
      </c>
      <c r="N684" s="124"/>
      <c r="O684" s="86"/>
      <c r="P684" s="86"/>
      <c r="Q684" s="86">
        <v>40</v>
      </c>
      <c r="R684" s="125">
        <v>36</v>
      </c>
      <c r="S684" s="124" t="s">
        <v>135</v>
      </c>
      <c r="T684" s="124" t="s">
        <v>390</v>
      </c>
      <c r="U684" s="124" t="s">
        <v>1453</v>
      </c>
      <c r="V684" s="124"/>
      <c r="W684" s="126"/>
    </row>
    <row r="685" spans="1:23" s="20" customFormat="1" ht="25.5" x14ac:dyDescent="0.2">
      <c r="A685" s="123">
        <v>39990</v>
      </c>
      <c r="B685" s="105" t="s">
        <v>1408</v>
      </c>
      <c r="C685" s="105" t="s">
        <v>261</v>
      </c>
      <c r="D685" s="105" t="s">
        <v>134</v>
      </c>
      <c r="E685" s="102" t="s">
        <v>144</v>
      </c>
      <c r="F685" s="83">
        <v>37042</v>
      </c>
      <c r="G685" s="84">
        <v>2001</v>
      </c>
      <c r="H685" s="124" t="s">
        <v>629</v>
      </c>
      <c r="I685" s="124" t="str">
        <f t="shared" si="32"/>
        <v>IL</v>
      </c>
      <c r="J685" s="124" t="str">
        <f t="shared" si="31"/>
        <v>IN</v>
      </c>
      <c r="K685" s="124" t="str">
        <f t="shared" si="33"/>
        <v>Midwest</v>
      </c>
      <c r="L685" s="124" t="str">
        <f>INDEX('State '!$A$1:$C$62,MATCH($I685,'State '!$B:$B,0),3)</f>
        <v>Midwest</v>
      </c>
      <c r="M685" s="124" t="str">
        <f>INDEX('State '!$A$1:$C$62,MATCH($J685,'State '!$B:$B,0),3)</f>
        <v>Midwest</v>
      </c>
      <c r="N685" s="124"/>
      <c r="O685" s="86">
        <v>8</v>
      </c>
      <c r="P685" s="86">
        <v>9.1999999999999993</v>
      </c>
      <c r="Q685" s="125">
        <v>215</v>
      </c>
      <c r="R685" s="129">
        <v>20</v>
      </c>
      <c r="S685" s="130" t="s">
        <v>135</v>
      </c>
      <c r="T685" s="130" t="s">
        <v>390</v>
      </c>
      <c r="U685" s="124" t="s">
        <v>1409</v>
      </c>
      <c r="V685" s="124"/>
      <c r="W685" s="126"/>
    </row>
    <row r="686" spans="1:23" s="20" customFormat="1" x14ac:dyDescent="0.2">
      <c r="A686" s="123">
        <v>39990</v>
      </c>
      <c r="B686" s="102" t="s">
        <v>1487</v>
      </c>
      <c r="C686" s="102" t="s">
        <v>229</v>
      </c>
      <c r="D686" s="102" t="s">
        <v>141</v>
      </c>
      <c r="E686" s="102" t="s">
        <v>144</v>
      </c>
      <c r="F686" s="83">
        <v>37165</v>
      </c>
      <c r="G686" s="84">
        <v>2001</v>
      </c>
      <c r="H686" s="124" t="s">
        <v>735</v>
      </c>
      <c r="I686" s="124" t="str">
        <f t="shared" si="32"/>
        <v>IA</v>
      </c>
      <c r="J686" s="124" t="str">
        <f t="shared" si="31"/>
        <v>IL</v>
      </c>
      <c r="K686" s="124" t="str">
        <f t="shared" si="33"/>
        <v>Midwest</v>
      </c>
      <c r="L686" s="124" t="str">
        <f>INDEX('State '!$A$1:$C$62,MATCH($I686,'State '!$B:$B,0),3)</f>
        <v>Midwest</v>
      </c>
      <c r="M686" s="124" t="str">
        <f>INDEX('State '!$A$1:$C$62,MATCH($J686,'State '!$B:$B,0),3)</f>
        <v>Midwest</v>
      </c>
      <c r="N686" s="124"/>
      <c r="O686" s="86">
        <v>33</v>
      </c>
      <c r="P686" s="86"/>
      <c r="Q686" s="86">
        <v>195</v>
      </c>
      <c r="R686" s="125">
        <v>30</v>
      </c>
      <c r="S686" s="124" t="s">
        <v>135</v>
      </c>
      <c r="T686" s="124" t="s">
        <v>390</v>
      </c>
      <c r="U686" s="124" t="s">
        <v>1485</v>
      </c>
      <c r="V686" s="124"/>
      <c r="W686" s="126"/>
    </row>
    <row r="687" spans="1:23" s="20" customFormat="1" x14ac:dyDescent="0.2">
      <c r="A687" s="123">
        <v>39990</v>
      </c>
      <c r="B687" s="102" t="s">
        <v>1484</v>
      </c>
      <c r="C687" s="102" t="s">
        <v>229</v>
      </c>
      <c r="D687" s="102" t="s">
        <v>141</v>
      </c>
      <c r="E687" s="102" t="s">
        <v>144</v>
      </c>
      <c r="F687" s="83">
        <v>37165</v>
      </c>
      <c r="G687" s="84">
        <v>2001</v>
      </c>
      <c r="H687" s="124" t="s">
        <v>629</v>
      </c>
      <c r="I687" s="124" t="str">
        <f t="shared" si="32"/>
        <v>IL</v>
      </c>
      <c r="J687" s="124" t="str">
        <f t="shared" si="31"/>
        <v>IN</v>
      </c>
      <c r="K687" s="124" t="str">
        <f t="shared" si="33"/>
        <v>Midwest</v>
      </c>
      <c r="L687" s="124" t="str">
        <f>INDEX('State '!$A$1:$C$62,MATCH($I687,'State '!$B:$B,0),3)</f>
        <v>Midwest</v>
      </c>
      <c r="M687" s="124" t="str">
        <f>INDEX('State '!$A$1:$C$62,MATCH($J687,'State '!$B:$B,0),3)</f>
        <v>Midwest</v>
      </c>
      <c r="N687" s="124"/>
      <c r="O687" s="86">
        <v>94.4</v>
      </c>
      <c r="P687" s="86">
        <v>34.4</v>
      </c>
      <c r="Q687" s="86">
        <v>544</v>
      </c>
      <c r="R687" s="125">
        <v>30</v>
      </c>
      <c r="S687" s="124" t="s">
        <v>135</v>
      </c>
      <c r="T687" s="124" t="s">
        <v>390</v>
      </c>
      <c r="U687" s="124" t="s">
        <v>1485</v>
      </c>
      <c r="V687" s="124"/>
      <c r="W687" s="126"/>
    </row>
    <row r="688" spans="1:23" s="20" customFormat="1" x14ac:dyDescent="0.2">
      <c r="A688" s="123">
        <v>39990</v>
      </c>
      <c r="B688" s="102" t="s">
        <v>1491</v>
      </c>
      <c r="C688" s="102" t="s">
        <v>229</v>
      </c>
      <c r="D688" s="102" t="s">
        <v>141</v>
      </c>
      <c r="E688" s="102" t="s">
        <v>144</v>
      </c>
      <c r="F688" s="83">
        <v>37165</v>
      </c>
      <c r="G688" s="84">
        <v>2001</v>
      </c>
      <c r="H688" s="124" t="s">
        <v>1492</v>
      </c>
      <c r="I688" s="124" t="str">
        <f t="shared" si="32"/>
        <v>SK</v>
      </c>
      <c r="J688" s="124" t="str">
        <f t="shared" si="31"/>
        <v>IA</v>
      </c>
      <c r="K688" s="124" t="str">
        <f t="shared" si="33"/>
        <v>Canada, Mountain, Midwest</v>
      </c>
      <c r="L688" s="124" t="str">
        <f>INDEX('State '!$A$1:$C$62,MATCH($I688,'State '!$B:$B,0),3)</f>
        <v>Canada</v>
      </c>
      <c r="M688" s="124" t="str">
        <f>INDEX('State '!$A$1:$C$62,MATCH($J688,'State '!$B:$B,0),3)</f>
        <v>Midwest</v>
      </c>
      <c r="N688" s="124" t="s">
        <v>2574</v>
      </c>
      <c r="O688" s="86">
        <v>1</v>
      </c>
      <c r="P688" s="86"/>
      <c r="Q688" s="86">
        <v>0.99</v>
      </c>
      <c r="R688" s="125" t="s">
        <v>479</v>
      </c>
      <c r="S688" s="124" t="s">
        <v>135</v>
      </c>
      <c r="T688" s="124" t="s">
        <v>390</v>
      </c>
      <c r="U688" s="124" t="s">
        <v>1485</v>
      </c>
      <c r="V688" s="124"/>
      <c r="W688" s="126"/>
    </row>
    <row r="689" spans="1:23" s="20" customFormat="1" x14ac:dyDescent="0.2">
      <c r="A689" s="123">
        <v>39990</v>
      </c>
      <c r="B689" s="102" t="s">
        <v>1432</v>
      </c>
      <c r="C689" s="102" t="s">
        <v>361</v>
      </c>
      <c r="D689" s="102" t="s">
        <v>137</v>
      </c>
      <c r="E689" s="102" t="s">
        <v>144</v>
      </c>
      <c r="F689" s="83">
        <v>36951</v>
      </c>
      <c r="G689" s="84">
        <v>2001</v>
      </c>
      <c r="H689" s="124" t="s">
        <v>16</v>
      </c>
      <c r="I689" s="124" t="str">
        <f t="shared" si="32"/>
        <v>NC</v>
      </c>
      <c r="J689" s="124" t="str">
        <f t="shared" si="31"/>
        <v>NC</v>
      </c>
      <c r="K689" s="124" t="str">
        <f t="shared" si="33"/>
        <v>Southeast</v>
      </c>
      <c r="L689" s="124" t="str">
        <f>INDEX('State '!$A$1:$C$62,MATCH($I689,'State '!$B:$B,0),3)</f>
        <v>Southeast</v>
      </c>
      <c r="M689" s="124" t="str">
        <f>INDEX('State '!$A$1:$C$62,MATCH($J689,'State '!$B:$B,0),3)</f>
        <v>Southeast</v>
      </c>
      <c r="N689" s="124"/>
      <c r="O689" s="86">
        <v>100</v>
      </c>
      <c r="P689" s="86">
        <v>84</v>
      </c>
      <c r="Q689" s="86">
        <v>300</v>
      </c>
      <c r="R689" s="125">
        <v>30</v>
      </c>
      <c r="S689" s="124" t="s">
        <v>139</v>
      </c>
      <c r="T689" s="124" t="s">
        <v>188</v>
      </c>
      <c r="U689" s="124" t="s">
        <v>391</v>
      </c>
      <c r="V689" s="124"/>
      <c r="W689" s="126"/>
    </row>
    <row r="690" spans="1:23" s="20" customFormat="1" x14ac:dyDescent="0.2">
      <c r="A690" s="123">
        <v>39990</v>
      </c>
      <c r="B690" s="102" t="s">
        <v>1448</v>
      </c>
      <c r="C690" s="102" t="s">
        <v>262</v>
      </c>
      <c r="D690" s="102" t="s">
        <v>134</v>
      </c>
      <c r="E690" s="102" t="s">
        <v>144</v>
      </c>
      <c r="F690" s="83">
        <v>37183</v>
      </c>
      <c r="G690" s="84">
        <v>2001</v>
      </c>
      <c r="H690" s="124" t="s">
        <v>30</v>
      </c>
      <c r="I690" s="124" t="str">
        <f t="shared" si="32"/>
        <v>MN</v>
      </c>
      <c r="J690" s="124" t="str">
        <f t="shared" si="31"/>
        <v>MN</v>
      </c>
      <c r="K690" s="124" t="str">
        <f t="shared" si="33"/>
        <v>Midwest</v>
      </c>
      <c r="L690" s="124" t="str">
        <f>INDEX('State '!$A$1:$C$62,MATCH($I690,'State '!$B:$B,0),3)</f>
        <v>Midwest</v>
      </c>
      <c r="M690" s="124" t="str">
        <f>INDEX('State '!$A$1:$C$62,MATCH($J690,'State '!$B:$B,0),3)</f>
        <v>Midwest</v>
      </c>
      <c r="N690" s="124"/>
      <c r="O690" s="86">
        <v>8.1</v>
      </c>
      <c r="P690" s="86">
        <v>5.6</v>
      </c>
      <c r="Q690" s="86">
        <v>40</v>
      </c>
      <c r="R690" s="125">
        <v>30</v>
      </c>
      <c r="S690" s="124" t="s">
        <v>135</v>
      </c>
      <c r="T690" s="124" t="s">
        <v>390</v>
      </c>
      <c r="U690" s="124" t="s">
        <v>1449</v>
      </c>
      <c r="V690" s="124"/>
      <c r="W690" s="126"/>
    </row>
    <row r="691" spans="1:23" s="20" customFormat="1" x14ac:dyDescent="0.2">
      <c r="A691" s="123">
        <v>39990</v>
      </c>
      <c r="B691" s="102" t="s">
        <v>1404</v>
      </c>
      <c r="C691" s="102" t="s">
        <v>262</v>
      </c>
      <c r="D691" s="102" t="s">
        <v>141</v>
      </c>
      <c r="E691" s="102" t="s">
        <v>144</v>
      </c>
      <c r="F691" s="83">
        <v>37087</v>
      </c>
      <c r="G691" s="84">
        <v>2001</v>
      </c>
      <c r="H691" s="124" t="s">
        <v>30</v>
      </c>
      <c r="I691" s="124" t="str">
        <f t="shared" si="32"/>
        <v>MN</v>
      </c>
      <c r="J691" s="124" t="str">
        <f t="shared" si="31"/>
        <v>MN</v>
      </c>
      <c r="K691" s="124" t="str">
        <f t="shared" si="33"/>
        <v>Midwest</v>
      </c>
      <c r="L691" s="124" t="str">
        <f>INDEX('State '!$A$1:$C$62,MATCH($I691,'State '!$B:$B,0),3)</f>
        <v>Midwest</v>
      </c>
      <c r="M691" s="124" t="str">
        <f>INDEX('State '!$A$1:$C$62,MATCH($J691,'State '!$B:$B,0),3)</f>
        <v>Midwest</v>
      </c>
      <c r="N691" s="124"/>
      <c r="O691" s="86">
        <v>2</v>
      </c>
      <c r="P691" s="86">
        <v>15</v>
      </c>
      <c r="Q691" s="86">
        <v>20</v>
      </c>
      <c r="R691" s="125">
        <v>16</v>
      </c>
      <c r="S691" s="124" t="s">
        <v>135</v>
      </c>
      <c r="T691" s="124" t="s">
        <v>390</v>
      </c>
      <c r="U691" s="124" t="s">
        <v>1405</v>
      </c>
      <c r="V691" s="124"/>
      <c r="W691" s="126"/>
    </row>
    <row r="692" spans="1:23" s="20" customFormat="1" x14ac:dyDescent="0.2">
      <c r="A692" s="123">
        <v>39990</v>
      </c>
      <c r="B692" s="102" t="s">
        <v>1400</v>
      </c>
      <c r="C692" s="102" t="s">
        <v>358</v>
      </c>
      <c r="D692" s="102" t="s">
        <v>134</v>
      </c>
      <c r="E692" s="102" t="s">
        <v>144</v>
      </c>
      <c r="F692" s="83">
        <v>37196</v>
      </c>
      <c r="G692" s="125">
        <v>2001</v>
      </c>
      <c r="H692" s="124" t="s">
        <v>49</v>
      </c>
      <c r="I692" s="124" t="str">
        <f t="shared" si="32"/>
        <v>IN</v>
      </c>
      <c r="J692" s="124" t="str">
        <f t="shared" si="31"/>
        <v>IN</v>
      </c>
      <c r="K692" s="124" t="str">
        <f t="shared" si="33"/>
        <v>Midwest</v>
      </c>
      <c r="L692" s="124" t="str">
        <f>INDEX('State '!$A$1:$C$62,MATCH($I692,'State '!$B:$B,0),3)</f>
        <v>Midwest</v>
      </c>
      <c r="M692" s="124" t="str">
        <f>INDEX('State '!$A$1:$C$62,MATCH($J692,'State '!$B:$B,0),3)</f>
        <v>Midwest</v>
      </c>
      <c r="N692" s="124"/>
      <c r="O692" s="86"/>
      <c r="P692" s="86">
        <v>9.1999999999999993</v>
      </c>
      <c r="Q692" s="86">
        <v>62</v>
      </c>
      <c r="R692" s="125">
        <v>16</v>
      </c>
      <c r="S692" s="124" t="s">
        <v>135</v>
      </c>
      <c r="T692" s="124" t="s">
        <v>390</v>
      </c>
      <c r="U692" s="124" t="s">
        <v>1401</v>
      </c>
      <c r="V692" s="124"/>
      <c r="W692" s="126"/>
    </row>
    <row r="693" spans="1:23" s="20" customFormat="1" x14ac:dyDescent="0.2">
      <c r="A693" s="123">
        <v>39990</v>
      </c>
      <c r="B693" s="105" t="s">
        <v>1412</v>
      </c>
      <c r="C693" s="105" t="s">
        <v>359</v>
      </c>
      <c r="D693" s="105" t="s">
        <v>137</v>
      </c>
      <c r="E693" s="102" t="s">
        <v>144</v>
      </c>
      <c r="F693" s="83">
        <v>36950</v>
      </c>
      <c r="G693" s="125">
        <v>2001</v>
      </c>
      <c r="H693" s="124" t="s">
        <v>16</v>
      </c>
      <c r="I693" s="124" t="str">
        <f t="shared" si="32"/>
        <v>NC</v>
      </c>
      <c r="J693" s="124" t="str">
        <f t="shared" si="31"/>
        <v>NC</v>
      </c>
      <c r="K693" s="124" t="str">
        <f t="shared" si="33"/>
        <v>Southeast</v>
      </c>
      <c r="L693" s="124" t="str">
        <f>INDEX('State '!$A$1:$C$62,MATCH($I693,'State '!$B:$B,0),3)</f>
        <v>Southeast</v>
      </c>
      <c r="M693" s="124" t="str">
        <f>INDEX('State '!$A$1:$C$62,MATCH($J693,'State '!$B:$B,0),3)</f>
        <v>Southeast</v>
      </c>
      <c r="N693" s="124"/>
      <c r="O693" s="86">
        <v>90</v>
      </c>
      <c r="P693" s="86">
        <v>82</v>
      </c>
      <c r="Q693" s="125">
        <v>350</v>
      </c>
      <c r="R693" s="129">
        <v>30</v>
      </c>
      <c r="S693" s="130" t="s">
        <v>139</v>
      </c>
      <c r="T693" s="130" t="s">
        <v>188</v>
      </c>
      <c r="U693" s="124" t="s">
        <v>391</v>
      </c>
      <c r="V693" s="124"/>
      <c r="W693" s="126"/>
    </row>
    <row r="694" spans="1:23" s="20" customFormat="1" x14ac:dyDescent="0.2">
      <c r="A694" s="123">
        <v>39990</v>
      </c>
      <c r="B694" s="102" t="s">
        <v>1429</v>
      </c>
      <c r="C694" s="102" t="s">
        <v>265</v>
      </c>
      <c r="D694" s="102" t="s">
        <v>141</v>
      </c>
      <c r="E694" s="102" t="s">
        <v>144</v>
      </c>
      <c r="F694" s="83">
        <v>37225</v>
      </c>
      <c r="G694" s="125">
        <v>2001</v>
      </c>
      <c r="H694" s="124" t="s">
        <v>21</v>
      </c>
      <c r="I694" s="124" t="str">
        <f t="shared" si="32"/>
        <v>UT</v>
      </c>
      <c r="J694" s="124" t="str">
        <f t="shared" si="31"/>
        <v>UT</v>
      </c>
      <c r="K694" s="124" t="str">
        <f t="shared" si="33"/>
        <v>Mountain</v>
      </c>
      <c r="L694" s="124" t="str">
        <f>INDEX('State '!$A$1:$C$62,MATCH($I694,'State '!$B:$B,0),3)</f>
        <v>Mountain</v>
      </c>
      <c r="M694" s="124" t="str">
        <f>INDEX('State '!$A$1:$C$62,MATCH($J694,'State '!$B:$B,0),3)</f>
        <v>Mountain</v>
      </c>
      <c r="N694" s="124"/>
      <c r="O694" s="86">
        <v>80.849999999999994</v>
      </c>
      <c r="P694" s="86">
        <v>75.599999999999994</v>
      </c>
      <c r="Q694" s="86">
        <v>265</v>
      </c>
      <c r="R694" s="125">
        <v>24</v>
      </c>
      <c r="S694" s="124" t="s">
        <v>135</v>
      </c>
      <c r="T694" s="124" t="s">
        <v>390</v>
      </c>
      <c r="U694" s="124" t="s">
        <v>1430</v>
      </c>
      <c r="V694" s="124"/>
      <c r="W694" s="126"/>
    </row>
    <row r="695" spans="1:23" s="20" customFormat="1" x14ac:dyDescent="0.2">
      <c r="A695" s="123">
        <v>39990</v>
      </c>
      <c r="B695" s="102" t="s">
        <v>1433</v>
      </c>
      <c r="C695" s="102" t="s">
        <v>362</v>
      </c>
      <c r="D695" s="102" t="s">
        <v>134</v>
      </c>
      <c r="E695" s="102" t="s">
        <v>144</v>
      </c>
      <c r="F695" s="83">
        <v>37196</v>
      </c>
      <c r="G695" s="125">
        <v>2001</v>
      </c>
      <c r="H695" s="124" t="s">
        <v>41</v>
      </c>
      <c r="I695" s="124" t="str">
        <f t="shared" si="32"/>
        <v>MI</v>
      </c>
      <c r="J695" s="124" t="str">
        <f t="shared" si="31"/>
        <v>MI</v>
      </c>
      <c r="K695" s="124" t="str">
        <f t="shared" si="33"/>
        <v>Midwest</v>
      </c>
      <c r="L695" s="124" t="str">
        <f>INDEX('State '!$A$1:$C$62,MATCH($I695,'State '!$B:$B,0),3)</f>
        <v>Midwest</v>
      </c>
      <c r="M695" s="124" t="str">
        <f>INDEX('State '!$A$1:$C$62,MATCH($J695,'State '!$B:$B,0),3)</f>
        <v>Midwest</v>
      </c>
      <c r="N695" s="124"/>
      <c r="O695" s="86"/>
      <c r="P695" s="86">
        <v>5</v>
      </c>
      <c r="Q695" s="86">
        <v>120</v>
      </c>
      <c r="R695" s="125"/>
      <c r="S695" s="124" t="s">
        <v>139</v>
      </c>
      <c r="T695" s="124" t="s">
        <v>188</v>
      </c>
      <c r="U695" s="124" t="s">
        <v>391</v>
      </c>
      <c r="V695" s="124"/>
      <c r="W695" s="126"/>
    </row>
    <row r="696" spans="1:23" s="20" customFormat="1" x14ac:dyDescent="0.2">
      <c r="A696" s="123">
        <v>39990</v>
      </c>
      <c r="B696" s="102" t="s">
        <v>1431</v>
      </c>
      <c r="C696" s="102" t="s">
        <v>354</v>
      </c>
      <c r="D696" s="102" t="s">
        <v>141</v>
      </c>
      <c r="E696" s="102" t="s">
        <v>144</v>
      </c>
      <c r="F696" s="83">
        <v>37256</v>
      </c>
      <c r="G696" s="125">
        <v>2001</v>
      </c>
      <c r="H696" s="124" t="s">
        <v>13</v>
      </c>
      <c r="I696" s="124" t="str">
        <f t="shared" si="32"/>
        <v>CA</v>
      </c>
      <c r="J696" s="124" t="str">
        <f t="shared" si="31"/>
        <v>CA</v>
      </c>
      <c r="K696" s="124" t="str">
        <f t="shared" si="33"/>
        <v>Pacific</v>
      </c>
      <c r="L696" s="124" t="str">
        <f>INDEX('State '!$A$1:$C$62,MATCH($I696,'State '!$B:$B,0),3)</f>
        <v>Pacific</v>
      </c>
      <c r="M696" s="124" t="str">
        <f>INDEX('State '!$A$1:$C$62,MATCH($J696,'State '!$B:$B,0),3)</f>
        <v>Pacific</v>
      </c>
      <c r="N696" s="124"/>
      <c r="O696" s="86">
        <v>15</v>
      </c>
      <c r="P696" s="86"/>
      <c r="Q696" s="86">
        <v>175</v>
      </c>
      <c r="R696" s="125"/>
      <c r="S696" s="124" t="s">
        <v>139</v>
      </c>
      <c r="T696" s="124" t="s">
        <v>188</v>
      </c>
      <c r="U696" s="124" t="s">
        <v>391</v>
      </c>
      <c r="V696" s="124"/>
      <c r="W696" s="126"/>
    </row>
    <row r="697" spans="1:23" s="20" customFormat="1" x14ac:dyDescent="0.2">
      <c r="A697" s="123">
        <v>39990</v>
      </c>
      <c r="B697" s="102" t="s">
        <v>1422</v>
      </c>
      <c r="C697" s="102" t="s">
        <v>216</v>
      </c>
      <c r="D697" s="102" t="s">
        <v>141</v>
      </c>
      <c r="E697" s="102" t="s">
        <v>144</v>
      </c>
      <c r="F697" s="83">
        <v>37210</v>
      </c>
      <c r="G697" s="125">
        <v>2001</v>
      </c>
      <c r="H697" s="124" t="s">
        <v>22</v>
      </c>
      <c r="I697" s="124" t="str">
        <f t="shared" si="32"/>
        <v>GA</v>
      </c>
      <c r="J697" s="124" t="str">
        <f t="shared" si="31"/>
        <v>GA</v>
      </c>
      <c r="K697" s="124" t="str">
        <f t="shared" si="33"/>
        <v>Southeast</v>
      </c>
      <c r="L697" s="124" t="str">
        <f>INDEX('State '!$A$1:$C$62,MATCH($I697,'State '!$B:$B,0),3)</f>
        <v>Southeast</v>
      </c>
      <c r="M697" s="124" t="str">
        <f>INDEX('State '!$A$1:$C$62,MATCH($J697,'State '!$B:$B,0),3)</f>
        <v>Southeast</v>
      </c>
      <c r="N697" s="124"/>
      <c r="O697" s="86">
        <v>5.69</v>
      </c>
      <c r="P697" s="86"/>
      <c r="Q697" s="86">
        <v>20</v>
      </c>
      <c r="R697" s="125"/>
      <c r="S697" s="124" t="s">
        <v>135</v>
      </c>
      <c r="T697" s="124" t="s">
        <v>390</v>
      </c>
      <c r="U697" s="124" t="s">
        <v>1423</v>
      </c>
      <c r="V697" s="124"/>
      <c r="W697" s="126"/>
    </row>
    <row r="698" spans="1:23" s="20" customFormat="1" x14ac:dyDescent="0.2">
      <c r="A698" s="123">
        <v>39990</v>
      </c>
      <c r="B698" s="102" t="s">
        <v>1420</v>
      </c>
      <c r="C698" s="102" t="s">
        <v>216</v>
      </c>
      <c r="D698" s="102" t="s">
        <v>141</v>
      </c>
      <c r="E698" s="102" t="s">
        <v>144</v>
      </c>
      <c r="F698" s="83">
        <v>37182</v>
      </c>
      <c r="G698" s="125">
        <v>2001</v>
      </c>
      <c r="H698" s="124" t="s">
        <v>389</v>
      </c>
      <c r="I698" s="124" t="str">
        <f t="shared" si="32"/>
        <v>AL</v>
      </c>
      <c r="J698" s="124" t="str">
        <f t="shared" si="31"/>
        <v>GA</v>
      </c>
      <c r="K698" s="124" t="str">
        <f t="shared" si="33"/>
        <v>South Central, Southeast</v>
      </c>
      <c r="L698" s="124" t="str">
        <f>INDEX('State '!$A$1:$C$62,MATCH($I698,'State '!$B:$B,0),3)</f>
        <v>South Central</v>
      </c>
      <c r="M698" s="124" t="str">
        <f>INDEX('State '!$A$1:$C$62,MATCH($J698,'State '!$B:$B,0),3)</f>
        <v>Southeast</v>
      </c>
      <c r="N698" s="124"/>
      <c r="O698" s="86">
        <v>6.2</v>
      </c>
      <c r="P698" s="86">
        <v>7.1</v>
      </c>
      <c r="Q698" s="86">
        <v>17</v>
      </c>
      <c r="R698" s="125">
        <v>16</v>
      </c>
      <c r="S698" s="124" t="s">
        <v>135</v>
      </c>
      <c r="T698" s="124" t="s">
        <v>390</v>
      </c>
      <c r="U698" s="124" t="s">
        <v>1421</v>
      </c>
      <c r="V698" s="124"/>
      <c r="W698" s="126"/>
    </row>
    <row r="699" spans="1:23" s="20" customFormat="1" x14ac:dyDescent="0.2">
      <c r="A699" s="123">
        <v>39990</v>
      </c>
      <c r="B699" s="102" t="s">
        <v>1434</v>
      </c>
      <c r="C699" s="102" t="s">
        <v>207</v>
      </c>
      <c r="D699" s="102" t="s">
        <v>134</v>
      </c>
      <c r="E699" s="102" t="s">
        <v>144</v>
      </c>
      <c r="F699" s="83">
        <v>37118</v>
      </c>
      <c r="G699" s="125">
        <v>2001</v>
      </c>
      <c r="H699" s="124" t="s">
        <v>1435</v>
      </c>
      <c r="I699" s="124" t="str">
        <f t="shared" si="32"/>
        <v>MA</v>
      </c>
      <c r="J699" s="124" t="str">
        <f t="shared" si="31"/>
        <v>NH</v>
      </c>
      <c r="K699" s="124" t="str">
        <f t="shared" si="33"/>
        <v>Northeast</v>
      </c>
      <c r="L699" s="124" t="str">
        <f>INDEX('State '!$A$1:$C$62,MATCH($I699,'State '!$B:$B,0),3)</f>
        <v>Northeast</v>
      </c>
      <c r="M699" s="124" t="str">
        <f>INDEX('State '!$A$1:$C$62,MATCH($J699,'State '!$B:$B,0),3)</f>
        <v>Northeast</v>
      </c>
      <c r="N699" s="124"/>
      <c r="O699" s="86">
        <v>32.4</v>
      </c>
      <c r="P699" s="86">
        <v>19.3</v>
      </c>
      <c r="Q699" s="86">
        <v>126</v>
      </c>
      <c r="R699" s="125">
        <v>20</v>
      </c>
      <c r="S699" s="124" t="s">
        <v>135</v>
      </c>
      <c r="T699" s="124" t="s">
        <v>390</v>
      </c>
      <c r="U699" s="124" t="s">
        <v>1436</v>
      </c>
      <c r="V699" s="124"/>
      <c r="W699" s="126"/>
    </row>
    <row r="700" spans="1:23" s="20" customFormat="1" x14ac:dyDescent="0.2">
      <c r="A700" s="123">
        <v>39990</v>
      </c>
      <c r="B700" s="102" t="s">
        <v>1439</v>
      </c>
      <c r="C700" s="102" t="s">
        <v>207</v>
      </c>
      <c r="D700" s="102" t="s">
        <v>141</v>
      </c>
      <c r="E700" s="102" t="s">
        <v>144</v>
      </c>
      <c r="F700" s="83">
        <v>37012</v>
      </c>
      <c r="G700" s="125">
        <v>2001</v>
      </c>
      <c r="H700" s="124" t="s">
        <v>1440</v>
      </c>
      <c r="I700" s="124" t="str">
        <f t="shared" si="32"/>
        <v>MA</v>
      </c>
      <c r="J700" s="124" t="str">
        <f t="shared" si="31"/>
        <v>CT</v>
      </c>
      <c r="K700" s="124" t="str">
        <f t="shared" si="33"/>
        <v>Northeast</v>
      </c>
      <c r="L700" s="124" t="str">
        <f>INDEX('State '!$A$1:$C$62,MATCH($I700,'State '!$B:$B,0),3)</f>
        <v>Northeast</v>
      </c>
      <c r="M700" s="124" t="str">
        <f>INDEX('State '!$A$1:$C$62,MATCH($J700,'State '!$B:$B,0),3)</f>
        <v>Northeast</v>
      </c>
      <c r="N700" s="124"/>
      <c r="O700" s="86">
        <v>28.1</v>
      </c>
      <c r="P700" s="86"/>
      <c r="Q700" s="86">
        <v>288</v>
      </c>
      <c r="R700" s="125"/>
      <c r="S700" s="124" t="s">
        <v>135</v>
      </c>
      <c r="T700" s="124" t="s">
        <v>390</v>
      </c>
      <c r="U700" s="124" t="s">
        <v>1441</v>
      </c>
      <c r="V700" s="124"/>
      <c r="W700" s="126"/>
    </row>
    <row r="701" spans="1:23" s="20" customFormat="1" x14ac:dyDescent="0.2">
      <c r="A701" s="123">
        <v>39990</v>
      </c>
      <c r="B701" s="102" t="s">
        <v>1406</v>
      </c>
      <c r="C701" s="102" t="s">
        <v>207</v>
      </c>
      <c r="D701" s="102" t="s">
        <v>137</v>
      </c>
      <c r="E701" s="102" t="s">
        <v>144</v>
      </c>
      <c r="F701" s="83">
        <v>37043</v>
      </c>
      <c r="G701" s="125">
        <v>2001</v>
      </c>
      <c r="H701" s="124" t="s">
        <v>47</v>
      </c>
      <c r="I701" s="124" t="str">
        <f t="shared" si="32"/>
        <v>GM</v>
      </c>
      <c r="J701" s="124" t="str">
        <f t="shared" si="31"/>
        <v>GM</v>
      </c>
      <c r="K701" s="124" t="str">
        <f t="shared" si="33"/>
        <v>Gulf of Mexico</v>
      </c>
      <c r="L701" s="124" t="str">
        <f>INDEX('State '!$A$1:$C$62,MATCH($I701,'State '!$B:$B,0),3)</f>
        <v>Gulf of Mexico</v>
      </c>
      <c r="M701" s="124" t="str">
        <f>INDEX('State '!$A$1:$C$62,MATCH($J701,'State '!$B:$B,0),3)</f>
        <v>Gulf of Mexico</v>
      </c>
      <c r="N701" s="124"/>
      <c r="O701" s="86">
        <v>15</v>
      </c>
      <c r="P701" s="86">
        <v>17.8</v>
      </c>
      <c r="Q701" s="86">
        <v>400</v>
      </c>
      <c r="R701" s="125">
        <v>20</v>
      </c>
      <c r="S701" s="124" t="s">
        <v>135</v>
      </c>
      <c r="T701" s="124" t="s">
        <v>390</v>
      </c>
      <c r="U701" s="124" t="s">
        <v>1407</v>
      </c>
      <c r="V701" s="124"/>
      <c r="W701" s="126"/>
    </row>
    <row r="702" spans="1:23" s="20" customFormat="1" x14ac:dyDescent="0.2">
      <c r="A702" s="123">
        <v>39990</v>
      </c>
      <c r="B702" s="105" t="s">
        <v>1402</v>
      </c>
      <c r="C702" s="105" t="s">
        <v>200</v>
      </c>
      <c r="D702" s="105" t="s">
        <v>134</v>
      </c>
      <c r="E702" s="102" t="s">
        <v>144</v>
      </c>
      <c r="F702" s="83">
        <v>37164</v>
      </c>
      <c r="G702" s="125">
        <v>2001</v>
      </c>
      <c r="H702" s="124" t="s">
        <v>7</v>
      </c>
      <c r="I702" s="124" t="str">
        <f t="shared" si="32"/>
        <v>PA</v>
      </c>
      <c r="J702" s="124" t="str">
        <f t="shared" si="31"/>
        <v>PA</v>
      </c>
      <c r="K702" s="124" t="str">
        <f t="shared" si="33"/>
        <v>Northeast</v>
      </c>
      <c r="L702" s="124" t="str">
        <f>INDEX('State '!$A$1:$C$62,MATCH($I702,'State '!$B:$B,0),3)</f>
        <v>Northeast</v>
      </c>
      <c r="M702" s="124" t="str">
        <f>INDEX('State '!$A$1:$C$62,MATCH($J702,'State '!$B:$B,0),3)</f>
        <v>Northeast</v>
      </c>
      <c r="N702" s="124"/>
      <c r="O702" s="86">
        <v>21.5</v>
      </c>
      <c r="P702" s="86">
        <v>5</v>
      </c>
      <c r="Q702" s="125">
        <v>82</v>
      </c>
      <c r="R702" s="129">
        <v>12</v>
      </c>
      <c r="S702" s="130" t="s">
        <v>135</v>
      </c>
      <c r="T702" s="124" t="s">
        <v>390</v>
      </c>
      <c r="U702" s="124" t="s">
        <v>1403</v>
      </c>
      <c r="V702" s="124"/>
      <c r="W702" s="126"/>
    </row>
    <row r="703" spans="1:23" s="20" customFormat="1" x14ac:dyDescent="0.2">
      <c r="A703" s="123">
        <v>39990</v>
      </c>
      <c r="B703" s="102" t="s">
        <v>1415</v>
      </c>
      <c r="C703" s="102" t="s">
        <v>360</v>
      </c>
      <c r="D703" s="102" t="s">
        <v>134</v>
      </c>
      <c r="E703" s="102" t="s">
        <v>144</v>
      </c>
      <c r="F703" s="83">
        <v>37256</v>
      </c>
      <c r="G703" s="125">
        <v>2001</v>
      </c>
      <c r="H703" s="124" t="s">
        <v>19</v>
      </c>
      <c r="I703" s="124" t="str">
        <f t="shared" si="32"/>
        <v>VA</v>
      </c>
      <c r="J703" s="124" t="str">
        <f t="shared" si="31"/>
        <v>VA</v>
      </c>
      <c r="K703" s="124" t="str">
        <f t="shared" si="33"/>
        <v>Northeast</v>
      </c>
      <c r="L703" s="124" t="str">
        <f>INDEX('State '!$A$1:$C$62,MATCH($I703,'State '!$B:$B,0),3)</f>
        <v>Northeast</v>
      </c>
      <c r="M703" s="124" t="str">
        <f>INDEX('State '!$A$1:$C$62,MATCH($J703,'State '!$B:$B,0),3)</f>
        <v>Northeast</v>
      </c>
      <c r="N703" s="124"/>
      <c r="O703" s="86">
        <v>11</v>
      </c>
      <c r="P703" s="86">
        <v>2.14</v>
      </c>
      <c r="Q703" s="86">
        <v>1000</v>
      </c>
      <c r="R703" s="125">
        <v>36</v>
      </c>
      <c r="S703" s="124" t="s">
        <v>135</v>
      </c>
      <c r="T703" s="124" t="s">
        <v>390</v>
      </c>
      <c r="U703" s="124" t="s">
        <v>1416</v>
      </c>
      <c r="V703" s="124"/>
      <c r="W703" s="126"/>
    </row>
    <row r="704" spans="1:23" s="20" customFormat="1" x14ac:dyDescent="0.2">
      <c r="A704" s="123">
        <v>39990</v>
      </c>
      <c r="B704" s="102" t="s">
        <v>1428</v>
      </c>
      <c r="C704" s="102" t="s">
        <v>1942</v>
      </c>
      <c r="D704" s="102" t="s">
        <v>141</v>
      </c>
      <c r="E704" s="102" t="s">
        <v>144</v>
      </c>
      <c r="F704" s="83">
        <v>37226</v>
      </c>
      <c r="G704" s="125">
        <v>2001</v>
      </c>
      <c r="H704" s="124" t="s">
        <v>412</v>
      </c>
      <c r="I704" s="124" t="str">
        <f t="shared" si="32"/>
        <v>PA</v>
      </c>
      <c r="J704" s="124" t="str">
        <f t="shared" si="31"/>
        <v>NY</v>
      </c>
      <c r="K704" s="124" t="str">
        <f t="shared" si="33"/>
        <v>Northeast</v>
      </c>
      <c r="L704" s="124" t="str">
        <f>INDEX('State '!$A$1:$C$62,MATCH($I704,'State '!$B:$B,0),3)</f>
        <v>Northeast</v>
      </c>
      <c r="M704" s="124" t="str">
        <f>INDEX('State '!$A$1:$C$62,MATCH($J704,'State '!$B:$B,0),3)</f>
        <v>Northeast</v>
      </c>
      <c r="N704" s="124"/>
      <c r="O704" s="86">
        <v>123.3</v>
      </c>
      <c r="P704" s="86">
        <v>30</v>
      </c>
      <c r="Q704" s="86">
        <v>162</v>
      </c>
      <c r="R704" s="125">
        <v>42</v>
      </c>
      <c r="S704" s="124" t="s">
        <v>135</v>
      </c>
      <c r="T704" s="124" t="s">
        <v>390</v>
      </c>
      <c r="U704" s="124" t="s">
        <v>1394</v>
      </c>
      <c r="V704" s="124"/>
      <c r="W704" s="126"/>
    </row>
    <row r="705" spans="1:23" s="20" customFormat="1" x14ac:dyDescent="0.2">
      <c r="A705" s="123">
        <v>39990</v>
      </c>
      <c r="B705" s="102" t="s">
        <v>1445</v>
      </c>
      <c r="C705" s="102" t="s">
        <v>364</v>
      </c>
      <c r="D705" s="102" t="s">
        <v>137</v>
      </c>
      <c r="E705" s="102" t="s">
        <v>144</v>
      </c>
      <c r="F705" s="83">
        <v>37194</v>
      </c>
      <c r="G705" s="125">
        <v>2001</v>
      </c>
      <c r="H705" s="124" t="s">
        <v>1446</v>
      </c>
      <c r="I705" s="124" t="str">
        <f t="shared" si="32"/>
        <v>LA</v>
      </c>
      <c r="J705" s="124" t="str">
        <f t="shared" ref="J705:J768" si="34">RIGHT($H705,2)</f>
        <v>AR</v>
      </c>
      <c r="K705" s="124" t="str">
        <f t="shared" si="33"/>
        <v>South Central</v>
      </c>
      <c r="L705" s="124" t="str">
        <f>INDEX('State '!$A$1:$C$62,MATCH($I705,'State '!$B:$B,0),3)</f>
        <v>South Central</v>
      </c>
      <c r="M705" s="124" t="str">
        <f>INDEX('State '!$A$1:$C$62,MATCH($J705,'State '!$B:$B,0),3)</f>
        <v>South Central</v>
      </c>
      <c r="N705" s="124"/>
      <c r="O705" s="86">
        <v>45</v>
      </c>
      <c r="P705" s="86">
        <v>41.7</v>
      </c>
      <c r="Q705" s="86">
        <v>427</v>
      </c>
      <c r="R705" s="125">
        <v>30</v>
      </c>
      <c r="S705" s="124" t="s">
        <v>135</v>
      </c>
      <c r="T705" s="124" t="s">
        <v>390</v>
      </c>
      <c r="U705" s="124" t="s">
        <v>1447</v>
      </c>
      <c r="V705" s="124"/>
      <c r="W705" s="126"/>
    </row>
    <row r="706" spans="1:23" s="20" customFormat="1" x14ac:dyDescent="0.2">
      <c r="A706" s="123">
        <v>39990</v>
      </c>
      <c r="B706" s="102" t="s">
        <v>1488</v>
      </c>
      <c r="C706" s="102" t="s">
        <v>271</v>
      </c>
      <c r="D706" s="102" t="s">
        <v>141</v>
      </c>
      <c r="E706" s="102" t="s">
        <v>144</v>
      </c>
      <c r="F706" s="83">
        <v>37176</v>
      </c>
      <c r="G706" s="125">
        <v>2001</v>
      </c>
      <c r="H706" s="124" t="s">
        <v>1489</v>
      </c>
      <c r="I706" s="124" t="str">
        <f t="shared" si="32"/>
        <v>SK</v>
      </c>
      <c r="J706" s="124" t="str">
        <f t="shared" si="34"/>
        <v>MN</v>
      </c>
      <c r="K706" s="124" t="str">
        <f t="shared" si="33"/>
        <v>Canada, Mountain, Midwest</v>
      </c>
      <c r="L706" s="124" t="str">
        <f>INDEX('State '!$A$1:$C$62,MATCH($I706,'State '!$B:$B,0),3)</f>
        <v>Canada</v>
      </c>
      <c r="M706" s="124" t="str">
        <f>INDEX('State '!$A$1:$C$62,MATCH($J706,'State '!$B:$B,0),3)</f>
        <v>Midwest</v>
      </c>
      <c r="N706" s="124" t="s">
        <v>2574</v>
      </c>
      <c r="O706" s="86">
        <v>3.9</v>
      </c>
      <c r="P706" s="86">
        <v>5.6</v>
      </c>
      <c r="Q706" s="86"/>
      <c r="R706" s="125">
        <v>24</v>
      </c>
      <c r="S706" s="124" t="s">
        <v>135</v>
      </c>
      <c r="T706" s="124" t="s">
        <v>390</v>
      </c>
      <c r="U706" s="124" t="s">
        <v>1490</v>
      </c>
      <c r="V706" s="124"/>
      <c r="W706" s="126"/>
    </row>
    <row r="707" spans="1:23" s="20" customFormat="1" x14ac:dyDescent="0.2">
      <c r="A707" s="123">
        <v>39990</v>
      </c>
      <c r="B707" s="102" t="s">
        <v>1486</v>
      </c>
      <c r="C707" s="102" t="s">
        <v>369</v>
      </c>
      <c r="D707" s="102" t="s">
        <v>134</v>
      </c>
      <c r="E707" s="102" t="s">
        <v>144</v>
      </c>
      <c r="F707" s="83">
        <v>37072</v>
      </c>
      <c r="G707" s="125">
        <v>2001</v>
      </c>
      <c r="H707" s="124" t="s">
        <v>19</v>
      </c>
      <c r="I707" s="124" t="str">
        <f t="shared" ref="I707:I770" si="35">LEFT($H707,2)</f>
        <v>VA</v>
      </c>
      <c r="J707" s="124" t="str">
        <f t="shared" si="34"/>
        <v>VA</v>
      </c>
      <c r="K707" s="124" t="str">
        <f t="shared" ref="K707:K770" si="36">IF($L707=$M707,L707,CONCATENATE($L707,", ",IF(ISBLANK(N707),"",CONCATENATE(N707,", ")),$M707))</f>
        <v>Northeast</v>
      </c>
      <c r="L707" s="124" t="str">
        <f>INDEX('State '!$A$1:$C$62,MATCH($I707,'State '!$B:$B,0),3)</f>
        <v>Northeast</v>
      </c>
      <c r="M707" s="124" t="str">
        <f>INDEX('State '!$A$1:$C$62,MATCH($J707,'State '!$B:$B,0),3)</f>
        <v>Northeast</v>
      </c>
      <c r="N707" s="124"/>
      <c r="O707" s="86">
        <v>14.5</v>
      </c>
      <c r="P707" s="86">
        <v>72</v>
      </c>
      <c r="Q707" s="86">
        <v>30</v>
      </c>
      <c r="R707" s="125">
        <v>20</v>
      </c>
      <c r="S707" s="124" t="s">
        <v>139</v>
      </c>
      <c r="T707" s="124" t="s">
        <v>188</v>
      </c>
      <c r="U707" s="124" t="s">
        <v>391</v>
      </c>
      <c r="V707" s="124"/>
      <c r="W707" s="126"/>
    </row>
    <row r="708" spans="1:23" s="20" customFormat="1" x14ac:dyDescent="0.2">
      <c r="A708" s="123">
        <v>39990</v>
      </c>
      <c r="B708" s="102" t="s">
        <v>1477</v>
      </c>
      <c r="C708" s="102" t="s">
        <v>249</v>
      </c>
      <c r="D708" s="102" t="s">
        <v>141</v>
      </c>
      <c r="E708" s="102" t="s">
        <v>144</v>
      </c>
      <c r="F708" s="83">
        <v>37226</v>
      </c>
      <c r="G708" s="125">
        <v>2001</v>
      </c>
      <c r="H708" s="124" t="s">
        <v>713</v>
      </c>
      <c r="I708" s="124" t="str">
        <f t="shared" si="35"/>
        <v>WY</v>
      </c>
      <c r="J708" s="124" t="str">
        <f t="shared" si="34"/>
        <v>CO</v>
      </c>
      <c r="K708" s="124" t="str">
        <f t="shared" si="36"/>
        <v>Mountain</v>
      </c>
      <c r="L708" s="124" t="str">
        <f>INDEX('State '!$A$1:$C$62,MATCH($I708,'State '!$B:$B,0),3)</f>
        <v>Mountain</v>
      </c>
      <c r="M708" s="124" t="str">
        <f>INDEX('State '!$A$1:$C$62,MATCH($J708,'State '!$B:$B,0),3)</f>
        <v>Mountain</v>
      </c>
      <c r="N708" s="124"/>
      <c r="O708" s="86">
        <v>159.58000000000001</v>
      </c>
      <c r="P708" s="86">
        <v>155</v>
      </c>
      <c r="Q708" s="86">
        <v>675</v>
      </c>
      <c r="R708" s="125">
        <v>36</v>
      </c>
      <c r="S708" s="124" t="s">
        <v>135</v>
      </c>
      <c r="T708" s="124" t="s">
        <v>390</v>
      </c>
      <c r="U708" s="124" t="s">
        <v>1478</v>
      </c>
      <c r="V708" s="124"/>
      <c r="W708" s="126"/>
    </row>
    <row r="709" spans="1:23" s="20" customFormat="1" ht="25.5" x14ac:dyDescent="0.2">
      <c r="A709" s="123">
        <v>39990</v>
      </c>
      <c r="B709" s="102" t="s">
        <v>1463</v>
      </c>
      <c r="C709" s="102" t="s">
        <v>366</v>
      </c>
      <c r="D709" s="102" t="s">
        <v>134</v>
      </c>
      <c r="E709" s="102" t="s">
        <v>144</v>
      </c>
      <c r="F709" s="83">
        <v>37196</v>
      </c>
      <c r="G709" s="125">
        <v>2001</v>
      </c>
      <c r="H709" s="124" t="s">
        <v>1202</v>
      </c>
      <c r="I709" s="124" t="str">
        <f t="shared" si="35"/>
        <v>KS</v>
      </c>
      <c r="J709" s="124" t="str">
        <f t="shared" si="34"/>
        <v>MO</v>
      </c>
      <c r="K709" s="124" t="str">
        <f t="shared" si="36"/>
        <v>South Central, Midwest</v>
      </c>
      <c r="L709" s="124" t="str">
        <f>INDEX('State '!$A$1:$C$62,MATCH($I709,'State '!$B:$B,0),3)</f>
        <v>South Central</v>
      </c>
      <c r="M709" s="124" t="str">
        <f>INDEX('State '!$A$1:$C$62,MATCH($J709,'State '!$B:$B,0),3)</f>
        <v>Midwest</v>
      </c>
      <c r="N709" s="124"/>
      <c r="O709" s="86">
        <v>19.7</v>
      </c>
      <c r="P709" s="86">
        <v>36.799999999999997</v>
      </c>
      <c r="Q709" s="86">
        <v>55</v>
      </c>
      <c r="R709" s="125" t="s">
        <v>1464</v>
      </c>
      <c r="S709" s="124" t="s">
        <v>135</v>
      </c>
      <c r="T709" s="124" t="s">
        <v>390</v>
      </c>
      <c r="U709" s="124" t="s">
        <v>1465</v>
      </c>
      <c r="V709" s="124"/>
      <c r="W709" s="126" t="s">
        <v>2289</v>
      </c>
    </row>
    <row r="710" spans="1:23" s="20" customFormat="1" x14ac:dyDescent="0.2">
      <c r="A710" s="123">
        <v>39990</v>
      </c>
      <c r="B710" s="102" t="s">
        <v>1482</v>
      </c>
      <c r="C710" s="102" t="s">
        <v>366</v>
      </c>
      <c r="D710" s="102" t="s">
        <v>141</v>
      </c>
      <c r="E710" s="102" t="s">
        <v>144</v>
      </c>
      <c r="F710" s="83">
        <v>37040</v>
      </c>
      <c r="G710" s="125">
        <v>2001</v>
      </c>
      <c r="H710" s="124" t="s">
        <v>1202</v>
      </c>
      <c r="I710" s="124" t="str">
        <f t="shared" si="35"/>
        <v>KS</v>
      </c>
      <c r="J710" s="124" t="str">
        <f t="shared" si="34"/>
        <v>MO</v>
      </c>
      <c r="K710" s="124" t="str">
        <f t="shared" si="36"/>
        <v>South Central, Midwest</v>
      </c>
      <c r="L710" s="124" t="str">
        <f>INDEX('State '!$A$1:$C$62,MATCH($I710,'State '!$B:$B,0),3)</f>
        <v>South Central</v>
      </c>
      <c r="M710" s="124" t="str">
        <f>INDEX('State '!$A$1:$C$62,MATCH($J710,'State '!$B:$B,0),3)</f>
        <v>Midwest</v>
      </c>
      <c r="N710" s="124"/>
      <c r="O710" s="86"/>
      <c r="P710" s="86">
        <v>1.5</v>
      </c>
      <c r="Q710" s="86">
        <v>88.2</v>
      </c>
      <c r="R710" s="125">
        <v>24</v>
      </c>
      <c r="S710" s="124" t="s">
        <v>135</v>
      </c>
      <c r="T710" s="124" t="s">
        <v>390</v>
      </c>
      <c r="U710" s="124" t="s">
        <v>1483</v>
      </c>
      <c r="V710" s="124"/>
      <c r="W710" s="126"/>
    </row>
    <row r="711" spans="1:23" s="20" customFormat="1" x14ac:dyDescent="0.2">
      <c r="A711" s="123">
        <v>39990</v>
      </c>
      <c r="B711" s="102" t="s">
        <v>1510</v>
      </c>
      <c r="C711" s="102" t="s">
        <v>201</v>
      </c>
      <c r="D711" s="102" t="s">
        <v>134</v>
      </c>
      <c r="E711" s="102" t="s">
        <v>144</v>
      </c>
      <c r="F711" s="83">
        <v>36739</v>
      </c>
      <c r="G711" s="84">
        <v>2000</v>
      </c>
      <c r="H711" s="124" t="s">
        <v>35</v>
      </c>
      <c r="I711" s="124" t="str">
        <f t="shared" si="35"/>
        <v>CT</v>
      </c>
      <c r="J711" s="124" t="str">
        <f t="shared" si="34"/>
        <v>CT</v>
      </c>
      <c r="K711" s="124" t="str">
        <f t="shared" si="36"/>
        <v>Northeast</v>
      </c>
      <c r="L711" s="124" t="str">
        <f>INDEX('State '!$A$1:$C$62,MATCH($I711,'State '!$B:$B,0),3)</f>
        <v>Northeast</v>
      </c>
      <c r="M711" s="124" t="str">
        <f>INDEX('State '!$A$1:$C$62,MATCH($J711,'State '!$B:$B,0),3)</f>
        <v>Northeast</v>
      </c>
      <c r="N711" s="124"/>
      <c r="O711" s="86">
        <v>4.7</v>
      </c>
      <c r="P711" s="86">
        <v>2</v>
      </c>
      <c r="Q711" s="86">
        <v>140</v>
      </c>
      <c r="R711" s="125">
        <v>16</v>
      </c>
      <c r="S711" s="124" t="s">
        <v>135</v>
      </c>
      <c r="T711" s="124" t="s">
        <v>390</v>
      </c>
      <c r="U711" s="124" t="s">
        <v>1511</v>
      </c>
      <c r="V711" s="124"/>
      <c r="W711" s="126"/>
    </row>
    <row r="712" spans="1:23" s="20" customFormat="1" x14ac:dyDescent="0.2">
      <c r="A712" s="123">
        <v>39990</v>
      </c>
      <c r="B712" s="102" t="s">
        <v>1500</v>
      </c>
      <c r="C712" s="102" t="s">
        <v>201</v>
      </c>
      <c r="D712" s="102" t="s">
        <v>134</v>
      </c>
      <c r="E712" s="102" t="s">
        <v>144</v>
      </c>
      <c r="F712" s="83">
        <v>36617</v>
      </c>
      <c r="G712" s="84">
        <v>2000</v>
      </c>
      <c r="H712" s="124" t="s">
        <v>1501</v>
      </c>
      <c r="I712" s="124" t="str">
        <f t="shared" si="35"/>
        <v>CT</v>
      </c>
      <c r="J712" s="124" t="str">
        <f t="shared" si="34"/>
        <v>RI</v>
      </c>
      <c r="K712" s="124" t="str">
        <f t="shared" si="36"/>
        <v>Northeast</v>
      </c>
      <c r="L712" s="124" t="str">
        <f>INDEX('State '!$A$1:$C$62,MATCH($I712,'State '!$B:$B,0),3)</f>
        <v>Northeast</v>
      </c>
      <c r="M712" s="124" t="str">
        <f>INDEX('State '!$A$1:$C$62,MATCH($J712,'State '!$B:$B,0),3)</f>
        <v>Northeast</v>
      </c>
      <c r="N712" s="124"/>
      <c r="O712" s="86">
        <v>13.9</v>
      </c>
      <c r="P712" s="86">
        <v>16</v>
      </c>
      <c r="Q712" s="86">
        <v>46</v>
      </c>
      <c r="R712" s="125">
        <v>30</v>
      </c>
      <c r="S712" s="124" t="s">
        <v>135</v>
      </c>
      <c r="T712" s="124" t="s">
        <v>390</v>
      </c>
      <c r="U712" s="124" t="s">
        <v>1502</v>
      </c>
      <c r="V712" s="124"/>
      <c r="W712" s="126"/>
    </row>
    <row r="713" spans="1:23" s="20" customFormat="1" x14ac:dyDescent="0.2">
      <c r="A713" s="123">
        <v>39990</v>
      </c>
      <c r="B713" s="102" t="s">
        <v>1532</v>
      </c>
      <c r="C713" s="102" t="s">
        <v>208</v>
      </c>
      <c r="D713" s="102" t="s">
        <v>141</v>
      </c>
      <c r="E713" s="102" t="s">
        <v>144</v>
      </c>
      <c r="F713" s="83">
        <v>36861</v>
      </c>
      <c r="G713" s="84">
        <v>2000</v>
      </c>
      <c r="H713" s="124" t="s">
        <v>1533</v>
      </c>
      <c r="I713" s="124" t="str">
        <f t="shared" si="35"/>
        <v>SK</v>
      </c>
      <c r="J713" s="124" t="str">
        <f t="shared" si="34"/>
        <v>ND</v>
      </c>
      <c r="K713" s="124" t="str">
        <f t="shared" si="36"/>
        <v>Canada, Mountain</v>
      </c>
      <c r="L713" s="124" t="str">
        <f>INDEX('State '!$A$1:$C$62,MATCH($I713,'State '!$B:$B,0),3)</f>
        <v>Canada</v>
      </c>
      <c r="M713" s="124" t="str">
        <f>INDEX('State '!$A$1:$C$62,MATCH($J713,'State '!$B:$B,0),3)</f>
        <v>Mountain</v>
      </c>
      <c r="N713" s="124"/>
      <c r="O713" s="86"/>
      <c r="P713" s="86">
        <v>1</v>
      </c>
      <c r="Q713" s="86">
        <v>1600</v>
      </c>
      <c r="R713" s="125">
        <v>36</v>
      </c>
      <c r="S713" s="124" t="s">
        <v>135</v>
      </c>
      <c r="T713" s="124" t="s">
        <v>390</v>
      </c>
      <c r="U713" s="124" t="s">
        <v>1534</v>
      </c>
      <c r="V713" s="124"/>
      <c r="W713" s="126"/>
    </row>
    <row r="714" spans="1:23" s="20" customFormat="1" x14ac:dyDescent="0.2">
      <c r="A714" s="123">
        <v>39990</v>
      </c>
      <c r="B714" s="102" t="s">
        <v>1549</v>
      </c>
      <c r="C714" s="102" t="s">
        <v>208</v>
      </c>
      <c r="D714" s="102" t="s">
        <v>137</v>
      </c>
      <c r="E714" s="102" t="s">
        <v>144</v>
      </c>
      <c r="F714" s="83">
        <v>36861</v>
      </c>
      <c r="G714" s="84">
        <v>2000</v>
      </c>
      <c r="H714" s="124" t="s">
        <v>1550</v>
      </c>
      <c r="I714" s="124" t="str">
        <f t="shared" si="35"/>
        <v>SK</v>
      </c>
      <c r="J714" s="124" t="str">
        <f t="shared" si="34"/>
        <v>IL</v>
      </c>
      <c r="K714" s="124" t="str">
        <f t="shared" si="36"/>
        <v>Canada, Mountain, Midwest</v>
      </c>
      <c r="L714" s="124" t="str">
        <f>INDEX('State '!$A$1:$C$62,MATCH($I714,'State '!$B:$B,0),3)</f>
        <v>Canada</v>
      </c>
      <c r="M714" s="124" t="str">
        <f>INDEX('State '!$A$1:$C$62,MATCH($J714,'State '!$B:$B,0),3)</f>
        <v>Midwest</v>
      </c>
      <c r="N714" s="124" t="s">
        <v>2574</v>
      </c>
      <c r="O714" s="86">
        <v>1305</v>
      </c>
      <c r="P714" s="86">
        <v>886.8</v>
      </c>
      <c r="Q714" s="86">
        <v>1325</v>
      </c>
      <c r="R714" s="125">
        <v>36</v>
      </c>
      <c r="S714" s="124" t="s">
        <v>135</v>
      </c>
      <c r="T714" s="124" t="s">
        <v>390</v>
      </c>
      <c r="U714" s="124" t="s">
        <v>1551</v>
      </c>
      <c r="V714" s="124"/>
      <c r="W714" s="126"/>
    </row>
    <row r="715" spans="1:23" s="20" customFormat="1" x14ac:dyDescent="0.2">
      <c r="A715" s="123">
        <v>39990</v>
      </c>
      <c r="B715" s="102" t="s">
        <v>1538</v>
      </c>
      <c r="C715" s="102" t="s">
        <v>1792</v>
      </c>
      <c r="D715" s="102" t="s">
        <v>134</v>
      </c>
      <c r="E715" s="102" t="s">
        <v>144</v>
      </c>
      <c r="F715" s="83">
        <v>36584</v>
      </c>
      <c r="G715" s="84">
        <v>2000</v>
      </c>
      <c r="H715" s="124" t="s">
        <v>1539</v>
      </c>
      <c r="I715" s="124" t="str">
        <f t="shared" si="35"/>
        <v>MS</v>
      </c>
      <c r="J715" s="124" t="str">
        <f t="shared" si="34"/>
        <v>TN</v>
      </c>
      <c r="K715" s="124" t="str">
        <f t="shared" si="36"/>
        <v>South Central, Midwest</v>
      </c>
      <c r="L715" s="124" t="str">
        <f>INDEX('State '!$A$1:$C$62,MATCH($I715,'State '!$B:$B,0),3)</f>
        <v>South Central</v>
      </c>
      <c r="M715" s="124" t="str">
        <f>INDEX('State '!$A$1:$C$62,MATCH($J715,'State '!$B:$B,0),3)</f>
        <v>Midwest</v>
      </c>
      <c r="N715" s="124"/>
      <c r="O715" s="86">
        <v>0.24</v>
      </c>
      <c r="P715" s="86">
        <v>15</v>
      </c>
      <c r="Q715" s="86">
        <v>235</v>
      </c>
      <c r="R715" s="125">
        <v>20</v>
      </c>
      <c r="S715" s="124" t="s">
        <v>135</v>
      </c>
      <c r="T715" s="124" t="s">
        <v>390</v>
      </c>
      <c r="U715" s="124" t="s">
        <v>1540</v>
      </c>
      <c r="V715" s="124"/>
      <c r="W715" s="126"/>
    </row>
    <row r="716" spans="1:23" s="20" customFormat="1" x14ac:dyDescent="0.2">
      <c r="A716" s="123">
        <v>39990</v>
      </c>
      <c r="B716" s="102" t="s">
        <v>1541</v>
      </c>
      <c r="C716" s="102" t="s">
        <v>1792</v>
      </c>
      <c r="D716" s="102" t="s">
        <v>134</v>
      </c>
      <c r="E716" s="102" t="s">
        <v>144</v>
      </c>
      <c r="F716" s="83">
        <v>36584</v>
      </c>
      <c r="G716" s="84">
        <v>2000</v>
      </c>
      <c r="H716" s="124" t="s">
        <v>47</v>
      </c>
      <c r="I716" s="124" t="str">
        <f t="shared" si="35"/>
        <v>GM</v>
      </c>
      <c r="J716" s="124" t="str">
        <f t="shared" si="34"/>
        <v>GM</v>
      </c>
      <c r="K716" s="124" t="str">
        <f t="shared" si="36"/>
        <v>Gulf of Mexico</v>
      </c>
      <c r="L716" s="124" t="str">
        <f>INDEX('State '!$A$1:$C$62,MATCH($I716,'State '!$B:$B,0),3)</f>
        <v>Gulf of Mexico</v>
      </c>
      <c r="M716" s="124" t="str">
        <f>INDEX('State '!$A$1:$C$62,MATCH($J716,'State '!$B:$B,0),3)</f>
        <v>Gulf of Mexico</v>
      </c>
      <c r="N716" s="124"/>
      <c r="O716" s="86">
        <v>10</v>
      </c>
      <c r="P716" s="86">
        <v>9.5</v>
      </c>
      <c r="Q716" s="86">
        <v>225</v>
      </c>
      <c r="R716" s="125">
        <v>16</v>
      </c>
      <c r="S716" s="124" t="s">
        <v>135</v>
      </c>
      <c r="T716" s="124" t="s">
        <v>390</v>
      </c>
      <c r="U716" s="124" t="s">
        <v>1542</v>
      </c>
      <c r="V716" s="124"/>
      <c r="W716" s="126"/>
    </row>
    <row r="717" spans="1:23" s="20" customFormat="1" x14ac:dyDescent="0.2">
      <c r="A717" s="123">
        <v>39990</v>
      </c>
      <c r="B717" s="102" t="s">
        <v>2146</v>
      </c>
      <c r="C717" s="102" t="s">
        <v>1792</v>
      </c>
      <c r="D717" s="102" t="s">
        <v>141</v>
      </c>
      <c r="E717" s="102" t="s">
        <v>144</v>
      </c>
      <c r="F717" s="83">
        <v>36875</v>
      </c>
      <c r="G717" s="84">
        <v>2000</v>
      </c>
      <c r="H717" s="124" t="s">
        <v>1348</v>
      </c>
      <c r="I717" s="124" t="str">
        <f t="shared" si="35"/>
        <v>IL</v>
      </c>
      <c r="J717" s="124" t="str">
        <f t="shared" si="34"/>
        <v>WI</v>
      </c>
      <c r="K717" s="124" t="str">
        <f t="shared" si="36"/>
        <v>Midwest</v>
      </c>
      <c r="L717" s="124" t="str">
        <f>INDEX('State '!$A$1:$C$62,MATCH($I717,'State '!$B:$B,0),3)</f>
        <v>Midwest</v>
      </c>
      <c r="M717" s="124" t="str">
        <f>INDEX('State '!$A$1:$C$62,MATCH($J717,'State '!$B:$B,0),3)</f>
        <v>Midwest</v>
      </c>
      <c r="N717" s="124"/>
      <c r="O717" s="86">
        <v>23.8</v>
      </c>
      <c r="P717" s="86">
        <v>12</v>
      </c>
      <c r="Q717" s="86">
        <v>109</v>
      </c>
      <c r="R717" s="125">
        <v>30</v>
      </c>
      <c r="S717" s="124" t="s">
        <v>135</v>
      </c>
      <c r="T717" s="124" t="s">
        <v>390</v>
      </c>
      <c r="U717" s="124" t="s">
        <v>1438</v>
      </c>
      <c r="V717" s="124"/>
      <c r="W717" s="126"/>
    </row>
    <row r="718" spans="1:23" s="20" customFormat="1" x14ac:dyDescent="0.2">
      <c r="A718" s="123">
        <v>39990</v>
      </c>
      <c r="B718" s="102" t="s">
        <v>1507</v>
      </c>
      <c r="C718" s="102" t="s">
        <v>260</v>
      </c>
      <c r="D718" s="102" t="s">
        <v>141</v>
      </c>
      <c r="E718" s="102" t="s">
        <v>144</v>
      </c>
      <c r="F718" s="83">
        <v>36831</v>
      </c>
      <c r="G718" s="84">
        <v>2000</v>
      </c>
      <c r="H718" s="124" t="s">
        <v>25</v>
      </c>
      <c r="I718" s="124" t="str">
        <f t="shared" si="35"/>
        <v>CO</v>
      </c>
      <c r="J718" s="124" t="str">
        <f t="shared" si="34"/>
        <v>CO</v>
      </c>
      <c r="K718" s="124" t="str">
        <f t="shared" si="36"/>
        <v>Mountain</v>
      </c>
      <c r="L718" s="124" t="str">
        <f>INDEX('State '!$A$1:$C$62,MATCH($I718,'State '!$B:$B,0),3)</f>
        <v>Mountain</v>
      </c>
      <c r="M718" s="124" t="str">
        <f>INDEX('State '!$A$1:$C$62,MATCH($J718,'State '!$B:$B,0),3)</f>
        <v>Mountain</v>
      </c>
      <c r="N718" s="124"/>
      <c r="O718" s="86">
        <v>7</v>
      </c>
      <c r="P718" s="86">
        <v>12.5</v>
      </c>
      <c r="Q718" s="86">
        <v>34</v>
      </c>
      <c r="R718" s="125">
        <v>20</v>
      </c>
      <c r="S718" s="124" t="s">
        <v>135</v>
      </c>
      <c r="T718" s="124" t="s">
        <v>390</v>
      </c>
      <c r="U718" s="124" t="s">
        <v>391</v>
      </c>
      <c r="V718" s="124"/>
      <c r="W718" s="126"/>
    </row>
    <row r="719" spans="1:23" s="20" customFormat="1" x14ac:dyDescent="0.2">
      <c r="A719" s="123">
        <v>39990</v>
      </c>
      <c r="B719" s="102" t="s">
        <v>1493</v>
      </c>
      <c r="C719" s="102" t="s">
        <v>219</v>
      </c>
      <c r="D719" s="102" t="s">
        <v>141</v>
      </c>
      <c r="E719" s="102" t="s">
        <v>144</v>
      </c>
      <c r="F719" s="83">
        <v>36831</v>
      </c>
      <c r="G719" s="84">
        <v>2000</v>
      </c>
      <c r="H719" s="124" t="s">
        <v>832</v>
      </c>
      <c r="I719" s="124" t="str">
        <f t="shared" si="35"/>
        <v>PA</v>
      </c>
      <c r="J719" s="124" t="str">
        <f t="shared" si="34"/>
        <v>DE</v>
      </c>
      <c r="K719" s="124" t="str">
        <f t="shared" si="36"/>
        <v>Northeast</v>
      </c>
      <c r="L719" s="124" t="str">
        <f>INDEX('State '!$A$1:$C$62,MATCH($I719,'State '!$B:$B,0),3)</f>
        <v>Northeast</v>
      </c>
      <c r="M719" s="124" t="str">
        <f>INDEX('State '!$A$1:$C$62,MATCH($J719,'State '!$B:$B,0),3)</f>
        <v>Northeast</v>
      </c>
      <c r="N719" s="124"/>
      <c r="O719" s="86">
        <v>3.22</v>
      </c>
      <c r="P719" s="86">
        <v>4</v>
      </c>
      <c r="Q719" s="86">
        <v>7.1</v>
      </c>
      <c r="R719" s="125">
        <v>16</v>
      </c>
      <c r="S719" s="124" t="s">
        <v>135</v>
      </c>
      <c r="T719" s="124" t="s">
        <v>390</v>
      </c>
      <c r="U719" s="124" t="s">
        <v>1494</v>
      </c>
      <c r="V719" s="124"/>
      <c r="W719" s="126"/>
    </row>
    <row r="720" spans="1:23" s="20" customFormat="1" x14ac:dyDescent="0.2">
      <c r="A720" s="123">
        <v>39990</v>
      </c>
      <c r="B720" s="102" t="s">
        <v>1519</v>
      </c>
      <c r="C720" s="102" t="s">
        <v>371</v>
      </c>
      <c r="D720" s="102" t="s">
        <v>141</v>
      </c>
      <c r="E720" s="102" t="s">
        <v>144</v>
      </c>
      <c r="F720" s="83">
        <v>36817</v>
      </c>
      <c r="G720" s="84">
        <v>2000</v>
      </c>
      <c r="H720" s="124" t="s">
        <v>41</v>
      </c>
      <c r="I720" s="124" t="str">
        <f t="shared" si="35"/>
        <v>MI</v>
      </c>
      <c r="J720" s="124" t="str">
        <f t="shared" si="34"/>
        <v>MI</v>
      </c>
      <c r="K720" s="124" t="str">
        <f t="shared" si="36"/>
        <v>Midwest</v>
      </c>
      <c r="L720" s="124" t="str">
        <f>INDEX('State '!$A$1:$C$62,MATCH($I720,'State '!$B:$B,0),3)</f>
        <v>Midwest</v>
      </c>
      <c r="M720" s="124" t="str">
        <f>INDEX('State '!$A$1:$C$62,MATCH($J720,'State '!$B:$B,0),3)</f>
        <v>Midwest</v>
      </c>
      <c r="N720" s="124"/>
      <c r="O720" s="86">
        <v>11.1</v>
      </c>
      <c r="P720" s="86">
        <v>14</v>
      </c>
      <c r="Q720" s="86"/>
      <c r="R720" s="125">
        <v>12</v>
      </c>
      <c r="S720" s="124" t="s">
        <v>135</v>
      </c>
      <c r="T720" s="124" t="s">
        <v>390</v>
      </c>
      <c r="U720" s="124" t="s">
        <v>1520</v>
      </c>
      <c r="V720" s="124"/>
      <c r="W720" s="126"/>
    </row>
    <row r="721" spans="1:23" s="20" customFormat="1" x14ac:dyDescent="0.2">
      <c r="A721" s="123">
        <v>39990</v>
      </c>
      <c r="B721" s="102" t="s">
        <v>1515</v>
      </c>
      <c r="C721" s="102" t="s">
        <v>290</v>
      </c>
      <c r="D721" s="102" t="s">
        <v>134</v>
      </c>
      <c r="E721" s="102" t="s">
        <v>144</v>
      </c>
      <c r="F721" s="83">
        <v>36891</v>
      </c>
      <c r="G721" s="84">
        <v>2000</v>
      </c>
      <c r="H721" s="124" t="s">
        <v>1366</v>
      </c>
      <c r="I721" s="124" t="str">
        <f t="shared" si="35"/>
        <v>OR</v>
      </c>
      <c r="J721" s="124" t="str">
        <f t="shared" si="34"/>
        <v>NV</v>
      </c>
      <c r="K721" s="124" t="str">
        <f t="shared" si="36"/>
        <v>Pacific, Mountain</v>
      </c>
      <c r="L721" s="124" t="str">
        <f>INDEX('State '!$A$1:$C$62,MATCH($I721,'State '!$B:$B,0),3)</f>
        <v>Pacific</v>
      </c>
      <c r="M721" s="124" t="str">
        <f>INDEX('State '!$A$1:$C$62,MATCH($J721,'State '!$B:$B,0),3)</f>
        <v>Mountain</v>
      </c>
      <c r="N721" s="124"/>
      <c r="O721" s="86">
        <v>10.199999999999999</v>
      </c>
      <c r="P721" s="86">
        <v>16.399999999999999</v>
      </c>
      <c r="Q721" s="86">
        <v>10</v>
      </c>
      <c r="R721" s="125">
        <v>16</v>
      </c>
      <c r="S721" s="124" t="s">
        <v>135</v>
      </c>
      <c r="T721" s="124" t="s">
        <v>390</v>
      </c>
      <c r="U721" s="124" t="s">
        <v>1516</v>
      </c>
      <c r="V721" s="124"/>
      <c r="W721" s="126"/>
    </row>
    <row r="722" spans="1:23" s="20" customFormat="1" x14ac:dyDescent="0.2">
      <c r="A722" s="123">
        <v>39990</v>
      </c>
      <c r="B722" s="102" t="s">
        <v>1527</v>
      </c>
      <c r="C722" s="102" t="s">
        <v>372</v>
      </c>
      <c r="D722" s="102" t="s">
        <v>137</v>
      </c>
      <c r="E722" s="102" t="s">
        <v>144</v>
      </c>
      <c r="F722" s="83">
        <v>36822</v>
      </c>
      <c r="G722" s="84">
        <v>2000</v>
      </c>
      <c r="H722" s="124" t="s">
        <v>6</v>
      </c>
      <c r="I722" s="124" t="str">
        <f t="shared" si="35"/>
        <v>TX</v>
      </c>
      <c r="J722" s="124" t="str">
        <f t="shared" si="34"/>
        <v>TX</v>
      </c>
      <c r="K722" s="124" t="str">
        <f t="shared" si="36"/>
        <v>South Central</v>
      </c>
      <c r="L722" s="124" t="str">
        <f>INDEX('State '!$A$1:$C$62,MATCH($I722,'State '!$B:$B,0),3)</f>
        <v>South Central</v>
      </c>
      <c r="M722" s="124" t="str">
        <f>INDEX('State '!$A$1:$C$62,MATCH($J722,'State '!$B:$B,0),3)</f>
        <v>South Central</v>
      </c>
      <c r="N722" s="124"/>
      <c r="O722" s="86">
        <v>45</v>
      </c>
      <c r="P722" s="86">
        <v>102.5</v>
      </c>
      <c r="Q722" s="86">
        <v>300</v>
      </c>
      <c r="R722" s="125">
        <v>24</v>
      </c>
      <c r="S722" s="124" t="s">
        <v>139</v>
      </c>
      <c r="T722" s="124" t="s">
        <v>188</v>
      </c>
      <c r="U722" s="124" t="s">
        <v>391</v>
      </c>
      <c r="V722" s="124"/>
      <c r="W722" s="126"/>
    </row>
    <row r="723" spans="1:23" s="20" customFormat="1" x14ac:dyDescent="0.2">
      <c r="A723" s="123">
        <v>39990</v>
      </c>
      <c r="B723" s="102" t="s">
        <v>1521</v>
      </c>
      <c r="C723" s="102" t="s">
        <v>372</v>
      </c>
      <c r="D723" s="102" t="s">
        <v>141</v>
      </c>
      <c r="E723" s="102" t="s">
        <v>144</v>
      </c>
      <c r="F723" s="83">
        <v>36822</v>
      </c>
      <c r="G723" s="84">
        <v>2000</v>
      </c>
      <c r="H723" s="124" t="s">
        <v>419</v>
      </c>
      <c r="I723" s="124" t="str">
        <f t="shared" si="35"/>
        <v>TX</v>
      </c>
      <c r="J723" s="124" t="str">
        <f t="shared" si="34"/>
        <v>MX</v>
      </c>
      <c r="K723" s="124" t="str">
        <f t="shared" si="36"/>
        <v>South Central, Mexico</v>
      </c>
      <c r="L723" s="124" t="str">
        <f>INDEX('State '!$A$1:$C$62,MATCH($I723,'State '!$B:$B,0),3)</f>
        <v>South Central</v>
      </c>
      <c r="M723" s="124" t="str">
        <f>INDEX('State '!$A$1:$C$62,MATCH($J723,'State '!$B:$B,0),3)</f>
        <v>Mexico</v>
      </c>
      <c r="N723" s="124"/>
      <c r="O723" s="86">
        <v>0.2</v>
      </c>
      <c r="P723" s="86">
        <v>0.3</v>
      </c>
      <c r="Q723" s="86">
        <v>300</v>
      </c>
      <c r="R723" s="125">
        <v>24</v>
      </c>
      <c r="S723" s="124" t="s">
        <v>135</v>
      </c>
      <c r="T723" s="124" t="s">
        <v>390</v>
      </c>
      <c r="U723" s="124" t="s">
        <v>1522</v>
      </c>
      <c r="V723" s="124"/>
      <c r="W723" s="126"/>
    </row>
    <row r="724" spans="1:23" s="20" customFormat="1" x14ac:dyDescent="0.2">
      <c r="A724" s="123">
        <v>39990</v>
      </c>
      <c r="B724" s="102" t="s">
        <v>1530</v>
      </c>
      <c r="C724" s="102" t="s">
        <v>202</v>
      </c>
      <c r="D724" s="102" t="s">
        <v>141</v>
      </c>
      <c r="E724" s="102" t="s">
        <v>144</v>
      </c>
      <c r="F724" s="83">
        <v>36831</v>
      </c>
      <c r="G724" s="84">
        <v>2000</v>
      </c>
      <c r="H724" s="124" t="s">
        <v>7</v>
      </c>
      <c r="I724" s="124" t="str">
        <f t="shared" si="35"/>
        <v>PA</v>
      </c>
      <c r="J724" s="124" t="str">
        <f t="shared" si="34"/>
        <v>PA</v>
      </c>
      <c r="K724" s="124" t="str">
        <f t="shared" si="36"/>
        <v>Northeast</v>
      </c>
      <c r="L724" s="124" t="str">
        <f>INDEX('State '!$A$1:$C$62,MATCH($I724,'State '!$B:$B,0),3)</f>
        <v>Northeast</v>
      </c>
      <c r="M724" s="124" t="str">
        <f>INDEX('State '!$A$1:$C$62,MATCH($J724,'State '!$B:$B,0),3)</f>
        <v>Northeast</v>
      </c>
      <c r="N724" s="124"/>
      <c r="O724" s="86">
        <v>11.4</v>
      </c>
      <c r="P724" s="86"/>
      <c r="Q724" s="86">
        <v>35</v>
      </c>
      <c r="R724" s="125">
        <v>20</v>
      </c>
      <c r="S724" s="124" t="s">
        <v>135</v>
      </c>
      <c r="T724" s="124" t="s">
        <v>390</v>
      </c>
      <c r="U724" s="124" t="s">
        <v>1531</v>
      </c>
      <c r="V724" s="124"/>
      <c r="W724" s="126"/>
    </row>
    <row r="725" spans="1:23" s="20" customFormat="1" x14ac:dyDescent="0.2">
      <c r="A725" s="123">
        <v>39990</v>
      </c>
      <c r="B725" s="102" t="s">
        <v>1523</v>
      </c>
      <c r="C725" s="102" t="s">
        <v>2139</v>
      </c>
      <c r="D725" s="102" t="s">
        <v>141</v>
      </c>
      <c r="E725" s="102" t="s">
        <v>144</v>
      </c>
      <c r="F725" s="83">
        <v>36739</v>
      </c>
      <c r="G725" s="84">
        <v>2000</v>
      </c>
      <c r="H725" s="124" t="s">
        <v>28</v>
      </c>
      <c r="I725" s="124" t="str">
        <f t="shared" si="35"/>
        <v>IL</v>
      </c>
      <c r="J725" s="124" t="str">
        <f t="shared" si="34"/>
        <v>IL</v>
      </c>
      <c r="K725" s="124" t="str">
        <f t="shared" si="36"/>
        <v>Midwest</v>
      </c>
      <c r="L725" s="124" t="str">
        <f>INDEX('State '!$A$1:$C$62,MATCH($I725,'State '!$B:$B,0),3)</f>
        <v>Midwest</v>
      </c>
      <c r="M725" s="124" t="str">
        <f>INDEX('State '!$A$1:$C$62,MATCH($J725,'State '!$B:$B,0),3)</f>
        <v>Midwest</v>
      </c>
      <c r="N725" s="124"/>
      <c r="O725" s="86">
        <v>12.4</v>
      </c>
      <c r="P725" s="86">
        <v>0.6</v>
      </c>
      <c r="Q725" s="86">
        <v>1600</v>
      </c>
      <c r="R725" s="125">
        <v>36</v>
      </c>
      <c r="S725" s="124" t="s">
        <v>135</v>
      </c>
      <c r="T725" s="124" t="s">
        <v>390</v>
      </c>
      <c r="U725" s="124" t="s">
        <v>1524</v>
      </c>
      <c r="V725" s="124"/>
      <c r="W725" s="126"/>
    </row>
    <row r="726" spans="1:23" s="20" customFormat="1" x14ac:dyDescent="0.2">
      <c r="A726" s="123">
        <v>39990</v>
      </c>
      <c r="B726" s="102" t="s">
        <v>1503</v>
      </c>
      <c r="C726" s="102" t="s">
        <v>262</v>
      </c>
      <c r="D726" s="102" t="s">
        <v>141</v>
      </c>
      <c r="E726" s="102" t="s">
        <v>144</v>
      </c>
      <c r="F726" s="83">
        <v>37196</v>
      </c>
      <c r="G726" s="84">
        <v>2000</v>
      </c>
      <c r="H726" s="124" t="s">
        <v>30</v>
      </c>
      <c r="I726" s="124" t="str">
        <f t="shared" si="35"/>
        <v>MN</v>
      </c>
      <c r="J726" s="124" t="str">
        <f t="shared" si="34"/>
        <v>MN</v>
      </c>
      <c r="K726" s="124" t="str">
        <f t="shared" si="36"/>
        <v>Midwest</v>
      </c>
      <c r="L726" s="124" t="str">
        <f>INDEX('State '!$A$1:$C$62,MATCH($I726,'State '!$B:$B,0),3)</f>
        <v>Midwest</v>
      </c>
      <c r="M726" s="124" t="str">
        <f>INDEX('State '!$A$1:$C$62,MATCH($J726,'State '!$B:$B,0),3)</f>
        <v>Midwest</v>
      </c>
      <c r="N726" s="124"/>
      <c r="O726" s="86">
        <v>12.5</v>
      </c>
      <c r="P726" s="86">
        <v>14.7</v>
      </c>
      <c r="Q726" s="86">
        <v>23.24</v>
      </c>
      <c r="R726" s="125">
        <v>16</v>
      </c>
      <c r="S726" s="124" t="s">
        <v>135</v>
      </c>
      <c r="T726" s="124" t="s">
        <v>390</v>
      </c>
      <c r="U726" s="124" t="s">
        <v>1504</v>
      </c>
      <c r="V726" s="124"/>
      <c r="W726" s="126"/>
    </row>
    <row r="727" spans="1:23" s="20" customFormat="1" x14ac:dyDescent="0.2">
      <c r="A727" s="123">
        <v>39990</v>
      </c>
      <c r="B727" s="102" t="s">
        <v>1499</v>
      </c>
      <c r="C727" s="102" t="s">
        <v>262</v>
      </c>
      <c r="D727" s="102" t="s">
        <v>141</v>
      </c>
      <c r="E727" s="102" t="s">
        <v>144</v>
      </c>
      <c r="F727" s="83">
        <v>37196</v>
      </c>
      <c r="G727" s="84">
        <v>2000</v>
      </c>
      <c r="H727" s="124" t="s">
        <v>30</v>
      </c>
      <c r="I727" s="124" t="str">
        <f t="shared" si="35"/>
        <v>MN</v>
      </c>
      <c r="J727" s="124" t="str">
        <f t="shared" si="34"/>
        <v>MN</v>
      </c>
      <c r="K727" s="124" t="str">
        <f t="shared" si="36"/>
        <v>Midwest</v>
      </c>
      <c r="L727" s="124" t="str">
        <f>INDEX('State '!$A$1:$C$62,MATCH($I727,'State '!$B:$B,0),3)</f>
        <v>Midwest</v>
      </c>
      <c r="M727" s="124" t="str">
        <f>INDEX('State '!$A$1:$C$62,MATCH($J727,'State '!$B:$B,0),3)</f>
        <v>Midwest</v>
      </c>
      <c r="N727" s="124"/>
      <c r="O727" s="86">
        <v>0.5</v>
      </c>
      <c r="P727" s="86"/>
      <c r="Q727" s="86">
        <v>21</v>
      </c>
      <c r="R727" s="125"/>
      <c r="S727" s="124" t="s">
        <v>135</v>
      </c>
      <c r="T727" s="124" t="s">
        <v>390</v>
      </c>
      <c r="U727" s="124" t="s">
        <v>1405</v>
      </c>
      <c r="V727" s="124"/>
      <c r="W727" s="126"/>
    </row>
    <row r="728" spans="1:23" s="20" customFormat="1" x14ac:dyDescent="0.2">
      <c r="A728" s="123">
        <v>39990</v>
      </c>
      <c r="B728" s="102" t="s">
        <v>1525</v>
      </c>
      <c r="C728" s="102" t="s">
        <v>230</v>
      </c>
      <c r="D728" s="102" t="s">
        <v>141</v>
      </c>
      <c r="E728" s="102" t="s">
        <v>144</v>
      </c>
      <c r="F728" s="83">
        <v>36831</v>
      </c>
      <c r="G728" s="125">
        <v>2000</v>
      </c>
      <c r="H728" s="124" t="s">
        <v>31</v>
      </c>
      <c r="I728" s="124" t="str">
        <f t="shared" si="35"/>
        <v>NV</v>
      </c>
      <c r="J728" s="124" t="str">
        <f t="shared" si="34"/>
        <v>NV</v>
      </c>
      <c r="K728" s="124" t="str">
        <f t="shared" si="36"/>
        <v>Mountain</v>
      </c>
      <c r="L728" s="124" t="str">
        <f>INDEX('State '!$A$1:$C$62,MATCH($I728,'State '!$B:$B,0),3)</f>
        <v>Mountain</v>
      </c>
      <c r="M728" s="124" t="str">
        <f>INDEX('State '!$A$1:$C$62,MATCH($J728,'State '!$B:$B,0),3)</f>
        <v>Mountain</v>
      </c>
      <c r="N728" s="124"/>
      <c r="O728" s="86">
        <v>5.4</v>
      </c>
      <c r="P728" s="86">
        <v>5.5</v>
      </c>
      <c r="Q728" s="86">
        <v>10.5</v>
      </c>
      <c r="R728" s="125">
        <v>20</v>
      </c>
      <c r="S728" s="124" t="s">
        <v>135</v>
      </c>
      <c r="T728" s="124" t="s">
        <v>390</v>
      </c>
      <c r="U728" s="124" t="s">
        <v>1526</v>
      </c>
      <c r="V728" s="124"/>
      <c r="W728" s="126"/>
    </row>
    <row r="729" spans="1:23" s="20" customFormat="1" x14ac:dyDescent="0.2">
      <c r="A729" s="123">
        <v>39990</v>
      </c>
      <c r="B729" s="102" t="s">
        <v>1547</v>
      </c>
      <c r="C729" s="102" t="s">
        <v>265</v>
      </c>
      <c r="D729" s="102" t="s">
        <v>141</v>
      </c>
      <c r="E729" s="102" t="s">
        <v>144</v>
      </c>
      <c r="F729" s="83">
        <v>36831</v>
      </c>
      <c r="G729" s="125">
        <v>2000</v>
      </c>
      <c r="H729" s="124" t="s">
        <v>21</v>
      </c>
      <c r="I729" s="124" t="str">
        <f t="shared" si="35"/>
        <v>UT</v>
      </c>
      <c r="J729" s="124" t="str">
        <f t="shared" si="34"/>
        <v>UT</v>
      </c>
      <c r="K729" s="124" t="str">
        <f t="shared" si="36"/>
        <v>Mountain</v>
      </c>
      <c r="L729" s="124" t="str">
        <f>INDEX('State '!$A$1:$C$62,MATCH($I729,'State '!$B:$B,0),3)</f>
        <v>Mountain</v>
      </c>
      <c r="M729" s="124" t="str">
        <f>INDEX('State '!$A$1:$C$62,MATCH($J729,'State '!$B:$B,0),3)</f>
        <v>Mountain</v>
      </c>
      <c r="N729" s="124"/>
      <c r="O729" s="86">
        <v>3.3</v>
      </c>
      <c r="P729" s="86"/>
      <c r="Q729" s="86">
        <v>280</v>
      </c>
      <c r="R729" s="125"/>
      <c r="S729" s="124" t="s">
        <v>135</v>
      </c>
      <c r="T729" s="124" t="s">
        <v>390</v>
      </c>
      <c r="U729" s="124" t="s">
        <v>1548</v>
      </c>
      <c r="V729" s="124"/>
      <c r="W729" s="126"/>
    </row>
    <row r="730" spans="1:23" s="20" customFormat="1" x14ac:dyDescent="0.2">
      <c r="A730" s="123">
        <v>39990</v>
      </c>
      <c r="B730" s="102" t="s">
        <v>1496</v>
      </c>
      <c r="C730" s="102" t="s">
        <v>370</v>
      </c>
      <c r="D730" s="102" t="s">
        <v>141</v>
      </c>
      <c r="E730" s="102" t="s">
        <v>144</v>
      </c>
      <c r="F730" s="83">
        <v>36557</v>
      </c>
      <c r="G730" s="125">
        <v>2000</v>
      </c>
      <c r="H730" s="124" t="s">
        <v>1497</v>
      </c>
      <c r="I730" s="124" t="str">
        <f t="shared" si="35"/>
        <v>CA</v>
      </c>
      <c r="J730" s="124" t="str">
        <f t="shared" si="34"/>
        <v>MX</v>
      </c>
      <c r="K730" s="124" t="str">
        <f t="shared" si="36"/>
        <v>Pacific, Mexico</v>
      </c>
      <c r="L730" s="124" t="str">
        <f>INDEX('State '!$A$1:$C$62,MATCH($I730,'State '!$B:$B,0),3)</f>
        <v>Pacific</v>
      </c>
      <c r="M730" s="124" t="str">
        <f>INDEX('State '!$A$1:$C$62,MATCH($J730,'State '!$B:$B,0),3)</f>
        <v>Mexico</v>
      </c>
      <c r="N730" s="124"/>
      <c r="O730" s="86">
        <v>7</v>
      </c>
      <c r="P730" s="86">
        <v>5</v>
      </c>
      <c r="Q730" s="86">
        <v>300</v>
      </c>
      <c r="R730" s="125">
        <v>30</v>
      </c>
      <c r="S730" s="124" t="s">
        <v>135</v>
      </c>
      <c r="T730" s="124" t="s">
        <v>390</v>
      </c>
      <c r="U730" s="124" t="s">
        <v>1498</v>
      </c>
      <c r="V730" s="124"/>
      <c r="W730" s="126"/>
    </row>
    <row r="731" spans="1:23" s="20" customFormat="1" x14ac:dyDescent="0.2">
      <c r="A731" s="123">
        <v>39990</v>
      </c>
      <c r="B731" s="102" t="s">
        <v>1545</v>
      </c>
      <c r="C731" s="102" t="s">
        <v>216</v>
      </c>
      <c r="D731" s="102" t="s">
        <v>141</v>
      </c>
      <c r="E731" s="102" t="s">
        <v>144</v>
      </c>
      <c r="F731" s="83">
        <v>36540</v>
      </c>
      <c r="G731" s="125">
        <v>2000</v>
      </c>
      <c r="H731" s="124" t="s">
        <v>17</v>
      </c>
      <c r="I731" s="124" t="str">
        <f t="shared" si="35"/>
        <v>AL</v>
      </c>
      <c r="J731" s="124" t="str">
        <f t="shared" si="34"/>
        <v>AL</v>
      </c>
      <c r="K731" s="124" t="str">
        <f t="shared" si="36"/>
        <v>South Central</v>
      </c>
      <c r="L731" s="124" t="str">
        <f>INDEX('State '!$A$1:$C$62,MATCH($I731,'State '!$B:$B,0),3)</f>
        <v>South Central</v>
      </c>
      <c r="M731" s="124" t="str">
        <f>INDEX('State '!$A$1:$C$62,MATCH($J731,'State '!$B:$B,0),3)</f>
        <v>South Central</v>
      </c>
      <c r="N731" s="124"/>
      <c r="O731" s="86">
        <v>66.599999999999994</v>
      </c>
      <c r="P731" s="86">
        <v>123</v>
      </c>
      <c r="Q731" s="86">
        <v>75</v>
      </c>
      <c r="R731" s="125" t="s">
        <v>732</v>
      </c>
      <c r="S731" s="124" t="s">
        <v>135</v>
      </c>
      <c r="T731" s="124" t="s">
        <v>390</v>
      </c>
      <c r="U731" s="124" t="s">
        <v>1546</v>
      </c>
      <c r="V731" s="124"/>
      <c r="W731" s="126"/>
    </row>
    <row r="732" spans="1:23" s="20" customFormat="1" x14ac:dyDescent="0.2">
      <c r="A732" s="123">
        <v>39990</v>
      </c>
      <c r="B732" s="102" t="s">
        <v>1505</v>
      </c>
      <c r="C732" s="102" t="s">
        <v>200</v>
      </c>
      <c r="D732" s="102" t="s">
        <v>134</v>
      </c>
      <c r="E732" s="102" t="s">
        <v>144</v>
      </c>
      <c r="F732" s="83">
        <v>36770</v>
      </c>
      <c r="G732" s="125">
        <v>2000</v>
      </c>
      <c r="H732" s="124" t="s">
        <v>7</v>
      </c>
      <c r="I732" s="124" t="str">
        <f t="shared" si="35"/>
        <v>PA</v>
      </c>
      <c r="J732" s="124" t="str">
        <f t="shared" si="34"/>
        <v>PA</v>
      </c>
      <c r="K732" s="124" t="str">
        <f t="shared" si="36"/>
        <v>Northeast</v>
      </c>
      <c r="L732" s="124" t="str">
        <f>INDEX('State '!$A$1:$C$62,MATCH($I732,'State '!$B:$B,0),3)</f>
        <v>Northeast</v>
      </c>
      <c r="M732" s="124" t="str">
        <f>INDEX('State '!$A$1:$C$62,MATCH($J732,'State '!$B:$B,0),3)</f>
        <v>Northeast</v>
      </c>
      <c r="N732" s="124"/>
      <c r="O732" s="86">
        <v>5.7</v>
      </c>
      <c r="P732" s="86">
        <v>3.6</v>
      </c>
      <c r="Q732" s="86">
        <v>117</v>
      </c>
      <c r="R732" s="125">
        <v>16</v>
      </c>
      <c r="S732" s="124" t="s">
        <v>135</v>
      </c>
      <c r="T732" s="124" t="s">
        <v>390</v>
      </c>
      <c r="U732" s="124" t="s">
        <v>1506</v>
      </c>
      <c r="V732" s="124"/>
      <c r="W732" s="126"/>
    </row>
    <row r="733" spans="1:23" s="20" customFormat="1" x14ac:dyDescent="0.2">
      <c r="A733" s="123">
        <v>39990</v>
      </c>
      <c r="B733" s="102" t="s">
        <v>1528</v>
      </c>
      <c r="C733" s="102" t="s">
        <v>200</v>
      </c>
      <c r="D733" s="102" t="s">
        <v>134</v>
      </c>
      <c r="E733" s="102" t="s">
        <v>144</v>
      </c>
      <c r="F733" s="83">
        <v>36708</v>
      </c>
      <c r="G733" s="125">
        <v>2000</v>
      </c>
      <c r="H733" s="124" t="s">
        <v>629</v>
      </c>
      <c r="I733" s="124" t="str">
        <f t="shared" si="35"/>
        <v>IL</v>
      </c>
      <c r="J733" s="124" t="str">
        <f t="shared" si="34"/>
        <v>IN</v>
      </c>
      <c r="K733" s="124" t="str">
        <f t="shared" si="36"/>
        <v>Midwest</v>
      </c>
      <c r="L733" s="124" t="str">
        <f>INDEX('State '!$A$1:$C$62,MATCH($I733,'State '!$B:$B,0),3)</f>
        <v>Midwest</v>
      </c>
      <c r="M733" s="124" t="str">
        <f>INDEX('State '!$A$1:$C$62,MATCH($J733,'State '!$B:$B,0),3)</f>
        <v>Midwest</v>
      </c>
      <c r="N733" s="124"/>
      <c r="O733" s="86">
        <v>13</v>
      </c>
      <c r="P733" s="86">
        <v>14</v>
      </c>
      <c r="Q733" s="86">
        <v>200</v>
      </c>
      <c r="R733" s="125">
        <v>16</v>
      </c>
      <c r="S733" s="124" t="s">
        <v>135</v>
      </c>
      <c r="T733" s="124" t="s">
        <v>390</v>
      </c>
      <c r="U733" s="124" t="s">
        <v>1529</v>
      </c>
      <c r="V733" s="124"/>
      <c r="W733" s="126"/>
    </row>
    <row r="734" spans="1:23" s="20" customFormat="1" x14ac:dyDescent="0.2">
      <c r="A734" s="123">
        <v>39990</v>
      </c>
      <c r="B734" s="102" t="s">
        <v>1512</v>
      </c>
      <c r="C734" s="102" t="s">
        <v>1942</v>
      </c>
      <c r="D734" s="102" t="s">
        <v>141</v>
      </c>
      <c r="E734" s="102" t="s">
        <v>144</v>
      </c>
      <c r="F734" s="83">
        <v>36833</v>
      </c>
      <c r="G734" s="125">
        <v>2000</v>
      </c>
      <c r="H734" s="124" t="s">
        <v>389</v>
      </c>
      <c r="I734" s="124" t="str">
        <f t="shared" si="35"/>
        <v>AL</v>
      </c>
      <c r="J734" s="124" t="str">
        <f t="shared" si="34"/>
        <v>GA</v>
      </c>
      <c r="K734" s="124" t="str">
        <f t="shared" si="36"/>
        <v>South Central, Southeast</v>
      </c>
      <c r="L734" s="124" t="str">
        <f>INDEX('State '!$A$1:$C$62,MATCH($I734,'State '!$B:$B,0),3)</f>
        <v>South Central</v>
      </c>
      <c r="M734" s="124" t="str">
        <f>INDEX('State '!$A$1:$C$62,MATCH($J734,'State '!$B:$B,0),3)</f>
        <v>Southeast</v>
      </c>
      <c r="N734" s="124"/>
      <c r="O734" s="86">
        <v>108</v>
      </c>
      <c r="P734" s="86">
        <v>44</v>
      </c>
      <c r="Q734" s="86">
        <v>200</v>
      </c>
      <c r="R734" s="125" t="s">
        <v>1513</v>
      </c>
      <c r="S734" s="124" t="s">
        <v>135</v>
      </c>
      <c r="T734" s="124" t="s">
        <v>390</v>
      </c>
      <c r="U734" s="124" t="s">
        <v>1514</v>
      </c>
      <c r="V734" s="124"/>
      <c r="W734" s="126"/>
    </row>
    <row r="735" spans="1:23" s="20" customFormat="1" x14ac:dyDescent="0.2">
      <c r="A735" s="123">
        <v>39990</v>
      </c>
      <c r="B735" s="102" t="s">
        <v>1925</v>
      </c>
      <c r="C735" s="102" t="s">
        <v>268</v>
      </c>
      <c r="D735" s="102" t="s">
        <v>141</v>
      </c>
      <c r="E735" s="102" t="s">
        <v>144</v>
      </c>
      <c r="F735" s="83">
        <v>36647</v>
      </c>
      <c r="G735" s="125">
        <v>2000</v>
      </c>
      <c r="H735" s="124" t="s">
        <v>1543</v>
      </c>
      <c r="I735" s="124" t="str">
        <f t="shared" si="35"/>
        <v>NM</v>
      </c>
      <c r="J735" s="124" t="str">
        <f t="shared" si="34"/>
        <v>CA</v>
      </c>
      <c r="K735" s="124" t="str">
        <f t="shared" si="36"/>
        <v>Mountain, Pacific</v>
      </c>
      <c r="L735" s="124" t="str">
        <f>INDEX('State '!$A$1:$C$62,MATCH($I735,'State '!$B:$B,0),3)</f>
        <v>Mountain</v>
      </c>
      <c r="M735" s="124" t="str">
        <f>INDEX('State '!$A$1:$C$62,MATCH($J735,'State '!$B:$B,0),3)</f>
        <v>Pacific</v>
      </c>
      <c r="N735" s="124"/>
      <c r="O735" s="86">
        <v>13</v>
      </c>
      <c r="P735" s="86"/>
      <c r="Q735" s="86">
        <v>136</v>
      </c>
      <c r="R735" s="125">
        <v>30</v>
      </c>
      <c r="S735" s="124" t="s">
        <v>135</v>
      </c>
      <c r="T735" s="124" t="s">
        <v>390</v>
      </c>
      <c r="U735" s="124" t="s">
        <v>1544</v>
      </c>
      <c r="V735" s="124"/>
      <c r="W735" s="126"/>
    </row>
    <row r="736" spans="1:23" s="20" customFormat="1" x14ac:dyDescent="0.2">
      <c r="A736" s="123">
        <v>39990</v>
      </c>
      <c r="B736" s="102" t="s">
        <v>1508</v>
      </c>
      <c r="C736" s="102" t="s">
        <v>277</v>
      </c>
      <c r="D736" s="102" t="s">
        <v>141</v>
      </c>
      <c r="E736" s="102" t="s">
        <v>144</v>
      </c>
      <c r="F736" s="83">
        <v>36860</v>
      </c>
      <c r="G736" s="125">
        <v>2000</v>
      </c>
      <c r="H736" s="124" t="s">
        <v>1509</v>
      </c>
      <c r="I736" s="124" t="str">
        <f t="shared" si="35"/>
        <v>MI</v>
      </c>
      <c r="J736" s="124" t="str">
        <f t="shared" si="34"/>
        <v>ON</v>
      </c>
      <c r="K736" s="124" t="str">
        <f t="shared" si="36"/>
        <v>Midwest, Canada</v>
      </c>
      <c r="L736" s="124" t="str">
        <f>INDEX('State '!$A$1:$C$62,MATCH($I736,'State '!$B:$B,0),3)</f>
        <v>Midwest</v>
      </c>
      <c r="M736" s="124" t="str">
        <f>INDEX('State '!$A$1:$C$62,MATCH($J736,'State '!$B:$B,0),3)</f>
        <v>Canada</v>
      </c>
      <c r="N736" s="124"/>
      <c r="O736" s="86">
        <v>24</v>
      </c>
      <c r="P736" s="86">
        <v>15</v>
      </c>
      <c r="Q736" s="86">
        <v>720</v>
      </c>
      <c r="R736" s="125">
        <v>42</v>
      </c>
      <c r="S736" s="124" t="s">
        <v>135</v>
      </c>
      <c r="T736" s="124" t="s">
        <v>842</v>
      </c>
      <c r="U736" s="124" t="s">
        <v>391</v>
      </c>
      <c r="V736" s="124"/>
      <c r="W736" s="126"/>
    </row>
    <row r="737" spans="1:23" s="20" customFormat="1" x14ac:dyDescent="0.2">
      <c r="A737" s="123">
        <v>39990</v>
      </c>
      <c r="B737" s="102" t="s">
        <v>1535</v>
      </c>
      <c r="C737" s="102" t="s">
        <v>277</v>
      </c>
      <c r="D737" s="102" t="s">
        <v>137</v>
      </c>
      <c r="E737" s="102" t="s">
        <v>144</v>
      </c>
      <c r="F737" s="83">
        <v>36860</v>
      </c>
      <c r="G737" s="125">
        <v>2000</v>
      </c>
      <c r="H737" s="124" t="s">
        <v>1536</v>
      </c>
      <c r="I737" s="124" t="str">
        <f t="shared" si="35"/>
        <v>IL</v>
      </c>
      <c r="J737" s="124" t="str">
        <f t="shared" si="34"/>
        <v>MI</v>
      </c>
      <c r="K737" s="124" t="str">
        <f t="shared" si="36"/>
        <v>Midwest</v>
      </c>
      <c r="L737" s="124" t="str">
        <f>INDEX('State '!$A$1:$C$62,MATCH($I737,'State '!$B:$B,0),3)</f>
        <v>Midwest</v>
      </c>
      <c r="M737" s="124" t="str">
        <f>INDEX('State '!$A$1:$C$62,MATCH($J737,'State '!$B:$B,0),3)</f>
        <v>Midwest</v>
      </c>
      <c r="N737" s="124"/>
      <c r="O737" s="86">
        <v>447</v>
      </c>
      <c r="P737" s="86">
        <v>329</v>
      </c>
      <c r="Q737" s="86">
        <v>720</v>
      </c>
      <c r="R737" s="125">
        <v>42</v>
      </c>
      <c r="S737" s="124" t="s">
        <v>135</v>
      </c>
      <c r="T737" s="124" t="s">
        <v>390</v>
      </c>
      <c r="U737" s="124" t="s">
        <v>1537</v>
      </c>
      <c r="V737" s="124"/>
      <c r="W737" s="126"/>
    </row>
    <row r="738" spans="1:23" s="20" customFormat="1" x14ac:dyDescent="0.2">
      <c r="A738" s="123">
        <v>39990</v>
      </c>
      <c r="B738" s="102" t="s">
        <v>1495</v>
      </c>
      <c r="C738" s="102" t="s">
        <v>274</v>
      </c>
      <c r="D738" s="102" t="s">
        <v>141</v>
      </c>
      <c r="E738" s="102" t="s">
        <v>144</v>
      </c>
      <c r="F738" s="83">
        <v>36861</v>
      </c>
      <c r="G738" s="125">
        <v>2000</v>
      </c>
      <c r="H738" s="124" t="s">
        <v>1243</v>
      </c>
      <c r="I738" s="124" t="str">
        <f t="shared" si="35"/>
        <v>WY</v>
      </c>
      <c r="J738" s="124" t="str">
        <f t="shared" si="34"/>
        <v>MT</v>
      </c>
      <c r="K738" s="124" t="str">
        <f t="shared" si="36"/>
        <v>Mountain</v>
      </c>
      <c r="L738" s="124" t="str">
        <f>INDEX('State '!$A$1:$C$62,MATCH($I738,'State '!$B:$B,0),3)</f>
        <v>Mountain</v>
      </c>
      <c r="M738" s="124" t="str">
        <f>INDEX('State '!$A$1:$C$62,MATCH($J738,'State '!$B:$B,0),3)</f>
        <v>Mountain</v>
      </c>
      <c r="N738" s="124"/>
      <c r="O738" s="86">
        <v>6</v>
      </c>
      <c r="P738" s="86">
        <v>45</v>
      </c>
      <c r="Q738" s="86">
        <v>40</v>
      </c>
      <c r="R738" s="125">
        <v>12</v>
      </c>
      <c r="S738" s="124" t="s">
        <v>135</v>
      </c>
      <c r="T738" s="124" t="s">
        <v>390</v>
      </c>
      <c r="U738" s="124" t="s">
        <v>391</v>
      </c>
      <c r="V738" s="124"/>
      <c r="W738" s="126"/>
    </row>
    <row r="739" spans="1:23" s="20" customFormat="1" x14ac:dyDescent="0.2">
      <c r="A739" s="123">
        <v>39990</v>
      </c>
      <c r="B739" s="102" t="s">
        <v>1517</v>
      </c>
      <c r="C739" s="102" t="s">
        <v>249</v>
      </c>
      <c r="D739" s="102" t="s">
        <v>141</v>
      </c>
      <c r="E739" s="102" t="s">
        <v>144</v>
      </c>
      <c r="F739" s="83">
        <v>36586</v>
      </c>
      <c r="G739" s="125">
        <v>2000</v>
      </c>
      <c r="H739" s="124" t="s">
        <v>713</v>
      </c>
      <c r="I739" s="124" t="str">
        <f t="shared" si="35"/>
        <v>WY</v>
      </c>
      <c r="J739" s="124" t="str">
        <f t="shared" si="34"/>
        <v>CO</v>
      </c>
      <c r="K739" s="124" t="str">
        <f t="shared" si="36"/>
        <v>Mountain</v>
      </c>
      <c r="L739" s="124" t="str">
        <f>INDEX('State '!$A$1:$C$62,MATCH($I739,'State '!$B:$B,0),3)</f>
        <v>Mountain</v>
      </c>
      <c r="M739" s="124" t="str">
        <f>INDEX('State '!$A$1:$C$62,MATCH($J739,'State '!$B:$B,0),3)</f>
        <v>Mountain</v>
      </c>
      <c r="N739" s="124"/>
      <c r="O739" s="86">
        <v>12.1</v>
      </c>
      <c r="P739" s="86">
        <v>5.6</v>
      </c>
      <c r="Q739" s="86">
        <v>120</v>
      </c>
      <c r="R739" s="125">
        <v>24</v>
      </c>
      <c r="S739" s="124" t="s">
        <v>135</v>
      </c>
      <c r="T739" s="124" t="s">
        <v>390</v>
      </c>
      <c r="U739" s="124" t="s">
        <v>1518</v>
      </c>
      <c r="V739" s="124"/>
      <c r="W739" s="126"/>
    </row>
    <row r="740" spans="1:23" s="20" customFormat="1" x14ac:dyDescent="0.2">
      <c r="A740" s="123">
        <v>39990</v>
      </c>
      <c r="B740" s="102" t="s">
        <v>1599</v>
      </c>
      <c r="C740" s="102" t="s">
        <v>201</v>
      </c>
      <c r="D740" s="102" t="s">
        <v>134</v>
      </c>
      <c r="E740" s="102" t="s">
        <v>144</v>
      </c>
      <c r="F740" s="83">
        <v>36161</v>
      </c>
      <c r="G740" s="84">
        <v>1999</v>
      </c>
      <c r="H740" s="124" t="s">
        <v>36</v>
      </c>
      <c r="I740" s="124" t="str">
        <f t="shared" si="35"/>
        <v>MA</v>
      </c>
      <c r="J740" s="124" t="str">
        <f t="shared" si="34"/>
        <v>MA</v>
      </c>
      <c r="K740" s="124" t="str">
        <f t="shared" si="36"/>
        <v>Northeast</v>
      </c>
      <c r="L740" s="124" t="str">
        <f>INDEX('State '!$A$1:$C$62,MATCH($I740,'State '!$B:$B,0),3)</f>
        <v>Northeast</v>
      </c>
      <c r="M740" s="124" t="str">
        <f>INDEX('State '!$A$1:$C$62,MATCH($J740,'State '!$B:$B,0),3)</f>
        <v>Northeast</v>
      </c>
      <c r="N740" s="124"/>
      <c r="O740" s="86">
        <v>4.7</v>
      </c>
      <c r="P740" s="86">
        <v>2</v>
      </c>
      <c r="Q740" s="86">
        <v>32</v>
      </c>
      <c r="R740" s="125">
        <v>14</v>
      </c>
      <c r="S740" s="124" t="s">
        <v>135</v>
      </c>
      <c r="T740" s="124" t="s">
        <v>390</v>
      </c>
      <c r="U740" s="124" t="s">
        <v>1600</v>
      </c>
      <c r="V740" s="124"/>
      <c r="W740" s="126"/>
    </row>
    <row r="741" spans="1:23" s="20" customFormat="1" x14ac:dyDescent="0.2">
      <c r="A741" s="123">
        <v>39990</v>
      </c>
      <c r="B741" s="102" t="s">
        <v>1583</v>
      </c>
      <c r="C741" s="102" t="s">
        <v>375</v>
      </c>
      <c r="D741" s="102" t="s">
        <v>141</v>
      </c>
      <c r="E741" s="102" t="s">
        <v>144</v>
      </c>
      <c r="F741" s="83">
        <v>36404</v>
      </c>
      <c r="G741" s="84">
        <v>1999</v>
      </c>
      <c r="H741" s="124" t="s">
        <v>1348</v>
      </c>
      <c r="I741" s="124" t="str">
        <f t="shared" si="35"/>
        <v>IL</v>
      </c>
      <c r="J741" s="124" t="str">
        <f t="shared" si="34"/>
        <v>WI</v>
      </c>
      <c r="K741" s="124" t="str">
        <f t="shared" si="36"/>
        <v>Midwest</v>
      </c>
      <c r="L741" s="124" t="str">
        <f>INDEX('State '!$A$1:$C$62,MATCH($I741,'State '!$B:$B,0),3)</f>
        <v>Midwest</v>
      </c>
      <c r="M741" s="124" t="str">
        <f>INDEX('State '!$A$1:$C$62,MATCH($J741,'State '!$B:$B,0),3)</f>
        <v>Midwest</v>
      </c>
      <c r="N741" s="124"/>
      <c r="O741" s="86"/>
      <c r="P741" s="86">
        <v>12.4</v>
      </c>
      <c r="Q741" s="86">
        <v>40</v>
      </c>
      <c r="R741" s="125">
        <v>10</v>
      </c>
      <c r="S741" s="124" t="s">
        <v>135</v>
      </c>
      <c r="T741" s="124" t="s">
        <v>390</v>
      </c>
      <c r="U741" s="124" t="s">
        <v>1584</v>
      </c>
      <c r="V741" s="124"/>
      <c r="W741" s="126"/>
    </row>
    <row r="742" spans="1:23" s="20" customFormat="1" x14ac:dyDescent="0.2">
      <c r="A742" s="123">
        <v>39990</v>
      </c>
      <c r="B742" s="102" t="s">
        <v>1575</v>
      </c>
      <c r="C742" s="102" t="s">
        <v>1792</v>
      </c>
      <c r="D742" s="102" t="s">
        <v>141</v>
      </c>
      <c r="E742" s="102" t="s">
        <v>144</v>
      </c>
      <c r="F742" s="83">
        <v>36465</v>
      </c>
      <c r="G742" s="84">
        <v>1999</v>
      </c>
      <c r="H742" s="124" t="s">
        <v>1348</v>
      </c>
      <c r="I742" s="124" t="str">
        <f t="shared" si="35"/>
        <v>IL</v>
      </c>
      <c r="J742" s="124" t="str">
        <f t="shared" si="34"/>
        <v>WI</v>
      </c>
      <c r="K742" s="124" t="str">
        <f t="shared" si="36"/>
        <v>Midwest</v>
      </c>
      <c r="L742" s="124" t="str">
        <f>INDEX('State '!$A$1:$C$62,MATCH($I742,'State '!$B:$B,0),3)</f>
        <v>Midwest</v>
      </c>
      <c r="M742" s="124" t="str">
        <f>INDEX('State '!$A$1:$C$62,MATCH($J742,'State '!$B:$B,0),3)</f>
        <v>Midwest</v>
      </c>
      <c r="N742" s="124"/>
      <c r="O742" s="86">
        <v>11.6</v>
      </c>
      <c r="P742" s="86">
        <v>11.7</v>
      </c>
      <c r="Q742" s="86">
        <v>190</v>
      </c>
      <c r="R742" s="125">
        <v>30</v>
      </c>
      <c r="S742" s="124" t="s">
        <v>135</v>
      </c>
      <c r="T742" s="124" t="s">
        <v>390</v>
      </c>
      <c r="U742" s="124" t="s">
        <v>1576</v>
      </c>
      <c r="V742" s="124"/>
      <c r="W742" s="126"/>
    </row>
    <row r="743" spans="1:23" s="20" customFormat="1" x14ac:dyDescent="0.2">
      <c r="A743" s="123">
        <v>39990</v>
      </c>
      <c r="B743" s="105" t="s">
        <v>1563</v>
      </c>
      <c r="C743" s="105" t="s">
        <v>1942</v>
      </c>
      <c r="D743" s="105" t="s">
        <v>137</v>
      </c>
      <c r="E743" s="102" t="s">
        <v>144</v>
      </c>
      <c r="F743" s="83">
        <v>36465</v>
      </c>
      <c r="G743" s="84">
        <v>1999</v>
      </c>
      <c r="H743" s="124" t="s">
        <v>16</v>
      </c>
      <c r="I743" s="124" t="str">
        <f t="shared" si="35"/>
        <v>NC</v>
      </c>
      <c r="J743" s="124" t="str">
        <f t="shared" si="34"/>
        <v>NC</v>
      </c>
      <c r="K743" s="124" t="str">
        <f t="shared" si="36"/>
        <v>Southeast</v>
      </c>
      <c r="L743" s="124" t="str">
        <f>INDEX('State '!$A$1:$C$62,MATCH($I743,'State '!$B:$B,0),3)</f>
        <v>Southeast</v>
      </c>
      <c r="M743" s="124" t="str">
        <f>INDEX('State '!$A$1:$C$62,MATCH($J743,'State '!$B:$B,0),3)</f>
        <v>Southeast</v>
      </c>
      <c r="N743" s="124"/>
      <c r="O743" s="86">
        <v>98.3</v>
      </c>
      <c r="P743" s="86">
        <v>67</v>
      </c>
      <c r="Q743" s="125">
        <v>263</v>
      </c>
      <c r="R743" s="129">
        <v>24</v>
      </c>
      <c r="S743" s="130" t="s">
        <v>139</v>
      </c>
      <c r="T743" s="130" t="s">
        <v>188</v>
      </c>
      <c r="U743" s="124" t="s">
        <v>391</v>
      </c>
      <c r="V743" s="124"/>
      <c r="W743" s="126"/>
    </row>
    <row r="744" spans="1:23" s="20" customFormat="1" x14ac:dyDescent="0.2">
      <c r="A744" s="123">
        <v>39990</v>
      </c>
      <c r="B744" s="102" t="s">
        <v>1911</v>
      </c>
      <c r="C744" s="102" t="s">
        <v>2024</v>
      </c>
      <c r="D744" s="102" t="s">
        <v>141</v>
      </c>
      <c r="E744" s="102" t="s">
        <v>144</v>
      </c>
      <c r="F744" s="83">
        <v>36465</v>
      </c>
      <c r="G744" s="84">
        <v>1999</v>
      </c>
      <c r="H744" s="124" t="s">
        <v>1577</v>
      </c>
      <c r="I744" s="124" t="str">
        <f t="shared" si="35"/>
        <v>LA</v>
      </c>
      <c r="J744" s="124" t="str">
        <f t="shared" si="34"/>
        <v>KY</v>
      </c>
      <c r="K744" s="124" t="str">
        <f t="shared" si="36"/>
        <v>South Central, Midwest</v>
      </c>
      <c r="L744" s="124" t="str">
        <f>INDEX('State '!$A$1:$C$62,MATCH($I744,'State '!$B:$B,0),3)</f>
        <v>South Central</v>
      </c>
      <c r="M744" s="124" t="str">
        <f>INDEX('State '!$A$1:$C$62,MATCH($J744,'State '!$B:$B,0),3)</f>
        <v>Midwest</v>
      </c>
      <c r="N744" s="124"/>
      <c r="O744" s="86">
        <v>37.68</v>
      </c>
      <c r="P744" s="86"/>
      <c r="Q744" s="86">
        <v>307</v>
      </c>
      <c r="R744" s="125" t="s">
        <v>399</v>
      </c>
      <c r="S744" s="124" t="s">
        <v>135</v>
      </c>
      <c r="T744" s="124" t="s">
        <v>390</v>
      </c>
      <c r="U744" s="124" t="s">
        <v>1578</v>
      </c>
      <c r="V744" s="124"/>
      <c r="W744" s="126"/>
    </row>
    <row r="745" spans="1:23" s="20" customFormat="1" x14ac:dyDescent="0.2">
      <c r="A745" s="123">
        <v>39990</v>
      </c>
      <c r="B745" s="102" t="s">
        <v>1588</v>
      </c>
      <c r="C745" s="102" t="s">
        <v>263</v>
      </c>
      <c r="D745" s="102" t="s">
        <v>134</v>
      </c>
      <c r="E745" s="102" t="s">
        <v>144</v>
      </c>
      <c r="F745" s="83">
        <v>36465</v>
      </c>
      <c r="G745" s="84">
        <v>1999</v>
      </c>
      <c r="H745" s="124" t="s">
        <v>1589</v>
      </c>
      <c r="I745" s="124" t="str">
        <f t="shared" si="35"/>
        <v>PA</v>
      </c>
      <c r="J745" s="124" t="str">
        <f t="shared" si="34"/>
        <v>VA</v>
      </c>
      <c r="K745" s="124" t="str">
        <f t="shared" si="36"/>
        <v>Northeast</v>
      </c>
      <c r="L745" s="124" t="str">
        <f>INDEX('State '!$A$1:$C$62,MATCH($I745,'State '!$B:$B,0),3)</f>
        <v>Northeast</v>
      </c>
      <c r="M745" s="124" t="str">
        <f>INDEX('State '!$A$1:$C$62,MATCH($J745,'State '!$B:$B,0),3)</f>
        <v>Northeast</v>
      </c>
      <c r="N745" s="124"/>
      <c r="O745" s="86">
        <v>20</v>
      </c>
      <c r="P745" s="86">
        <v>379</v>
      </c>
      <c r="Q745" s="86">
        <v>108</v>
      </c>
      <c r="R745" s="125"/>
      <c r="S745" s="124" t="s">
        <v>135</v>
      </c>
      <c r="T745" s="124" t="s">
        <v>390</v>
      </c>
      <c r="U745" s="124" t="s">
        <v>1590</v>
      </c>
      <c r="V745" s="124"/>
      <c r="W745" s="126"/>
    </row>
    <row r="746" spans="1:23" s="20" customFormat="1" x14ac:dyDescent="0.2">
      <c r="A746" s="123">
        <v>39990</v>
      </c>
      <c r="B746" s="102" t="s">
        <v>1608</v>
      </c>
      <c r="C746" s="102" t="s">
        <v>232</v>
      </c>
      <c r="D746" s="102" t="s">
        <v>141</v>
      </c>
      <c r="E746" s="102" t="s">
        <v>144</v>
      </c>
      <c r="F746" s="83">
        <v>36509</v>
      </c>
      <c r="G746" s="84">
        <v>1999</v>
      </c>
      <c r="H746" s="124" t="s">
        <v>10</v>
      </c>
      <c r="I746" s="124" t="str">
        <f t="shared" si="35"/>
        <v>NY</v>
      </c>
      <c r="J746" s="124" t="str">
        <f t="shared" si="34"/>
        <v>NY</v>
      </c>
      <c r="K746" s="124" t="str">
        <f t="shared" si="36"/>
        <v>Northeast</v>
      </c>
      <c r="L746" s="124" t="str">
        <f>INDEX('State '!$A$1:$C$62,MATCH($I746,'State '!$B:$B,0),3)</f>
        <v>Northeast</v>
      </c>
      <c r="M746" s="124" t="str">
        <f>INDEX('State '!$A$1:$C$62,MATCH($J746,'State '!$B:$B,0),3)</f>
        <v>Northeast</v>
      </c>
      <c r="N746" s="124"/>
      <c r="O746" s="86">
        <v>2.2000000000000002</v>
      </c>
      <c r="P746" s="86">
        <v>2</v>
      </c>
      <c r="Q746" s="86">
        <v>100</v>
      </c>
      <c r="R746" s="125">
        <v>12</v>
      </c>
      <c r="S746" s="124" t="s">
        <v>135</v>
      </c>
      <c r="T746" s="124" t="s">
        <v>390</v>
      </c>
      <c r="U746" s="124" t="s">
        <v>391</v>
      </c>
      <c r="V746" s="124"/>
      <c r="W746" s="126"/>
    </row>
    <row r="747" spans="1:23" s="20" customFormat="1" x14ac:dyDescent="0.2">
      <c r="A747" s="123">
        <v>39990</v>
      </c>
      <c r="B747" s="102" t="s">
        <v>2223</v>
      </c>
      <c r="C747" s="102" t="s">
        <v>1785</v>
      </c>
      <c r="D747" s="102" t="s">
        <v>141</v>
      </c>
      <c r="E747" s="102" t="s">
        <v>144</v>
      </c>
      <c r="F747" s="83">
        <v>36312</v>
      </c>
      <c r="G747" s="84">
        <v>1999</v>
      </c>
      <c r="H747" s="124" t="s">
        <v>1328</v>
      </c>
      <c r="I747" s="124" t="str">
        <f t="shared" si="35"/>
        <v>AZ</v>
      </c>
      <c r="J747" s="124" t="str">
        <f t="shared" si="34"/>
        <v>MX</v>
      </c>
      <c r="K747" s="124" t="str">
        <f t="shared" si="36"/>
        <v>Mountain, Mexico</v>
      </c>
      <c r="L747" s="124" t="str">
        <f>INDEX('State '!$A$1:$C$62,MATCH($I747,'State '!$B:$B,0),3)</f>
        <v>Mountain</v>
      </c>
      <c r="M747" s="124" t="str">
        <f>INDEX('State '!$A$1:$C$62,MATCH($J747,'State '!$B:$B,0),3)</f>
        <v>Mexico</v>
      </c>
      <c r="N747" s="124"/>
      <c r="O747" s="86">
        <v>0.8</v>
      </c>
      <c r="P747" s="86">
        <v>1</v>
      </c>
      <c r="Q747" s="86">
        <v>78</v>
      </c>
      <c r="R747" s="125">
        <v>16</v>
      </c>
      <c r="S747" s="124" t="s">
        <v>135</v>
      </c>
      <c r="T747" s="124" t="s">
        <v>390</v>
      </c>
      <c r="U747" s="124" t="s">
        <v>1598</v>
      </c>
      <c r="V747" s="124"/>
      <c r="W747" s="126"/>
    </row>
    <row r="748" spans="1:23" s="20" customFormat="1" x14ac:dyDescent="0.2">
      <c r="A748" s="123">
        <v>39990</v>
      </c>
      <c r="B748" s="102" t="s">
        <v>1567</v>
      </c>
      <c r="C748" s="102" t="s">
        <v>374</v>
      </c>
      <c r="D748" s="102" t="s">
        <v>141</v>
      </c>
      <c r="E748" s="102" t="s">
        <v>144</v>
      </c>
      <c r="F748" s="83">
        <v>36475</v>
      </c>
      <c r="G748" s="84">
        <v>1999</v>
      </c>
      <c r="H748" s="124" t="s">
        <v>875</v>
      </c>
      <c r="I748" s="124" t="str">
        <f t="shared" si="35"/>
        <v>QU</v>
      </c>
      <c r="J748" s="124" t="str">
        <f t="shared" si="34"/>
        <v>VT</v>
      </c>
      <c r="K748" s="124" t="str">
        <f t="shared" si="36"/>
        <v>Canada, Northeast</v>
      </c>
      <c r="L748" s="124" t="str">
        <f>INDEX('State '!$A$1:$C$62,MATCH($I748,'State '!$B:$B,0),3)</f>
        <v>Canada</v>
      </c>
      <c r="M748" s="124" t="str">
        <f>INDEX('State '!$A$1:$C$62,MATCH($J748,'State '!$B:$B,0),3)</f>
        <v>Northeast</v>
      </c>
      <c r="N748" s="124"/>
      <c r="O748" s="86">
        <v>3</v>
      </c>
      <c r="P748" s="86">
        <v>190</v>
      </c>
      <c r="Q748" s="86">
        <v>9.1999999999999993</v>
      </c>
      <c r="R748" s="125" t="s">
        <v>948</v>
      </c>
      <c r="S748" s="124" t="s">
        <v>135</v>
      </c>
      <c r="T748" s="124" t="s">
        <v>390</v>
      </c>
      <c r="U748" s="124" t="s">
        <v>1568</v>
      </c>
      <c r="V748" s="124"/>
      <c r="W748" s="126"/>
    </row>
    <row r="749" spans="1:23" s="20" customFormat="1" x14ac:dyDescent="0.2">
      <c r="A749" s="123">
        <v>39990</v>
      </c>
      <c r="B749" s="102" t="s">
        <v>1581</v>
      </c>
      <c r="C749" s="102" t="s">
        <v>301</v>
      </c>
      <c r="D749" s="102" t="s">
        <v>137</v>
      </c>
      <c r="E749" s="102" t="s">
        <v>144</v>
      </c>
      <c r="F749" s="83">
        <v>36465</v>
      </c>
      <c r="G749" s="84">
        <v>1999</v>
      </c>
      <c r="H749" s="124" t="s">
        <v>1452</v>
      </c>
      <c r="I749" s="124" t="str">
        <f t="shared" si="35"/>
        <v>NB</v>
      </c>
      <c r="J749" s="124" t="str">
        <f t="shared" si="34"/>
        <v>ME</v>
      </c>
      <c r="K749" s="124" t="str">
        <f t="shared" si="36"/>
        <v>Canada, Northeast</v>
      </c>
      <c r="L749" s="124" t="str">
        <f>INDEX('State '!$A$1:$C$62,MATCH($I749,'State '!$B:$B,0),3)</f>
        <v>Canada</v>
      </c>
      <c r="M749" s="124" t="str">
        <f>INDEX('State '!$A$1:$C$62,MATCH($J749,'State '!$B:$B,0),3)</f>
        <v>Northeast</v>
      </c>
      <c r="N749" s="124"/>
      <c r="O749" s="86">
        <v>611</v>
      </c>
      <c r="P749" s="86">
        <v>347</v>
      </c>
      <c r="Q749" s="86">
        <v>400</v>
      </c>
      <c r="R749" s="125" t="s">
        <v>445</v>
      </c>
      <c r="S749" s="124" t="s">
        <v>135</v>
      </c>
      <c r="T749" s="124" t="s">
        <v>390</v>
      </c>
      <c r="U749" s="124" t="s">
        <v>1582</v>
      </c>
      <c r="V749" s="124"/>
      <c r="W749" s="126"/>
    </row>
    <row r="750" spans="1:23" s="20" customFormat="1" x14ac:dyDescent="0.2">
      <c r="A750" s="123">
        <v>39990</v>
      </c>
      <c r="B750" s="102" t="s">
        <v>1579</v>
      </c>
      <c r="C750" s="102" t="s">
        <v>301</v>
      </c>
      <c r="D750" s="102" t="s">
        <v>134</v>
      </c>
      <c r="E750" s="102" t="s">
        <v>144</v>
      </c>
      <c r="F750" s="83">
        <v>36465</v>
      </c>
      <c r="G750" s="84">
        <v>1999</v>
      </c>
      <c r="H750" s="124" t="s">
        <v>4</v>
      </c>
      <c r="I750" s="124" t="str">
        <f t="shared" si="35"/>
        <v>ME</v>
      </c>
      <c r="J750" s="124" t="str">
        <f t="shared" si="34"/>
        <v>ME</v>
      </c>
      <c r="K750" s="124" t="str">
        <f t="shared" si="36"/>
        <v>Northeast</v>
      </c>
      <c r="L750" s="124" t="str">
        <f>INDEX('State '!$A$1:$C$62,MATCH($I750,'State '!$B:$B,0),3)</f>
        <v>Northeast</v>
      </c>
      <c r="M750" s="124" t="str">
        <f>INDEX('State '!$A$1:$C$62,MATCH($J750,'State '!$B:$B,0),3)</f>
        <v>Northeast</v>
      </c>
      <c r="N750" s="124"/>
      <c r="O750" s="86">
        <v>5.6</v>
      </c>
      <c r="P750" s="86">
        <v>1.1000000000000001</v>
      </c>
      <c r="Q750" s="86">
        <v>105</v>
      </c>
      <c r="R750" s="125">
        <v>12</v>
      </c>
      <c r="S750" s="124" t="s">
        <v>135</v>
      </c>
      <c r="T750" s="124" t="s">
        <v>390</v>
      </c>
      <c r="U750" s="124" t="s">
        <v>1580</v>
      </c>
      <c r="V750" s="124"/>
      <c r="W750" s="126"/>
    </row>
    <row r="751" spans="1:23" s="20" customFormat="1" x14ac:dyDescent="0.2">
      <c r="A751" s="123">
        <v>39990</v>
      </c>
      <c r="B751" s="102" t="s">
        <v>1564</v>
      </c>
      <c r="C751" s="102" t="s">
        <v>373</v>
      </c>
      <c r="D751" s="102" t="s">
        <v>137</v>
      </c>
      <c r="E751" s="102" t="s">
        <v>144</v>
      </c>
      <c r="F751" s="83">
        <v>36461</v>
      </c>
      <c r="G751" s="84">
        <v>1999</v>
      </c>
      <c r="H751" s="124" t="s">
        <v>1565</v>
      </c>
      <c r="I751" s="124" t="str">
        <f t="shared" si="35"/>
        <v>SK</v>
      </c>
      <c r="J751" s="124" t="str">
        <f t="shared" si="34"/>
        <v>MT</v>
      </c>
      <c r="K751" s="124" t="str">
        <f t="shared" si="36"/>
        <v>Canada, Mountain</v>
      </c>
      <c r="L751" s="124" t="str">
        <f>INDEX('State '!$A$1:$C$62,MATCH($I751,'State '!$B:$B,0),3)</f>
        <v>Canada</v>
      </c>
      <c r="M751" s="124" t="str">
        <f>INDEX('State '!$A$1:$C$62,MATCH($J751,'State '!$B:$B,0),3)</f>
        <v>Mountain</v>
      </c>
      <c r="N751" s="124"/>
      <c r="O751" s="86">
        <v>0.5</v>
      </c>
      <c r="P751" s="86">
        <v>4</v>
      </c>
      <c r="Q751" s="86">
        <v>10</v>
      </c>
      <c r="R751" s="125">
        <v>8</v>
      </c>
      <c r="S751" s="124" t="s">
        <v>135</v>
      </c>
      <c r="T751" s="124" t="s">
        <v>390</v>
      </c>
      <c r="U751" s="124" t="s">
        <v>1566</v>
      </c>
      <c r="V751" s="124"/>
      <c r="W751" s="126"/>
    </row>
    <row r="752" spans="1:23" s="20" customFormat="1" x14ac:dyDescent="0.2">
      <c r="A752" s="123">
        <v>39990</v>
      </c>
      <c r="B752" s="102" t="s">
        <v>1561</v>
      </c>
      <c r="C752" s="102" t="s">
        <v>202</v>
      </c>
      <c r="D752" s="102" t="s">
        <v>141</v>
      </c>
      <c r="E752" s="102" t="s">
        <v>144</v>
      </c>
      <c r="F752" s="83">
        <v>36404</v>
      </c>
      <c r="G752" s="84">
        <v>1999</v>
      </c>
      <c r="H752" s="124" t="s">
        <v>7</v>
      </c>
      <c r="I752" s="124" t="str">
        <f t="shared" si="35"/>
        <v>PA</v>
      </c>
      <c r="J752" s="124" t="str">
        <f t="shared" si="34"/>
        <v>PA</v>
      </c>
      <c r="K752" s="124" t="str">
        <f t="shared" si="36"/>
        <v>Northeast</v>
      </c>
      <c r="L752" s="124" t="str">
        <f>INDEX('State '!$A$1:$C$62,MATCH($I752,'State '!$B:$B,0),3)</f>
        <v>Northeast</v>
      </c>
      <c r="M752" s="124" t="str">
        <f>INDEX('State '!$A$1:$C$62,MATCH($J752,'State '!$B:$B,0),3)</f>
        <v>Northeast</v>
      </c>
      <c r="N752" s="124"/>
      <c r="O752" s="86">
        <v>0.11</v>
      </c>
      <c r="P752" s="86"/>
      <c r="Q752" s="86">
        <v>59</v>
      </c>
      <c r="R752" s="125"/>
      <c r="S752" s="124" t="s">
        <v>135</v>
      </c>
      <c r="T752" s="124" t="s">
        <v>390</v>
      </c>
      <c r="U752" s="124" t="s">
        <v>1562</v>
      </c>
      <c r="V752" s="124"/>
      <c r="W752" s="126"/>
    </row>
    <row r="753" spans="1:23" s="20" customFormat="1" x14ac:dyDescent="0.2">
      <c r="A753" s="123">
        <v>39990</v>
      </c>
      <c r="B753" s="105" t="s">
        <v>1606</v>
      </c>
      <c r="C753" s="105" t="s">
        <v>262</v>
      </c>
      <c r="D753" s="105" t="s">
        <v>141</v>
      </c>
      <c r="E753" s="102" t="s">
        <v>144</v>
      </c>
      <c r="F753" s="83">
        <v>36465</v>
      </c>
      <c r="G753" s="84">
        <v>1999</v>
      </c>
      <c r="H753" s="124" t="s">
        <v>30</v>
      </c>
      <c r="I753" s="124" t="str">
        <f t="shared" si="35"/>
        <v>MN</v>
      </c>
      <c r="J753" s="124" t="str">
        <f t="shared" si="34"/>
        <v>MN</v>
      </c>
      <c r="K753" s="124" t="str">
        <f t="shared" si="36"/>
        <v>Midwest</v>
      </c>
      <c r="L753" s="124" t="str">
        <f>INDEX('State '!$A$1:$C$62,MATCH($I753,'State '!$B:$B,0),3)</f>
        <v>Midwest</v>
      </c>
      <c r="M753" s="124" t="str">
        <f>INDEX('State '!$A$1:$C$62,MATCH($J753,'State '!$B:$B,0),3)</f>
        <v>Midwest</v>
      </c>
      <c r="N753" s="124"/>
      <c r="O753" s="86">
        <v>0.05</v>
      </c>
      <c r="P753" s="86">
        <v>6</v>
      </c>
      <c r="Q753" s="125">
        <v>50</v>
      </c>
      <c r="R753" s="129"/>
      <c r="S753" s="130" t="s">
        <v>135</v>
      </c>
      <c r="T753" s="124" t="s">
        <v>390</v>
      </c>
      <c r="U753" s="124" t="s">
        <v>1607</v>
      </c>
      <c r="V753" s="124"/>
      <c r="W753" s="126"/>
    </row>
    <row r="754" spans="1:23" s="20" customFormat="1" x14ac:dyDescent="0.2">
      <c r="A754" s="123">
        <v>39990</v>
      </c>
      <c r="B754" s="102" t="s">
        <v>1560</v>
      </c>
      <c r="C754" s="102" t="s">
        <v>262</v>
      </c>
      <c r="D754" s="102" t="s">
        <v>141</v>
      </c>
      <c r="E754" s="102" t="s">
        <v>144</v>
      </c>
      <c r="F754" s="83">
        <v>36465</v>
      </c>
      <c r="G754" s="84">
        <v>1999</v>
      </c>
      <c r="H754" s="124" t="s">
        <v>30</v>
      </c>
      <c r="I754" s="124" t="str">
        <f t="shared" si="35"/>
        <v>MN</v>
      </c>
      <c r="J754" s="124" t="str">
        <f t="shared" si="34"/>
        <v>MN</v>
      </c>
      <c r="K754" s="124" t="str">
        <f t="shared" si="36"/>
        <v>Midwest</v>
      </c>
      <c r="L754" s="124" t="str">
        <f>INDEX('State '!$A$1:$C$62,MATCH($I754,'State '!$B:$B,0),3)</f>
        <v>Midwest</v>
      </c>
      <c r="M754" s="124" t="str">
        <f>INDEX('State '!$A$1:$C$62,MATCH($J754,'State '!$B:$B,0),3)</f>
        <v>Midwest</v>
      </c>
      <c r="N754" s="124"/>
      <c r="O754" s="86">
        <v>1</v>
      </c>
      <c r="P754" s="86"/>
      <c r="Q754" s="86">
        <v>31</v>
      </c>
      <c r="R754" s="125"/>
      <c r="S754" s="124" t="s">
        <v>135</v>
      </c>
      <c r="T754" s="124" t="s">
        <v>390</v>
      </c>
      <c r="U754" s="124" t="s">
        <v>1405</v>
      </c>
      <c r="V754" s="124"/>
      <c r="W754" s="126"/>
    </row>
    <row r="755" spans="1:23" s="20" customFormat="1" x14ac:dyDescent="0.2">
      <c r="A755" s="123">
        <v>39990</v>
      </c>
      <c r="B755" s="102" t="s">
        <v>1601</v>
      </c>
      <c r="C755" s="102" t="s">
        <v>258</v>
      </c>
      <c r="D755" s="102" t="s">
        <v>141</v>
      </c>
      <c r="E755" s="102" t="s">
        <v>144</v>
      </c>
      <c r="F755" s="83">
        <v>36465</v>
      </c>
      <c r="G755" s="125">
        <v>1999</v>
      </c>
      <c r="H755" s="124" t="s">
        <v>410</v>
      </c>
      <c r="I755" s="124" t="str">
        <f t="shared" si="35"/>
        <v>OR</v>
      </c>
      <c r="J755" s="124" t="str">
        <f t="shared" si="34"/>
        <v>WA</v>
      </c>
      <c r="K755" s="124" t="str">
        <f t="shared" si="36"/>
        <v>Pacific</v>
      </c>
      <c r="L755" s="124" t="str">
        <f>INDEX('State '!$A$1:$C$62,MATCH($I755,'State '!$B:$B,0),3)</f>
        <v>Pacific</v>
      </c>
      <c r="M755" s="124" t="str">
        <f>INDEX('State '!$A$1:$C$62,MATCH($J755,'State '!$B:$B,0),3)</f>
        <v>Pacific</v>
      </c>
      <c r="N755" s="124"/>
      <c r="O755" s="86">
        <v>17</v>
      </c>
      <c r="P755" s="86"/>
      <c r="Q755" s="86">
        <v>51</v>
      </c>
      <c r="R755" s="125" t="s">
        <v>1227</v>
      </c>
      <c r="S755" s="124" t="s">
        <v>135</v>
      </c>
      <c r="T755" s="124" t="s">
        <v>390</v>
      </c>
      <c r="U755" s="124" t="s">
        <v>1602</v>
      </c>
      <c r="V755" s="124"/>
      <c r="W755" s="126"/>
    </row>
    <row r="756" spans="1:23" s="20" customFormat="1" x14ac:dyDescent="0.2">
      <c r="A756" s="123">
        <v>39990</v>
      </c>
      <c r="B756" s="105" t="s">
        <v>1591</v>
      </c>
      <c r="C756" s="105" t="s">
        <v>377</v>
      </c>
      <c r="D756" s="105" t="s">
        <v>137</v>
      </c>
      <c r="E756" s="102" t="s">
        <v>144</v>
      </c>
      <c r="F756" s="83">
        <v>36206</v>
      </c>
      <c r="G756" s="125">
        <v>1999</v>
      </c>
      <c r="H756" s="124" t="s">
        <v>1592</v>
      </c>
      <c r="I756" s="124" t="str">
        <f t="shared" si="35"/>
        <v>QU</v>
      </c>
      <c r="J756" s="124" t="str">
        <f t="shared" si="34"/>
        <v>ME</v>
      </c>
      <c r="K756" s="124" t="str">
        <f t="shared" si="36"/>
        <v>Canada, Northeast</v>
      </c>
      <c r="L756" s="124" t="str">
        <f>INDEX('State '!$A$1:$C$62,MATCH($I756,'State '!$B:$B,0),3)</f>
        <v>Canada</v>
      </c>
      <c r="M756" s="124" t="str">
        <f>INDEX('State '!$A$1:$C$62,MATCH($J756,'State '!$B:$B,0),3)</f>
        <v>Northeast</v>
      </c>
      <c r="N756" s="124"/>
      <c r="O756" s="86">
        <v>302.89999999999998</v>
      </c>
      <c r="P756" s="86">
        <v>271</v>
      </c>
      <c r="Q756" s="125">
        <v>178</v>
      </c>
      <c r="R756" s="129">
        <v>24</v>
      </c>
      <c r="S756" s="130" t="s">
        <v>135</v>
      </c>
      <c r="T756" s="124" t="s">
        <v>390</v>
      </c>
      <c r="U756" s="124" t="s">
        <v>1593</v>
      </c>
      <c r="V756" s="124"/>
      <c r="W756" s="126"/>
    </row>
    <row r="757" spans="1:23" s="20" customFormat="1" x14ac:dyDescent="0.2">
      <c r="A757" s="123">
        <v>39990</v>
      </c>
      <c r="B757" s="102" t="s">
        <v>1585</v>
      </c>
      <c r="C757" s="102" t="s">
        <v>376</v>
      </c>
      <c r="D757" s="102" t="s">
        <v>137</v>
      </c>
      <c r="E757" s="102" t="s">
        <v>144</v>
      </c>
      <c r="F757" s="83">
        <v>36153</v>
      </c>
      <c r="G757" s="125">
        <v>1999</v>
      </c>
      <c r="H757" s="124" t="s">
        <v>1586</v>
      </c>
      <c r="I757" s="124" t="str">
        <f t="shared" si="35"/>
        <v>ME</v>
      </c>
      <c r="J757" s="124" t="str">
        <f t="shared" si="34"/>
        <v>MA</v>
      </c>
      <c r="K757" s="124" t="str">
        <f t="shared" si="36"/>
        <v>Northeast</v>
      </c>
      <c r="L757" s="124" t="str">
        <f>INDEX('State '!$A$1:$C$62,MATCH($I757,'State '!$B:$B,0),3)</f>
        <v>Northeast</v>
      </c>
      <c r="M757" s="124" t="str">
        <f>INDEX('State '!$A$1:$C$62,MATCH($J757,'State '!$B:$B,0),3)</f>
        <v>Northeast</v>
      </c>
      <c r="N757" s="124"/>
      <c r="O757" s="86">
        <v>175</v>
      </c>
      <c r="P757" s="86">
        <v>100</v>
      </c>
      <c r="Q757" s="86">
        <v>631.79999999999995</v>
      </c>
      <c r="R757" s="125">
        <v>30</v>
      </c>
      <c r="S757" s="124" t="s">
        <v>135</v>
      </c>
      <c r="T757" s="124" t="s">
        <v>390</v>
      </c>
      <c r="U757" s="124" t="s">
        <v>1587</v>
      </c>
      <c r="V757" s="124"/>
      <c r="W757" s="126"/>
    </row>
    <row r="758" spans="1:23" s="20" customFormat="1" x14ac:dyDescent="0.2">
      <c r="A758" s="123">
        <v>39990</v>
      </c>
      <c r="B758" s="102" t="s">
        <v>1596</v>
      </c>
      <c r="C758" s="102" t="s">
        <v>338</v>
      </c>
      <c r="D758" s="102" t="s">
        <v>134</v>
      </c>
      <c r="E758" s="102" t="s">
        <v>144</v>
      </c>
      <c r="F758" s="83">
        <v>36465</v>
      </c>
      <c r="G758" s="125">
        <v>1999</v>
      </c>
      <c r="H758" s="124" t="s">
        <v>2</v>
      </c>
      <c r="I758" s="124" t="str">
        <f t="shared" si="35"/>
        <v>OR</v>
      </c>
      <c r="J758" s="124" t="str">
        <f t="shared" si="34"/>
        <v>OR</v>
      </c>
      <c r="K758" s="124" t="str">
        <f t="shared" si="36"/>
        <v>Pacific</v>
      </c>
      <c r="L758" s="124" t="str">
        <f>INDEX('State '!$A$1:$C$62,MATCH($I758,'State '!$B:$B,0),3)</f>
        <v>Pacific</v>
      </c>
      <c r="M758" s="124" t="str">
        <f>INDEX('State '!$A$1:$C$62,MATCH($J758,'State '!$B:$B,0),3)</f>
        <v>Pacific</v>
      </c>
      <c r="N758" s="124"/>
      <c r="O758" s="86">
        <v>35</v>
      </c>
      <c r="P758" s="86">
        <v>29</v>
      </c>
      <c r="Q758" s="86">
        <v>190</v>
      </c>
      <c r="R758" s="125">
        <v>24</v>
      </c>
      <c r="S758" s="124" t="s">
        <v>139</v>
      </c>
      <c r="T758" s="124" t="s">
        <v>188</v>
      </c>
      <c r="U758" s="124" t="s">
        <v>391</v>
      </c>
      <c r="V758" s="124"/>
      <c r="W758" s="126"/>
    </row>
    <row r="759" spans="1:23" s="20" customFormat="1" x14ac:dyDescent="0.2">
      <c r="A759" s="123">
        <v>39990</v>
      </c>
      <c r="B759" s="102" t="s">
        <v>1552</v>
      </c>
      <c r="C759" s="102" t="s">
        <v>207</v>
      </c>
      <c r="D759" s="102" t="s">
        <v>134</v>
      </c>
      <c r="E759" s="102" t="s">
        <v>144</v>
      </c>
      <c r="F759" s="83">
        <v>36495</v>
      </c>
      <c r="G759" s="125">
        <v>1999</v>
      </c>
      <c r="H759" s="124" t="s">
        <v>14</v>
      </c>
      <c r="I759" s="124" t="str">
        <f t="shared" si="35"/>
        <v>MS</v>
      </c>
      <c r="J759" s="124" t="str">
        <f t="shared" si="34"/>
        <v>MS</v>
      </c>
      <c r="K759" s="124" t="str">
        <f t="shared" si="36"/>
        <v>South Central</v>
      </c>
      <c r="L759" s="124" t="str">
        <f>INDEX('State '!$A$1:$C$62,MATCH($I759,'State '!$B:$B,0),3)</f>
        <v>South Central</v>
      </c>
      <c r="M759" s="124" t="str">
        <f>INDEX('State '!$A$1:$C$62,MATCH($J759,'State '!$B:$B,0),3)</f>
        <v>South Central</v>
      </c>
      <c r="N759" s="124"/>
      <c r="O759" s="86">
        <v>0.23</v>
      </c>
      <c r="P759" s="86">
        <v>3</v>
      </c>
      <c r="Q759" s="86">
        <v>216</v>
      </c>
      <c r="R759" s="125"/>
      <c r="S759" s="124" t="s">
        <v>135</v>
      </c>
      <c r="T759" s="124" t="s">
        <v>390</v>
      </c>
      <c r="U759" s="124" t="s">
        <v>1553</v>
      </c>
      <c r="V759" s="124"/>
      <c r="W759" s="126"/>
    </row>
    <row r="760" spans="1:23" s="20" customFormat="1" x14ac:dyDescent="0.2">
      <c r="A760" s="123">
        <v>39990</v>
      </c>
      <c r="B760" s="102" t="s">
        <v>1554</v>
      </c>
      <c r="C760" s="102" t="s">
        <v>207</v>
      </c>
      <c r="D760" s="102" t="s">
        <v>141</v>
      </c>
      <c r="E760" s="102" t="s">
        <v>144</v>
      </c>
      <c r="F760" s="83">
        <v>36418</v>
      </c>
      <c r="G760" s="125">
        <v>1999</v>
      </c>
      <c r="H760" s="124" t="s">
        <v>419</v>
      </c>
      <c r="I760" s="124" t="str">
        <f t="shared" si="35"/>
        <v>TX</v>
      </c>
      <c r="J760" s="124" t="str">
        <f t="shared" si="34"/>
        <v>MX</v>
      </c>
      <c r="K760" s="124" t="str">
        <f t="shared" si="36"/>
        <v>South Central, Mexico</v>
      </c>
      <c r="L760" s="124" t="str">
        <f>INDEX('State '!$A$1:$C$62,MATCH($I760,'State '!$B:$B,0),3)</f>
        <v>South Central</v>
      </c>
      <c r="M760" s="124" t="str">
        <f>INDEX('State '!$A$1:$C$62,MATCH($J760,'State '!$B:$B,0),3)</f>
        <v>Mexico</v>
      </c>
      <c r="N760" s="124"/>
      <c r="O760" s="86">
        <v>15</v>
      </c>
      <c r="P760" s="86">
        <v>9.5</v>
      </c>
      <c r="Q760" s="86">
        <v>215</v>
      </c>
      <c r="R760" s="125">
        <v>24</v>
      </c>
      <c r="S760" s="124" t="s">
        <v>135</v>
      </c>
      <c r="T760" s="124" t="s">
        <v>390</v>
      </c>
      <c r="U760" s="124" t="s">
        <v>1555</v>
      </c>
      <c r="V760" s="124"/>
      <c r="W760" s="126"/>
    </row>
    <row r="761" spans="1:23" s="20" customFormat="1" x14ac:dyDescent="0.2">
      <c r="A761" s="123">
        <v>39990</v>
      </c>
      <c r="B761" s="102" t="s">
        <v>1558</v>
      </c>
      <c r="C761" s="102" t="s">
        <v>200</v>
      </c>
      <c r="D761" s="102" t="s">
        <v>141</v>
      </c>
      <c r="E761" s="102" t="s">
        <v>144</v>
      </c>
      <c r="F761" s="83">
        <v>36465</v>
      </c>
      <c r="G761" s="125">
        <v>1999</v>
      </c>
      <c r="H761" s="124" t="s">
        <v>7</v>
      </c>
      <c r="I761" s="124" t="str">
        <f t="shared" si="35"/>
        <v>PA</v>
      </c>
      <c r="J761" s="124" t="str">
        <f t="shared" si="34"/>
        <v>PA</v>
      </c>
      <c r="K761" s="124" t="str">
        <f t="shared" si="36"/>
        <v>Northeast</v>
      </c>
      <c r="L761" s="124" t="str">
        <f>INDEX('State '!$A$1:$C$62,MATCH($I761,'State '!$B:$B,0),3)</f>
        <v>Northeast</v>
      </c>
      <c r="M761" s="124" t="str">
        <f>INDEX('State '!$A$1:$C$62,MATCH($J761,'State '!$B:$B,0),3)</f>
        <v>Northeast</v>
      </c>
      <c r="N761" s="124"/>
      <c r="O761" s="86">
        <v>10.9</v>
      </c>
      <c r="P761" s="86">
        <v>8.06</v>
      </c>
      <c r="Q761" s="86">
        <v>49</v>
      </c>
      <c r="R761" s="125">
        <v>36</v>
      </c>
      <c r="S761" s="124" t="s">
        <v>135</v>
      </c>
      <c r="T761" s="124" t="s">
        <v>390</v>
      </c>
      <c r="U761" s="124" t="s">
        <v>1559</v>
      </c>
      <c r="V761" s="124"/>
      <c r="W761" s="126"/>
    </row>
    <row r="762" spans="1:23" s="20" customFormat="1" x14ac:dyDescent="0.2">
      <c r="A762" s="123">
        <v>39990</v>
      </c>
      <c r="B762" s="102" t="s">
        <v>1603</v>
      </c>
      <c r="C762" s="102" t="s">
        <v>1942</v>
      </c>
      <c r="D762" s="102" t="s">
        <v>134</v>
      </c>
      <c r="E762" s="102" t="s">
        <v>144</v>
      </c>
      <c r="F762" s="83">
        <v>36281</v>
      </c>
      <c r="G762" s="125">
        <v>1999</v>
      </c>
      <c r="H762" s="124" t="s">
        <v>16</v>
      </c>
      <c r="I762" s="124" t="str">
        <f t="shared" si="35"/>
        <v>NC</v>
      </c>
      <c r="J762" s="124" t="str">
        <f t="shared" si="34"/>
        <v>NC</v>
      </c>
      <c r="K762" s="124" t="str">
        <f t="shared" si="36"/>
        <v>Southeast</v>
      </c>
      <c r="L762" s="124" t="str">
        <f>INDEX('State '!$A$1:$C$62,MATCH($I762,'State '!$B:$B,0),3)</f>
        <v>Southeast</v>
      </c>
      <c r="M762" s="124" t="str">
        <f>INDEX('State '!$A$1:$C$62,MATCH($J762,'State '!$B:$B,0),3)</f>
        <v>Southeast</v>
      </c>
      <c r="N762" s="124"/>
      <c r="O762" s="86">
        <v>0.71</v>
      </c>
      <c r="P762" s="86">
        <v>1</v>
      </c>
      <c r="Q762" s="86">
        <v>400</v>
      </c>
      <c r="R762" s="125" t="s">
        <v>1604</v>
      </c>
      <c r="S762" s="124" t="s">
        <v>135</v>
      </c>
      <c r="T762" s="124" t="s">
        <v>390</v>
      </c>
      <c r="U762" s="124" t="s">
        <v>1605</v>
      </c>
      <c r="V762" s="124"/>
      <c r="W762" s="126"/>
    </row>
    <row r="763" spans="1:23" s="20" customFormat="1" x14ac:dyDescent="0.2">
      <c r="A763" s="123">
        <v>39990</v>
      </c>
      <c r="B763" s="102" t="s">
        <v>1569</v>
      </c>
      <c r="C763" s="102" t="s">
        <v>308</v>
      </c>
      <c r="D763" s="102" t="s">
        <v>141</v>
      </c>
      <c r="E763" s="102" t="s">
        <v>144</v>
      </c>
      <c r="F763" s="83">
        <v>36206</v>
      </c>
      <c r="G763" s="125">
        <v>1999</v>
      </c>
      <c r="H763" s="124" t="s">
        <v>25</v>
      </c>
      <c r="I763" s="124" t="str">
        <f t="shared" si="35"/>
        <v>CO</v>
      </c>
      <c r="J763" s="124" t="str">
        <f t="shared" si="34"/>
        <v>CO</v>
      </c>
      <c r="K763" s="124" t="str">
        <f t="shared" si="36"/>
        <v>Mountain</v>
      </c>
      <c r="L763" s="124" t="str">
        <f>INDEX('State '!$A$1:$C$62,MATCH($I763,'State '!$B:$B,0),3)</f>
        <v>Mountain</v>
      </c>
      <c r="M763" s="124" t="str">
        <f>INDEX('State '!$A$1:$C$62,MATCH($J763,'State '!$B:$B,0),3)</f>
        <v>Mountain</v>
      </c>
      <c r="N763" s="124"/>
      <c r="O763" s="86">
        <v>4.25</v>
      </c>
      <c r="P763" s="86">
        <v>5.3</v>
      </c>
      <c r="Q763" s="86">
        <v>156.69999999999999</v>
      </c>
      <c r="R763" s="125">
        <v>22</v>
      </c>
      <c r="S763" s="124" t="s">
        <v>135</v>
      </c>
      <c r="T763" s="124" t="s">
        <v>390</v>
      </c>
      <c r="U763" s="124" t="s">
        <v>1570</v>
      </c>
      <c r="V763" s="124"/>
      <c r="W763" s="126"/>
    </row>
    <row r="764" spans="1:23" s="20" customFormat="1" x14ac:dyDescent="0.2">
      <c r="A764" s="123">
        <v>39990</v>
      </c>
      <c r="B764" s="102" t="s">
        <v>1571</v>
      </c>
      <c r="C764" s="102" t="s">
        <v>308</v>
      </c>
      <c r="D764" s="102" t="s">
        <v>141</v>
      </c>
      <c r="E764" s="102" t="s">
        <v>144</v>
      </c>
      <c r="F764" s="83">
        <v>36206</v>
      </c>
      <c r="G764" s="125">
        <v>1999</v>
      </c>
      <c r="H764" s="124" t="s">
        <v>25</v>
      </c>
      <c r="I764" s="124" t="str">
        <f t="shared" si="35"/>
        <v>CO</v>
      </c>
      <c r="J764" s="124" t="str">
        <f t="shared" si="34"/>
        <v>CO</v>
      </c>
      <c r="K764" s="124" t="str">
        <f t="shared" si="36"/>
        <v>Mountain</v>
      </c>
      <c r="L764" s="124" t="str">
        <f>INDEX('State '!$A$1:$C$62,MATCH($I764,'State '!$B:$B,0),3)</f>
        <v>Mountain</v>
      </c>
      <c r="M764" s="124" t="str">
        <f>INDEX('State '!$A$1:$C$62,MATCH($J764,'State '!$B:$B,0),3)</f>
        <v>Mountain</v>
      </c>
      <c r="N764" s="124"/>
      <c r="O764" s="86">
        <v>240</v>
      </c>
      <c r="P764" s="86">
        <v>266</v>
      </c>
      <c r="Q764" s="86">
        <v>300</v>
      </c>
      <c r="R764" s="125">
        <v>22</v>
      </c>
      <c r="S764" s="124" t="s">
        <v>135</v>
      </c>
      <c r="T764" s="124" t="s">
        <v>390</v>
      </c>
      <c r="U764" s="124" t="s">
        <v>1572</v>
      </c>
      <c r="V764" s="124"/>
      <c r="W764" s="126"/>
    </row>
    <row r="765" spans="1:23" s="20" customFormat="1" x14ac:dyDescent="0.2">
      <c r="A765" s="123">
        <v>39990</v>
      </c>
      <c r="B765" s="102" t="s">
        <v>1556</v>
      </c>
      <c r="C765" s="102" t="s">
        <v>271</v>
      </c>
      <c r="D765" s="102" t="s">
        <v>141</v>
      </c>
      <c r="E765" s="102" t="s">
        <v>144</v>
      </c>
      <c r="F765" s="83">
        <v>36465</v>
      </c>
      <c r="G765" s="125">
        <v>1999</v>
      </c>
      <c r="H765" s="124" t="s">
        <v>2579</v>
      </c>
      <c r="I765" s="124" t="str">
        <f t="shared" si="35"/>
        <v>MB</v>
      </c>
      <c r="J765" s="124" t="str">
        <f t="shared" si="34"/>
        <v>WI</v>
      </c>
      <c r="K765" s="124" t="str">
        <f t="shared" si="36"/>
        <v>Canada, Midwest</v>
      </c>
      <c r="L765" s="124" t="str">
        <f>INDEX('State '!$A$1:$C$62,MATCH($I765,'State '!$B:$B,0),3)</f>
        <v>Canada</v>
      </c>
      <c r="M765" s="124" t="str">
        <f>INDEX('State '!$A$1:$C$62,MATCH($J765,'State '!$B:$B,0),3)</f>
        <v>Midwest</v>
      </c>
      <c r="N765" s="124"/>
      <c r="O765" s="86">
        <v>21.4</v>
      </c>
      <c r="P765" s="86">
        <v>45</v>
      </c>
      <c r="Q765" s="86">
        <v>28</v>
      </c>
      <c r="R765" s="125">
        <v>24</v>
      </c>
      <c r="S765" s="124" t="s">
        <v>135</v>
      </c>
      <c r="T765" s="124" t="s">
        <v>390</v>
      </c>
      <c r="U765" s="124" t="s">
        <v>1557</v>
      </c>
      <c r="V765" s="124"/>
      <c r="W765" s="126"/>
    </row>
    <row r="766" spans="1:23" s="20" customFormat="1" x14ac:dyDescent="0.2">
      <c r="A766" s="123">
        <v>39990</v>
      </c>
      <c r="B766" s="102" t="s">
        <v>1594</v>
      </c>
      <c r="C766" s="102" t="s">
        <v>274</v>
      </c>
      <c r="D766" s="102" t="s">
        <v>141</v>
      </c>
      <c r="E766" s="102" t="s">
        <v>144</v>
      </c>
      <c r="F766" s="83">
        <v>36511</v>
      </c>
      <c r="G766" s="125">
        <v>1999</v>
      </c>
      <c r="H766" s="124" t="s">
        <v>29</v>
      </c>
      <c r="I766" s="124" t="str">
        <f t="shared" si="35"/>
        <v>WY</v>
      </c>
      <c r="J766" s="124" t="str">
        <f t="shared" si="34"/>
        <v>WY</v>
      </c>
      <c r="K766" s="124" t="str">
        <f t="shared" si="36"/>
        <v>Mountain</v>
      </c>
      <c r="L766" s="124" t="str">
        <f>INDEX('State '!$A$1:$C$62,MATCH($I766,'State '!$B:$B,0),3)</f>
        <v>Mountain</v>
      </c>
      <c r="M766" s="124" t="str">
        <f>INDEX('State '!$A$1:$C$62,MATCH($J766,'State '!$B:$B,0),3)</f>
        <v>Mountain</v>
      </c>
      <c r="N766" s="124"/>
      <c r="O766" s="86">
        <v>0.21</v>
      </c>
      <c r="P766" s="86"/>
      <c r="Q766" s="86">
        <v>7.5</v>
      </c>
      <c r="R766" s="125"/>
      <c r="S766" s="124" t="s">
        <v>135</v>
      </c>
      <c r="T766" s="124" t="s">
        <v>390</v>
      </c>
      <c r="U766" s="124" t="s">
        <v>1595</v>
      </c>
      <c r="V766" s="124"/>
      <c r="W766" s="126"/>
    </row>
    <row r="767" spans="1:23" s="20" customFormat="1" x14ac:dyDescent="0.2">
      <c r="A767" s="123">
        <v>39990</v>
      </c>
      <c r="B767" s="102" t="s">
        <v>1930</v>
      </c>
      <c r="C767" s="102" t="s">
        <v>274</v>
      </c>
      <c r="D767" s="102" t="s">
        <v>141</v>
      </c>
      <c r="E767" s="102" t="s">
        <v>144</v>
      </c>
      <c r="F767" s="83">
        <v>36474</v>
      </c>
      <c r="G767" s="125">
        <v>1999</v>
      </c>
      <c r="H767" s="124" t="s">
        <v>1533</v>
      </c>
      <c r="I767" s="124" t="str">
        <f t="shared" si="35"/>
        <v>SK</v>
      </c>
      <c r="J767" s="124" t="str">
        <f t="shared" si="34"/>
        <v>ND</v>
      </c>
      <c r="K767" s="124" t="str">
        <f t="shared" si="36"/>
        <v>Canada, Mountain</v>
      </c>
      <c r="L767" s="124" t="str">
        <f>INDEX('State '!$A$1:$C$62,MATCH($I767,'State '!$B:$B,0),3)</f>
        <v>Canada</v>
      </c>
      <c r="M767" s="124" t="str">
        <f>INDEX('State '!$A$1:$C$62,MATCH($J767,'State '!$B:$B,0),3)</f>
        <v>Mountain</v>
      </c>
      <c r="N767" s="124"/>
      <c r="O767" s="86"/>
      <c r="P767" s="86"/>
      <c r="Q767" s="86">
        <v>18</v>
      </c>
      <c r="R767" s="125"/>
      <c r="S767" s="124" t="s">
        <v>135</v>
      </c>
      <c r="T767" s="124" t="s">
        <v>390</v>
      </c>
      <c r="U767" s="124" t="s">
        <v>1597</v>
      </c>
      <c r="V767" s="124"/>
      <c r="W767" s="126"/>
    </row>
    <row r="768" spans="1:23" s="20" customFormat="1" x14ac:dyDescent="0.2">
      <c r="A768" s="123">
        <v>39990</v>
      </c>
      <c r="B768" s="102" t="s">
        <v>1573</v>
      </c>
      <c r="C768" s="102" t="s">
        <v>249</v>
      </c>
      <c r="D768" s="102" t="s">
        <v>141</v>
      </c>
      <c r="E768" s="102" t="s">
        <v>144</v>
      </c>
      <c r="F768" s="83">
        <v>36489</v>
      </c>
      <c r="G768" s="125">
        <v>1999</v>
      </c>
      <c r="H768" s="124" t="s">
        <v>713</v>
      </c>
      <c r="I768" s="124" t="str">
        <f t="shared" si="35"/>
        <v>WY</v>
      </c>
      <c r="J768" s="124" t="str">
        <f t="shared" si="34"/>
        <v>CO</v>
      </c>
      <c r="K768" s="124" t="str">
        <f t="shared" si="36"/>
        <v>Mountain</v>
      </c>
      <c r="L768" s="124" t="str">
        <f>INDEX('State '!$A$1:$C$62,MATCH($I768,'State '!$B:$B,0),3)</f>
        <v>Mountain</v>
      </c>
      <c r="M768" s="124" t="str">
        <f>INDEX('State '!$A$1:$C$62,MATCH($J768,'State '!$B:$B,0),3)</f>
        <v>Mountain</v>
      </c>
      <c r="N768" s="124"/>
      <c r="O768" s="86">
        <v>78</v>
      </c>
      <c r="P768" s="86">
        <v>149</v>
      </c>
      <c r="Q768" s="86">
        <v>275</v>
      </c>
      <c r="R768" s="125">
        <v>24</v>
      </c>
      <c r="S768" s="124" t="s">
        <v>135</v>
      </c>
      <c r="T768" s="124" t="s">
        <v>390</v>
      </c>
      <c r="U768" s="124" t="s">
        <v>1574</v>
      </c>
      <c r="V768" s="124"/>
      <c r="W768" s="126"/>
    </row>
    <row r="769" spans="1:23" s="20" customFormat="1" x14ac:dyDescent="0.2">
      <c r="A769" s="123">
        <v>39990</v>
      </c>
      <c r="B769" s="102" t="s">
        <v>1627</v>
      </c>
      <c r="C769" s="102" t="s">
        <v>379</v>
      </c>
      <c r="D769" s="102" t="s">
        <v>141</v>
      </c>
      <c r="E769" s="102" t="s">
        <v>144</v>
      </c>
      <c r="F769" s="83">
        <v>35977</v>
      </c>
      <c r="G769" s="84">
        <v>1998</v>
      </c>
      <c r="H769" s="124" t="s">
        <v>0</v>
      </c>
      <c r="I769" s="124" t="str">
        <f t="shared" si="35"/>
        <v>LA</v>
      </c>
      <c r="J769" s="124" t="str">
        <f t="shared" ref="J769:J832" si="37">RIGHT($H769,2)</f>
        <v>LA</v>
      </c>
      <c r="K769" s="124" t="str">
        <f t="shared" si="36"/>
        <v>South Central</v>
      </c>
      <c r="L769" s="124" t="str">
        <f>INDEX('State '!$A$1:$C$62,MATCH($I769,'State '!$B:$B,0),3)</f>
        <v>South Central</v>
      </c>
      <c r="M769" s="124" t="str">
        <f>INDEX('State '!$A$1:$C$62,MATCH($J769,'State '!$B:$B,0),3)</f>
        <v>South Central</v>
      </c>
      <c r="N769" s="124"/>
      <c r="O769" s="86">
        <v>12</v>
      </c>
      <c r="P769" s="86">
        <v>25</v>
      </c>
      <c r="Q769" s="86">
        <v>100</v>
      </c>
      <c r="R769" s="125">
        <v>22</v>
      </c>
      <c r="S769" s="124" t="s">
        <v>135</v>
      </c>
      <c r="T769" s="124" t="s">
        <v>390</v>
      </c>
      <c r="U769" s="124" t="s">
        <v>391</v>
      </c>
      <c r="V769" s="124"/>
      <c r="W769" s="126"/>
    </row>
    <row r="770" spans="1:23" s="20" customFormat="1" x14ac:dyDescent="0.2">
      <c r="A770" s="123">
        <v>39990</v>
      </c>
      <c r="B770" s="102" t="s">
        <v>1638</v>
      </c>
      <c r="C770" s="102" t="s">
        <v>2024</v>
      </c>
      <c r="D770" s="102" t="s">
        <v>134</v>
      </c>
      <c r="E770" s="102" t="s">
        <v>144</v>
      </c>
      <c r="F770" s="83">
        <v>36158</v>
      </c>
      <c r="G770" s="84">
        <v>1998</v>
      </c>
      <c r="H770" s="124" t="s">
        <v>0</v>
      </c>
      <c r="I770" s="124" t="str">
        <f t="shared" si="35"/>
        <v>LA</v>
      </c>
      <c r="J770" s="124" t="str">
        <f t="shared" si="37"/>
        <v>LA</v>
      </c>
      <c r="K770" s="124" t="str">
        <f t="shared" si="36"/>
        <v>South Central</v>
      </c>
      <c r="L770" s="124" t="str">
        <f>INDEX('State '!$A$1:$C$62,MATCH($I770,'State '!$B:$B,0),3)</f>
        <v>South Central</v>
      </c>
      <c r="M770" s="124" t="str">
        <f>INDEX('State '!$A$1:$C$62,MATCH($J770,'State '!$B:$B,0),3)</f>
        <v>South Central</v>
      </c>
      <c r="N770" s="124"/>
      <c r="O770" s="86"/>
      <c r="P770" s="86">
        <v>9</v>
      </c>
      <c r="Q770" s="86">
        <v>98</v>
      </c>
      <c r="R770" s="125">
        <v>16</v>
      </c>
      <c r="S770" s="124" t="s">
        <v>135</v>
      </c>
      <c r="T770" s="124" t="s">
        <v>390</v>
      </c>
      <c r="U770" s="124" t="s">
        <v>1639</v>
      </c>
      <c r="V770" s="124"/>
      <c r="W770" s="126"/>
    </row>
    <row r="771" spans="1:23" s="20" customFormat="1" x14ac:dyDescent="0.2">
      <c r="A771" s="123">
        <v>39990</v>
      </c>
      <c r="B771" s="102" t="s">
        <v>1637</v>
      </c>
      <c r="C771" s="102" t="s">
        <v>263</v>
      </c>
      <c r="D771" s="102" t="s">
        <v>134</v>
      </c>
      <c r="E771" s="102" t="s">
        <v>144</v>
      </c>
      <c r="F771" s="83">
        <v>36100</v>
      </c>
      <c r="G771" s="84">
        <v>1998</v>
      </c>
      <c r="H771" s="124" t="s">
        <v>1589</v>
      </c>
      <c r="I771" s="124" t="str">
        <f t="shared" ref="I771:I834" si="38">LEFT($H771,2)</f>
        <v>PA</v>
      </c>
      <c r="J771" s="124" t="str">
        <f t="shared" si="37"/>
        <v>VA</v>
      </c>
      <c r="K771" s="124" t="str">
        <f t="shared" ref="K771:K834" si="39">IF($L771=$M771,L771,CONCATENATE($L771,", ",IF(ISBLANK(N771),"",CONCATENATE(N771,", ")),$M771))</f>
        <v>Northeast</v>
      </c>
      <c r="L771" s="124" t="str">
        <f>INDEX('State '!$A$1:$C$62,MATCH($I771,'State '!$B:$B,0),3)</f>
        <v>Northeast</v>
      </c>
      <c r="M771" s="124" t="str">
        <f>INDEX('State '!$A$1:$C$62,MATCH($J771,'State '!$B:$B,0),3)</f>
        <v>Northeast</v>
      </c>
      <c r="N771" s="124"/>
      <c r="O771" s="86">
        <v>21</v>
      </c>
      <c r="P771" s="86">
        <v>379</v>
      </c>
      <c r="Q771" s="86">
        <v>151</v>
      </c>
      <c r="R771" s="125"/>
      <c r="S771" s="124" t="s">
        <v>135</v>
      </c>
      <c r="T771" s="124" t="s">
        <v>390</v>
      </c>
      <c r="U771" s="124" t="s">
        <v>1590</v>
      </c>
      <c r="V771" s="124"/>
      <c r="W771" s="126"/>
    </row>
    <row r="772" spans="1:23" s="20" customFormat="1" x14ac:dyDescent="0.2">
      <c r="A772" s="123">
        <v>39990</v>
      </c>
      <c r="B772" s="102" t="s">
        <v>1656</v>
      </c>
      <c r="C772" s="102" t="s">
        <v>263</v>
      </c>
      <c r="D772" s="102" t="s">
        <v>134</v>
      </c>
      <c r="E772" s="102" t="s">
        <v>144</v>
      </c>
      <c r="F772" s="83">
        <v>36100</v>
      </c>
      <c r="G772" s="84">
        <v>1998</v>
      </c>
      <c r="H772" s="124" t="s">
        <v>52</v>
      </c>
      <c r="I772" s="124" t="str">
        <f t="shared" si="38"/>
        <v>TN</v>
      </c>
      <c r="J772" s="124" t="str">
        <f t="shared" si="37"/>
        <v>TN</v>
      </c>
      <c r="K772" s="124" t="str">
        <f t="shared" si="39"/>
        <v>Midwest</v>
      </c>
      <c r="L772" s="124" t="str">
        <f>INDEX('State '!$A$1:$C$62,MATCH($I772,'State '!$B:$B,0),3)</f>
        <v>Midwest</v>
      </c>
      <c r="M772" s="124" t="str">
        <f>INDEX('State '!$A$1:$C$62,MATCH($J772,'State '!$B:$B,0),3)</f>
        <v>Midwest</v>
      </c>
      <c r="N772" s="124"/>
      <c r="O772" s="86">
        <v>0.89</v>
      </c>
      <c r="P772" s="86">
        <v>2.2999999999999998</v>
      </c>
      <c r="Q772" s="86">
        <v>240</v>
      </c>
      <c r="R772" s="125">
        <v>12</v>
      </c>
      <c r="S772" s="124" t="s">
        <v>135</v>
      </c>
      <c r="T772" s="124" t="s">
        <v>390</v>
      </c>
      <c r="U772" s="124" t="s">
        <v>1657</v>
      </c>
      <c r="V772" s="124"/>
      <c r="W772" s="126"/>
    </row>
    <row r="773" spans="1:23" s="20" customFormat="1" x14ac:dyDescent="0.2">
      <c r="A773" s="123">
        <v>39990</v>
      </c>
      <c r="B773" s="102" t="s">
        <v>1642</v>
      </c>
      <c r="C773" s="102" t="s">
        <v>260</v>
      </c>
      <c r="D773" s="102" t="s">
        <v>134</v>
      </c>
      <c r="E773" s="102" t="s">
        <v>144</v>
      </c>
      <c r="F773" s="83">
        <v>35977</v>
      </c>
      <c r="G773" s="84">
        <v>1998</v>
      </c>
      <c r="H773" s="124" t="s">
        <v>25</v>
      </c>
      <c r="I773" s="124" t="str">
        <f t="shared" si="38"/>
        <v>CO</v>
      </c>
      <c r="J773" s="124" t="str">
        <f t="shared" si="37"/>
        <v>CO</v>
      </c>
      <c r="K773" s="124" t="str">
        <f t="shared" si="39"/>
        <v>Mountain</v>
      </c>
      <c r="L773" s="124" t="str">
        <f>INDEX('State '!$A$1:$C$62,MATCH($I773,'State '!$B:$B,0),3)</f>
        <v>Mountain</v>
      </c>
      <c r="M773" s="124" t="str">
        <f>INDEX('State '!$A$1:$C$62,MATCH($J773,'State '!$B:$B,0),3)</f>
        <v>Mountain</v>
      </c>
      <c r="N773" s="124"/>
      <c r="O773" s="86">
        <v>20.7</v>
      </c>
      <c r="P773" s="86">
        <v>115</v>
      </c>
      <c r="Q773" s="86">
        <v>100</v>
      </c>
      <c r="R773" s="125">
        <v>16</v>
      </c>
      <c r="S773" s="124" t="s">
        <v>135</v>
      </c>
      <c r="T773" s="124" t="s">
        <v>390</v>
      </c>
      <c r="U773" s="124" t="s">
        <v>1643</v>
      </c>
      <c r="V773" s="124"/>
      <c r="W773" s="126"/>
    </row>
    <row r="774" spans="1:23" s="20" customFormat="1" x14ac:dyDescent="0.2">
      <c r="A774" s="123">
        <v>39990</v>
      </c>
      <c r="B774" s="102" t="s">
        <v>1650</v>
      </c>
      <c r="C774" s="102" t="s">
        <v>225</v>
      </c>
      <c r="D774" s="102" t="s">
        <v>134</v>
      </c>
      <c r="E774" s="102" t="s">
        <v>144</v>
      </c>
      <c r="F774" s="83">
        <v>35855</v>
      </c>
      <c r="G774" s="84">
        <v>1998</v>
      </c>
      <c r="H774" s="124" t="s">
        <v>7</v>
      </c>
      <c r="I774" s="124" t="str">
        <f t="shared" si="38"/>
        <v>PA</v>
      </c>
      <c r="J774" s="124" t="str">
        <f t="shared" si="37"/>
        <v>PA</v>
      </c>
      <c r="K774" s="124" t="str">
        <f t="shared" si="39"/>
        <v>Northeast</v>
      </c>
      <c r="L774" s="124" t="str">
        <f>INDEX('State '!$A$1:$C$62,MATCH($I774,'State '!$B:$B,0),3)</f>
        <v>Northeast</v>
      </c>
      <c r="M774" s="124" t="str">
        <f>INDEX('State '!$A$1:$C$62,MATCH($J774,'State '!$B:$B,0),3)</f>
        <v>Northeast</v>
      </c>
      <c r="N774" s="124"/>
      <c r="O774" s="86">
        <v>1</v>
      </c>
      <c r="P774" s="86"/>
      <c r="Q774" s="86">
        <v>30</v>
      </c>
      <c r="R774" s="125" t="s">
        <v>694</v>
      </c>
      <c r="S774" s="124" t="s">
        <v>135</v>
      </c>
      <c r="T774" s="124" t="s">
        <v>390</v>
      </c>
      <c r="U774" s="124" t="s">
        <v>1651</v>
      </c>
      <c r="V774" s="124"/>
      <c r="W774" s="126"/>
    </row>
    <row r="775" spans="1:23" s="20" customFormat="1" x14ac:dyDescent="0.2">
      <c r="A775" s="123">
        <v>39990</v>
      </c>
      <c r="B775" s="102" t="s">
        <v>1644</v>
      </c>
      <c r="C775" s="102" t="s">
        <v>382</v>
      </c>
      <c r="D775" s="102" t="s">
        <v>137</v>
      </c>
      <c r="E775" s="102" t="s">
        <v>144</v>
      </c>
      <c r="F775" s="83">
        <v>35977</v>
      </c>
      <c r="G775" s="84">
        <v>1998</v>
      </c>
      <c r="H775" s="124" t="s">
        <v>1645</v>
      </c>
      <c r="I775" s="124" t="str">
        <f t="shared" si="38"/>
        <v>GM</v>
      </c>
      <c r="J775" s="124" t="str">
        <f t="shared" si="37"/>
        <v>MS</v>
      </c>
      <c r="K775" s="124" t="str">
        <f t="shared" si="39"/>
        <v>Gulf of Mexico, South Central</v>
      </c>
      <c r="L775" s="124" t="str">
        <f>INDEX('State '!$A$1:$C$62,MATCH($I775,'State '!$B:$B,0),3)</f>
        <v>Gulf of Mexico</v>
      </c>
      <c r="M775" s="124" t="str">
        <f>INDEX('State '!$A$1:$C$62,MATCH($J775,'State '!$B:$B,0),3)</f>
        <v>South Central</v>
      </c>
      <c r="N775" s="124"/>
      <c r="O775" s="86">
        <v>386</v>
      </c>
      <c r="P775" s="86">
        <v>213</v>
      </c>
      <c r="Q775" s="86">
        <v>1000</v>
      </c>
      <c r="R775" s="125" t="s">
        <v>1646</v>
      </c>
      <c r="S775" s="124" t="s">
        <v>135</v>
      </c>
      <c r="T775" s="124" t="s">
        <v>390</v>
      </c>
      <c r="U775" s="124" t="s">
        <v>1647</v>
      </c>
      <c r="V775" s="124"/>
      <c r="W775" s="126"/>
    </row>
    <row r="776" spans="1:23" s="20" customFormat="1" x14ac:dyDescent="0.2">
      <c r="A776" s="123">
        <v>39990</v>
      </c>
      <c r="B776" s="102" t="s">
        <v>1671</v>
      </c>
      <c r="C776" s="102" t="s">
        <v>219</v>
      </c>
      <c r="D776" s="102" t="s">
        <v>141</v>
      </c>
      <c r="E776" s="102" t="s">
        <v>144</v>
      </c>
      <c r="F776" s="83">
        <v>36124</v>
      </c>
      <c r="G776" s="84">
        <v>1998</v>
      </c>
      <c r="H776" s="124" t="s">
        <v>464</v>
      </c>
      <c r="I776" s="124" t="str">
        <f t="shared" si="38"/>
        <v>DE</v>
      </c>
      <c r="J776" s="124" t="str">
        <f t="shared" si="37"/>
        <v>MD</v>
      </c>
      <c r="K776" s="124" t="str">
        <f t="shared" si="39"/>
        <v>Northeast</v>
      </c>
      <c r="L776" s="124" t="str">
        <f>INDEX('State '!$A$1:$C$62,MATCH($I776,'State '!$B:$B,0),3)</f>
        <v>Northeast</v>
      </c>
      <c r="M776" s="124" t="str">
        <f>INDEX('State '!$A$1:$C$62,MATCH($J776,'State '!$B:$B,0),3)</f>
        <v>Northeast</v>
      </c>
      <c r="N776" s="124"/>
      <c r="O776" s="86">
        <v>0.84</v>
      </c>
      <c r="P776" s="86">
        <v>1.2</v>
      </c>
      <c r="Q776" s="86">
        <v>2.5</v>
      </c>
      <c r="R776" s="125">
        <v>16</v>
      </c>
      <c r="S776" s="124" t="s">
        <v>135</v>
      </c>
      <c r="T776" s="124" t="s">
        <v>390</v>
      </c>
      <c r="U776" s="124" t="s">
        <v>1672</v>
      </c>
      <c r="V776" s="124"/>
      <c r="W776" s="126"/>
    </row>
    <row r="777" spans="1:23" s="20" customFormat="1" x14ac:dyDescent="0.2">
      <c r="A777" s="123">
        <v>39990</v>
      </c>
      <c r="B777" s="102" t="s">
        <v>1662</v>
      </c>
      <c r="C777" s="102" t="s">
        <v>233</v>
      </c>
      <c r="D777" s="102" t="s">
        <v>137</v>
      </c>
      <c r="E777" s="102" t="s">
        <v>144</v>
      </c>
      <c r="F777" s="83">
        <v>35977</v>
      </c>
      <c r="G777" s="84">
        <v>1998</v>
      </c>
      <c r="H777" s="124" t="s">
        <v>19</v>
      </c>
      <c r="I777" s="124" t="str">
        <f t="shared" si="38"/>
        <v>VA</v>
      </c>
      <c r="J777" s="124" t="str">
        <f t="shared" si="37"/>
        <v>VA</v>
      </c>
      <c r="K777" s="124" t="str">
        <f t="shared" si="39"/>
        <v>Northeast</v>
      </c>
      <c r="L777" s="124" t="str">
        <f>INDEX('State '!$A$1:$C$62,MATCH($I777,'State '!$B:$B,0),3)</f>
        <v>Northeast</v>
      </c>
      <c r="M777" s="124" t="str">
        <f>INDEX('State '!$A$1:$C$62,MATCH($J777,'State '!$B:$B,0),3)</f>
        <v>Northeast</v>
      </c>
      <c r="N777" s="124"/>
      <c r="O777" s="86">
        <v>14</v>
      </c>
      <c r="P777" s="86">
        <v>60</v>
      </c>
      <c r="Q777" s="86">
        <v>10</v>
      </c>
      <c r="R777" s="125">
        <v>20</v>
      </c>
      <c r="S777" s="124" t="s">
        <v>135</v>
      </c>
      <c r="T777" s="124" t="s">
        <v>390</v>
      </c>
      <c r="U777" s="124" t="s">
        <v>1663</v>
      </c>
      <c r="V777" s="124"/>
      <c r="W777" s="126"/>
    </row>
    <row r="778" spans="1:23" s="20" customFormat="1" x14ac:dyDescent="0.2">
      <c r="A778" s="123">
        <v>39990</v>
      </c>
      <c r="B778" s="105" t="s">
        <v>1678</v>
      </c>
      <c r="C778" s="105" t="s">
        <v>237</v>
      </c>
      <c r="D778" s="105" t="s">
        <v>134</v>
      </c>
      <c r="E778" s="102" t="s">
        <v>144</v>
      </c>
      <c r="F778" s="83">
        <v>36130</v>
      </c>
      <c r="G778" s="84">
        <v>1998</v>
      </c>
      <c r="H778" s="124" t="s">
        <v>17</v>
      </c>
      <c r="I778" s="124" t="str">
        <f t="shared" si="38"/>
        <v>AL</v>
      </c>
      <c r="J778" s="124" t="str">
        <f t="shared" si="37"/>
        <v>AL</v>
      </c>
      <c r="K778" s="124" t="str">
        <f t="shared" si="39"/>
        <v>South Central</v>
      </c>
      <c r="L778" s="124" t="str">
        <f>INDEX('State '!$A$1:$C$62,MATCH($I778,'State '!$B:$B,0),3)</f>
        <v>South Central</v>
      </c>
      <c r="M778" s="124" t="str">
        <f>INDEX('State '!$A$1:$C$62,MATCH($J778,'State '!$B:$B,0),3)</f>
        <v>South Central</v>
      </c>
      <c r="N778" s="124"/>
      <c r="O778" s="86">
        <v>0.77</v>
      </c>
      <c r="P778" s="86">
        <v>1</v>
      </c>
      <c r="Q778" s="125">
        <v>62</v>
      </c>
      <c r="R778" s="129">
        <v>12</v>
      </c>
      <c r="S778" s="130" t="s">
        <v>135</v>
      </c>
      <c r="T778" s="130" t="s">
        <v>390</v>
      </c>
      <c r="U778" s="124" t="s">
        <v>1679</v>
      </c>
      <c r="V778" s="124"/>
      <c r="W778" s="126"/>
    </row>
    <row r="779" spans="1:23" s="20" customFormat="1" x14ac:dyDescent="0.2">
      <c r="A779" s="123">
        <v>39990</v>
      </c>
      <c r="B779" s="102" t="s">
        <v>1635</v>
      </c>
      <c r="C779" s="102" t="s">
        <v>380</v>
      </c>
      <c r="D779" s="102" t="s">
        <v>141</v>
      </c>
      <c r="E779" s="102" t="s">
        <v>144</v>
      </c>
      <c r="F779" s="83">
        <v>36114</v>
      </c>
      <c r="G779" s="84">
        <v>1998</v>
      </c>
      <c r="H779" s="124" t="s">
        <v>25</v>
      </c>
      <c r="I779" s="124" t="str">
        <f t="shared" si="38"/>
        <v>CO</v>
      </c>
      <c r="J779" s="124" t="str">
        <f t="shared" si="37"/>
        <v>CO</v>
      </c>
      <c r="K779" s="124" t="str">
        <f t="shared" si="39"/>
        <v>Mountain</v>
      </c>
      <c r="L779" s="124" t="str">
        <f>INDEX('State '!$A$1:$C$62,MATCH($I779,'State '!$B:$B,0),3)</f>
        <v>Mountain</v>
      </c>
      <c r="M779" s="124" t="str">
        <f>INDEX('State '!$A$1:$C$62,MATCH($J779,'State '!$B:$B,0),3)</f>
        <v>Mountain</v>
      </c>
      <c r="N779" s="124"/>
      <c r="O779" s="86">
        <v>25.1</v>
      </c>
      <c r="P779" s="86">
        <v>53</v>
      </c>
      <c r="Q779" s="86">
        <v>269</v>
      </c>
      <c r="R779" s="125">
        <v>24</v>
      </c>
      <c r="S779" s="124" t="s">
        <v>135</v>
      </c>
      <c r="T779" s="124" t="s">
        <v>390</v>
      </c>
      <c r="U779" s="124" t="s">
        <v>1636</v>
      </c>
      <c r="V779" s="124"/>
      <c r="W779" s="126"/>
    </row>
    <row r="780" spans="1:23" s="20" customFormat="1" x14ac:dyDescent="0.2">
      <c r="A780" s="123">
        <v>39990</v>
      </c>
      <c r="B780" s="102" t="s">
        <v>1673</v>
      </c>
      <c r="C780" s="102" t="s">
        <v>371</v>
      </c>
      <c r="D780" s="102" t="s">
        <v>141</v>
      </c>
      <c r="E780" s="102" t="s">
        <v>144</v>
      </c>
      <c r="F780" s="83">
        <v>36100</v>
      </c>
      <c r="G780" s="84">
        <v>1998</v>
      </c>
      <c r="H780" s="124" t="s">
        <v>41</v>
      </c>
      <c r="I780" s="124" t="str">
        <f t="shared" si="38"/>
        <v>MI</v>
      </c>
      <c r="J780" s="124" t="str">
        <f t="shared" si="37"/>
        <v>MI</v>
      </c>
      <c r="K780" s="124" t="str">
        <f t="shared" si="39"/>
        <v>Midwest</v>
      </c>
      <c r="L780" s="124" t="str">
        <f>INDEX('State '!$A$1:$C$62,MATCH($I780,'State '!$B:$B,0),3)</f>
        <v>Midwest</v>
      </c>
      <c r="M780" s="124" t="str">
        <f>INDEX('State '!$A$1:$C$62,MATCH($J780,'State '!$B:$B,0),3)</f>
        <v>Midwest</v>
      </c>
      <c r="N780" s="124"/>
      <c r="O780" s="86">
        <v>33.4</v>
      </c>
      <c r="P780" s="86">
        <v>24.5</v>
      </c>
      <c r="Q780" s="86"/>
      <c r="R780" s="125">
        <v>36</v>
      </c>
      <c r="S780" s="124" t="s">
        <v>135</v>
      </c>
      <c r="T780" s="124" t="s">
        <v>390</v>
      </c>
      <c r="U780" s="124" t="s">
        <v>1674</v>
      </c>
      <c r="V780" s="124"/>
      <c r="W780" s="126"/>
    </row>
    <row r="781" spans="1:23" s="20" customFormat="1" x14ac:dyDescent="0.2">
      <c r="A781" s="123">
        <v>39990</v>
      </c>
      <c r="B781" s="102" t="s">
        <v>1668</v>
      </c>
      <c r="C781" s="102" t="s">
        <v>371</v>
      </c>
      <c r="D781" s="102" t="s">
        <v>141</v>
      </c>
      <c r="E781" s="102" t="s">
        <v>144</v>
      </c>
      <c r="F781" s="83">
        <v>36100</v>
      </c>
      <c r="G781" s="84">
        <v>1998</v>
      </c>
      <c r="H781" s="124" t="s">
        <v>1669</v>
      </c>
      <c r="I781" s="124" t="str">
        <f t="shared" si="38"/>
        <v>MB</v>
      </c>
      <c r="J781" s="124" t="str">
        <f t="shared" si="37"/>
        <v>MI</v>
      </c>
      <c r="K781" s="124" t="str">
        <f t="shared" si="39"/>
        <v>Canada, Midwest</v>
      </c>
      <c r="L781" s="124" t="str">
        <f>INDEX('State '!$A$1:$C$62,MATCH($I781,'State '!$B:$B,0),3)</f>
        <v>Canada</v>
      </c>
      <c r="M781" s="124" t="str">
        <f>INDEX('State '!$A$1:$C$62,MATCH($J781,'State '!$B:$B,0),3)</f>
        <v>Midwest</v>
      </c>
      <c r="N781" s="124"/>
      <c r="O781" s="86">
        <v>122.8</v>
      </c>
      <c r="P781" s="86">
        <v>72</v>
      </c>
      <c r="Q781" s="86">
        <v>126</v>
      </c>
      <c r="R781" s="125">
        <v>36</v>
      </c>
      <c r="S781" s="124" t="s">
        <v>135</v>
      </c>
      <c r="T781" s="124" t="s">
        <v>390</v>
      </c>
      <c r="U781" s="124" t="s">
        <v>1670</v>
      </c>
      <c r="V781" s="124"/>
      <c r="W781" s="126"/>
    </row>
    <row r="782" spans="1:23" s="20" customFormat="1" x14ac:dyDescent="0.2">
      <c r="A782" s="123">
        <v>39990</v>
      </c>
      <c r="B782" s="102" t="s">
        <v>1666</v>
      </c>
      <c r="C782" s="102" t="s">
        <v>241</v>
      </c>
      <c r="D782" s="102" t="s">
        <v>141</v>
      </c>
      <c r="E782" s="102" t="s">
        <v>144</v>
      </c>
      <c r="F782" s="83">
        <v>36124</v>
      </c>
      <c r="G782" s="84">
        <v>1998</v>
      </c>
      <c r="H782" s="124" t="s">
        <v>532</v>
      </c>
      <c r="I782" s="124" t="str">
        <f t="shared" si="38"/>
        <v>AL</v>
      </c>
      <c r="J782" s="124" t="str">
        <f t="shared" si="37"/>
        <v>FL</v>
      </c>
      <c r="K782" s="124" t="str">
        <f t="shared" si="39"/>
        <v>South Central, Southeast</v>
      </c>
      <c r="L782" s="124" t="str">
        <f>INDEX('State '!$A$1:$C$62,MATCH($I782,'State '!$B:$B,0),3)</f>
        <v>South Central</v>
      </c>
      <c r="M782" s="124" t="str">
        <f>INDEX('State '!$A$1:$C$62,MATCH($J782,'State '!$B:$B,0),3)</f>
        <v>Southeast</v>
      </c>
      <c r="N782" s="124"/>
      <c r="O782" s="86">
        <v>0.6</v>
      </c>
      <c r="P782" s="86">
        <v>5</v>
      </c>
      <c r="Q782" s="86">
        <v>25</v>
      </c>
      <c r="R782" s="125">
        <v>10</v>
      </c>
      <c r="S782" s="124" t="s">
        <v>135</v>
      </c>
      <c r="T782" s="124" t="s">
        <v>390</v>
      </c>
      <c r="U782" s="124" t="s">
        <v>1667</v>
      </c>
      <c r="V782" s="124"/>
      <c r="W782" s="126"/>
    </row>
    <row r="783" spans="1:23" s="20" customFormat="1" x14ac:dyDescent="0.2">
      <c r="A783" s="123">
        <v>39990</v>
      </c>
      <c r="B783" s="105" t="s">
        <v>1692</v>
      </c>
      <c r="C783" s="102" t="s">
        <v>207</v>
      </c>
      <c r="D783" s="105" t="s">
        <v>141</v>
      </c>
      <c r="E783" s="102" t="s">
        <v>144</v>
      </c>
      <c r="F783" s="83">
        <v>36100</v>
      </c>
      <c r="G783" s="84">
        <v>1998</v>
      </c>
      <c r="H783" s="124" t="s">
        <v>52</v>
      </c>
      <c r="I783" s="124" t="str">
        <f t="shared" si="38"/>
        <v>TN</v>
      </c>
      <c r="J783" s="124" t="str">
        <f t="shared" si="37"/>
        <v>TN</v>
      </c>
      <c r="K783" s="124" t="str">
        <f t="shared" si="39"/>
        <v>Midwest</v>
      </c>
      <c r="L783" s="124" t="str">
        <f>INDEX('State '!$A$1:$C$62,MATCH($I783,'State '!$B:$B,0),3)</f>
        <v>Midwest</v>
      </c>
      <c r="M783" s="124" t="str">
        <f>INDEX('State '!$A$1:$C$62,MATCH($J783,'State '!$B:$B,0),3)</f>
        <v>Midwest</v>
      </c>
      <c r="N783" s="124"/>
      <c r="O783" s="86">
        <v>6</v>
      </c>
      <c r="P783" s="86">
        <v>10</v>
      </c>
      <c r="Q783" s="125">
        <v>10</v>
      </c>
      <c r="R783" s="129">
        <v>8</v>
      </c>
      <c r="S783" s="130" t="s">
        <v>139</v>
      </c>
      <c r="T783" s="124" t="s">
        <v>188</v>
      </c>
      <c r="U783" s="124" t="s">
        <v>391</v>
      </c>
      <c r="V783" s="124"/>
      <c r="W783" s="126"/>
    </row>
    <row r="784" spans="1:23" s="20" customFormat="1" x14ac:dyDescent="0.2">
      <c r="A784" s="123">
        <v>39990</v>
      </c>
      <c r="B784" s="102" t="s">
        <v>1664</v>
      </c>
      <c r="C784" s="102" t="s">
        <v>206</v>
      </c>
      <c r="D784" s="102" t="s">
        <v>141</v>
      </c>
      <c r="E784" s="102" t="s">
        <v>144</v>
      </c>
      <c r="F784" s="83">
        <v>36100</v>
      </c>
      <c r="G784" s="84">
        <v>1998</v>
      </c>
      <c r="H784" s="124" t="s">
        <v>857</v>
      </c>
      <c r="I784" s="124" t="str">
        <f t="shared" si="38"/>
        <v>ON</v>
      </c>
      <c r="J784" s="124" t="str">
        <f t="shared" si="37"/>
        <v>NY</v>
      </c>
      <c r="K784" s="124" t="str">
        <f t="shared" si="39"/>
        <v>Canada, Northeast</v>
      </c>
      <c r="L784" s="124" t="str">
        <f>INDEX('State '!$A$1:$C$62,MATCH($I784,'State '!$B:$B,0),3)</f>
        <v>Canada</v>
      </c>
      <c r="M784" s="124" t="str">
        <f>INDEX('State '!$A$1:$C$62,MATCH($J784,'State '!$B:$B,0),3)</f>
        <v>Northeast</v>
      </c>
      <c r="N784" s="124"/>
      <c r="O784" s="86">
        <v>22</v>
      </c>
      <c r="P784" s="86"/>
      <c r="Q784" s="86">
        <v>35</v>
      </c>
      <c r="R784" s="125"/>
      <c r="S784" s="124" t="s">
        <v>135</v>
      </c>
      <c r="T784" s="124" t="s">
        <v>390</v>
      </c>
      <c r="U784" s="124" t="s">
        <v>1665</v>
      </c>
      <c r="V784" s="124"/>
      <c r="W784" s="126"/>
    </row>
    <row r="785" spans="1:23" s="20" customFormat="1" x14ac:dyDescent="0.2">
      <c r="A785" s="123">
        <v>39990</v>
      </c>
      <c r="B785" s="102" t="s">
        <v>1658</v>
      </c>
      <c r="C785" s="102" t="s">
        <v>383</v>
      </c>
      <c r="D785" s="102" t="s">
        <v>141</v>
      </c>
      <c r="E785" s="102" t="s">
        <v>144</v>
      </c>
      <c r="F785" s="83">
        <v>36100</v>
      </c>
      <c r="G785" s="84">
        <v>1998</v>
      </c>
      <c r="H785" s="124" t="s">
        <v>0</v>
      </c>
      <c r="I785" s="124" t="str">
        <f t="shared" si="38"/>
        <v>LA</v>
      </c>
      <c r="J785" s="124" t="str">
        <f t="shared" si="37"/>
        <v>LA</v>
      </c>
      <c r="K785" s="124" t="str">
        <f t="shared" si="39"/>
        <v>South Central</v>
      </c>
      <c r="L785" s="124" t="str">
        <f>INDEX('State '!$A$1:$C$62,MATCH($I785,'State '!$B:$B,0),3)</f>
        <v>South Central</v>
      </c>
      <c r="M785" s="124" t="str">
        <f>INDEX('State '!$A$1:$C$62,MATCH($J785,'State '!$B:$B,0),3)</f>
        <v>South Central</v>
      </c>
      <c r="N785" s="124"/>
      <c r="O785" s="86">
        <v>32</v>
      </c>
      <c r="P785" s="86">
        <v>90</v>
      </c>
      <c r="Q785" s="86">
        <v>170</v>
      </c>
      <c r="R785" s="125">
        <v>20</v>
      </c>
      <c r="S785" s="124" t="s">
        <v>135</v>
      </c>
      <c r="T785" s="124" t="s">
        <v>390</v>
      </c>
      <c r="U785" s="124" t="s">
        <v>1659</v>
      </c>
      <c r="V785" s="124"/>
      <c r="W785" s="126"/>
    </row>
    <row r="786" spans="1:23" s="20" customFormat="1" x14ac:dyDescent="0.2">
      <c r="A786" s="123">
        <v>39990</v>
      </c>
      <c r="B786" s="102" t="s">
        <v>1660</v>
      </c>
      <c r="C786" s="102" t="s">
        <v>280</v>
      </c>
      <c r="D786" s="102" t="s">
        <v>141</v>
      </c>
      <c r="E786" s="102" t="s">
        <v>144</v>
      </c>
      <c r="F786" s="83">
        <v>36100</v>
      </c>
      <c r="G786" s="84">
        <v>1998</v>
      </c>
      <c r="H786" s="124" t="s">
        <v>29</v>
      </c>
      <c r="I786" s="124" t="str">
        <f t="shared" si="38"/>
        <v>WY</v>
      </c>
      <c r="J786" s="124" t="str">
        <f t="shared" si="37"/>
        <v>WY</v>
      </c>
      <c r="K786" s="124" t="str">
        <f t="shared" si="39"/>
        <v>Mountain</v>
      </c>
      <c r="L786" s="124" t="str">
        <f>INDEX('State '!$A$1:$C$62,MATCH($I786,'State '!$B:$B,0),3)</f>
        <v>Mountain</v>
      </c>
      <c r="M786" s="124" t="str">
        <f>INDEX('State '!$A$1:$C$62,MATCH($J786,'State '!$B:$B,0),3)</f>
        <v>Mountain</v>
      </c>
      <c r="N786" s="124"/>
      <c r="O786" s="86">
        <v>5.7</v>
      </c>
      <c r="P786" s="86"/>
      <c r="Q786" s="86">
        <v>40</v>
      </c>
      <c r="R786" s="125"/>
      <c r="S786" s="124" t="s">
        <v>135</v>
      </c>
      <c r="T786" s="124" t="s">
        <v>390</v>
      </c>
      <c r="U786" s="124" t="s">
        <v>1661</v>
      </c>
      <c r="V786" s="124"/>
      <c r="W786" s="126"/>
    </row>
    <row r="787" spans="1:23" s="20" customFormat="1" x14ac:dyDescent="0.2">
      <c r="A787" s="123">
        <v>39990</v>
      </c>
      <c r="B787" s="102" t="s">
        <v>1909</v>
      </c>
      <c r="C787" s="102" t="s">
        <v>202</v>
      </c>
      <c r="D787" s="102" t="s">
        <v>141</v>
      </c>
      <c r="E787" s="102" t="s">
        <v>144</v>
      </c>
      <c r="F787" s="83">
        <v>36100</v>
      </c>
      <c r="G787" s="84">
        <v>1998</v>
      </c>
      <c r="H787" s="124" t="s">
        <v>1382</v>
      </c>
      <c r="I787" s="124" t="str">
        <f t="shared" si="38"/>
        <v>NY</v>
      </c>
      <c r="J787" s="124" t="str">
        <f t="shared" si="37"/>
        <v>PA</v>
      </c>
      <c r="K787" s="124" t="str">
        <f t="shared" si="39"/>
        <v>Northeast</v>
      </c>
      <c r="L787" s="124" t="str">
        <f>INDEX('State '!$A$1:$C$62,MATCH($I787,'State '!$B:$B,0),3)</f>
        <v>Northeast</v>
      </c>
      <c r="M787" s="124" t="str">
        <f>INDEX('State '!$A$1:$C$62,MATCH($J787,'State '!$B:$B,0),3)</f>
        <v>Northeast</v>
      </c>
      <c r="N787" s="124"/>
      <c r="O787" s="86">
        <v>5.0999999999999996</v>
      </c>
      <c r="P787" s="86"/>
      <c r="Q787" s="86">
        <v>22</v>
      </c>
      <c r="R787" s="125"/>
      <c r="S787" s="124" t="s">
        <v>135</v>
      </c>
      <c r="T787" s="124" t="s">
        <v>390</v>
      </c>
      <c r="U787" s="124" t="s">
        <v>1686</v>
      </c>
      <c r="V787" s="124"/>
      <c r="W787" s="126"/>
    </row>
    <row r="788" spans="1:23" s="20" customFormat="1" x14ac:dyDescent="0.2">
      <c r="A788" s="123">
        <v>39990</v>
      </c>
      <c r="B788" s="102" t="s">
        <v>1617</v>
      </c>
      <c r="C788" s="102" t="s">
        <v>2139</v>
      </c>
      <c r="D788" s="102" t="s">
        <v>141</v>
      </c>
      <c r="E788" s="102" t="s">
        <v>144</v>
      </c>
      <c r="F788" s="83">
        <v>36100</v>
      </c>
      <c r="G788" s="84">
        <v>1998</v>
      </c>
      <c r="H788" s="124" t="s">
        <v>735</v>
      </c>
      <c r="I788" s="124" t="str">
        <f t="shared" si="38"/>
        <v>IA</v>
      </c>
      <c r="J788" s="124" t="str">
        <f t="shared" si="37"/>
        <v>IL</v>
      </c>
      <c r="K788" s="124" t="str">
        <f t="shared" si="39"/>
        <v>Midwest</v>
      </c>
      <c r="L788" s="124" t="str">
        <f>INDEX('State '!$A$1:$C$62,MATCH($I788,'State '!$B:$B,0),3)</f>
        <v>Midwest</v>
      </c>
      <c r="M788" s="124" t="str">
        <f>INDEX('State '!$A$1:$C$62,MATCH($J788,'State '!$B:$B,0),3)</f>
        <v>Midwest</v>
      </c>
      <c r="N788" s="124"/>
      <c r="O788" s="86">
        <v>15</v>
      </c>
      <c r="P788" s="86"/>
      <c r="Q788" s="86">
        <v>110</v>
      </c>
      <c r="R788" s="125">
        <v>36</v>
      </c>
      <c r="S788" s="124" t="s">
        <v>135</v>
      </c>
      <c r="T788" s="124" t="s">
        <v>390</v>
      </c>
      <c r="U788" s="124" t="s">
        <v>1618</v>
      </c>
      <c r="V788" s="124"/>
      <c r="W788" s="126"/>
    </row>
    <row r="789" spans="1:23" s="20" customFormat="1" x14ac:dyDescent="0.2">
      <c r="A789" s="123">
        <v>39990</v>
      </c>
      <c r="B789" s="102" t="s">
        <v>1624</v>
      </c>
      <c r="C789" s="102" t="s">
        <v>2139</v>
      </c>
      <c r="D789" s="102" t="s">
        <v>141</v>
      </c>
      <c r="E789" s="102" t="s">
        <v>144</v>
      </c>
      <c r="F789" s="83">
        <v>36100</v>
      </c>
      <c r="G789" s="84">
        <v>1998</v>
      </c>
      <c r="H789" s="124" t="s">
        <v>1625</v>
      </c>
      <c r="I789" s="124" t="str">
        <f t="shared" si="38"/>
        <v>OK</v>
      </c>
      <c r="J789" s="124" t="str">
        <f t="shared" si="37"/>
        <v>NE</v>
      </c>
      <c r="K789" s="124" t="str">
        <f t="shared" si="39"/>
        <v>South Central, Mountain</v>
      </c>
      <c r="L789" s="124" t="str">
        <f>INDEX('State '!$A$1:$C$62,MATCH($I789,'State '!$B:$B,0),3)</f>
        <v>South Central</v>
      </c>
      <c r="M789" s="124" t="str">
        <f>INDEX('State '!$A$1:$C$62,MATCH($J789,'State '!$B:$B,0),3)</f>
        <v>Mountain</v>
      </c>
      <c r="N789" s="124"/>
      <c r="O789" s="86">
        <v>32.799999999999997</v>
      </c>
      <c r="P789" s="86">
        <v>14</v>
      </c>
      <c r="Q789" s="86">
        <v>-25</v>
      </c>
      <c r="R789" s="125" t="s">
        <v>413</v>
      </c>
      <c r="S789" s="124" t="s">
        <v>135</v>
      </c>
      <c r="T789" s="124" t="s">
        <v>390</v>
      </c>
      <c r="U789" s="124" t="s">
        <v>1626</v>
      </c>
      <c r="V789" s="124"/>
      <c r="W789" s="126"/>
    </row>
    <row r="790" spans="1:23" s="20" customFormat="1" x14ac:dyDescent="0.2">
      <c r="A790" s="123">
        <v>39990</v>
      </c>
      <c r="B790" s="102" t="s">
        <v>1648</v>
      </c>
      <c r="C790" s="102" t="s">
        <v>262</v>
      </c>
      <c r="D790" s="102" t="s">
        <v>141</v>
      </c>
      <c r="E790" s="102" t="s">
        <v>144</v>
      </c>
      <c r="F790" s="83">
        <v>36114</v>
      </c>
      <c r="G790" s="84">
        <v>1998</v>
      </c>
      <c r="H790" s="124" t="s">
        <v>30</v>
      </c>
      <c r="I790" s="124" t="str">
        <f t="shared" si="38"/>
        <v>MN</v>
      </c>
      <c r="J790" s="124" t="str">
        <f t="shared" si="37"/>
        <v>MN</v>
      </c>
      <c r="K790" s="124" t="str">
        <f t="shared" si="39"/>
        <v>Midwest</v>
      </c>
      <c r="L790" s="124" t="str">
        <f>INDEX('State '!$A$1:$C$62,MATCH($I790,'State '!$B:$B,0),3)</f>
        <v>Midwest</v>
      </c>
      <c r="M790" s="124" t="str">
        <f>INDEX('State '!$A$1:$C$62,MATCH($J790,'State '!$B:$B,0),3)</f>
        <v>Midwest</v>
      </c>
      <c r="N790" s="124"/>
      <c r="O790" s="86">
        <v>20</v>
      </c>
      <c r="P790" s="86">
        <v>5</v>
      </c>
      <c r="Q790" s="86">
        <v>32</v>
      </c>
      <c r="R790" s="125"/>
      <c r="S790" s="124" t="s">
        <v>135</v>
      </c>
      <c r="T790" s="124" t="s">
        <v>390</v>
      </c>
      <c r="U790" s="124" t="s">
        <v>1649</v>
      </c>
      <c r="V790" s="124"/>
      <c r="W790" s="126"/>
    </row>
    <row r="791" spans="1:23" s="20" customFormat="1" x14ac:dyDescent="0.2">
      <c r="A791" s="123">
        <v>39990</v>
      </c>
      <c r="B791" s="102" t="s">
        <v>1630</v>
      </c>
      <c r="C791" s="102" t="s">
        <v>229</v>
      </c>
      <c r="D791" s="102" t="s">
        <v>141</v>
      </c>
      <c r="E791" s="102" t="s">
        <v>144</v>
      </c>
      <c r="F791" s="83">
        <v>36151</v>
      </c>
      <c r="G791" s="125">
        <v>1998</v>
      </c>
      <c r="H791" s="124" t="s">
        <v>42</v>
      </c>
      <c r="I791" s="124" t="str">
        <f t="shared" si="38"/>
        <v>IA</v>
      </c>
      <c r="J791" s="124" t="str">
        <f t="shared" si="37"/>
        <v>IA</v>
      </c>
      <c r="K791" s="124" t="str">
        <f t="shared" si="39"/>
        <v>Midwest</v>
      </c>
      <c r="L791" s="124" t="str">
        <f>INDEX('State '!$A$1:$C$62,MATCH($I791,'State '!$B:$B,0),3)</f>
        <v>Midwest</v>
      </c>
      <c r="M791" s="124" t="str">
        <f>INDEX('State '!$A$1:$C$62,MATCH($J791,'State '!$B:$B,0),3)</f>
        <v>Midwest</v>
      </c>
      <c r="N791" s="124"/>
      <c r="O791" s="86"/>
      <c r="P791" s="86">
        <v>142</v>
      </c>
      <c r="Q791" s="86">
        <v>260</v>
      </c>
      <c r="R791" s="125"/>
      <c r="S791" s="124" t="s">
        <v>135</v>
      </c>
      <c r="T791" s="124" t="s">
        <v>390</v>
      </c>
      <c r="U791" s="124" t="s">
        <v>1631</v>
      </c>
      <c r="V791" s="124"/>
      <c r="W791" s="126"/>
    </row>
    <row r="792" spans="1:23" s="20" customFormat="1" x14ac:dyDescent="0.2">
      <c r="A792" s="123">
        <v>39990</v>
      </c>
      <c r="B792" s="105" t="s">
        <v>1654</v>
      </c>
      <c r="C792" s="105" t="s">
        <v>229</v>
      </c>
      <c r="D792" s="105" t="s">
        <v>141</v>
      </c>
      <c r="E792" s="102" t="s">
        <v>144</v>
      </c>
      <c r="F792" s="83">
        <v>36151</v>
      </c>
      <c r="G792" s="125">
        <v>1998</v>
      </c>
      <c r="H792" s="124" t="s">
        <v>735</v>
      </c>
      <c r="I792" s="124" t="str">
        <f t="shared" si="38"/>
        <v>IA</v>
      </c>
      <c r="J792" s="124" t="str">
        <f t="shared" si="37"/>
        <v>IL</v>
      </c>
      <c r="K792" s="124" t="str">
        <f t="shared" si="39"/>
        <v>Midwest</v>
      </c>
      <c r="L792" s="124" t="str">
        <f>INDEX('State '!$A$1:$C$62,MATCH($I792,'State '!$B:$B,0),3)</f>
        <v>Midwest</v>
      </c>
      <c r="M792" s="124" t="str">
        <f>INDEX('State '!$A$1:$C$62,MATCH($J792,'State '!$B:$B,0),3)</f>
        <v>Midwest</v>
      </c>
      <c r="N792" s="124"/>
      <c r="O792" s="86"/>
      <c r="P792" s="86">
        <v>200</v>
      </c>
      <c r="Q792" s="125">
        <v>650</v>
      </c>
      <c r="R792" s="129">
        <v>30</v>
      </c>
      <c r="S792" s="130" t="s">
        <v>135</v>
      </c>
      <c r="T792" s="124" t="s">
        <v>390</v>
      </c>
      <c r="U792" s="124" t="s">
        <v>1655</v>
      </c>
      <c r="V792" s="124"/>
      <c r="W792" s="126"/>
    </row>
    <row r="793" spans="1:23" s="20" customFormat="1" x14ac:dyDescent="0.2">
      <c r="A793" s="123">
        <v>39990</v>
      </c>
      <c r="B793" s="102" t="s">
        <v>1680</v>
      </c>
      <c r="C793" s="102" t="s">
        <v>229</v>
      </c>
      <c r="D793" s="102" t="s">
        <v>141</v>
      </c>
      <c r="E793" s="102" t="s">
        <v>144</v>
      </c>
      <c r="F793" s="83">
        <v>36151</v>
      </c>
      <c r="G793" s="125">
        <v>1998</v>
      </c>
      <c r="H793" s="124" t="s">
        <v>1681</v>
      </c>
      <c r="I793" s="124" t="str">
        <f t="shared" si="38"/>
        <v>SK</v>
      </c>
      <c r="J793" s="124" t="str">
        <f t="shared" si="37"/>
        <v>IA</v>
      </c>
      <c r="K793" s="124" t="str">
        <f t="shared" si="39"/>
        <v>Canada, Mountain, Midwest</v>
      </c>
      <c r="L793" s="124" t="str">
        <f>INDEX('State '!$A$1:$C$62,MATCH($I793,'State '!$B:$B,0),3)</f>
        <v>Canada</v>
      </c>
      <c r="M793" s="124" t="str">
        <f>INDEX('State '!$A$1:$C$62,MATCH($J793,'State '!$B:$B,0),3)</f>
        <v>Midwest</v>
      </c>
      <c r="N793" s="124" t="s">
        <v>2574</v>
      </c>
      <c r="O793" s="86">
        <v>870</v>
      </c>
      <c r="P793" s="86">
        <v>243</v>
      </c>
      <c r="Q793" s="86">
        <v>700</v>
      </c>
      <c r="R793" s="125" t="s">
        <v>479</v>
      </c>
      <c r="S793" s="124" t="s">
        <v>135</v>
      </c>
      <c r="T793" s="124" t="s">
        <v>390</v>
      </c>
      <c r="U793" s="124" t="s">
        <v>1682</v>
      </c>
      <c r="V793" s="124"/>
      <c r="W793" s="126"/>
    </row>
    <row r="794" spans="1:23" s="20" customFormat="1" x14ac:dyDescent="0.2">
      <c r="A794" s="123">
        <v>39990</v>
      </c>
      <c r="B794" s="102" t="s">
        <v>1675</v>
      </c>
      <c r="C794" s="102" t="s">
        <v>2310</v>
      </c>
      <c r="D794" s="102" t="s">
        <v>141</v>
      </c>
      <c r="E794" s="102" t="s">
        <v>144</v>
      </c>
      <c r="F794" s="83">
        <v>36100</v>
      </c>
      <c r="G794" s="125">
        <v>1998</v>
      </c>
      <c r="H794" s="124" t="s">
        <v>1676</v>
      </c>
      <c r="I794" s="124" t="str">
        <f t="shared" si="38"/>
        <v>BC</v>
      </c>
      <c r="J794" s="124" t="str">
        <f t="shared" si="37"/>
        <v>CA</v>
      </c>
      <c r="K794" s="124" t="str">
        <f t="shared" si="39"/>
        <v>Canada, Pacific</v>
      </c>
      <c r="L794" s="124" t="str">
        <f>INDEX('State '!$A$1:$C$62,MATCH($I794,'State '!$B:$B,0),3)</f>
        <v>Canada</v>
      </c>
      <c r="M794" s="124" t="str">
        <f>INDEX('State '!$A$1:$C$62,MATCH($J794,'State '!$B:$B,0),3)</f>
        <v>Pacific</v>
      </c>
      <c r="N794" s="124"/>
      <c r="O794" s="86">
        <v>6</v>
      </c>
      <c r="P794" s="86"/>
      <c r="Q794" s="86">
        <v>74</v>
      </c>
      <c r="R794" s="125">
        <v>36</v>
      </c>
      <c r="S794" s="124" t="s">
        <v>135</v>
      </c>
      <c r="T794" s="124" t="s">
        <v>390</v>
      </c>
      <c r="U794" s="124" t="s">
        <v>1677</v>
      </c>
      <c r="V794" s="124"/>
      <c r="W794" s="126"/>
    </row>
    <row r="795" spans="1:23" s="20" customFormat="1" x14ac:dyDescent="0.2">
      <c r="A795" s="123">
        <v>39990</v>
      </c>
      <c r="B795" s="102" t="s">
        <v>1641</v>
      </c>
      <c r="C795" s="102" t="s">
        <v>381</v>
      </c>
      <c r="D795" s="102" t="s">
        <v>134</v>
      </c>
      <c r="E795" s="102" t="s">
        <v>144</v>
      </c>
      <c r="F795" s="83">
        <v>36100</v>
      </c>
      <c r="G795" s="125">
        <v>1998</v>
      </c>
      <c r="H795" s="124" t="s">
        <v>13</v>
      </c>
      <c r="I795" s="124" t="str">
        <f t="shared" si="38"/>
        <v>CA</v>
      </c>
      <c r="J795" s="124" t="str">
        <f t="shared" si="37"/>
        <v>CA</v>
      </c>
      <c r="K795" s="124" t="str">
        <f t="shared" si="39"/>
        <v>Pacific</v>
      </c>
      <c r="L795" s="124" t="str">
        <f>INDEX('State '!$A$1:$C$62,MATCH($I795,'State '!$B:$B,0),3)</f>
        <v>Pacific</v>
      </c>
      <c r="M795" s="124" t="str">
        <f>INDEX('State '!$A$1:$C$62,MATCH($J795,'State '!$B:$B,0),3)</f>
        <v>Pacific</v>
      </c>
      <c r="N795" s="124"/>
      <c r="O795" s="86">
        <v>2</v>
      </c>
      <c r="P795" s="86"/>
      <c r="Q795" s="86">
        <v>20</v>
      </c>
      <c r="R795" s="125"/>
      <c r="S795" s="124" t="s">
        <v>139</v>
      </c>
      <c r="T795" s="124" t="s">
        <v>188</v>
      </c>
      <c r="U795" s="124" t="s">
        <v>391</v>
      </c>
      <c r="V795" s="124"/>
      <c r="W795" s="126"/>
    </row>
    <row r="796" spans="1:23" s="20" customFormat="1" x14ac:dyDescent="0.2">
      <c r="A796" s="123">
        <v>39990</v>
      </c>
      <c r="B796" s="102" t="s">
        <v>1632</v>
      </c>
      <c r="C796" s="102" t="s">
        <v>265</v>
      </c>
      <c r="D796" s="102" t="s">
        <v>134</v>
      </c>
      <c r="E796" s="102" t="s">
        <v>144</v>
      </c>
      <c r="F796" s="83">
        <v>36039</v>
      </c>
      <c r="G796" s="125">
        <v>1998</v>
      </c>
      <c r="H796" s="124" t="s">
        <v>1633</v>
      </c>
      <c r="I796" s="124" t="str">
        <f t="shared" si="38"/>
        <v>WY</v>
      </c>
      <c r="J796" s="124" t="str">
        <f t="shared" si="37"/>
        <v>UT</v>
      </c>
      <c r="K796" s="124" t="str">
        <f t="shared" si="39"/>
        <v>Mountain</v>
      </c>
      <c r="L796" s="124" t="str">
        <f>INDEX('State '!$A$1:$C$62,MATCH($I796,'State '!$B:$B,0),3)</f>
        <v>Mountain</v>
      </c>
      <c r="M796" s="124" t="str">
        <f>INDEX('State '!$A$1:$C$62,MATCH($J796,'State '!$B:$B,0),3)</f>
        <v>Mountain</v>
      </c>
      <c r="N796" s="124"/>
      <c r="O796" s="86">
        <v>17.8</v>
      </c>
      <c r="P796" s="86">
        <v>41</v>
      </c>
      <c r="Q796" s="86">
        <v>84.7</v>
      </c>
      <c r="R796" s="125">
        <v>20</v>
      </c>
      <c r="S796" s="124" t="s">
        <v>135</v>
      </c>
      <c r="T796" s="124" t="s">
        <v>390</v>
      </c>
      <c r="U796" s="124" t="s">
        <v>1634</v>
      </c>
      <c r="V796" s="124"/>
      <c r="W796" s="126"/>
    </row>
    <row r="797" spans="1:23" s="20" customFormat="1" x14ac:dyDescent="0.2">
      <c r="A797" s="123">
        <v>39990</v>
      </c>
      <c r="B797" s="102" t="s">
        <v>1652</v>
      </c>
      <c r="C797" s="102" t="s">
        <v>265</v>
      </c>
      <c r="D797" s="102" t="s">
        <v>141</v>
      </c>
      <c r="E797" s="102" t="s">
        <v>144</v>
      </c>
      <c r="F797" s="83">
        <v>36069</v>
      </c>
      <c r="G797" s="125">
        <v>1998</v>
      </c>
      <c r="H797" s="124" t="s">
        <v>21</v>
      </c>
      <c r="I797" s="124" t="str">
        <f t="shared" si="38"/>
        <v>UT</v>
      </c>
      <c r="J797" s="124" t="str">
        <f t="shared" si="37"/>
        <v>UT</v>
      </c>
      <c r="K797" s="124" t="str">
        <f t="shared" si="39"/>
        <v>Mountain</v>
      </c>
      <c r="L797" s="124" t="str">
        <f>INDEX('State '!$A$1:$C$62,MATCH($I797,'State '!$B:$B,0),3)</f>
        <v>Mountain</v>
      </c>
      <c r="M797" s="124" t="str">
        <f>INDEX('State '!$A$1:$C$62,MATCH($J797,'State '!$B:$B,0),3)</f>
        <v>Mountain</v>
      </c>
      <c r="N797" s="124"/>
      <c r="O797" s="86">
        <v>8.2200000000000006</v>
      </c>
      <c r="P797" s="86"/>
      <c r="Q797" s="86">
        <v>55</v>
      </c>
      <c r="R797" s="125">
        <v>20</v>
      </c>
      <c r="S797" s="124" t="s">
        <v>135</v>
      </c>
      <c r="T797" s="124" t="s">
        <v>390</v>
      </c>
      <c r="U797" s="124" t="s">
        <v>1653</v>
      </c>
      <c r="V797" s="124"/>
      <c r="W797" s="126"/>
    </row>
    <row r="798" spans="1:23" s="20" customFormat="1" x14ac:dyDescent="0.2">
      <c r="A798" s="123">
        <v>39990</v>
      </c>
      <c r="B798" s="102" t="s">
        <v>1699</v>
      </c>
      <c r="C798" s="102" t="s">
        <v>354</v>
      </c>
      <c r="D798" s="102" t="s">
        <v>137</v>
      </c>
      <c r="E798" s="102" t="s">
        <v>144</v>
      </c>
      <c r="F798" s="83">
        <v>36100</v>
      </c>
      <c r="G798" s="125">
        <v>1998</v>
      </c>
      <c r="H798" s="124" t="s">
        <v>1497</v>
      </c>
      <c r="I798" s="124" t="str">
        <f t="shared" si="38"/>
        <v>CA</v>
      </c>
      <c r="J798" s="124" t="str">
        <f t="shared" si="37"/>
        <v>MX</v>
      </c>
      <c r="K798" s="124" t="str">
        <f t="shared" si="39"/>
        <v>Pacific, Mexico</v>
      </c>
      <c r="L798" s="124" t="str">
        <f>INDEX('State '!$A$1:$C$62,MATCH($I798,'State '!$B:$B,0),3)</f>
        <v>Pacific</v>
      </c>
      <c r="M798" s="124" t="str">
        <f>INDEX('State '!$A$1:$C$62,MATCH($J798,'State '!$B:$B,0),3)</f>
        <v>Mexico</v>
      </c>
      <c r="N798" s="124"/>
      <c r="O798" s="86">
        <v>8.5</v>
      </c>
      <c r="P798" s="86">
        <v>30</v>
      </c>
      <c r="Q798" s="86">
        <v>25</v>
      </c>
      <c r="R798" s="125">
        <v>16</v>
      </c>
      <c r="S798" s="124" t="s">
        <v>135</v>
      </c>
      <c r="T798" s="124" t="s">
        <v>188</v>
      </c>
      <c r="U798" s="124" t="s">
        <v>391</v>
      </c>
      <c r="V798" s="124"/>
      <c r="W798" s="126"/>
    </row>
    <row r="799" spans="1:23" s="20" customFormat="1" x14ac:dyDescent="0.2">
      <c r="A799" s="123">
        <v>39990</v>
      </c>
      <c r="B799" s="102" t="s">
        <v>1697</v>
      </c>
      <c r="C799" s="102" t="s">
        <v>216</v>
      </c>
      <c r="D799" s="102" t="s">
        <v>134</v>
      </c>
      <c r="E799" s="102" t="s">
        <v>144</v>
      </c>
      <c r="F799" s="83">
        <v>36100</v>
      </c>
      <c r="G799" s="125">
        <v>1998</v>
      </c>
      <c r="H799" s="124" t="s">
        <v>17</v>
      </c>
      <c r="I799" s="124" t="str">
        <f t="shared" si="38"/>
        <v>AL</v>
      </c>
      <c r="J799" s="124" t="str">
        <f t="shared" si="37"/>
        <v>AL</v>
      </c>
      <c r="K799" s="124" t="str">
        <f t="shared" si="39"/>
        <v>South Central</v>
      </c>
      <c r="L799" s="124" t="str">
        <f>INDEX('State '!$A$1:$C$62,MATCH($I799,'State '!$B:$B,0),3)</f>
        <v>South Central</v>
      </c>
      <c r="M799" s="124" t="str">
        <f>INDEX('State '!$A$1:$C$62,MATCH($J799,'State '!$B:$B,0),3)</f>
        <v>South Central</v>
      </c>
      <c r="N799" s="124"/>
      <c r="O799" s="86">
        <v>4.2</v>
      </c>
      <c r="P799" s="86">
        <v>3.3</v>
      </c>
      <c r="Q799" s="86">
        <v>34.9</v>
      </c>
      <c r="R799" s="125">
        <v>30</v>
      </c>
      <c r="S799" s="124" t="s">
        <v>135</v>
      </c>
      <c r="T799" s="124" t="s">
        <v>390</v>
      </c>
      <c r="U799" s="124" t="s">
        <v>1698</v>
      </c>
      <c r="V799" s="124"/>
      <c r="W799" s="126"/>
    </row>
    <row r="800" spans="1:23" s="20" customFormat="1" ht="25.5" x14ac:dyDescent="0.2">
      <c r="A800" s="123">
        <v>39990</v>
      </c>
      <c r="B800" s="102" t="s">
        <v>1693</v>
      </c>
      <c r="C800" s="102" t="s">
        <v>216</v>
      </c>
      <c r="D800" s="102" t="s">
        <v>141</v>
      </c>
      <c r="E800" s="102" t="s">
        <v>144</v>
      </c>
      <c r="F800" s="83">
        <v>36100</v>
      </c>
      <c r="G800" s="125">
        <v>1998</v>
      </c>
      <c r="H800" s="124" t="s">
        <v>1694</v>
      </c>
      <c r="I800" s="124" t="str">
        <f t="shared" si="38"/>
        <v>AL</v>
      </c>
      <c r="J800" s="124" t="str">
        <f t="shared" si="37"/>
        <v>GA</v>
      </c>
      <c r="K800" s="124" t="str">
        <f t="shared" si="39"/>
        <v>South Central, Midwest, Southeast</v>
      </c>
      <c r="L800" s="124" t="str">
        <f>INDEX('State '!$A$1:$C$62,MATCH($I800,'State '!$B:$B,0),3)</f>
        <v>South Central</v>
      </c>
      <c r="M800" s="124" t="str">
        <f>INDEX('State '!$A$1:$C$62,MATCH($J800,'State '!$B:$B,0),3)</f>
        <v>Southeast</v>
      </c>
      <c r="N800" s="124" t="s">
        <v>9</v>
      </c>
      <c r="O800" s="86">
        <v>52.2</v>
      </c>
      <c r="P800" s="86">
        <v>10</v>
      </c>
      <c r="Q800" s="86">
        <v>65</v>
      </c>
      <c r="R800" s="125" t="s">
        <v>1695</v>
      </c>
      <c r="S800" s="124" t="s">
        <v>135</v>
      </c>
      <c r="T800" s="124" t="s">
        <v>390</v>
      </c>
      <c r="U800" s="124" t="s">
        <v>1696</v>
      </c>
      <c r="V800" s="124"/>
      <c r="W800" s="126"/>
    </row>
    <row r="801" spans="1:23" s="20" customFormat="1" x14ac:dyDescent="0.2">
      <c r="A801" s="123">
        <v>39990</v>
      </c>
      <c r="B801" s="102" t="s">
        <v>1691</v>
      </c>
      <c r="C801" s="102" t="s">
        <v>207</v>
      </c>
      <c r="D801" s="102" t="s">
        <v>137</v>
      </c>
      <c r="E801" s="102" t="s">
        <v>144</v>
      </c>
      <c r="F801" s="83">
        <v>35900</v>
      </c>
      <c r="G801" s="125">
        <v>1998</v>
      </c>
      <c r="H801" s="124" t="s">
        <v>52</v>
      </c>
      <c r="I801" s="124" t="str">
        <f t="shared" si="38"/>
        <v>TN</v>
      </c>
      <c r="J801" s="124" t="str">
        <f t="shared" si="37"/>
        <v>TN</v>
      </c>
      <c r="K801" s="124" t="str">
        <f t="shared" si="39"/>
        <v>Midwest</v>
      </c>
      <c r="L801" s="124" t="str">
        <f>INDEX('State '!$A$1:$C$62,MATCH($I801,'State '!$B:$B,0),3)</f>
        <v>Midwest</v>
      </c>
      <c r="M801" s="124" t="str">
        <f>INDEX('State '!$A$1:$C$62,MATCH($J801,'State '!$B:$B,0),3)</f>
        <v>Midwest</v>
      </c>
      <c r="N801" s="124"/>
      <c r="O801" s="86">
        <v>10</v>
      </c>
      <c r="P801" s="86">
        <v>28</v>
      </c>
      <c r="Q801" s="86">
        <v>10</v>
      </c>
      <c r="R801" s="125">
        <v>8</v>
      </c>
      <c r="S801" s="124" t="s">
        <v>139</v>
      </c>
      <c r="T801" s="124" t="s">
        <v>188</v>
      </c>
      <c r="U801" s="124" t="s">
        <v>391</v>
      </c>
      <c r="V801" s="124"/>
      <c r="W801" s="126"/>
    </row>
    <row r="802" spans="1:23" s="20" customFormat="1" x14ac:dyDescent="0.2">
      <c r="A802" s="123">
        <v>39990</v>
      </c>
      <c r="B802" s="105" t="s">
        <v>1689</v>
      </c>
      <c r="C802" s="105" t="s">
        <v>207</v>
      </c>
      <c r="D802" s="105" t="s">
        <v>141</v>
      </c>
      <c r="E802" s="102" t="s">
        <v>144</v>
      </c>
      <c r="F802" s="83">
        <v>36119</v>
      </c>
      <c r="G802" s="125">
        <v>1998</v>
      </c>
      <c r="H802" s="124" t="s">
        <v>36</v>
      </c>
      <c r="I802" s="124" t="str">
        <f t="shared" si="38"/>
        <v>MA</v>
      </c>
      <c r="J802" s="124" t="str">
        <f t="shared" si="37"/>
        <v>MA</v>
      </c>
      <c r="K802" s="124" t="str">
        <f t="shared" si="39"/>
        <v>Northeast</v>
      </c>
      <c r="L802" s="124" t="str">
        <f>INDEX('State '!$A$1:$C$62,MATCH($I802,'State '!$B:$B,0),3)</f>
        <v>Northeast</v>
      </c>
      <c r="M802" s="124" t="str">
        <f>INDEX('State '!$A$1:$C$62,MATCH($J802,'State '!$B:$B,0),3)</f>
        <v>Northeast</v>
      </c>
      <c r="N802" s="124"/>
      <c r="O802" s="86">
        <v>33.44</v>
      </c>
      <c r="P802" s="86">
        <v>7.54</v>
      </c>
      <c r="Q802" s="125">
        <v>55</v>
      </c>
      <c r="R802" s="129">
        <v>20</v>
      </c>
      <c r="S802" s="130" t="s">
        <v>135</v>
      </c>
      <c r="T802" s="130" t="s">
        <v>390</v>
      </c>
      <c r="U802" s="124" t="s">
        <v>1690</v>
      </c>
      <c r="V802" s="124"/>
      <c r="W802" s="126"/>
    </row>
    <row r="803" spans="1:23" s="20" customFormat="1" x14ac:dyDescent="0.2">
      <c r="A803" s="123">
        <v>39990</v>
      </c>
      <c r="B803" s="102" t="s">
        <v>1683</v>
      </c>
      <c r="C803" s="102" t="s">
        <v>207</v>
      </c>
      <c r="D803" s="102" t="s">
        <v>141</v>
      </c>
      <c r="E803" s="102" t="s">
        <v>144</v>
      </c>
      <c r="F803" s="83">
        <v>35977</v>
      </c>
      <c r="G803" s="125">
        <v>1998</v>
      </c>
      <c r="H803" s="124" t="s">
        <v>1137</v>
      </c>
      <c r="I803" s="124" t="str">
        <f t="shared" si="38"/>
        <v>GM</v>
      </c>
      <c r="J803" s="124" t="str">
        <f t="shared" si="37"/>
        <v>LA</v>
      </c>
      <c r="K803" s="124" t="str">
        <f t="shared" si="39"/>
        <v>Gulf of Mexico, South Central</v>
      </c>
      <c r="L803" s="124" t="str">
        <f>INDEX('State '!$A$1:$C$62,MATCH($I803,'State '!$B:$B,0),3)</f>
        <v>Gulf of Mexico</v>
      </c>
      <c r="M803" s="124" t="str">
        <f>INDEX('State '!$A$1:$C$62,MATCH($J803,'State '!$B:$B,0),3)</f>
        <v>South Central</v>
      </c>
      <c r="N803" s="124"/>
      <c r="O803" s="86">
        <v>0.12</v>
      </c>
      <c r="P803" s="86"/>
      <c r="Q803" s="86">
        <v>400</v>
      </c>
      <c r="R803" s="125" t="s">
        <v>1684</v>
      </c>
      <c r="S803" s="124" t="s">
        <v>135</v>
      </c>
      <c r="T803" s="124" t="s">
        <v>390</v>
      </c>
      <c r="U803" s="124" t="s">
        <v>1685</v>
      </c>
      <c r="V803" s="124"/>
      <c r="W803" s="126"/>
    </row>
    <row r="804" spans="1:23" s="20" customFormat="1" x14ac:dyDescent="0.2">
      <c r="A804" s="123">
        <v>39990</v>
      </c>
      <c r="B804" s="102" t="s">
        <v>1687</v>
      </c>
      <c r="C804" s="102" t="s">
        <v>200</v>
      </c>
      <c r="D804" s="102" t="s">
        <v>141</v>
      </c>
      <c r="E804" s="102" t="s">
        <v>144</v>
      </c>
      <c r="F804" s="83">
        <v>36159</v>
      </c>
      <c r="G804" s="125">
        <v>1998</v>
      </c>
      <c r="H804" s="124" t="s">
        <v>829</v>
      </c>
      <c r="I804" s="124" t="str">
        <f t="shared" si="38"/>
        <v>IN</v>
      </c>
      <c r="J804" s="124" t="str">
        <f t="shared" si="37"/>
        <v>OH</v>
      </c>
      <c r="K804" s="124" t="str">
        <f t="shared" si="39"/>
        <v>Midwest, Northeast</v>
      </c>
      <c r="L804" s="124" t="str">
        <f>INDEX('State '!$A$1:$C$62,MATCH($I804,'State '!$B:$B,0),3)</f>
        <v>Midwest</v>
      </c>
      <c r="M804" s="124" t="str">
        <f>INDEX('State '!$A$1:$C$62,MATCH($J804,'State '!$B:$B,0),3)</f>
        <v>Northeast</v>
      </c>
      <c r="N804" s="124"/>
      <c r="O804" s="86">
        <v>31.3</v>
      </c>
      <c r="P804" s="86">
        <v>114</v>
      </c>
      <c r="Q804" s="86">
        <v>305</v>
      </c>
      <c r="R804" s="125">
        <v>36</v>
      </c>
      <c r="S804" s="124" t="s">
        <v>135</v>
      </c>
      <c r="T804" s="124" t="s">
        <v>390</v>
      </c>
      <c r="U804" s="124" t="s">
        <v>1688</v>
      </c>
      <c r="V804" s="124"/>
      <c r="W804" s="126"/>
    </row>
    <row r="805" spans="1:23" s="20" customFormat="1" x14ac:dyDescent="0.2">
      <c r="A805" s="123">
        <v>39990</v>
      </c>
      <c r="B805" s="102" t="s">
        <v>1917</v>
      </c>
      <c r="C805" s="102" t="s">
        <v>2008</v>
      </c>
      <c r="D805" s="102" t="s">
        <v>141</v>
      </c>
      <c r="E805" s="102" t="s">
        <v>144</v>
      </c>
      <c r="F805" s="83">
        <v>36100</v>
      </c>
      <c r="G805" s="125">
        <v>1998</v>
      </c>
      <c r="H805" s="124" t="s">
        <v>0</v>
      </c>
      <c r="I805" s="124" t="str">
        <f t="shared" si="38"/>
        <v>LA</v>
      </c>
      <c r="J805" s="124" t="str">
        <f t="shared" si="37"/>
        <v>LA</v>
      </c>
      <c r="K805" s="124" t="str">
        <f t="shared" si="39"/>
        <v>South Central</v>
      </c>
      <c r="L805" s="124" t="str">
        <f>INDEX('State '!$A$1:$C$62,MATCH($I805,'State '!$B:$B,0),3)</f>
        <v>South Central</v>
      </c>
      <c r="M805" s="124" t="str">
        <f>INDEX('State '!$A$1:$C$62,MATCH($J805,'State '!$B:$B,0),3)</f>
        <v>South Central</v>
      </c>
      <c r="N805" s="124"/>
      <c r="O805" s="86">
        <v>5.98</v>
      </c>
      <c r="P805" s="86"/>
      <c r="Q805" s="86">
        <v>115</v>
      </c>
      <c r="R805" s="125">
        <v>20</v>
      </c>
      <c r="S805" s="124" t="s">
        <v>135</v>
      </c>
      <c r="T805" s="124" t="s">
        <v>390</v>
      </c>
      <c r="U805" s="124" t="s">
        <v>1640</v>
      </c>
      <c r="V805" s="124"/>
      <c r="W805" s="126"/>
    </row>
    <row r="806" spans="1:23" s="20" customFormat="1" x14ac:dyDescent="0.2">
      <c r="A806" s="123">
        <v>39990</v>
      </c>
      <c r="B806" s="102" t="s">
        <v>1613</v>
      </c>
      <c r="C806" s="102" t="s">
        <v>1942</v>
      </c>
      <c r="D806" s="102" t="s">
        <v>141</v>
      </c>
      <c r="E806" s="102" t="s">
        <v>144</v>
      </c>
      <c r="F806" s="83">
        <v>36130</v>
      </c>
      <c r="G806" s="125">
        <v>1998</v>
      </c>
      <c r="H806" s="124" t="s">
        <v>53</v>
      </c>
      <c r="I806" s="124" t="str">
        <f t="shared" si="38"/>
        <v>SC</v>
      </c>
      <c r="J806" s="124" t="str">
        <f t="shared" si="37"/>
        <v>SC</v>
      </c>
      <c r="K806" s="124" t="str">
        <f t="shared" si="39"/>
        <v>Southeast</v>
      </c>
      <c r="L806" s="124" t="str">
        <f>INDEX('State '!$A$1:$C$62,MATCH($I806,'State '!$B:$B,0),3)</f>
        <v>Southeast</v>
      </c>
      <c r="M806" s="124" t="str">
        <f>INDEX('State '!$A$1:$C$62,MATCH($J806,'State '!$B:$B,0),3)</f>
        <v>Southeast</v>
      </c>
      <c r="N806" s="124"/>
      <c r="O806" s="86"/>
      <c r="P806" s="86">
        <v>2</v>
      </c>
      <c r="Q806" s="86">
        <v>4</v>
      </c>
      <c r="R806" s="125">
        <v>4</v>
      </c>
      <c r="S806" s="124" t="s">
        <v>135</v>
      </c>
      <c r="T806" s="124" t="s">
        <v>390</v>
      </c>
      <c r="U806" s="124" t="s">
        <v>1614</v>
      </c>
      <c r="V806" s="124"/>
      <c r="W806" s="126"/>
    </row>
    <row r="807" spans="1:23" s="20" customFormat="1" x14ac:dyDescent="0.2">
      <c r="A807" s="123">
        <v>39990</v>
      </c>
      <c r="B807" s="102" t="s">
        <v>1610</v>
      </c>
      <c r="C807" s="102" t="s">
        <v>1942</v>
      </c>
      <c r="D807" s="102" t="s">
        <v>141</v>
      </c>
      <c r="E807" s="102" t="s">
        <v>144</v>
      </c>
      <c r="F807" s="83">
        <v>36100</v>
      </c>
      <c r="G807" s="125">
        <v>1998</v>
      </c>
      <c r="H807" s="124" t="s">
        <v>389</v>
      </c>
      <c r="I807" s="124" t="str">
        <f t="shared" si="38"/>
        <v>AL</v>
      </c>
      <c r="J807" s="124" t="str">
        <f t="shared" si="37"/>
        <v>GA</v>
      </c>
      <c r="K807" s="124" t="str">
        <f t="shared" si="39"/>
        <v>South Central, Southeast</v>
      </c>
      <c r="L807" s="124" t="str">
        <f>INDEX('State '!$A$1:$C$62,MATCH($I807,'State '!$B:$B,0),3)</f>
        <v>South Central</v>
      </c>
      <c r="M807" s="124" t="str">
        <f>INDEX('State '!$A$1:$C$62,MATCH($J807,'State '!$B:$B,0),3)</f>
        <v>Southeast</v>
      </c>
      <c r="N807" s="124"/>
      <c r="O807" s="86">
        <v>68</v>
      </c>
      <c r="P807" s="86">
        <v>16</v>
      </c>
      <c r="Q807" s="86">
        <v>87</v>
      </c>
      <c r="R807" s="125" t="s">
        <v>1611</v>
      </c>
      <c r="S807" s="124" t="s">
        <v>135</v>
      </c>
      <c r="T807" s="124" t="s">
        <v>390</v>
      </c>
      <c r="U807" s="124" t="s">
        <v>1612</v>
      </c>
      <c r="V807" s="124"/>
      <c r="W807" s="126"/>
    </row>
    <row r="808" spans="1:23" s="20" customFormat="1" x14ac:dyDescent="0.2">
      <c r="A808" s="123">
        <v>39990</v>
      </c>
      <c r="B808" s="102" t="s">
        <v>1924</v>
      </c>
      <c r="C808" s="102" t="s">
        <v>1942</v>
      </c>
      <c r="D808" s="102" t="s">
        <v>141</v>
      </c>
      <c r="E808" s="102" t="s">
        <v>144</v>
      </c>
      <c r="F808" s="83">
        <v>36008</v>
      </c>
      <c r="G808" s="125">
        <v>1998</v>
      </c>
      <c r="H808" s="124" t="s">
        <v>1628</v>
      </c>
      <c r="I808" s="124" t="str">
        <f t="shared" si="38"/>
        <v>GM</v>
      </c>
      <c r="J808" s="124" t="str">
        <f t="shared" si="37"/>
        <v>AL</v>
      </c>
      <c r="K808" s="124" t="str">
        <f t="shared" si="39"/>
        <v>Gulf of Mexico, South Central</v>
      </c>
      <c r="L808" s="124" t="str">
        <f>INDEX('State '!$A$1:$C$62,MATCH($I808,'State '!$B:$B,0),3)</f>
        <v>Gulf of Mexico</v>
      </c>
      <c r="M808" s="124" t="str">
        <f>INDEX('State '!$A$1:$C$62,MATCH($J808,'State '!$B:$B,0),3)</f>
        <v>South Central</v>
      </c>
      <c r="N808" s="124"/>
      <c r="O808" s="86">
        <v>120.2</v>
      </c>
      <c r="P808" s="86">
        <v>76</v>
      </c>
      <c r="Q808" s="86">
        <v>350</v>
      </c>
      <c r="R808" s="125">
        <v>24</v>
      </c>
      <c r="S808" s="124" t="s">
        <v>135</v>
      </c>
      <c r="T808" s="124" t="s">
        <v>390</v>
      </c>
      <c r="U808" s="124" t="s">
        <v>1629</v>
      </c>
      <c r="V808" s="124"/>
      <c r="W808" s="126"/>
    </row>
    <row r="809" spans="1:23" s="20" customFormat="1" x14ac:dyDescent="0.2">
      <c r="A809" s="123">
        <v>39990</v>
      </c>
      <c r="B809" s="102" t="s">
        <v>1619</v>
      </c>
      <c r="C809" s="102" t="s">
        <v>291</v>
      </c>
      <c r="D809" s="102" t="s">
        <v>141</v>
      </c>
      <c r="E809" s="102" t="s">
        <v>144</v>
      </c>
      <c r="F809" s="83">
        <v>35886</v>
      </c>
      <c r="G809" s="125">
        <v>1998</v>
      </c>
      <c r="H809" s="124" t="s">
        <v>1137</v>
      </c>
      <c r="I809" s="124" t="str">
        <f t="shared" si="38"/>
        <v>GM</v>
      </c>
      <c r="J809" s="124" t="str">
        <f t="shared" si="37"/>
        <v>LA</v>
      </c>
      <c r="K809" s="124" t="str">
        <f t="shared" si="39"/>
        <v>Gulf of Mexico, South Central</v>
      </c>
      <c r="L809" s="124" t="str">
        <f>INDEX('State '!$A$1:$C$62,MATCH($I809,'State '!$B:$B,0),3)</f>
        <v>Gulf of Mexico</v>
      </c>
      <c r="M809" s="124" t="str">
        <f>INDEX('State '!$A$1:$C$62,MATCH($J809,'State '!$B:$B,0),3)</f>
        <v>South Central</v>
      </c>
      <c r="N809" s="124"/>
      <c r="O809" s="86">
        <v>52.2</v>
      </c>
      <c r="P809" s="86"/>
      <c r="Q809" s="86">
        <v>500</v>
      </c>
      <c r="R809" s="125"/>
      <c r="S809" s="124" t="s">
        <v>135</v>
      </c>
      <c r="T809" s="124" t="s">
        <v>390</v>
      </c>
      <c r="U809" s="124" t="s">
        <v>1620</v>
      </c>
      <c r="V809" s="124"/>
      <c r="W809" s="126"/>
    </row>
    <row r="810" spans="1:23" s="20" customFormat="1" x14ac:dyDescent="0.2">
      <c r="A810" s="123">
        <v>39990</v>
      </c>
      <c r="B810" s="102" t="s">
        <v>1927</v>
      </c>
      <c r="C810" s="102" t="s">
        <v>268</v>
      </c>
      <c r="D810" s="102" t="s">
        <v>141</v>
      </c>
      <c r="E810" s="102" t="s">
        <v>144</v>
      </c>
      <c r="F810" s="83">
        <v>35886</v>
      </c>
      <c r="G810" s="125">
        <v>1998</v>
      </c>
      <c r="H810" s="124" t="s">
        <v>43</v>
      </c>
      <c r="I810" s="124" t="str">
        <f t="shared" si="38"/>
        <v>NM</v>
      </c>
      <c r="J810" s="124" t="str">
        <f t="shared" si="37"/>
        <v>NM</v>
      </c>
      <c r="K810" s="124" t="str">
        <f t="shared" si="39"/>
        <v>Mountain</v>
      </c>
      <c r="L810" s="124" t="str">
        <f>INDEX('State '!$A$1:$C$62,MATCH($I810,'State '!$B:$B,0),3)</f>
        <v>Mountain</v>
      </c>
      <c r="M810" s="124" t="str">
        <f>INDEX('State '!$A$1:$C$62,MATCH($J810,'State '!$B:$B,0),3)</f>
        <v>Mountain</v>
      </c>
      <c r="N810" s="124"/>
      <c r="O810" s="86">
        <v>5</v>
      </c>
      <c r="P810" s="86"/>
      <c r="Q810" s="86">
        <v>200</v>
      </c>
      <c r="R810" s="125">
        <v>28</v>
      </c>
      <c r="S810" s="124" t="s">
        <v>135</v>
      </c>
      <c r="T810" s="124" t="s">
        <v>390</v>
      </c>
      <c r="U810" s="124" t="s">
        <v>1623</v>
      </c>
      <c r="V810" s="124"/>
      <c r="W810" s="126"/>
    </row>
    <row r="811" spans="1:23" s="20" customFormat="1" x14ac:dyDescent="0.2">
      <c r="A811" s="123">
        <v>39990</v>
      </c>
      <c r="B811" s="102" t="s">
        <v>1621</v>
      </c>
      <c r="C811" s="102" t="s">
        <v>378</v>
      </c>
      <c r="D811" s="102" t="s">
        <v>134</v>
      </c>
      <c r="E811" s="102" t="s">
        <v>144</v>
      </c>
      <c r="F811" s="83">
        <v>36153</v>
      </c>
      <c r="G811" s="125">
        <v>1998</v>
      </c>
      <c r="H811" s="124" t="s">
        <v>1174</v>
      </c>
      <c r="I811" s="124" t="str">
        <f t="shared" si="38"/>
        <v>TN</v>
      </c>
      <c r="J811" s="124" t="str">
        <f t="shared" si="37"/>
        <v>AL</v>
      </c>
      <c r="K811" s="124" t="str">
        <f t="shared" si="39"/>
        <v>Midwest, South Central</v>
      </c>
      <c r="L811" s="124" t="str">
        <f>INDEX('State '!$A$1:$C$62,MATCH($I811,'State '!$B:$B,0),3)</f>
        <v>Midwest</v>
      </c>
      <c r="M811" s="124" t="str">
        <f>INDEX('State '!$A$1:$C$62,MATCH($J811,'State '!$B:$B,0),3)</f>
        <v>South Central</v>
      </c>
      <c r="N811" s="124"/>
      <c r="O811" s="86">
        <v>4</v>
      </c>
      <c r="P811" s="86">
        <v>15</v>
      </c>
      <c r="Q811" s="86">
        <v>20.6</v>
      </c>
      <c r="R811" s="125">
        <v>10</v>
      </c>
      <c r="S811" s="124" t="s">
        <v>135</v>
      </c>
      <c r="T811" s="124" t="s">
        <v>390</v>
      </c>
      <c r="U811" s="124" t="s">
        <v>1622</v>
      </c>
      <c r="V811" s="124"/>
      <c r="W811" s="126"/>
    </row>
    <row r="812" spans="1:23" s="20" customFormat="1" x14ac:dyDescent="0.2">
      <c r="A812" s="123">
        <v>39990</v>
      </c>
      <c r="B812" s="102" t="s">
        <v>1615</v>
      </c>
      <c r="C812" s="102" t="s">
        <v>249</v>
      </c>
      <c r="D812" s="102" t="s">
        <v>141</v>
      </c>
      <c r="E812" s="102" t="s">
        <v>144</v>
      </c>
      <c r="F812" s="83">
        <v>36080</v>
      </c>
      <c r="G812" s="125">
        <v>1998</v>
      </c>
      <c r="H812" s="124" t="s">
        <v>29</v>
      </c>
      <c r="I812" s="124" t="str">
        <f t="shared" si="38"/>
        <v>WY</v>
      </c>
      <c r="J812" s="124" t="str">
        <f t="shared" si="37"/>
        <v>WY</v>
      </c>
      <c r="K812" s="124" t="str">
        <f t="shared" si="39"/>
        <v>Mountain</v>
      </c>
      <c r="L812" s="124" t="str">
        <f>INDEX('State '!$A$1:$C$62,MATCH($I812,'State '!$B:$B,0),3)</f>
        <v>Mountain</v>
      </c>
      <c r="M812" s="124" t="str">
        <f>INDEX('State '!$A$1:$C$62,MATCH($J812,'State '!$B:$B,0),3)</f>
        <v>Mountain</v>
      </c>
      <c r="N812" s="124"/>
      <c r="O812" s="86">
        <v>14.9</v>
      </c>
      <c r="P812" s="86"/>
      <c r="Q812" s="86">
        <v>52</v>
      </c>
      <c r="R812" s="125"/>
      <c r="S812" s="124" t="s">
        <v>135</v>
      </c>
      <c r="T812" s="124" t="s">
        <v>390</v>
      </c>
      <c r="U812" s="124" t="s">
        <v>1616</v>
      </c>
      <c r="V812" s="124"/>
      <c r="W812" s="126"/>
    </row>
    <row r="813" spans="1:23" s="20" customFormat="1" x14ac:dyDescent="0.2">
      <c r="A813" s="123">
        <v>39990</v>
      </c>
      <c r="B813" s="102" t="s">
        <v>1609</v>
      </c>
      <c r="C813" s="102" t="s">
        <v>366</v>
      </c>
      <c r="D813" s="102" t="s">
        <v>142</v>
      </c>
      <c r="E813" s="102" t="s">
        <v>144</v>
      </c>
      <c r="F813" s="83">
        <v>36100</v>
      </c>
      <c r="G813" s="125">
        <v>1998</v>
      </c>
      <c r="H813" s="124" t="s">
        <v>39</v>
      </c>
      <c r="I813" s="124" t="str">
        <f t="shared" si="38"/>
        <v>MO</v>
      </c>
      <c r="J813" s="124" t="str">
        <f t="shared" si="37"/>
        <v>MO</v>
      </c>
      <c r="K813" s="124" t="str">
        <f t="shared" si="39"/>
        <v>Midwest</v>
      </c>
      <c r="L813" s="124" t="str">
        <f>INDEX('State '!$A$1:$C$62,MATCH($I813,'State '!$B:$B,0),3)</f>
        <v>Midwest</v>
      </c>
      <c r="M813" s="124" t="str">
        <f>INDEX('State '!$A$1:$C$62,MATCH($J813,'State '!$B:$B,0),3)</f>
        <v>Midwest</v>
      </c>
      <c r="N813" s="124"/>
      <c r="O813" s="86">
        <v>21</v>
      </c>
      <c r="P813" s="86">
        <v>200</v>
      </c>
      <c r="Q813" s="86">
        <v>28</v>
      </c>
      <c r="R813" s="125">
        <v>8</v>
      </c>
      <c r="S813" s="124" t="s">
        <v>139</v>
      </c>
      <c r="T813" s="124" t="s">
        <v>188</v>
      </c>
      <c r="U813" s="124" t="s">
        <v>391</v>
      </c>
      <c r="V813" s="124"/>
      <c r="W813" s="126"/>
    </row>
    <row r="814" spans="1:23" s="20" customFormat="1" x14ac:dyDescent="0.2">
      <c r="A814" s="123">
        <v>39990</v>
      </c>
      <c r="B814" s="102" t="s">
        <v>1723</v>
      </c>
      <c r="C814" s="102" t="s">
        <v>201</v>
      </c>
      <c r="D814" s="102" t="s">
        <v>134</v>
      </c>
      <c r="E814" s="102" t="s">
        <v>144</v>
      </c>
      <c r="F814" s="83">
        <v>35718</v>
      </c>
      <c r="G814" s="84">
        <v>1997</v>
      </c>
      <c r="H814" s="124" t="s">
        <v>35</v>
      </c>
      <c r="I814" s="124" t="str">
        <f t="shared" si="38"/>
        <v>CT</v>
      </c>
      <c r="J814" s="124" t="str">
        <f t="shared" si="37"/>
        <v>CT</v>
      </c>
      <c r="K814" s="124" t="str">
        <f t="shared" si="39"/>
        <v>Northeast</v>
      </c>
      <c r="L814" s="124" t="str">
        <f>INDEX('State '!$A$1:$C$62,MATCH($I814,'State '!$B:$B,0),3)</f>
        <v>Northeast</v>
      </c>
      <c r="M814" s="124" t="str">
        <f>INDEX('State '!$A$1:$C$62,MATCH($J814,'State '!$B:$B,0),3)</f>
        <v>Northeast</v>
      </c>
      <c r="N814" s="124"/>
      <c r="O814" s="86">
        <v>15.1</v>
      </c>
      <c r="P814" s="86">
        <v>8.4</v>
      </c>
      <c r="Q814" s="86">
        <v>82</v>
      </c>
      <c r="R814" s="125">
        <v>20</v>
      </c>
      <c r="S814" s="124" t="s">
        <v>135</v>
      </c>
      <c r="T814" s="124" t="s">
        <v>390</v>
      </c>
      <c r="U814" s="124" t="s">
        <v>391</v>
      </c>
      <c r="V814" s="124"/>
      <c r="W814" s="126"/>
    </row>
    <row r="815" spans="1:23" s="20" customFormat="1" x14ac:dyDescent="0.2">
      <c r="A815" s="123">
        <v>39990</v>
      </c>
      <c r="B815" s="102" t="s">
        <v>1748</v>
      </c>
      <c r="C815" s="102" t="s">
        <v>1792</v>
      </c>
      <c r="D815" s="102" t="s">
        <v>141</v>
      </c>
      <c r="E815" s="102" t="s">
        <v>144</v>
      </c>
      <c r="F815" s="83">
        <v>35779</v>
      </c>
      <c r="G815" s="84">
        <v>1997</v>
      </c>
      <c r="H815" s="124" t="s">
        <v>1749</v>
      </c>
      <c r="I815" s="124" t="str">
        <f t="shared" si="38"/>
        <v>IL</v>
      </c>
      <c r="J815" s="124" t="str">
        <f t="shared" si="37"/>
        <v>MI</v>
      </c>
      <c r="K815" s="124" t="str">
        <f t="shared" si="39"/>
        <v>Midwest</v>
      </c>
      <c r="L815" s="124" t="str">
        <f>INDEX('State '!$A$1:$C$62,MATCH($I815,'State '!$B:$B,0),3)</f>
        <v>Midwest</v>
      </c>
      <c r="M815" s="124" t="str">
        <f>INDEX('State '!$A$1:$C$62,MATCH($J815,'State '!$B:$B,0),3)</f>
        <v>Midwest</v>
      </c>
      <c r="N815" s="124"/>
      <c r="O815" s="86">
        <v>19.100000000000001</v>
      </c>
      <c r="P815" s="86">
        <v>12</v>
      </c>
      <c r="Q815" s="86">
        <v>135</v>
      </c>
      <c r="R815" s="125" t="s">
        <v>1750</v>
      </c>
      <c r="S815" s="124" t="s">
        <v>135</v>
      </c>
      <c r="T815" s="124" t="s">
        <v>390</v>
      </c>
      <c r="U815" s="124" t="s">
        <v>1751</v>
      </c>
      <c r="V815" s="124"/>
      <c r="W815" s="126"/>
    </row>
    <row r="816" spans="1:23" s="20" customFormat="1" x14ac:dyDescent="0.2">
      <c r="A816" s="123">
        <v>39990</v>
      </c>
      <c r="B816" s="105" t="s">
        <v>1757</v>
      </c>
      <c r="C816" s="105" t="s">
        <v>263</v>
      </c>
      <c r="D816" s="105" t="s">
        <v>141</v>
      </c>
      <c r="E816" s="102" t="s">
        <v>144</v>
      </c>
      <c r="F816" s="83">
        <v>35612</v>
      </c>
      <c r="G816" s="84">
        <v>1997</v>
      </c>
      <c r="H816" s="124" t="s">
        <v>19</v>
      </c>
      <c r="I816" s="124" t="str">
        <f t="shared" si="38"/>
        <v>VA</v>
      </c>
      <c r="J816" s="124" t="str">
        <f t="shared" si="37"/>
        <v>VA</v>
      </c>
      <c r="K816" s="124" t="str">
        <f t="shared" si="39"/>
        <v>Northeast</v>
      </c>
      <c r="L816" s="124" t="str">
        <f>INDEX('State '!$A$1:$C$62,MATCH($I816,'State '!$B:$B,0),3)</f>
        <v>Northeast</v>
      </c>
      <c r="M816" s="124" t="str">
        <f>INDEX('State '!$A$1:$C$62,MATCH($J816,'State '!$B:$B,0),3)</f>
        <v>Northeast</v>
      </c>
      <c r="N816" s="124"/>
      <c r="O816" s="86">
        <v>0.39</v>
      </c>
      <c r="P816" s="86"/>
      <c r="Q816" s="125">
        <v>18</v>
      </c>
      <c r="R816" s="129">
        <v>16</v>
      </c>
      <c r="S816" s="130" t="s">
        <v>135</v>
      </c>
      <c r="T816" s="124" t="s">
        <v>390</v>
      </c>
      <c r="U816" s="124" t="s">
        <v>391</v>
      </c>
      <c r="V816" s="124"/>
      <c r="W816" s="126"/>
    </row>
    <row r="817" spans="1:23" s="20" customFormat="1" x14ac:dyDescent="0.2">
      <c r="A817" s="123">
        <v>39990</v>
      </c>
      <c r="B817" s="102" t="s">
        <v>1741</v>
      </c>
      <c r="C817" s="102" t="s">
        <v>263</v>
      </c>
      <c r="D817" s="102" t="s">
        <v>134</v>
      </c>
      <c r="E817" s="102" t="s">
        <v>144</v>
      </c>
      <c r="F817" s="83">
        <v>35735</v>
      </c>
      <c r="G817" s="84">
        <v>1997</v>
      </c>
      <c r="H817" s="124" t="s">
        <v>1742</v>
      </c>
      <c r="I817" s="124" t="str">
        <f t="shared" si="38"/>
        <v>PA</v>
      </c>
      <c r="J817" s="124" t="str">
        <f t="shared" si="37"/>
        <v>VA</v>
      </c>
      <c r="K817" s="124" t="str">
        <f t="shared" si="39"/>
        <v>Northeast</v>
      </c>
      <c r="L817" s="124" t="str">
        <f>INDEX('State '!$A$1:$C$62,MATCH($I817,'State '!$B:$B,0),3)</f>
        <v>Northeast</v>
      </c>
      <c r="M817" s="124" t="str">
        <f>INDEX('State '!$A$1:$C$62,MATCH($J817,'State '!$B:$B,0),3)</f>
        <v>Northeast</v>
      </c>
      <c r="N817" s="124"/>
      <c r="O817" s="86">
        <v>22</v>
      </c>
      <c r="P817" s="86">
        <v>379</v>
      </c>
      <c r="Q817" s="86">
        <v>242</v>
      </c>
      <c r="R817" s="125"/>
      <c r="S817" s="124" t="s">
        <v>135</v>
      </c>
      <c r="T817" s="124" t="s">
        <v>390</v>
      </c>
      <c r="U817" s="124" t="s">
        <v>1590</v>
      </c>
      <c r="V817" s="124"/>
      <c r="W817" s="126"/>
    </row>
    <row r="818" spans="1:23" s="20" customFormat="1" x14ac:dyDescent="0.2">
      <c r="A818" s="123">
        <v>39990</v>
      </c>
      <c r="B818" s="102" t="s">
        <v>1727</v>
      </c>
      <c r="C818" s="102" t="s">
        <v>260</v>
      </c>
      <c r="D818" s="102" t="s">
        <v>141</v>
      </c>
      <c r="E818" s="102" t="s">
        <v>144</v>
      </c>
      <c r="F818" s="83">
        <v>35643</v>
      </c>
      <c r="G818" s="84">
        <v>1997</v>
      </c>
      <c r="H818" s="124" t="s">
        <v>29</v>
      </c>
      <c r="I818" s="124" t="str">
        <f t="shared" si="38"/>
        <v>WY</v>
      </c>
      <c r="J818" s="124" t="str">
        <f t="shared" si="37"/>
        <v>WY</v>
      </c>
      <c r="K818" s="124" t="str">
        <f t="shared" si="39"/>
        <v>Mountain</v>
      </c>
      <c r="L818" s="124" t="str">
        <f>INDEX('State '!$A$1:$C$62,MATCH($I818,'State '!$B:$B,0),3)</f>
        <v>Mountain</v>
      </c>
      <c r="M818" s="124" t="str">
        <f>INDEX('State '!$A$1:$C$62,MATCH($J818,'State '!$B:$B,0),3)</f>
        <v>Mountain</v>
      </c>
      <c r="N818" s="124"/>
      <c r="O818" s="86">
        <v>10.8</v>
      </c>
      <c r="P818" s="86"/>
      <c r="Q818" s="86">
        <v>40</v>
      </c>
      <c r="R818" s="125">
        <v>36</v>
      </c>
      <c r="S818" s="124" t="s">
        <v>135</v>
      </c>
      <c r="T818" s="124" t="s">
        <v>390</v>
      </c>
      <c r="U818" s="124" t="s">
        <v>1728</v>
      </c>
      <c r="V818" s="124"/>
      <c r="W818" s="126"/>
    </row>
    <row r="819" spans="1:23" s="20" customFormat="1" x14ac:dyDescent="0.2">
      <c r="A819" s="123">
        <v>39990</v>
      </c>
      <c r="B819" s="102" t="s">
        <v>1767</v>
      </c>
      <c r="C819" s="102" t="s">
        <v>225</v>
      </c>
      <c r="D819" s="102" t="s">
        <v>141</v>
      </c>
      <c r="E819" s="102" t="s">
        <v>144</v>
      </c>
      <c r="F819" s="83">
        <v>35735</v>
      </c>
      <c r="G819" s="84">
        <v>1997</v>
      </c>
      <c r="H819" s="124" t="s">
        <v>1768</v>
      </c>
      <c r="I819" s="124" t="str">
        <f t="shared" si="38"/>
        <v>PA</v>
      </c>
      <c r="J819" s="124" t="str">
        <f t="shared" si="37"/>
        <v>VA</v>
      </c>
      <c r="K819" s="124" t="str">
        <f t="shared" si="39"/>
        <v>Northeast</v>
      </c>
      <c r="L819" s="124" t="str">
        <f>INDEX('State '!$A$1:$C$62,MATCH($I819,'State '!$B:$B,0),3)</f>
        <v>Northeast</v>
      </c>
      <c r="M819" s="124" t="str">
        <f>INDEX('State '!$A$1:$C$62,MATCH($J819,'State '!$B:$B,0),3)</f>
        <v>Northeast</v>
      </c>
      <c r="N819" s="124"/>
      <c r="O819" s="86">
        <v>15.2</v>
      </c>
      <c r="P819" s="86"/>
      <c r="Q819" s="86">
        <v>19.5</v>
      </c>
      <c r="R819" s="125">
        <v>30</v>
      </c>
      <c r="S819" s="124" t="s">
        <v>135</v>
      </c>
      <c r="T819" s="124" t="s">
        <v>390</v>
      </c>
      <c r="U819" s="124" t="s">
        <v>1651</v>
      </c>
      <c r="V819" s="124"/>
      <c r="W819" s="126"/>
    </row>
    <row r="820" spans="1:23" s="20" customFormat="1" x14ac:dyDescent="0.2">
      <c r="A820" s="123">
        <v>39990</v>
      </c>
      <c r="B820" s="102" t="s">
        <v>1772</v>
      </c>
      <c r="C820" s="102" t="s">
        <v>341</v>
      </c>
      <c r="D820" s="102" t="s">
        <v>141</v>
      </c>
      <c r="E820" s="102" t="s">
        <v>144</v>
      </c>
      <c r="F820" s="83">
        <v>35735</v>
      </c>
      <c r="G820" s="84">
        <v>1997</v>
      </c>
      <c r="H820" s="124" t="s">
        <v>53</v>
      </c>
      <c r="I820" s="124" t="str">
        <f t="shared" si="38"/>
        <v>SC</v>
      </c>
      <c r="J820" s="124" t="str">
        <f t="shared" si="37"/>
        <v>SC</v>
      </c>
      <c r="K820" s="124" t="str">
        <f t="shared" si="39"/>
        <v>Southeast</v>
      </c>
      <c r="L820" s="124" t="str">
        <f>INDEX('State '!$A$1:$C$62,MATCH($I820,'State '!$B:$B,0),3)</f>
        <v>Southeast</v>
      </c>
      <c r="M820" s="124" t="str">
        <f>INDEX('State '!$A$1:$C$62,MATCH($J820,'State '!$B:$B,0),3)</f>
        <v>Southeast</v>
      </c>
      <c r="N820" s="124"/>
      <c r="O820" s="86">
        <v>10</v>
      </c>
      <c r="P820" s="86"/>
      <c r="Q820" s="86">
        <v>200</v>
      </c>
      <c r="R820" s="125"/>
      <c r="S820" s="124" t="s">
        <v>139</v>
      </c>
      <c r="T820" s="124" t="s">
        <v>188</v>
      </c>
      <c r="U820" s="124" t="s">
        <v>391</v>
      </c>
      <c r="V820" s="124"/>
      <c r="W820" s="126"/>
    </row>
    <row r="821" spans="1:23" s="20" customFormat="1" x14ac:dyDescent="0.2">
      <c r="A821" s="123">
        <v>39990</v>
      </c>
      <c r="B821" s="102" t="s">
        <v>1758</v>
      </c>
      <c r="C821" s="102" t="s">
        <v>331</v>
      </c>
      <c r="D821" s="102" t="s">
        <v>137</v>
      </c>
      <c r="E821" s="102" t="s">
        <v>144</v>
      </c>
      <c r="F821" s="83">
        <v>35735</v>
      </c>
      <c r="G821" s="84">
        <v>1997</v>
      </c>
      <c r="H821" s="124" t="s">
        <v>1137</v>
      </c>
      <c r="I821" s="124" t="str">
        <f t="shared" si="38"/>
        <v>GM</v>
      </c>
      <c r="J821" s="124" t="str">
        <f t="shared" si="37"/>
        <v>LA</v>
      </c>
      <c r="K821" s="124" t="str">
        <f t="shared" si="39"/>
        <v>Gulf of Mexico, South Central</v>
      </c>
      <c r="L821" s="124" t="str">
        <f>INDEX('State '!$A$1:$C$62,MATCH($I821,'State '!$B:$B,0),3)</f>
        <v>Gulf of Mexico</v>
      </c>
      <c r="M821" s="124" t="str">
        <f>INDEX('State '!$A$1:$C$62,MATCH($J821,'State '!$B:$B,0),3)</f>
        <v>South Central</v>
      </c>
      <c r="N821" s="124"/>
      <c r="O821" s="86">
        <v>176.97</v>
      </c>
      <c r="P821" s="86">
        <v>147</v>
      </c>
      <c r="Q821" s="86">
        <v>600</v>
      </c>
      <c r="R821" s="125" t="s">
        <v>1759</v>
      </c>
      <c r="S821" s="124" t="s">
        <v>135</v>
      </c>
      <c r="T821" s="124" t="s">
        <v>390</v>
      </c>
      <c r="U821" s="124" t="s">
        <v>1760</v>
      </c>
      <c r="V821" s="124"/>
      <c r="W821" s="126"/>
    </row>
    <row r="822" spans="1:23" s="20" customFormat="1" x14ac:dyDescent="0.2">
      <c r="A822" s="123">
        <v>39990</v>
      </c>
      <c r="B822" s="102" t="s">
        <v>1700</v>
      </c>
      <c r="C822" s="102" t="s">
        <v>219</v>
      </c>
      <c r="D822" s="102" t="s">
        <v>141</v>
      </c>
      <c r="E822" s="102" t="s">
        <v>144</v>
      </c>
      <c r="F822" s="83">
        <v>35504</v>
      </c>
      <c r="G822" s="84">
        <v>1997</v>
      </c>
      <c r="H822" s="124" t="s">
        <v>464</v>
      </c>
      <c r="I822" s="124" t="str">
        <f t="shared" si="38"/>
        <v>DE</v>
      </c>
      <c r="J822" s="124" t="str">
        <f t="shared" si="37"/>
        <v>MD</v>
      </c>
      <c r="K822" s="124" t="str">
        <f t="shared" si="39"/>
        <v>Northeast</v>
      </c>
      <c r="L822" s="124" t="str">
        <f>INDEX('State '!$A$1:$C$62,MATCH($I822,'State '!$B:$B,0),3)</f>
        <v>Northeast</v>
      </c>
      <c r="M822" s="124" t="str">
        <f>INDEX('State '!$A$1:$C$62,MATCH($J822,'State '!$B:$B,0),3)</f>
        <v>Northeast</v>
      </c>
      <c r="N822" s="124"/>
      <c r="O822" s="86">
        <v>6.8</v>
      </c>
      <c r="P822" s="86">
        <v>29</v>
      </c>
      <c r="Q822" s="86">
        <v>5</v>
      </c>
      <c r="R822" s="125">
        <v>8</v>
      </c>
      <c r="S822" s="124" t="s">
        <v>135</v>
      </c>
      <c r="T822" s="124" t="s">
        <v>390</v>
      </c>
      <c r="U822" s="124" t="s">
        <v>1701</v>
      </c>
      <c r="V822" s="124"/>
      <c r="W822" s="126"/>
    </row>
    <row r="823" spans="1:23" s="20" customFormat="1" x14ac:dyDescent="0.2">
      <c r="A823" s="123">
        <v>39990</v>
      </c>
      <c r="B823" s="102" t="s">
        <v>1731</v>
      </c>
      <c r="C823" s="102" t="s">
        <v>1785</v>
      </c>
      <c r="D823" s="102" t="s">
        <v>141</v>
      </c>
      <c r="E823" s="102" t="s">
        <v>144</v>
      </c>
      <c r="F823" s="83">
        <v>35519</v>
      </c>
      <c r="G823" s="84">
        <v>1997</v>
      </c>
      <c r="H823" s="124" t="s">
        <v>40</v>
      </c>
      <c r="I823" s="124" t="str">
        <f t="shared" si="38"/>
        <v>AZ</v>
      </c>
      <c r="J823" s="124" t="str">
        <f t="shared" si="37"/>
        <v>AZ</v>
      </c>
      <c r="K823" s="124" t="str">
        <f t="shared" si="39"/>
        <v>Mountain</v>
      </c>
      <c r="L823" s="124" t="str">
        <f>INDEX('State '!$A$1:$C$62,MATCH($I823,'State '!$B:$B,0),3)</f>
        <v>Mountain</v>
      </c>
      <c r="M823" s="124" t="str">
        <f>INDEX('State '!$A$1:$C$62,MATCH($J823,'State '!$B:$B,0),3)</f>
        <v>Mountain</v>
      </c>
      <c r="N823" s="124"/>
      <c r="O823" s="86">
        <v>19.600000000000001</v>
      </c>
      <c r="P823" s="86"/>
      <c r="Q823" s="86">
        <v>180</v>
      </c>
      <c r="R823" s="125">
        <v>30</v>
      </c>
      <c r="S823" s="124" t="s">
        <v>135</v>
      </c>
      <c r="T823" s="124" t="s">
        <v>390</v>
      </c>
      <c r="U823" s="124" t="s">
        <v>1732</v>
      </c>
      <c r="V823" s="124"/>
      <c r="W823" s="126"/>
    </row>
    <row r="824" spans="1:23" s="20" customFormat="1" x14ac:dyDescent="0.2">
      <c r="A824" s="123">
        <v>39990</v>
      </c>
      <c r="B824" s="102" t="s">
        <v>1735</v>
      </c>
      <c r="C824" s="102" t="s">
        <v>1785</v>
      </c>
      <c r="D824" s="102" t="s">
        <v>134</v>
      </c>
      <c r="E824" s="102" t="s">
        <v>144</v>
      </c>
      <c r="F824" s="83">
        <v>35784</v>
      </c>
      <c r="G824" s="84">
        <v>1997</v>
      </c>
      <c r="H824" s="124" t="s">
        <v>419</v>
      </c>
      <c r="I824" s="124" t="str">
        <f t="shared" si="38"/>
        <v>TX</v>
      </c>
      <c r="J824" s="124" t="str">
        <f t="shared" si="37"/>
        <v>MX</v>
      </c>
      <c r="K824" s="124" t="str">
        <f t="shared" si="39"/>
        <v>South Central, Mexico</v>
      </c>
      <c r="L824" s="124" t="str">
        <f>INDEX('State '!$A$1:$C$62,MATCH($I824,'State '!$B:$B,0),3)</f>
        <v>South Central</v>
      </c>
      <c r="M824" s="124" t="str">
        <f>INDEX('State '!$A$1:$C$62,MATCH($J824,'State '!$B:$B,0),3)</f>
        <v>Mexico</v>
      </c>
      <c r="N824" s="124"/>
      <c r="O824" s="86">
        <v>35</v>
      </c>
      <c r="P824" s="86">
        <v>45</v>
      </c>
      <c r="Q824" s="86">
        <v>212</v>
      </c>
      <c r="R824" s="125">
        <v>24</v>
      </c>
      <c r="S824" s="124" t="s">
        <v>135</v>
      </c>
      <c r="T824" s="124" t="s">
        <v>390</v>
      </c>
      <c r="U824" s="124" t="s">
        <v>1736</v>
      </c>
      <c r="V824" s="124"/>
      <c r="W824" s="126"/>
    </row>
    <row r="825" spans="1:23" s="20" customFormat="1" x14ac:dyDescent="0.2">
      <c r="A825" s="123">
        <v>39990</v>
      </c>
      <c r="B825" s="102" t="s">
        <v>1712</v>
      </c>
      <c r="C825" s="102" t="s">
        <v>233</v>
      </c>
      <c r="D825" s="102" t="s">
        <v>141</v>
      </c>
      <c r="E825" s="102" t="s">
        <v>144</v>
      </c>
      <c r="F825" s="83">
        <v>35735</v>
      </c>
      <c r="G825" s="84">
        <v>1997</v>
      </c>
      <c r="H825" s="124" t="s">
        <v>1713</v>
      </c>
      <c r="I825" s="124" t="str">
        <f t="shared" si="38"/>
        <v>TN</v>
      </c>
      <c r="J825" s="124" t="str">
        <f t="shared" si="37"/>
        <v>VA</v>
      </c>
      <c r="K825" s="124" t="str">
        <f t="shared" si="39"/>
        <v>Midwest, Northeast</v>
      </c>
      <c r="L825" s="124" t="str">
        <f>INDEX('State '!$A$1:$C$62,MATCH($I825,'State '!$B:$B,0),3)</f>
        <v>Midwest</v>
      </c>
      <c r="M825" s="124" t="str">
        <f>INDEX('State '!$A$1:$C$62,MATCH($J825,'State '!$B:$B,0),3)</f>
        <v>Northeast</v>
      </c>
      <c r="N825" s="124"/>
      <c r="O825" s="86">
        <v>5.17</v>
      </c>
      <c r="P825" s="86">
        <v>6</v>
      </c>
      <c r="Q825" s="86">
        <v>24</v>
      </c>
      <c r="R825" s="125" t="s">
        <v>1714</v>
      </c>
      <c r="S825" s="124" t="s">
        <v>135</v>
      </c>
      <c r="T825" s="124" t="s">
        <v>390</v>
      </c>
      <c r="U825" s="124" t="s">
        <v>1715</v>
      </c>
      <c r="V825" s="124"/>
      <c r="W825" s="126"/>
    </row>
    <row r="826" spans="1:23" s="20" customFormat="1" x14ac:dyDescent="0.2">
      <c r="A826" s="123">
        <v>39990</v>
      </c>
      <c r="B826" s="102" t="s">
        <v>1737</v>
      </c>
      <c r="C826" s="102" t="s">
        <v>241</v>
      </c>
      <c r="D826" s="102" t="s">
        <v>137</v>
      </c>
      <c r="E826" s="102" t="s">
        <v>144</v>
      </c>
      <c r="F826" s="83">
        <v>35751</v>
      </c>
      <c r="G826" s="84">
        <v>1997</v>
      </c>
      <c r="H826" s="124" t="s">
        <v>0</v>
      </c>
      <c r="I826" s="124" t="str">
        <f t="shared" si="38"/>
        <v>LA</v>
      </c>
      <c r="J826" s="124" t="str">
        <f t="shared" si="37"/>
        <v>LA</v>
      </c>
      <c r="K826" s="124" t="str">
        <f t="shared" si="39"/>
        <v>South Central</v>
      </c>
      <c r="L826" s="124" t="str">
        <f>INDEX('State '!$A$1:$C$62,MATCH($I826,'State '!$B:$B,0),3)</f>
        <v>South Central</v>
      </c>
      <c r="M826" s="124" t="str">
        <f>INDEX('State '!$A$1:$C$62,MATCH($J826,'State '!$B:$B,0),3)</f>
        <v>South Central</v>
      </c>
      <c r="N826" s="124"/>
      <c r="O826" s="86">
        <v>20.5</v>
      </c>
      <c r="P826" s="86">
        <v>16</v>
      </c>
      <c r="Q826" s="86">
        <v>735</v>
      </c>
      <c r="R826" s="125">
        <v>30</v>
      </c>
      <c r="S826" s="124" t="s">
        <v>135</v>
      </c>
      <c r="T826" s="124" t="s">
        <v>390</v>
      </c>
      <c r="U826" s="124" t="s">
        <v>1738</v>
      </c>
      <c r="V826" s="124"/>
      <c r="W826" s="126"/>
    </row>
    <row r="827" spans="1:23" s="20" customFormat="1" x14ac:dyDescent="0.2">
      <c r="A827" s="123">
        <v>39990</v>
      </c>
      <c r="B827" s="102" t="s">
        <v>1761</v>
      </c>
      <c r="C827" s="102" t="s">
        <v>280</v>
      </c>
      <c r="D827" s="102" t="s">
        <v>134</v>
      </c>
      <c r="E827" s="102" t="s">
        <v>144</v>
      </c>
      <c r="F827" s="83">
        <v>35779</v>
      </c>
      <c r="G827" s="84">
        <v>1997</v>
      </c>
      <c r="H827" s="124" t="s">
        <v>29</v>
      </c>
      <c r="I827" s="124" t="str">
        <f t="shared" si="38"/>
        <v>WY</v>
      </c>
      <c r="J827" s="124" t="str">
        <f t="shared" si="37"/>
        <v>WY</v>
      </c>
      <c r="K827" s="124" t="str">
        <f t="shared" si="39"/>
        <v>Mountain</v>
      </c>
      <c r="L827" s="124" t="str">
        <f>INDEX('State '!$A$1:$C$62,MATCH($I827,'State '!$B:$B,0),3)</f>
        <v>Mountain</v>
      </c>
      <c r="M827" s="124" t="str">
        <f>INDEX('State '!$A$1:$C$62,MATCH($J827,'State '!$B:$B,0),3)</f>
        <v>Mountain</v>
      </c>
      <c r="N827" s="124"/>
      <c r="O827" s="86">
        <v>2.6</v>
      </c>
      <c r="P827" s="86">
        <v>71</v>
      </c>
      <c r="Q827" s="86">
        <v>45</v>
      </c>
      <c r="R827" s="125"/>
      <c r="S827" s="124" t="s">
        <v>135</v>
      </c>
      <c r="T827" s="124" t="s">
        <v>390</v>
      </c>
      <c r="U827" s="124" t="s">
        <v>1762</v>
      </c>
      <c r="V827" s="124"/>
      <c r="W827" s="126"/>
    </row>
    <row r="828" spans="1:23" s="20" customFormat="1" x14ac:dyDescent="0.2">
      <c r="A828" s="123">
        <v>39990</v>
      </c>
      <c r="B828" s="102" t="s">
        <v>1717</v>
      </c>
      <c r="C828" s="102" t="s">
        <v>384</v>
      </c>
      <c r="D828" s="102" t="s">
        <v>141</v>
      </c>
      <c r="E828" s="102" t="s">
        <v>144</v>
      </c>
      <c r="F828" s="83">
        <v>35735</v>
      </c>
      <c r="G828" s="84">
        <v>1997</v>
      </c>
      <c r="H828" s="124" t="s">
        <v>1533</v>
      </c>
      <c r="I828" s="124" t="str">
        <f t="shared" si="38"/>
        <v>SK</v>
      </c>
      <c r="J828" s="124" t="str">
        <f t="shared" si="37"/>
        <v>ND</v>
      </c>
      <c r="K828" s="124" t="str">
        <f t="shared" si="39"/>
        <v>Canada, Mountain</v>
      </c>
      <c r="L828" s="124" t="str">
        <f>INDEX('State '!$A$1:$C$62,MATCH($I828,'State '!$B:$B,0),3)</f>
        <v>Canada</v>
      </c>
      <c r="M828" s="124" t="str">
        <f>INDEX('State '!$A$1:$C$62,MATCH($J828,'State '!$B:$B,0),3)</f>
        <v>Mountain</v>
      </c>
      <c r="N828" s="124"/>
      <c r="O828" s="86">
        <v>1.3</v>
      </c>
      <c r="P828" s="86">
        <v>1.2</v>
      </c>
      <c r="Q828" s="86">
        <v>3.3</v>
      </c>
      <c r="R828" s="125">
        <v>8</v>
      </c>
      <c r="S828" s="124" t="s">
        <v>135</v>
      </c>
      <c r="T828" s="124" t="s">
        <v>390</v>
      </c>
      <c r="U828" s="124" t="s">
        <v>1718</v>
      </c>
      <c r="V828" s="124"/>
      <c r="W828" s="126"/>
    </row>
    <row r="829" spans="1:23" s="20" customFormat="1" ht="25.5" x14ac:dyDescent="0.2">
      <c r="A829" s="123">
        <v>39990</v>
      </c>
      <c r="B829" s="102" t="s">
        <v>1707</v>
      </c>
      <c r="C829" s="102" t="s">
        <v>204</v>
      </c>
      <c r="D829" s="102" t="s">
        <v>142</v>
      </c>
      <c r="E829" s="102" t="s">
        <v>144</v>
      </c>
      <c r="F829" s="83">
        <v>35643</v>
      </c>
      <c r="G829" s="84">
        <v>1997</v>
      </c>
      <c r="H829" s="124" t="s">
        <v>1708</v>
      </c>
      <c r="I829" s="124" t="str">
        <f t="shared" si="38"/>
        <v>WY</v>
      </c>
      <c r="J829" s="124" t="str">
        <f t="shared" si="37"/>
        <v>MO</v>
      </c>
      <c r="K829" s="124" t="str">
        <f t="shared" si="39"/>
        <v>Mountain, South Central, Midwest</v>
      </c>
      <c r="L829" s="124" t="str">
        <f>INDEX('State '!$A$1:$C$62,MATCH($I829,'State '!$B:$B,0),3)</f>
        <v>Mountain</v>
      </c>
      <c r="M829" s="124" t="str">
        <f>INDEX('State '!$A$1:$C$62,MATCH($J829,'State '!$B:$B,0),3)</f>
        <v>Midwest</v>
      </c>
      <c r="N829" s="124" t="s">
        <v>2576</v>
      </c>
      <c r="O829" s="86">
        <v>159</v>
      </c>
      <c r="P829" s="86">
        <v>850</v>
      </c>
      <c r="Q829" s="86">
        <v>255</v>
      </c>
      <c r="R829" s="125" t="s">
        <v>1709</v>
      </c>
      <c r="S829" s="124" t="s">
        <v>135</v>
      </c>
      <c r="T829" s="124" t="s">
        <v>390</v>
      </c>
      <c r="U829" s="124" t="s">
        <v>1710</v>
      </c>
      <c r="V829" s="124"/>
      <c r="W829" s="126"/>
    </row>
    <row r="830" spans="1:23" s="20" customFormat="1" x14ac:dyDescent="0.2">
      <c r="A830" s="123">
        <v>39990</v>
      </c>
      <c r="B830" s="102" t="s">
        <v>1763</v>
      </c>
      <c r="C830" s="102" t="s">
        <v>353</v>
      </c>
      <c r="D830" s="102" t="s">
        <v>141</v>
      </c>
      <c r="E830" s="102" t="s">
        <v>144</v>
      </c>
      <c r="F830" s="83">
        <v>35735</v>
      </c>
      <c r="G830" s="84">
        <v>1997</v>
      </c>
      <c r="H830" s="124" t="s">
        <v>17</v>
      </c>
      <c r="I830" s="124" t="str">
        <f t="shared" si="38"/>
        <v>AL</v>
      </c>
      <c r="J830" s="124" t="str">
        <f t="shared" si="37"/>
        <v>AL</v>
      </c>
      <c r="K830" s="124" t="str">
        <f t="shared" si="39"/>
        <v>South Central</v>
      </c>
      <c r="L830" s="124" t="str">
        <f>INDEX('State '!$A$1:$C$62,MATCH($I830,'State '!$B:$B,0),3)</f>
        <v>South Central</v>
      </c>
      <c r="M830" s="124" t="str">
        <f>INDEX('State '!$A$1:$C$62,MATCH($J830,'State '!$B:$B,0),3)</f>
        <v>South Central</v>
      </c>
      <c r="N830" s="124"/>
      <c r="O830" s="86">
        <v>1.8</v>
      </c>
      <c r="P830" s="86"/>
      <c r="Q830" s="86">
        <v>8.3000000000000007</v>
      </c>
      <c r="R830" s="125"/>
      <c r="S830" s="124" t="s">
        <v>135</v>
      </c>
      <c r="T830" s="124" t="s">
        <v>390</v>
      </c>
      <c r="U830" s="124" t="s">
        <v>1764</v>
      </c>
      <c r="V830" s="124"/>
      <c r="W830" s="126"/>
    </row>
    <row r="831" spans="1:23" s="20" customFormat="1" x14ac:dyDescent="0.2">
      <c r="A831" s="123">
        <v>39990</v>
      </c>
      <c r="B831" s="102" t="s">
        <v>1765</v>
      </c>
      <c r="C831" s="102" t="s">
        <v>386</v>
      </c>
      <c r="D831" s="102" t="s">
        <v>137</v>
      </c>
      <c r="E831" s="102" t="s">
        <v>144</v>
      </c>
      <c r="F831" s="83">
        <v>35735</v>
      </c>
      <c r="G831" s="84">
        <v>1997</v>
      </c>
      <c r="H831" s="124" t="s">
        <v>1137</v>
      </c>
      <c r="I831" s="124" t="str">
        <f t="shared" si="38"/>
        <v>GM</v>
      </c>
      <c r="J831" s="124" t="str">
        <f t="shared" si="37"/>
        <v>LA</v>
      </c>
      <c r="K831" s="124" t="str">
        <f t="shared" si="39"/>
        <v>Gulf of Mexico, South Central</v>
      </c>
      <c r="L831" s="124" t="str">
        <f>INDEX('State '!$A$1:$C$62,MATCH($I831,'State '!$B:$B,0),3)</f>
        <v>Gulf of Mexico</v>
      </c>
      <c r="M831" s="124" t="str">
        <f>INDEX('State '!$A$1:$C$62,MATCH($J831,'State '!$B:$B,0),3)</f>
        <v>South Central</v>
      </c>
      <c r="N831" s="124"/>
      <c r="O831" s="86">
        <v>121</v>
      </c>
      <c r="P831" s="86">
        <v>87</v>
      </c>
      <c r="Q831" s="86">
        <v>600</v>
      </c>
      <c r="R831" s="125">
        <v>30</v>
      </c>
      <c r="S831" s="124" t="s">
        <v>135</v>
      </c>
      <c r="T831" s="124" t="s">
        <v>390</v>
      </c>
      <c r="U831" s="124" t="s">
        <v>1766</v>
      </c>
      <c r="V831" s="124"/>
      <c r="W831" s="126"/>
    </row>
    <row r="832" spans="1:23" s="20" customFormat="1" x14ac:dyDescent="0.2">
      <c r="A832" s="123">
        <v>39990</v>
      </c>
      <c r="B832" s="102" t="s">
        <v>1729</v>
      </c>
      <c r="C832" s="102" t="s">
        <v>202</v>
      </c>
      <c r="D832" s="102" t="s">
        <v>137</v>
      </c>
      <c r="E832" s="102" t="s">
        <v>144</v>
      </c>
      <c r="F832" s="83">
        <v>35735</v>
      </c>
      <c r="G832" s="84">
        <v>1997</v>
      </c>
      <c r="H832" s="124" t="s">
        <v>1382</v>
      </c>
      <c r="I832" s="124" t="str">
        <f t="shared" si="38"/>
        <v>NY</v>
      </c>
      <c r="J832" s="124" t="str">
        <f t="shared" si="37"/>
        <v>PA</v>
      </c>
      <c r="K832" s="124" t="str">
        <f t="shared" si="39"/>
        <v>Northeast</v>
      </c>
      <c r="L832" s="124" t="str">
        <f>INDEX('State '!$A$1:$C$62,MATCH($I832,'State '!$B:$B,0),3)</f>
        <v>Northeast</v>
      </c>
      <c r="M832" s="124" t="str">
        <f>INDEX('State '!$A$1:$C$62,MATCH($J832,'State '!$B:$B,0),3)</f>
        <v>Northeast</v>
      </c>
      <c r="N832" s="124"/>
      <c r="O832" s="86">
        <v>5.5</v>
      </c>
      <c r="P832" s="86">
        <v>139</v>
      </c>
      <c r="Q832" s="86">
        <v>25</v>
      </c>
      <c r="R832" s="125"/>
      <c r="S832" s="124" t="s">
        <v>135</v>
      </c>
      <c r="T832" s="124" t="s">
        <v>390</v>
      </c>
      <c r="U832" s="124" t="s">
        <v>1730</v>
      </c>
      <c r="V832" s="124"/>
      <c r="W832" s="126"/>
    </row>
    <row r="833" spans="1:23" s="20" customFormat="1" ht="25.5" x14ac:dyDescent="0.2">
      <c r="A833" s="123">
        <v>39990</v>
      </c>
      <c r="B833" s="102" t="s">
        <v>1739</v>
      </c>
      <c r="C833" s="102" t="s">
        <v>262</v>
      </c>
      <c r="D833" s="102" t="s">
        <v>141</v>
      </c>
      <c r="E833" s="102" t="s">
        <v>144</v>
      </c>
      <c r="F833" s="83">
        <v>35735</v>
      </c>
      <c r="G833" s="84">
        <v>1997</v>
      </c>
      <c r="H833" s="124" t="s">
        <v>1740</v>
      </c>
      <c r="I833" s="124" t="str">
        <f t="shared" si="38"/>
        <v>KS</v>
      </c>
      <c r="J833" s="124" t="str">
        <f t="shared" ref="J833:J881" si="40">RIGHT($H833,2)</f>
        <v>WI</v>
      </c>
      <c r="K833" s="124" t="str">
        <f t="shared" si="39"/>
        <v>South Central, Mountain, Midwest</v>
      </c>
      <c r="L833" s="124" t="str">
        <f>INDEX('State '!$A$1:$C$62,MATCH($I833,'State '!$B:$B,0),3)</f>
        <v>South Central</v>
      </c>
      <c r="M833" s="124" t="str">
        <f>INDEX('State '!$A$1:$C$62,MATCH($J833,'State '!$B:$B,0),3)</f>
        <v>Midwest</v>
      </c>
      <c r="N833" s="124" t="s">
        <v>2574</v>
      </c>
      <c r="O833" s="86">
        <v>102</v>
      </c>
      <c r="P833" s="86">
        <v>39</v>
      </c>
      <c r="Q833" s="86">
        <v>244</v>
      </c>
      <c r="R833" s="125"/>
      <c r="S833" s="124" t="s">
        <v>135</v>
      </c>
      <c r="T833" s="124" t="s">
        <v>390</v>
      </c>
      <c r="U833" s="124" t="s">
        <v>1649</v>
      </c>
      <c r="V833" s="124"/>
      <c r="W833" s="126"/>
    </row>
    <row r="834" spans="1:23" s="20" customFormat="1" x14ac:dyDescent="0.2">
      <c r="A834" s="123">
        <v>39990</v>
      </c>
      <c r="B834" s="102" t="s">
        <v>1774</v>
      </c>
      <c r="C834" s="102" t="s">
        <v>230</v>
      </c>
      <c r="D834" s="102" t="s">
        <v>141</v>
      </c>
      <c r="E834" s="102" t="s">
        <v>144</v>
      </c>
      <c r="F834" s="83">
        <v>35779</v>
      </c>
      <c r="G834" s="125">
        <v>1997</v>
      </c>
      <c r="H834" s="124" t="s">
        <v>845</v>
      </c>
      <c r="I834" s="124" t="str">
        <f t="shared" si="38"/>
        <v>NV</v>
      </c>
      <c r="J834" s="124" t="str">
        <f t="shared" si="40"/>
        <v>CA</v>
      </c>
      <c r="K834" s="124" t="str">
        <f t="shared" si="39"/>
        <v>Mountain, Pacific</v>
      </c>
      <c r="L834" s="124" t="str">
        <f>INDEX('State '!$A$1:$C$62,MATCH($I834,'State '!$B:$B,0),3)</f>
        <v>Mountain</v>
      </c>
      <c r="M834" s="124" t="str">
        <f>INDEX('State '!$A$1:$C$62,MATCH($J834,'State '!$B:$B,0),3)</f>
        <v>Pacific</v>
      </c>
      <c r="N834" s="124"/>
      <c r="O834" s="86">
        <v>10.5</v>
      </c>
      <c r="P834" s="86">
        <v>23</v>
      </c>
      <c r="Q834" s="86">
        <v>12.78</v>
      </c>
      <c r="R834" s="125" t="s">
        <v>1211</v>
      </c>
      <c r="S834" s="124" t="s">
        <v>135</v>
      </c>
      <c r="T834" s="124" t="s">
        <v>390</v>
      </c>
      <c r="U834" s="124" t="s">
        <v>1775</v>
      </c>
      <c r="V834" s="124"/>
      <c r="W834" s="126"/>
    </row>
    <row r="835" spans="1:23" s="20" customFormat="1" x14ac:dyDescent="0.2">
      <c r="A835" s="123">
        <v>39990</v>
      </c>
      <c r="B835" s="102" t="s">
        <v>1769</v>
      </c>
      <c r="C835" s="102" t="s">
        <v>354</v>
      </c>
      <c r="D835" s="102" t="s">
        <v>141</v>
      </c>
      <c r="E835" s="102" t="s">
        <v>144</v>
      </c>
      <c r="F835" s="83">
        <v>35612</v>
      </c>
      <c r="G835" s="125">
        <v>1997</v>
      </c>
      <c r="H835" s="124" t="s">
        <v>1497</v>
      </c>
      <c r="I835" s="124" t="str">
        <f t="shared" ref="I835:I881" si="41">LEFT($H835,2)</f>
        <v>CA</v>
      </c>
      <c r="J835" s="124" t="str">
        <f t="shared" si="40"/>
        <v>MX</v>
      </c>
      <c r="K835" s="124" t="str">
        <f t="shared" ref="K835:K881" si="42">IF($L835=$M835,L835,CONCATENATE($L835,", ",IF(ISBLANK(N835),"",CONCATENATE(N835,", ")),$M835))</f>
        <v>Pacific, Mexico</v>
      </c>
      <c r="L835" s="124" t="str">
        <f>INDEX('State '!$A$1:$C$62,MATCH($I835,'State '!$B:$B,0),3)</f>
        <v>Pacific</v>
      </c>
      <c r="M835" s="124" t="str">
        <f>INDEX('State '!$A$1:$C$62,MATCH($J835,'State '!$B:$B,0),3)</f>
        <v>Mexico</v>
      </c>
      <c r="N835" s="124"/>
      <c r="O835" s="86">
        <v>0.25</v>
      </c>
      <c r="P835" s="86">
        <v>1</v>
      </c>
      <c r="Q835" s="86">
        <v>25</v>
      </c>
      <c r="R835" s="125">
        <v>16</v>
      </c>
      <c r="S835" s="124" t="s">
        <v>135</v>
      </c>
      <c r="T835" s="124" t="s">
        <v>390</v>
      </c>
      <c r="U835" s="124" t="s">
        <v>391</v>
      </c>
      <c r="V835" s="124"/>
      <c r="W835" s="126"/>
    </row>
    <row r="836" spans="1:23" s="20" customFormat="1" x14ac:dyDescent="0.2">
      <c r="A836" s="123">
        <v>39990</v>
      </c>
      <c r="B836" s="102" t="s">
        <v>1752</v>
      </c>
      <c r="C836" s="102" t="s">
        <v>216</v>
      </c>
      <c r="D836" s="102" t="s">
        <v>141</v>
      </c>
      <c r="E836" s="102" t="s">
        <v>144</v>
      </c>
      <c r="F836" s="83">
        <v>35735</v>
      </c>
      <c r="G836" s="125">
        <v>1997</v>
      </c>
      <c r="H836" s="124" t="s">
        <v>1753</v>
      </c>
      <c r="I836" s="124" t="str">
        <f t="shared" si="41"/>
        <v>GA</v>
      </c>
      <c r="J836" s="124" t="str">
        <f t="shared" si="40"/>
        <v>SC</v>
      </c>
      <c r="K836" s="124" t="str">
        <f t="shared" si="42"/>
        <v>Southeast</v>
      </c>
      <c r="L836" s="124" t="str">
        <f>INDEX('State '!$A$1:$C$62,MATCH($I836,'State '!$B:$B,0),3)</f>
        <v>Southeast</v>
      </c>
      <c r="M836" s="124" t="str">
        <f>INDEX('State '!$A$1:$C$62,MATCH($J836,'State '!$B:$B,0),3)</f>
        <v>Southeast</v>
      </c>
      <c r="N836" s="124"/>
      <c r="O836" s="86">
        <v>36</v>
      </c>
      <c r="P836" s="86">
        <v>27</v>
      </c>
      <c r="Q836" s="86">
        <v>45.88</v>
      </c>
      <c r="R836" s="125" t="s">
        <v>1754</v>
      </c>
      <c r="S836" s="124" t="s">
        <v>135</v>
      </c>
      <c r="T836" s="124" t="s">
        <v>390</v>
      </c>
      <c r="U836" s="124" t="s">
        <v>1755</v>
      </c>
      <c r="V836" s="124"/>
      <c r="W836" s="126"/>
    </row>
    <row r="837" spans="1:23" s="20" customFormat="1" x14ac:dyDescent="0.2">
      <c r="A837" s="123">
        <v>39990</v>
      </c>
      <c r="B837" s="102" t="s">
        <v>1756</v>
      </c>
      <c r="C837" s="102" t="s">
        <v>385</v>
      </c>
      <c r="D837" s="102" t="s">
        <v>141</v>
      </c>
      <c r="E837" s="102" t="s">
        <v>144</v>
      </c>
      <c r="F837" s="83">
        <v>35733</v>
      </c>
      <c r="G837" s="125">
        <v>1997</v>
      </c>
      <c r="H837" s="124" t="s">
        <v>6</v>
      </c>
      <c r="I837" s="124" t="str">
        <f t="shared" si="41"/>
        <v>TX</v>
      </c>
      <c r="J837" s="124" t="str">
        <f t="shared" si="40"/>
        <v>TX</v>
      </c>
      <c r="K837" s="124" t="str">
        <f t="shared" si="42"/>
        <v>South Central</v>
      </c>
      <c r="L837" s="124" t="str">
        <f>INDEX('State '!$A$1:$C$62,MATCH($I837,'State '!$B:$B,0),3)</f>
        <v>South Central</v>
      </c>
      <c r="M837" s="124" t="str">
        <f>INDEX('State '!$A$1:$C$62,MATCH($J837,'State '!$B:$B,0),3)</f>
        <v>South Central</v>
      </c>
      <c r="N837" s="124"/>
      <c r="O837" s="86"/>
      <c r="P837" s="86">
        <v>53</v>
      </c>
      <c r="Q837" s="86">
        <v>90</v>
      </c>
      <c r="R837" s="125" t="s">
        <v>1464</v>
      </c>
      <c r="S837" s="124" t="s">
        <v>139</v>
      </c>
      <c r="T837" s="124" t="s">
        <v>188</v>
      </c>
      <c r="U837" s="124" t="s">
        <v>391</v>
      </c>
      <c r="V837" s="124"/>
      <c r="W837" s="126"/>
    </row>
    <row r="838" spans="1:23" s="20" customFormat="1" x14ac:dyDescent="0.2">
      <c r="A838" s="123">
        <v>39990</v>
      </c>
      <c r="B838" s="102" t="s">
        <v>1920</v>
      </c>
      <c r="C838" s="102" t="s">
        <v>293</v>
      </c>
      <c r="D838" s="102" t="s">
        <v>141</v>
      </c>
      <c r="E838" s="102" t="s">
        <v>144</v>
      </c>
      <c r="F838" s="83">
        <v>35735</v>
      </c>
      <c r="G838" s="125">
        <v>1997</v>
      </c>
      <c r="H838" s="124" t="s">
        <v>857</v>
      </c>
      <c r="I838" s="124" t="str">
        <f t="shared" si="41"/>
        <v>ON</v>
      </c>
      <c r="J838" s="124" t="str">
        <f t="shared" si="40"/>
        <v>NY</v>
      </c>
      <c r="K838" s="124" t="str">
        <f t="shared" si="42"/>
        <v>Canada, Northeast</v>
      </c>
      <c r="L838" s="124" t="str">
        <f>INDEX('State '!$A$1:$C$62,MATCH($I838,'State '!$B:$B,0),3)</f>
        <v>Canada</v>
      </c>
      <c r="M838" s="124" t="str">
        <f>INDEX('State '!$A$1:$C$62,MATCH($J838,'State '!$B:$B,0),3)</f>
        <v>Northeast</v>
      </c>
      <c r="N838" s="124"/>
      <c r="O838" s="86"/>
      <c r="P838" s="86"/>
      <c r="Q838" s="86">
        <v>48</v>
      </c>
      <c r="R838" s="125">
        <v>20</v>
      </c>
      <c r="S838" s="124" t="s">
        <v>135</v>
      </c>
      <c r="T838" s="124" t="s">
        <v>842</v>
      </c>
      <c r="U838" s="124" t="s">
        <v>391</v>
      </c>
      <c r="V838" s="124"/>
      <c r="W838" s="126"/>
    </row>
    <row r="839" spans="1:23" s="20" customFormat="1" x14ac:dyDescent="0.2">
      <c r="A839" s="123">
        <v>39990</v>
      </c>
      <c r="B839" s="105" t="s">
        <v>1921</v>
      </c>
      <c r="C839" s="105" t="s">
        <v>293</v>
      </c>
      <c r="D839" s="105" t="s">
        <v>141</v>
      </c>
      <c r="E839" s="102" t="s">
        <v>144</v>
      </c>
      <c r="F839" s="83">
        <v>35735</v>
      </c>
      <c r="G839" s="125">
        <v>1997</v>
      </c>
      <c r="H839" s="124" t="s">
        <v>1716</v>
      </c>
      <c r="I839" s="124" t="str">
        <f t="shared" si="41"/>
        <v>QU</v>
      </c>
      <c r="J839" s="124" t="str">
        <f t="shared" si="40"/>
        <v>NY</v>
      </c>
      <c r="K839" s="124" t="str">
        <f t="shared" si="42"/>
        <v>Canada, Northeast</v>
      </c>
      <c r="L839" s="124" t="str">
        <f>INDEX('State '!$A$1:$C$62,MATCH($I839,'State '!$B:$B,0),3)</f>
        <v>Canada</v>
      </c>
      <c r="M839" s="124" t="str">
        <f>INDEX('State '!$A$1:$C$62,MATCH($J839,'State '!$B:$B,0),3)</f>
        <v>Northeast</v>
      </c>
      <c r="N839" s="124"/>
      <c r="O839" s="86"/>
      <c r="P839" s="86"/>
      <c r="Q839" s="125">
        <v>24.9</v>
      </c>
      <c r="R839" s="129">
        <v>24</v>
      </c>
      <c r="S839" s="130" t="s">
        <v>135</v>
      </c>
      <c r="T839" s="124" t="s">
        <v>842</v>
      </c>
      <c r="U839" s="124" t="s">
        <v>391</v>
      </c>
      <c r="V839" s="124"/>
      <c r="W839" s="126"/>
    </row>
    <row r="840" spans="1:23" s="20" customFormat="1" x14ac:dyDescent="0.2">
      <c r="A840" s="123">
        <v>39990</v>
      </c>
      <c r="B840" s="102" t="s">
        <v>1922</v>
      </c>
      <c r="C840" s="102" t="s">
        <v>293</v>
      </c>
      <c r="D840" s="102" t="s">
        <v>141</v>
      </c>
      <c r="E840" s="102" t="s">
        <v>144</v>
      </c>
      <c r="F840" s="83">
        <v>35735</v>
      </c>
      <c r="G840" s="125">
        <v>1997</v>
      </c>
      <c r="H840" s="124" t="s">
        <v>1716</v>
      </c>
      <c r="I840" s="124" t="str">
        <f t="shared" si="41"/>
        <v>QU</v>
      </c>
      <c r="J840" s="124" t="str">
        <f t="shared" si="40"/>
        <v>NY</v>
      </c>
      <c r="K840" s="124" t="str">
        <f t="shared" si="42"/>
        <v>Canada, Northeast</v>
      </c>
      <c r="L840" s="124" t="str">
        <f>INDEX('State '!$A$1:$C$62,MATCH($I840,'State '!$B:$B,0),3)</f>
        <v>Canada</v>
      </c>
      <c r="M840" s="124" t="str">
        <f>INDEX('State '!$A$1:$C$62,MATCH($J840,'State '!$B:$B,0),3)</f>
        <v>Northeast</v>
      </c>
      <c r="N840" s="124"/>
      <c r="O840" s="86"/>
      <c r="P840" s="86"/>
      <c r="Q840" s="86">
        <v>39.1</v>
      </c>
      <c r="R840" s="125">
        <v>24</v>
      </c>
      <c r="S840" s="124" t="s">
        <v>135</v>
      </c>
      <c r="T840" s="124" t="s">
        <v>842</v>
      </c>
      <c r="U840" s="124" t="s">
        <v>391</v>
      </c>
      <c r="V840" s="124"/>
      <c r="W840" s="126"/>
    </row>
    <row r="841" spans="1:23" s="20" customFormat="1" x14ac:dyDescent="0.2">
      <c r="A841" s="123">
        <v>39990</v>
      </c>
      <c r="B841" s="102" t="s">
        <v>1923</v>
      </c>
      <c r="C841" s="102" t="s">
        <v>293</v>
      </c>
      <c r="D841" s="102" t="s">
        <v>141</v>
      </c>
      <c r="E841" s="102" t="s">
        <v>144</v>
      </c>
      <c r="F841" s="83">
        <v>35735</v>
      </c>
      <c r="G841" s="125">
        <v>1997</v>
      </c>
      <c r="H841" s="124" t="s">
        <v>1711</v>
      </c>
      <c r="I841" s="124" t="str">
        <f t="shared" si="41"/>
        <v>SK</v>
      </c>
      <c r="J841" s="124" t="str">
        <f t="shared" si="40"/>
        <v>MN</v>
      </c>
      <c r="K841" s="124" t="str">
        <f t="shared" si="42"/>
        <v>Canada, Midwest</v>
      </c>
      <c r="L841" s="124" t="str">
        <f>INDEX('State '!$A$1:$C$62,MATCH($I841,'State '!$B:$B,0),3)</f>
        <v>Canada</v>
      </c>
      <c r="M841" s="124" t="str">
        <f>INDEX('State '!$A$1:$C$62,MATCH($J841,'State '!$B:$B,0),3)</f>
        <v>Midwest</v>
      </c>
      <c r="N841" s="124"/>
      <c r="O841" s="86"/>
      <c r="P841" s="86"/>
      <c r="Q841" s="86">
        <v>56.4</v>
      </c>
      <c r="R841" s="125"/>
      <c r="S841" s="124" t="s">
        <v>135</v>
      </c>
      <c r="T841" s="124" t="s">
        <v>842</v>
      </c>
      <c r="U841" s="124" t="s">
        <v>391</v>
      </c>
      <c r="V841" s="124"/>
      <c r="W841" s="126"/>
    </row>
    <row r="842" spans="1:23" s="20" customFormat="1" x14ac:dyDescent="0.2">
      <c r="A842" s="123">
        <v>39990</v>
      </c>
      <c r="B842" s="102" t="s">
        <v>1719</v>
      </c>
      <c r="C842" s="102" t="s">
        <v>200</v>
      </c>
      <c r="D842" s="102" t="s">
        <v>141</v>
      </c>
      <c r="E842" s="102" t="s">
        <v>144</v>
      </c>
      <c r="F842" s="83">
        <v>35735</v>
      </c>
      <c r="G842" s="125">
        <v>1997</v>
      </c>
      <c r="H842" s="124" t="s">
        <v>7</v>
      </c>
      <c r="I842" s="124" t="str">
        <f t="shared" si="41"/>
        <v>PA</v>
      </c>
      <c r="J842" s="124" t="str">
        <f t="shared" si="40"/>
        <v>PA</v>
      </c>
      <c r="K842" s="124" t="str">
        <f t="shared" si="42"/>
        <v>Northeast</v>
      </c>
      <c r="L842" s="124" t="str">
        <f>INDEX('State '!$A$1:$C$62,MATCH($I842,'State '!$B:$B,0),3)</f>
        <v>Northeast</v>
      </c>
      <c r="M842" s="124" t="str">
        <f>INDEX('State '!$A$1:$C$62,MATCH($J842,'State '!$B:$B,0),3)</f>
        <v>Northeast</v>
      </c>
      <c r="N842" s="124"/>
      <c r="O842" s="86">
        <v>63.1</v>
      </c>
      <c r="P842" s="86">
        <v>26</v>
      </c>
      <c r="Q842" s="86">
        <v>142</v>
      </c>
      <c r="R842" s="125" t="s">
        <v>413</v>
      </c>
      <c r="S842" s="124" t="s">
        <v>135</v>
      </c>
      <c r="T842" s="124" t="s">
        <v>390</v>
      </c>
      <c r="U842" s="124" t="s">
        <v>1720</v>
      </c>
      <c r="V842" s="124"/>
      <c r="W842" s="126"/>
    </row>
    <row r="843" spans="1:23" s="20" customFormat="1" x14ac:dyDescent="0.2">
      <c r="A843" s="123">
        <v>39990</v>
      </c>
      <c r="B843" s="102" t="s">
        <v>1721</v>
      </c>
      <c r="C843" s="102" t="s">
        <v>200</v>
      </c>
      <c r="D843" s="102" t="s">
        <v>141</v>
      </c>
      <c r="E843" s="102" t="s">
        <v>144</v>
      </c>
      <c r="F843" s="83">
        <v>35779</v>
      </c>
      <c r="G843" s="125">
        <v>1997</v>
      </c>
      <c r="H843" s="124" t="s">
        <v>7</v>
      </c>
      <c r="I843" s="124" t="str">
        <f t="shared" si="41"/>
        <v>PA</v>
      </c>
      <c r="J843" s="124" t="str">
        <f t="shared" si="40"/>
        <v>PA</v>
      </c>
      <c r="K843" s="124" t="str">
        <f t="shared" si="42"/>
        <v>Northeast</v>
      </c>
      <c r="L843" s="124" t="str">
        <f>INDEX('State '!$A$1:$C$62,MATCH($I843,'State '!$B:$B,0),3)</f>
        <v>Northeast</v>
      </c>
      <c r="M843" s="124" t="str">
        <f>INDEX('State '!$A$1:$C$62,MATCH($J843,'State '!$B:$B,0),3)</f>
        <v>Northeast</v>
      </c>
      <c r="N843" s="124"/>
      <c r="O843" s="86">
        <v>12.8</v>
      </c>
      <c r="P843" s="86">
        <v>23</v>
      </c>
      <c r="Q843" s="86">
        <v>128</v>
      </c>
      <c r="R843" s="125">
        <v>20</v>
      </c>
      <c r="S843" s="124" t="s">
        <v>135</v>
      </c>
      <c r="T843" s="124" t="s">
        <v>390</v>
      </c>
      <c r="U843" s="124" t="s">
        <v>1722</v>
      </c>
      <c r="V843" s="124"/>
      <c r="W843" s="126"/>
    </row>
    <row r="844" spans="1:23" s="20" customFormat="1" x14ac:dyDescent="0.2">
      <c r="A844" s="123">
        <v>39990</v>
      </c>
      <c r="B844" s="102" t="s">
        <v>1733</v>
      </c>
      <c r="C844" s="102" t="s">
        <v>200</v>
      </c>
      <c r="D844" s="102" t="s">
        <v>141</v>
      </c>
      <c r="E844" s="102" t="s">
        <v>144</v>
      </c>
      <c r="F844" s="83">
        <v>35718</v>
      </c>
      <c r="G844" s="125">
        <v>1997</v>
      </c>
      <c r="H844" s="124" t="s">
        <v>7</v>
      </c>
      <c r="I844" s="124" t="str">
        <f t="shared" si="41"/>
        <v>PA</v>
      </c>
      <c r="J844" s="124" t="str">
        <f t="shared" si="40"/>
        <v>PA</v>
      </c>
      <c r="K844" s="124" t="str">
        <f t="shared" si="42"/>
        <v>Northeast</v>
      </c>
      <c r="L844" s="124" t="str">
        <f>INDEX('State '!$A$1:$C$62,MATCH($I844,'State '!$B:$B,0),3)</f>
        <v>Northeast</v>
      </c>
      <c r="M844" s="124" t="str">
        <f>INDEX('State '!$A$1:$C$62,MATCH($J844,'State '!$B:$B,0),3)</f>
        <v>Northeast</v>
      </c>
      <c r="N844" s="124"/>
      <c r="O844" s="86"/>
      <c r="P844" s="86">
        <v>10</v>
      </c>
      <c r="Q844" s="86">
        <v>20</v>
      </c>
      <c r="R844" s="125">
        <v>36</v>
      </c>
      <c r="S844" s="124" t="s">
        <v>135</v>
      </c>
      <c r="T844" s="124" t="s">
        <v>390</v>
      </c>
      <c r="U844" s="124" t="s">
        <v>1734</v>
      </c>
      <c r="V844" s="124"/>
      <c r="W844" s="126"/>
    </row>
    <row r="845" spans="1:23" s="20" customFormat="1" x14ac:dyDescent="0.2">
      <c r="A845" s="133">
        <v>39990</v>
      </c>
      <c r="B845" s="134" t="s">
        <v>1725</v>
      </c>
      <c r="C845" s="134" t="s">
        <v>357</v>
      </c>
      <c r="D845" s="134" t="s">
        <v>141</v>
      </c>
      <c r="E845" s="135" t="s">
        <v>144</v>
      </c>
      <c r="F845" s="136">
        <v>35674</v>
      </c>
      <c r="G845" s="137">
        <v>1997</v>
      </c>
      <c r="H845" s="138" t="s">
        <v>1398</v>
      </c>
      <c r="I845" s="124" t="str">
        <f t="shared" si="41"/>
        <v>CO</v>
      </c>
      <c r="J845" s="124" t="str">
        <f t="shared" si="40"/>
        <v>NE</v>
      </c>
      <c r="K845" s="124" t="str">
        <f t="shared" si="42"/>
        <v>Mountain</v>
      </c>
      <c r="L845" s="124" t="str">
        <f>INDEX('State '!$A$1:$C$62,MATCH($I845,'State '!$B:$B,0),3)</f>
        <v>Mountain</v>
      </c>
      <c r="M845" s="124" t="str">
        <f>INDEX('State '!$A$1:$C$62,MATCH($J845,'State '!$B:$B,0),3)</f>
        <v>Mountain</v>
      </c>
      <c r="N845" s="124" t="s">
        <v>2576</v>
      </c>
      <c r="O845" s="139">
        <v>10.94</v>
      </c>
      <c r="P845" s="139">
        <v>445</v>
      </c>
      <c r="Q845" s="139">
        <v>105</v>
      </c>
      <c r="R845" s="140">
        <v>36</v>
      </c>
      <c r="S845" s="141" t="s">
        <v>135</v>
      </c>
      <c r="T845" s="142" t="s">
        <v>390</v>
      </c>
      <c r="U845" s="143" t="s">
        <v>1726</v>
      </c>
      <c r="V845" s="124"/>
      <c r="W845" s="126"/>
    </row>
    <row r="846" spans="1:23" s="20" customFormat="1" x14ac:dyDescent="0.2">
      <c r="A846" s="133">
        <v>39990</v>
      </c>
      <c r="B846" s="134" t="s">
        <v>1781</v>
      </c>
      <c r="C846" s="134" t="s">
        <v>1942</v>
      </c>
      <c r="D846" s="134" t="s">
        <v>141</v>
      </c>
      <c r="E846" s="135" t="s">
        <v>144</v>
      </c>
      <c r="F846" s="136">
        <v>35765</v>
      </c>
      <c r="G846" s="137">
        <v>1997</v>
      </c>
      <c r="H846" s="138" t="s">
        <v>16</v>
      </c>
      <c r="I846" s="124" t="str">
        <f t="shared" si="41"/>
        <v>NC</v>
      </c>
      <c r="J846" s="124" t="str">
        <f t="shared" si="40"/>
        <v>NC</v>
      </c>
      <c r="K846" s="124" t="str">
        <f t="shared" si="42"/>
        <v>Southeast</v>
      </c>
      <c r="L846" s="124" t="str">
        <f>INDEX('State '!$A$1:$C$62,MATCH($I846,'State '!$B:$B,0),3)</f>
        <v>Southeast</v>
      </c>
      <c r="M846" s="124" t="str">
        <f>INDEX('State '!$A$1:$C$62,MATCH($J846,'State '!$B:$B,0),3)</f>
        <v>Southeast</v>
      </c>
      <c r="N846" s="124"/>
      <c r="O846" s="139">
        <v>13.2</v>
      </c>
      <c r="P846" s="139">
        <v>18</v>
      </c>
      <c r="Q846" s="139">
        <v>38</v>
      </c>
      <c r="R846" s="140" t="s">
        <v>948</v>
      </c>
      <c r="S846" s="141" t="s">
        <v>135</v>
      </c>
      <c r="T846" s="142" t="s">
        <v>390</v>
      </c>
      <c r="U846" s="143" t="s">
        <v>1782</v>
      </c>
      <c r="V846" s="124"/>
      <c r="W846" s="126"/>
    </row>
    <row r="847" spans="1:23" s="20" customFormat="1" x14ac:dyDescent="0.2">
      <c r="A847" s="123">
        <v>39990</v>
      </c>
      <c r="B847" s="102" t="s">
        <v>1746</v>
      </c>
      <c r="C847" s="102" t="s">
        <v>1942</v>
      </c>
      <c r="D847" s="102" t="s">
        <v>141</v>
      </c>
      <c r="E847" s="102" t="s">
        <v>144</v>
      </c>
      <c r="F847" s="83">
        <v>36100</v>
      </c>
      <c r="G847" s="125">
        <v>1997</v>
      </c>
      <c r="H847" s="124" t="s">
        <v>7</v>
      </c>
      <c r="I847" s="124" t="str">
        <f t="shared" si="41"/>
        <v>PA</v>
      </c>
      <c r="J847" s="124" t="str">
        <f t="shared" si="40"/>
        <v>PA</v>
      </c>
      <c r="K847" s="124" t="str">
        <f t="shared" si="42"/>
        <v>Northeast</v>
      </c>
      <c r="L847" s="124" t="str">
        <f>INDEX('State '!$A$1:$C$62,MATCH($I847,'State '!$B:$B,0),3)</f>
        <v>Northeast</v>
      </c>
      <c r="M847" s="124" t="str">
        <f>INDEX('State '!$A$1:$C$62,MATCH($J847,'State '!$B:$B,0),3)</f>
        <v>Northeast</v>
      </c>
      <c r="N847" s="124"/>
      <c r="O847" s="86">
        <v>9.8000000000000007</v>
      </c>
      <c r="P847" s="86">
        <v>4.88</v>
      </c>
      <c r="Q847" s="86">
        <v>35</v>
      </c>
      <c r="R847" s="125">
        <v>36</v>
      </c>
      <c r="S847" s="124" t="s">
        <v>135</v>
      </c>
      <c r="T847" s="124" t="s">
        <v>390</v>
      </c>
      <c r="U847" s="124" t="s">
        <v>1747</v>
      </c>
      <c r="V847" s="124"/>
      <c r="W847" s="126"/>
    </row>
    <row r="848" spans="1:23" s="20" customFormat="1" x14ac:dyDescent="0.2">
      <c r="A848" s="123">
        <v>39990</v>
      </c>
      <c r="B848" s="102" t="s">
        <v>1743</v>
      </c>
      <c r="C848" s="102" t="s">
        <v>1942</v>
      </c>
      <c r="D848" s="102" t="s">
        <v>141</v>
      </c>
      <c r="E848" s="102" t="s">
        <v>144</v>
      </c>
      <c r="F848" s="83">
        <v>35735</v>
      </c>
      <c r="G848" s="125">
        <v>1997</v>
      </c>
      <c r="H848" s="124" t="s">
        <v>1744</v>
      </c>
      <c r="I848" s="124" t="str">
        <f t="shared" si="41"/>
        <v>MS</v>
      </c>
      <c r="J848" s="124" t="str">
        <f t="shared" si="40"/>
        <v>SC</v>
      </c>
      <c r="K848" s="124" t="str">
        <f t="shared" si="42"/>
        <v>South Central, Southeast</v>
      </c>
      <c r="L848" s="124" t="str">
        <f>INDEX('State '!$A$1:$C$62,MATCH($I848,'State '!$B:$B,0),3)</f>
        <v>South Central</v>
      </c>
      <c r="M848" s="124" t="str">
        <f>INDEX('State '!$A$1:$C$62,MATCH($J848,'State '!$B:$B,0),3)</f>
        <v>Southeast</v>
      </c>
      <c r="N848" s="124"/>
      <c r="O848" s="86">
        <v>85</v>
      </c>
      <c r="P848" s="86"/>
      <c r="Q848" s="86">
        <v>145</v>
      </c>
      <c r="R848" s="125">
        <v>42</v>
      </c>
      <c r="S848" s="124" t="s">
        <v>135</v>
      </c>
      <c r="T848" s="124" t="s">
        <v>390</v>
      </c>
      <c r="U848" s="124" t="s">
        <v>1745</v>
      </c>
      <c r="V848" s="124"/>
      <c r="W848" s="126"/>
    </row>
    <row r="849" spans="1:23" s="20" customFormat="1" x14ac:dyDescent="0.2">
      <c r="A849" s="123">
        <v>39990</v>
      </c>
      <c r="B849" s="105" t="s">
        <v>1773</v>
      </c>
      <c r="C849" s="105" t="s">
        <v>388</v>
      </c>
      <c r="D849" s="105" t="s">
        <v>137</v>
      </c>
      <c r="E849" s="102" t="s">
        <v>144</v>
      </c>
      <c r="F849" s="83">
        <v>35521</v>
      </c>
      <c r="G849" s="125">
        <v>1997</v>
      </c>
      <c r="H849" s="124" t="s">
        <v>37</v>
      </c>
      <c r="I849" s="124" t="str">
        <f t="shared" si="41"/>
        <v>OK</v>
      </c>
      <c r="J849" s="124" t="str">
        <f t="shared" si="40"/>
        <v>OK</v>
      </c>
      <c r="K849" s="124" t="str">
        <f t="shared" si="42"/>
        <v>South Central</v>
      </c>
      <c r="L849" s="124" t="str">
        <f>INDEX('State '!$A$1:$C$62,MATCH($I849,'State '!$B:$B,0),3)</f>
        <v>South Central</v>
      </c>
      <c r="M849" s="124" t="str">
        <f>INDEX('State '!$A$1:$C$62,MATCH($J849,'State '!$B:$B,0),3)</f>
        <v>South Central</v>
      </c>
      <c r="N849" s="124"/>
      <c r="O849" s="86">
        <v>75</v>
      </c>
      <c r="P849" s="86">
        <v>130</v>
      </c>
      <c r="Q849" s="125">
        <v>255</v>
      </c>
      <c r="R849" s="129">
        <v>24</v>
      </c>
      <c r="S849" s="130" t="s">
        <v>139</v>
      </c>
      <c r="T849" s="124" t="s">
        <v>188</v>
      </c>
      <c r="U849" s="124" t="s">
        <v>391</v>
      </c>
      <c r="V849" s="124"/>
      <c r="W849" s="126"/>
    </row>
    <row r="850" spans="1:23" s="20" customFormat="1" x14ac:dyDescent="0.2">
      <c r="A850" s="123">
        <v>39990</v>
      </c>
      <c r="B850" s="102" t="s">
        <v>1779</v>
      </c>
      <c r="C850" s="102" t="s">
        <v>268</v>
      </c>
      <c r="D850" s="102" t="s">
        <v>141</v>
      </c>
      <c r="E850" s="102" t="s">
        <v>144</v>
      </c>
      <c r="F850" s="83">
        <v>35765</v>
      </c>
      <c r="G850" s="125">
        <v>1997</v>
      </c>
      <c r="H850" s="124" t="s">
        <v>43</v>
      </c>
      <c r="I850" s="124" t="str">
        <f t="shared" si="41"/>
        <v>NM</v>
      </c>
      <c r="J850" s="124" t="str">
        <f t="shared" si="40"/>
        <v>NM</v>
      </c>
      <c r="K850" s="124" t="str">
        <f t="shared" si="42"/>
        <v>Mountain</v>
      </c>
      <c r="L850" s="124" t="str">
        <f>INDEX('State '!$A$1:$C$62,MATCH($I850,'State '!$B:$B,0),3)</f>
        <v>Mountain</v>
      </c>
      <c r="M850" s="124" t="str">
        <f>INDEX('State '!$A$1:$C$62,MATCH($J850,'State '!$B:$B,0),3)</f>
        <v>Mountain</v>
      </c>
      <c r="N850" s="124"/>
      <c r="O850" s="86">
        <v>0.03</v>
      </c>
      <c r="P850" s="86"/>
      <c r="Q850" s="86">
        <v>26</v>
      </c>
      <c r="R850" s="125"/>
      <c r="S850" s="124" t="s">
        <v>135</v>
      </c>
      <c r="T850" s="124" t="s">
        <v>390</v>
      </c>
      <c r="U850" s="124" t="s">
        <v>1780</v>
      </c>
      <c r="V850" s="124"/>
      <c r="W850" s="126"/>
    </row>
    <row r="851" spans="1:23" s="20" customFormat="1" x14ac:dyDescent="0.2">
      <c r="A851" s="123">
        <v>39990</v>
      </c>
      <c r="B851" s="102" t="s">
        <v>1770</v>
      </c>
      <c r="C851" s="102" t="s">
        <v>387</v>
      </c>
      <c r="D851" s="102" t="s">
        <v>137</v>
      </c>
      <c r="E851" s="102" t="s">
        <v>144</v>
      </c>
      <c r="F851" s="83">
        <v>35735</v>
      </c>
      <c r="G851" s="125">
        <v>1997</v>
      </c>
      <c r="H851" s="124" t="s">
        <v>47</v>
      </c>
      <c r="I851" s="124" t="str">
        <f t="shared" si="41"/>
        <v>GM</v>
      </c>
      <c r="J851" s="124" t="str">
        <f t="shared" si="40"/>
        <v>GM</v>
      </c>
      <c r="K851" s="124" t="str">
        <f t="shared" si="42"/>
        <v>Gulf of Mexico</v>
      </c>
      <c r="L851" s="124" t="str">
        <f>INDEX('State '!$A$1:$C$62,MATCH($I851,'State '!$B:$B,0),3)</f>
        <v>Gulf of Mexico</v>
      </c>
      <c r="M851" s="124" t="str">
        <f>INDEX('State '!$A$1:$C$62,MATCH($J851,'State '!$B:$B,0),3)</f>
        <v>Gulf of Mexico</v>
      </c>
      <c r="N851" s="124"/>
      <c r="O851" s="86">
        <v>39.1</v>
      </c>
      <c r="P851" s="86">
        <v>52</v>
      </c>
      <c r="Q851" s="86">
        <v>328</v>
      </c>
      <c r="R851" s="125">
        <v>24</v>
      </c>
      <c r="S851" s="124" t="s">
        <v>135</v>
      </c>
      <c r="T851" s="124" t="s">
        <v>390</v>
      </c>
      <c r="U851" s="124" t="s">
        <v>1771</v>
      </c>
      <c r="V851" s="124"/>
      <c r="W851" s="126"/>
    </row>
    <row r="852" spans="1:23" s="20" customFormat="1" x14ac:dyDescent="0.2">
      <c r="A852" s="123">
        <v>39990</v>
      </c>
      <c r="B852" s="102" t="s">
        <v>1776</v>
      </c>
      <c r="C852" s="102" t="s">
        <v>271</v>
      </c>
      <c r="D852" s="102" t="s">
        <v>141</v>
      </c>
      <c r="E852" s="102" t="s">
        <v>144</v>
      </c>
      <c r="F852" s="83">
        <v>35735</v>
      </c>
      <c r="G852" s="125">
        <v>1997</v>
      </c>
      <c r="H852" s="124" t="s">
        <v>1777</v>
      </c>
      <c r="I852" s="124" t="str">
        <f t="shared" si="41"/>
        <v>MB</v>
      </c>
      <c r="J852" s="124" t="str">
        <f t="shared" si="40"/>
        <v>WI</v>
      </c>
      <c r="K852" s="124" t="str">
        <f t="shared" si="42"/>
        <v>Canada, Midwest</v>
      </c>
      <c r="L852" s="124" t="str">
        <f>INDEX('State '!$A$1:$C$62,MATCH($I852,'State '!$B:$B,0),3)</f>
        <v>Canada</v>
      </c>
      <c r="M852" s="124" t="str">
        <f>INDEX('State '!$A$1:$C$62,MATCH($J852,'State '!$B:$B,0),3)</f>
        <v>Midwest</v>
      </c>
      <c r="N852" s="124"/>
      <c r="O852" s="86">
        <v>27.9</v>
      </c>
      <c r="P852" s="86">
        <v>150</v>
      </c>
      <c r="Q852" s="86">
        <v>59.68</v>
      </c>
      <c r="R852" s="125">
        <v>24</v>
      </c>
      <c r="S852" s="124" t="s">
        <v>135</v>
      </c>
      <c r="T852" s="124" t="s">
        <v>390</v>
      </c>
      <c r="U852" s="124" t="s">
        <v>1778</v>
      </c>
      <c r="V852" s="124"/>
      <c r="W852" s="126"/>
    </row>
    <row r="853" spans="1:23" s="20" customFormat="1" x14ac:dyDescent="0.2">
      <c r="A853" s="123">
        <v>39990</v>
      </c>
      <c r="B853" s="102" t="s">
        <v>1931</v>
      </c>
      <c r="C853" s="102" t="s">
        <v>249</v>
      </c>
      <c r="D853" s="102" t="s">
        <v>141</v>
      </c>
      <c r="E853" s="102" t="s">
        <v>144</v>
      </c>
      <c r="F853" s="83">
        <v>35643</v>
      </c>
      <c r="G853" s="125">
        <v>1997</v>
      </c>
      <c r="H853" s="124" t="s">
        <v>713</v>
      </c>
      <c r="I853" s="124" t="str">
        <f t="shared" si="41"/>
        <v>WY</v>
      </c>
      <c r="J853" s="124" t="str">
        <f t="shared" si="40"/>
        <v>CO</v>
      </c>
      <c r="K853" s="124" t="str">
        <f t="shared" si="42"/>
        <v>Mountain</v>
      </c>
      <c r="L853" s="124" t="str">
        <f>INDEX('State '!$A$1:$C$62,MATCH($I853,'State '!$B:$B,0),3)</f>
        <v>Mountain</v>
      </c>
      <c r="M853" s="124" t="str">
        <f>INDEX('State '!$A$1:$C$62,MATCH($J853,'State '!$B:$B,0),3)</f>
        <v>Mountain</v>
      </c>
      <c r="N853" s="124"/>
      <c r="O853" s="86">
        <v>39.9</v>
      </c>
      <c r="P853" s="86"/>
      <c r="Q853" s="86">
        <v>192</v>
      </c>
      <c r="R853" s="125">
        <v>36</v>
      </c>
      <c r="S853" s="124" t="s">
        <v>135</v>
      </c>
      <c r="T853" s="124" t="s">
        <v>390</v>
      </c>
      <c r="U853" s="124" t="s">
        <v>1724</v>
      </c>
      <c r="V853" s="124"/>
      <c r="W853" s="126"/>
    </row>
    <row r="854" spans="1:23" s="20" customFormat="1" x14ac:dyDescent="0.2">
      <c r="A854" s="123">
        <v>39990</v>
      </c>
      <c r="B854" s="102" t="s">
        <v>1702</v>
      </c>
      <c r="C854" s="102" t="s">
        <v>366</v>
      </c>
      <c r="D854" s="102" t="s">
        <v>141</v>
      </c>
      <c r="E854" s="102" t="s">
        <v>144</v>
      </c>
      <c r="F854" s="83">
        <v>35735</v>
      </c>
      <c r="G854" s="125">
        <v>1997</v>
      </c>
      <c r="H854" s="124" t="s">
        <v>1202</v>
      </c>
      <c r="I854" s="124" t="str">
        <f t="shared" si="41"/>
        <v>KS</v>
      </c>
      <c r="J854" s="124" t="str">
        <f t="shared" si="40"/>
        <v>MO</v>
      </c>
      <c r="K854" s="124" t="str">
        <f t="shared" si="42"/>
        <v>South Central, Midwest</v>
      </c>
      <c r="L854" s="124" t="str">
        <f>INDEX('State '!$A$1:$C$62,MATCH($I854,'State '!$B:$B,0),3)</f>
        <v>South Central</v>
      </c>
      <c r="M854" s="124" t="str">
        <f>INDEX('State '!$A$1:$C$62,MATCH($J854,'State '!$B:$B,0),3)</f>
        <v>Midwest</v>
      </c>
      <c r="N854" s="124"/>
      <c r="O854" s="86">
        <v>6.1</v>
      </c>
      <c r="P854" s="86">
        <v>12.5</v>
      </c>
      <c r="Q854" s="86">
        <v>21.3</v>
      </c>
      <c r="R854" s="125">
        <v>20</v>
      </c>
      <c r="S854" s="124" t="s">
        <v>135</v>
      </c>
      <c r="T854" s="124" t="s">
        <v>390</v>
      </c>
      <c r="U854" s="124" t="s">
        <v>1703</v>
      </c>
      <c r="V854" s="124"/>
      <c r="W854" s="126"/>
    </row>
    <row r="855" spans="1:23" s="20" customFormat="1" x14ac:dyDescent="0.2">
      <c r="A855" s="123">
        <v>39990</v>
      </c>
      <c r="B855" s="102" t="s">
        <v>1704</v>
      </c>
      <c r="C855" s="102" t="s">
        <v>366</v>
      </c>
      <c r="D855" s="102" t="s">
        <v>141</v>
      </c>
      <c r="E855" s="102" t="s">
        <v>144</v>
      </c>
      <c r="F855" s="83">
        <v>35779</v>
      </c>
      <c r="G855" s="125">
        <v>1997</v>
      </c>
      <c r="H855" s="124" t="s">
        <v>1705</v>
      </c>
      <c r="I855" s="124" t="str">
        <f t="shared" si="41"/>
        <v>WY</v>
      </c>
      <c r="J855" s="124" t="str">
        <f t="shared" si="40"/>
        <v>KS</v>
      </c>
      <c r="K855" s="124" t="str">
        <f t="shared" si="42"/>
        <v>Mountain, South Central</v>
      </c>
      <c r="L855" s="124" t="str">
        <f>INDEX('State '!$A$1:$C$62,MATCH($I855,'State '!$B:$B,0),3)</f>
        <v>Mountain</v>
      </c>
      <c r="M855" s="124" t="str">
        <f>INDEX('State '!$A$1:$C$62,MATCH($J855,'State '!$B:$B,0),3)</f>
        <v>South Central</v>
      </c>
      <c r="N855" s="124"/>
      <c r="O855" s="86">
        <v>9.1999999999999993</v>
      </c>
      <c r="P855" s="86"/>
      <c r="Q855" s="86">
        <v>30</v>
      </c>
      <c r="R855" s="125">
        <v>20</v>
      </c>
      <c r="S855" s="124" t="s">
        <v>135</v>
      </c>
      <c r="T855" s="124" t="s">
        <v>390</v>
      </c>
      <c r="U855" s="124" t="s">
        <v>1706</v>
      </c>
      <c r="V855" s="124"/>
      <c r="W855" s="126"/>
    </row>
    <row r="856" spans="1:23" s="20" customFormat="1" x14ac:dyDescent="0.2">
      <c r="A856" s="123">
        <v>39990</v>
      </c>
      <c r="B856" s="102" t="s">
        <v>1802</v>
      </c>
      <c r="C856" s="102" t="s">
        <v>1792</v>
      </c>
      <c r="D856" s="102" t="s">
        <v>137</v>
      </c>
      <c r="E856" s="102" t="s">
        <v>144</v>
      </c>
      <c r="F856" s="83">
        <v>35370</v>
      </c>
      <c r="G856" s="84">
        <v>1996</v>
      </c>
      <c r="H856" s="124" t="s">
        <v>1509</v>
      </c>
      <c r="I856" s="124" t="str">
        <f t="shared" si="41"/>
        <v>MI</v>
      </c>
      <c r="J856" s="124" t="str">
        <f t="shared" si="40"/>
        <v>ON</v>
      </c>
      <c r="K856" s="124" t="str">
        <f t="shared" si="42"/>
        <v>Midwest, Canada</v>
      </c>
      <c r="L856" s="124" t="str">
        <f>INDEX('State '!$A$1:$C$62,MATCH($I856,'State '!$B:$B,0),3)</f>
        <v>Midwest</v>
      </c>
      <c r="M856" s="124" t="str">
        <f>INDEX('State '!$A$1:$C$62,MATCH($J856,'State '!$B:$B,0),3)</f>
        <v>Canada</v>
      </c>
      <c r="N856" s="124"/>
      <c r="O856" s="86">
        <v>15.3</v>
      </c>
      <c r="P856" s="86">
        <v>12</v>
      </c>
      <c r="Q856" s="86">
        <v>150</v>
      </c>
      <c r="R856" s="125">
        <v>24</v>
      </c>
      <c r="S856" s="124" t="s">
        <v>135</v>
      </c>
      <c r="T856" s="124" t="s">
        <v>390</v>
      </c>
      <c r="U856" s="124" t="s">
        <v>1803</v>
      </c>
      <c r="V856" s="124"/>
      <c r="W856" s="126"/>
    </row>
    <row r="857" spans="1:23" s="20" customFormat="1" x14ac:dyDescent="0.2">
      <c r="A857" s="123">
        <v>39990</v>
      </c>
      <c r="B857" s="102" t="s">
        <v>1804</v>
      </c>
      <c r="C857" s="102" t="s">
        <v>1805</v>
      </c>
      <c r="D857" s="102" t="s">
        <v>137</v>
      </c>
      <c r="E857" s="102" t="s">
        <v>144</v>
      </c>
      <c r="F857" s="83">
        <v>35370</v>
      </c>
      <c r="G857" s="84">
        <v>1996</v>
      </c>
      <c r="H857" s="124" t="s">
        <v>1137</v>
      </c>
      <c r="I857" s="124" t="str">
        <f t="shared" si="41"/>
        <v>GM</v>
      </c>
      <c r="J857" s="124" t="str">
        <f t="shared" si="40"/>
        <v>LA</v>
      </c>
      <c r="K857" s="124" t="str">
        <f t="shared" si="42"/>
        <v>Gulf of Mexico, South Central</v>
      </c>
      <c r="L857" s="124" t="str">
        <f>INDEX('State '!$A$1:$C$62,MATCH($I857,'State '!$B:$B,0),3)</f>
        <v>Gulf of Mexico</v>
      </c>
      <c r="M857" s="124" t="str">
        <f>INDEX('State '!$A$1:$C$62,MATCH($J857,'State '!$B:$B,0),3)</f>
        <v>South Central</v>
      </c>
      <c r="N857" s="124"/>
      <c r="O857" s="86">
        <v>60</v>
      </c>
      <c r="P857" s="86">
        <v>81</v>
      </c>
      <c r="Q857" s="86">
        <v>300</v>
      </c>
      <c r="R857" s="125">
        <v>30</v>
      </c>
      <c r="S857" s="124" t="s">
        <v>135</v>
      </c>
      <c r="T857" s="124" t="s">
        <v>390</v>
      </c>
      <c r="U857" s="124" t="s">
        <v>391</v>
      </c>
      <c r="V857" s="124"/>
      <c r="W857" s="126"/>
    </row>
    <row r="858" spans="1:23" s="20" customFormat="1" x14ac:dyDescent="0.2">
      <c r="A858" s="123">
        <v>39990</v>
      </c>
      <c r="B858" s="102" t="s">
        <v>1810</v>
      </c>
      <c r="C858" s="102" t="s">
        <v>263</v>
      </c>
      <c r="D858" s="102" t="s">
        <v>141</v>
      </c>
      <c r="E858" s="102" t="s">
        <v>144</v>
      </c>
      <c r="F858" s="83">
        <v>35370</v>
      </c>
      <c r="G858" s="84">
        <v>1996</v>
      </c>
      <c r="H858" s="124" t="s">
        <v>33</v>
      </c>
      <c r="I858" s="124" t="str">
        <f t="shared" si="41"/>
        <v>WV</v>
      </c>
      <c r="J858" s="124" t="str">
        <f t="shared" si="40"/>
        <v>WV</v>
      </c>
      <c r="K858" s="124" t="str">
        <f t="shared" si="42"/>
        <v>Northeast</v>
      </c>
      <c r="L858" s="124" t="str">
        <f>INDEX('State '!$A$1:$C$62,MATCH($I858,'State '!$B:$B,0),3)</f>
        <v>Northeast</v>
      </c>
      <c r="M858" s="124" t="str">
        <f>INDEX('State '!$A$1:$C$62,MATCH($J858,'State '!$B:$B,0),3)</f>
        <v>Northeast</v>
      </c>
      <c r="N858" s="124"/>
      <c r="O858" s="86">
        <v>14.86</v>
      </c>
      <c r="P858" s="86">
        <v>17.5</v>
      </c>
      <c r="Q858" s="86">
        <v>28.2</v>
      </c>
      <c r="R858" s="125">
        <v>20</v>
      </c>
      <c r="S858" s="124" t="s">
        <v>135</v>
      </c>
      <c r="T858" s="124" t="s">
        <v>390</v>
      </c>
      <c r="U858" s="124" t="s">
        <v>1811</v>
      </c>
      <c r="V858" s="124"/>
      <c r="W858" s="126"/>
    </row>
    <row r="859" spans="1:23" s="20" customFormat="1" x14ac:dyDescent="0.2">
      <c r="A859" s="123">
        <v>39990</v>
      </c>
      <c r="B859" s="102" t="s">
        <v>1806</v>
      </c>
      <c r="C859" s="102" t="s">
        <v>260</v>
      </c>
      <c r="D859" s="102" t="s">
        <v>141</v>
      </c>
      <c r="E859" s="102" t="s">
        <v>144</v>
      </c>
      <c r="F859" s="83">
        <v>35338</v>
      </c>
      <c r="G859" s="84">
        <v>1996</v>
      </c>
      <c r="H859" s="124" t="s">
        <v>25</v>
      </c>
      <c r="I859" s="124" t="str">
        <f t="shared" si="41"/>
        <v>CO</v>
      </c>
      <c r="J859" s="124" t="str">
        <f t="shared" si="40"/>
        <v>CO</v>
      </c>
      <c r="K859" s="124" t="str">
        <f t="shared" si="42"/>
        <v>Mountain</v>
      </c>
      <c r="L859" s="124" t="str">
        <f>INDEX('State '!$A$1:$C$62,MATCH($I859,'State '!$B:$B,0),3)</f>
        <v>Mountain</v>
      </c>
      <c r="M859" s="124" t="str">
        <f>INDEX('State '!$A$1:$C$62,MATCH($J859,'State '!$B:$B,0),3)</f>
        <v>Mountain</v>
      </c>
      <c r="N859" s="124"/>
      <c r="O859" s="86">
        <v>9.3000000000000007</v>
      </c>
      <c r="P859" s="86">
        <v>37</v>
      </c>
      <c r="Q859" s="86">
        <v>37</v>
      </c>
      <c r="R859" s="125"/>
      <c r="S859" s="124" t="s">
        <v>135</v>
      </c>
      <c r="T859" s="124" t="s">
        <v>390</v>
      </c>
      <c r="U859" s="124" t="s">
        <v>1807</v>
      </c>
      <c r="V859" s="124"/>
      <c r="W859" s="126"/>
    </row>
    <row r="860" spans="1:23" s="20" customFormat="1" x14ac:dyDescent="0.2">
      <c r="A860" s="123">
        <v>39990</v>
      </c>
      <c r="B860" s="102" t="s">
        <v>1808</v>
      </c>
      <c r="C860" s="102" t="s">
        <v>260</v>
      </c>
      <c r="D860" s="102" t="s">
        <v>134</v>
      </c>
      <c r="E860" s="102" t="s">
        <v>144</v>
      </c>
      <c r="F860" s="83">
        <v>35338</v>
      </c>
      <c r="G860" s="84">
        <v>1996</v>
      </c>
      <c r="H860" s="124" t="s">
        <v>6</v>
      </c>
      <c r="I860" s="124" t="str">
        <f t="shared" si="41"/>
        <v>TX</v>
      </c>
      <c r="J860" s="124" t="str">
        <f t="shared" si="40"/>
        <v>TX</v>
      </c>
      <c r="K860" s="124" t="str">
        <f t="shared" si="42"/>
        <v>South Central</v>
      </c>
      <c r="L860" s="124" t="str">
        <f>INDEX('State '!$A$1:$C$62,MATCH($I860,'State '!$B:$B,0),3)</f>
        <v>South Central</v>
      </c>
      <c r="M860" s="124" t="str">
        <f>INDEX('State '!$A$1:$C$62,MATCH($J860,'State '!$B:$B,0),3)</f>
        <v>South Central</v>
      </c>
      <c r="N860" s="124"/>
      <c r="O860" s="86"/>
      <c r="P860" s="86"/>
      <c r="Q860" s="86">
        <v>100</v>
      </c>
      <c r="R860" s="125"/>
      <c r="S860" s="124" t="s">
        <v>139</v>
      </c>
      <c r="T860" s="124" t="s">
        <v>188</v>
      </c>
      <c r="U860" s="124" t="s">
        <v>391</v>
      </c>
      <c r="V860" s="124"/>
      <c r="W860" s="126"/>
    </row>
    <row r="861" spans="1:23" s="20" customFormat="1" x14ac:dyDescent="0.2">
      <c r="A861" s="123">
        <v>39990</v>
      </c>
      <c r="B861" s="102" t="s">
        <v>1809</v>
      </c>
      <c r="C861" s="102" t="s">
        <v>260</v>
      </c>
      <c r="D861" s="102" t="s">
        <v>141</v>
      </c>
      <c r="E861" s="102" t="s">
        <v>144</v>
      </c>
      <c r="F861" s="83">
        <v>35414</v>
      </c>
      <c r="G861" s="84">
        <v>1996</v>
      </c>
      <c r="H861" s="124" t="s">
        <v>29</v>
      </c>
      <c r="I861" s="124" t="str">
        <f t="shared" si="41"/>
        <v>WY</v>
      </c>
      <c r="J861" s="124" t="str">
        <f t="shared" si="40"/>
        <v>WY</v>
      </c>
      <c r="K861" s="124" t="str">
        <f t="shared" si="42"/>
        <v>Mountain</v>
      </c>
      <c r="L861" s="124" t="str">
        <f>INDEX('State '!$A$1:$C$62,MATCH($I861,'State '!$B:$B,0),3)</f>
        <v>Mountain</v>
      </c>
      <c r="M861" s="124" t="str">
        <f>INDEX('State '!$A$1:$C$62,MATCH($J861,'State '!$B:$B,0),3)</f>
        <v>Mountain</v>
      </c>
      <c r="N861" s="124"/>
      <c r="O861" s="86">
        <v>10.8</v>
      </c>
      <c r="P861" s="86"/>
      <c r="Q861" s="86">
        <v>28</v>
      </c>
      <c r="R861" s="125">
        <v>36</v>
      </c>
      <c r="S861" s="124" t="s">
        <v>135</v>
      </c>
      <c r="T861" s="124" t="s">
        <v>390</v>
      </c>
      <c r="U861" s="124" t="s">
        <v>1728</v>
      </c>
      <c r="V861" s="124"/>
      <c r="W861" s="126"/>
    </row>
    <row r="862" spans="1:23" s="20" customFormat="1" x14ac:dyDescent="0.2">
      <c r="A862" s="123">
        <v>39990</v>
      </c>
      <c r="B862" s="102" t="s">
        <v>1812</v>
      </c>
      <c r="C862" s="102" t="s">
        <v>233</v>
      </c>
      <c r="D862" s="102" t="s">
        <v>141</v>
      </c>
      <c r="E862" s="102" t="s">
        <v>144</v>
      </c>
      <c r="F862" s="83">
        <v>35370</v>
      </c>
      <c r="G862" s="84">
        <v>1996</v>
      </c>
      <c r="H862" s="124" t="s">
        <v>1813</v>
      </c>
      <c r="I862" s="124" t="str">
        <f t="shared" si="41"/>
        <v>VA</v>
      </c>
      <c r="J862" s="124" t="str">
        <f t="shared" si="40"/>
        <v>TN</v>
      </c>
      <c r="K862" s="124" t="str">
        <f t="shared" si="42"/>
        <v>Northeast, Midwest</v>
      </c>
      <c r="L862" s="124" t="str">
        <f>INDEX('State '!$A$1:$C$62,MATCH($I862,'State '!$B:$B,0),3)</f>
        <v>Northeast</v>
      </c>
      <c r="M862" s="124" t="str">
        <f>INDEX('State '!$A$1:$C$62,MATCH($J862,'State '!$B:$B,0),3)</f>
        <v>Midwest</v>
      </c>
      <c r="N862" s="124"/>
      <c r="O862" s="86">
        <v>3</v>
      </c>
      <c r="P862" s="86">
        <v>6</v>
      </c>
      <c r="Q862" s="86">
        <v>12</v>
      </c>
      <c r="R862" s="125" t="s">
        <v>732</v>
      </c>
      <c r="S862" s="124" t="s">
        <v>135</v>
      </c>
      <c r="T862" s="124" t="s">
        <v>390</v>
      </c>
      <c r="U862" s="124" t="s">
        <v>391</v>
      </c>
      <c r="V862" s="124"/>
      <c r="W862" s="126"/>
    </row>
    <row r="863" spans="1:23" s="20" customFormat="1" x14ac:dyDescent="0.2">
      <c r="A863" s="123">
        <v>39990</v>
      </c>
      <c r="B863" s="102" t="s">
        <v>1818</v>
      </c>
      <c r="C863" s="102" t="s">
        <v>371</v>
      </c>
      <c r="D863" s="102" t="s">
        <v>141</v>
      </c>
      <c r="E863" s="102" t="s">
        <v>144</v>
      </c>
      <c r="F863" s="83">
        <v>35370</v>
      </c>
      <c r="G863" s="84">
        <v>1996</v>
      </c>
      <c r="H863" s="124" t="s">
        <v>41</v>
      </c>
      <c r="I863" s="124" t="str">
        <f t="shared" si="41"/>
        <v>MI</v>
      </c>
      <c r="J863" s="124" t="str">
        <f t="shared" si="40"/>
        <v>MI</v>
      </c>
      <c r="K863" s="124" t="str">
        <f t="shared" si="42"/>
        <v>Midwest</v>
      </c>
      <c r="L863" s="124" t="str">
        <f>INDEX('State '!$A$1:$C$62,MATCH($I863,'State '!$B:$B,0),3)</f>
        <v>Midwest</v>
      </c>
      <c r="M863" s="124" t="str">
        <f>INDEX('State '!$A$1:$C$62,MATCH($J863,'State '!$B:$B,0),3)</f>
        <v>Midwest</v>
      </c>
      <c r="N863" s="124"/>
      <c r="O863" s="86">
        <v>17.399999999999999</v>
      </c>
      <c r="P863" s="86">
        <v>13.8</v>
      </c>
      <c r="Q863" s="86">
        <v>5</v>
      </c>
      <c r="R863" s="125">
        <v>36</v>
      </c>
      <c r="S863" s="124" t="s">
        <v>135</v>
      </c>
      <c r="T863" s="124" t="s">
        <v>390</v>
      </c>
      <c r="U863" s="124" t="s">
        <v>1819</v>
      </c>
      <c r="V863" s="124"/>
      <c r="W863" s="126"/>
    </row>
    <row r="864" spans="1:23" s="20" customFormat="1" x14ac:dyDescent="0.2">
      <c r="A864" s="123">
        <v>39990</v>
      </c>
      <c r="B864" s="102" t="s">
        <v>1820</v>
      </c>
      <c r="C864" s="102" t="s">
        <v>371</v>
      </c>
      <c r="D864" s="102" t="s">
        <v>141</v>
      </c>
      <c r="E864" s="102" t="s">
        <v>144</v>
      </c>
      <c r="F864" s="83">
        <v>35377</v>
      </c>
      <c r="G864" s="84">
        <v>1996</v>
      </c>
      <c r="H864" s="124" t="s">
        <v>1509</v>
      </c>
      <c r="I864" s="124" t="str">
        <f t="shared" si="41"/>
        <v>MI</v>
      </c>
      <c r="J864" s="124" t="str">
        <f t="shared" si="40"/>
        <v>ON</v>
      </c>
      <c r="K864" s="124" t="str">
        <f t="shared" si="42"/>
        <v>Midwest, Canada</v>
      </c>
      <c r="L864" s="124" t="str">
        <f>INDEX('State '!$A$1:$C$62,MATCH($I864,'State '!$B:$B,0),3)</f>
        <v>Midwest</v>
      </c>
      <c r="M864" s="124" t="str">
        <f>INDEX('State '!$A$1:$C$62,MATCH($J864,'State '!$B:$B,0),3)</f>
        <v>Canada</v>
      </c>
      <c r="N864" s="124"/>
      <c r="O864" s="86">
        <v>3.9</v>
      </c>
      <c r="P864" s="86">
        <v>0.2</v>
      </c>
      <c r="Q864" s="86">
        <v>50</v>
      </c>
      <c r="R864" s="125">
        <v>36</v>
      </c>
      <c r="S864" s="124" t="s">
        <v>135</v>
      </c>
      <c r="T864" s="124" t="s">
        <v>390</v>
      </c>
      <c r="U864" s="124" t="s">
        <v>1821</v>
      </c>
      <c r="V864" s="124"/>
      <c r="W864" s="126"/>
    </row>
    <row r="865" spans="1:23" s="20" customFormat="1" x14ac:dyDescent="0.2">
      <c r="A865" s="123">
        <v>39990</v>
      </c>
      <c r="B865" s="102" t="s">
        <v>1800</v>
      </c>
      <c r="C865" s="102" t="s">
        <v>1801</v>
      </c>
      <c r="D865" s="102" t="s">
        <v>137</v>
      </c>
      <c r="E865" s="102" t="s">
        <v>144</v>
      </c>
      <c r="F865" s="83">
        <v>35339</v>
      </c>
      <c r="G865" s="84">
        <v>1996</v>
      </c>
      <c r="H865" s="124" t="s">
        <v>6</v>
      </c>
      <c r="I865" s="124" t="str">
        <f t="shared" si="41"/>
        <v>TX</v>
      </c>
      <c r="J865" s="124" t="str">
        <f t="shared" si="40"/>
        <v>TX</v>
      </c>
      <c r="K865" s="124" t="str">
        <f t="shared" si="42"/>
        <v>South Central</v>
      </c>
      <c r="L865" s="124" t="str">
        <f>INDEX('State '!$A$1:$C$62,MATCH($I865,'State '!$B:$B,0),3)</f>
        <v>South Central</v>
      </c>
      <c r="M865" s="124" t="str">
        <f>INDEX('State '!$A$1:$C$62,MATCH($J865,'State '!$B:$B,0),3)</f>
        <v>South Central</v>
      </c>
      <c r="N865" s="124"/>
      <c r="O865" s="86">
        <v>17</v>
      </c>
      <c r="P865" s="86">
        <v>70</v>
      </c>
      <c r="Q865" s="86">
        <v>274</v>
      </c>
      <c r="R865" s="125">
        <v>24</v>
      </c>
      <c r="S865" s="124" t="s">
        <v>135</v>
      </c>
      <c r="T865" s="124" t="s">
        <v>390</v>
      </c>
      <c r="U865" s="124" t="s">
        <v>1281</v>
      </c>
      <c r="V865" s="124"/>
      <c r="W865" s="126"/>
    </row>
    <row r="866" spans="1:23" s="20" customFormat="1" x14ac:dyDescent="0.2">
      <c r="A866" s="123">
        <v>39990</v>
      </c>
      <c r="B866" s="102" t="s">
        <v>1827</v>
      </c>
      <c r="C866" s="102" t="s">
        <v>262</v>
      </c>
      <c r="D866" s="102" t="s">
        <v>141</v>
      </c>
      <c r="E866" s="102" t="s">
        <v>144</v>
      </c>
      <c r="F866" s="83">
        <v>35370</v>
      </c>
      <c r="G866" s="84">
        <v>1996</v>
      </c>
      <c r="H866" s="124" t="s">
        <v>735</v>
      </c>
      <c r="I866" s="124" t="str">
        <f t="shared" si="41"/>
        <v>IA</v>
      </c>
      <c r="J866" s="124" t="str">
        <f t="shared" si="40"/>
        <v>IL</v>
      </c>
      <c r="K866" s="124" t="str">
        <f t="shared" si="42"/>
        <v>Midwest</v>
      </c>
      <c r="L866" s="124" t="str">
        <f>INDEX('State '!$A$1:$C$62,MATCH($I866,'State '!$B:$B,0),3)</f>
        <v>Midwest</v>
      </c>
      <c r="M866" s="124" t="str">
        <f>INDEX('State '!$A$1:$C$62,MATCH($J866,'State '!$B:$B,0),3)</f>
        <v>Midwest</v>
      </c>
      <c r="N866" s="124"/>
      <c r="O866" s="86"/>
      <c r="P866" s="86"/>
      <c r="Q866" s="86">
        <v>35.4</v>
      </c>
      <c r="R866" s="125" t="s">
        <v>694</v>
      </c>
      <c r="S866" s="124" t="s">
        <v>135</v>
      </c>
      <c r="T866" s="124" t="s">
        <v>390</v>
      </c>
      <c r="U866" s="124" t="s">
        <v>391</v>
      </c>
      <c r="V866" s="124"/>
      <c r="W866" s="126"/>
    </row>
    <row r="867" spans="1:23" s="20" customFormat="1" x14ac:dyDescent="0.2">
      <c r="A867" s="123">
        <v>39990</v>
      </c>
      <c r="B867" s="102" t="s">
        <v>1828</v>
      </c>
      <c r="C867" s="102" t="s">
        <v>262</v>
      </c>
      <c r="D867" s="102" t="s">
        <v>141</v>
      </c>
      <c r="E867" s="102" t="s">
        <v>144</v>
      </c>
      <c r="F867" s="83">
        <v>35370</v>
      </c>
      <c r="G867" s="84">
        <v>1996</v>
      </c>
      <c r="H867" s="124" t="s">
        <v>30</v>
      </c>
      <c r="I867" s="124" t="str">
        <f t="shared" si="41"/>
        <v>MN</v>
      </c>
      <c r="J867" s="124" t="str">
        <f t="shared" si="40"/>
        <v>MN</v>
      </c>
      <c r="K867" s="124" t="str">
        <f t="shared" si="42"/>
        <v>Midwest</v>
      </c>
      <c r="L867" s="124" t="str">
        <f>INDEX('State '!$A$1:$C$62,MATCH($I867,'State '!$B:$B,0),3)</f>
        <v>Midwest</v>
      </c>
      <c r="M867" s="124" t="str">
        <f>INDEX('State '!$A$1:$C$62,MATCH($J867,'State '!$B:$B,0),3)</f>
        <v>Midwest</v>
      </c>
      <c r="N867" s="124"/>
      <c r="O867" s="86">
        <v>18.5</v>
      </c>
      <c r="P867" s="86">
        <v>30</v>
      </c>
      <c r="Q867" s="86">
        <v>46.4</v>
      </c>
      <c r="R867" s="125" t="s">
        <v>1829</v>
      </c>
      <c r="S867" s="124" t="s">
        <v>135</v>
      </c>
      <c r="T867" s="124" t="s">
        <v>390</v>
      </c>
      <c r="U867" s="124" t="s">
        <v>1830</v>
      </c>
      <c r="V867" s="124"/>
      <c r="W867" s="126"/>
    </row>
    <row r="868" spans="1:23" s="20" customFormat="1" x14ac:dyDescent="0.2">
      <c r="A868" s="123">
        <v>39990</v>
      </c>
      <c r="B868" s="102" t="s">
        <v>1831</v>
      </c>
      <c r="C868" s="102" t="s">
        <v>230</v>
      </c>
      <c r="D868" s="102" t="s">
        <v>141</v>
      </c>
      <c r="E868" s="102" t="s">
        <v>144</v>
      </c>
      <c r="F868" s="83">
        <v>35321</v>
      </c>
      <c r="G868" s="125">
        <v>1996</v>
      </c>
      <c r="H868" s="124" t="s">
        <v>31</v>
      </c>
      <c r="I868" s="124" t="str">
        <f t="shared" si="41"/>
        <v>NV</v>
      </c>
      <c r="J868" s="124" t="str">
        <f t="shared" si="40"/>
        <v>NV</v>
      </c>
      <c r="K868" s="124" t="str">
        <f t="shared" si="42"/>
        <v>Mountain</v>
      </c>
      <c r="L868" s="124" t="str">
        <f>INDEX('State '!$A$1:$C$62,MATCH($I868,'State '!$B:$B,0),3)</f>
        <v>Mountain</v>
      </c>
      <c r="M868" s="124" t="str">
        <f>INDEX('State '!$A$1:$C$62,MATCH($J868,'State '!$B:$B,0),3)</f>
        <v>Mountain</v>
      </c>
      <c r="N868" s="124"/>
      <c r="O868" s="86"/>
      <c r="P868" s="86"/>
      <c r="Q868" s="86">
        <v>1.49</v>
      </c>
      <c r="R868" s="125"/>
      <c r="S868" s="124" t="s">
        <v>135</v>
      </c>
      <c r="T868" s="124" t="s">
        <v>390</v>
      </c>
      <c r="U868" s="124" t="s">
        <v>1832</v>
      </c>
      <c r="V868" s="124"/>
      <c r="W868" s="126"/>
    </row>
    <row r="869" spans="1:23" s="20" customFormat="1" x14ac:dyDescent="0.2">
      <c r="A869" s="123">
        <v>39990</v>
      </c>
      <c r="B869" s="102" t="s">
        <v>1841</v>
      </c>
      <c r="C869" s="102" t="s">
        <v>200</v>
      </c>
      <c r="D869" s="102" t="s">
        <v>134</v>
      </c>
      <c r="E869" s="102" t="s">
        <v>144</v>
      </c>
      <c r="F869" s="83">
        <v>35370</v>
      </c>
      <c r="G869" s="125">
        <v>1996</v>
      </c>
      <c r="H869" s="124" t="s">
        <v>7</v>
      </c>
      <c r="I869" s="124" t="str">
        <f t="shared" si="41"/>
        <v>PA</v>
      </c>
      <c r="J869" s="124" t="str">
        <f t="shared" si="40"/>
        <v>PA</v>
      </c>
      <c r="K869" s="124" t="str">
        <f t="shared" si="42"/>
        <v>Northeast</v>
      </c>
      <c r="L869" s="124" t="str">
        <f>INDEX('State '!$A$1:$C$62,MATCH($I869,'State '!$B:$B,0),3)</f>
        <v>Northeast</v>
      </c>
      <c r="M869" s="124" t="str">
        <f>INDEX('State '!$A$1:$C$62,MATCH($J869,'State '!$B:$B,0),3)</f>
        <v>Northeast</v>
      </c>
      <c r="N869" s="124"/>
      <c r="O869" s="86">
        <v>12.8</v>
      </c>
      <c r="P869" s="86">
        <v>24</v>
      </c>
      <c r="Q869" s="86">
        <v>120</v>
      </c>
      <c r="R869" s="125">
        <v>20</v>
      </c>
      <c r="S869" s="124" t="s">
        <v>135</v>
      </c>
      <c r="T869" s="124" t="s">
        <v>390</v>
      </c>
      <c r="U869" s="124" t="s">
        <v>1842</v>
      </c>
      <c r="V869" s="124"/>
      <c r="W869" s="126"/>
    </row>
    <row r="870" spans="1:23" s="20" customFormat="1" x14ac:dyDescent="0.2">
      <c r="A870" s="123">
        <v>39990</v>
      </c>
      <c r="B870" s="102" t="s">
        <v>1834</v>
      </c>
      <c r="C870" s="102" t="s">
        <v>265</v>
      </c>
      <c r="D870" s="102" t="s">
        <v>141</v>
      </c>
      <c r="E870" s="102" t="s">
        <v>144</v>
      </c>
      <c r="F870" s="83">
        <v>35370</v>
      </c>
      <c r="G870" s="125">
        <v>1996</v>
      </c>
      <c r="H870" s="124" t="s">
        <v>1633</v>
      </c>
      <c r="I870" s="124" t="str">
        <f t="shared" si="41"/>
        <v>WY</v>
      </c>
      <c r="J870" s="124" t="str">
        <f t="shared" si="40"/>
        <v>UT</v>
      </c>
      <c r="K870" s="124" t="str">
        <f t="shared" si="42"/>
        <v>Mountain</v>
      </c>
      <c r="L870" s="124" t="str">
        <f>INDEX('State '!$A$1:$C$62,MATCH($I870,'State '!$B:$B,0),3)</f>
        <v>Mountain</v>
      </c>
      <c r="M870" s="124" t="str">
        <f>INDEX('State '!$A$1:$C$62,MATCH($J870,'State '!$B:$B,0),3)</f>
        <v>Mountain</v>
      </c>
      <c r="N870" s="124"/>
      <c r="O870" s="86">
        <v>0.18</v>
      </c>
      <c r="P870" s="86"/>
      <c r="Q870" s="86">
        <v>21</v>
      </c>
      <c r="R870" s="125">
        <v>20</v>
      </c>
      <c r="S870" s="124" t="s">
        <v>135</v>
      </c>
      <c r="T870" s="124" t="s">
        <v>390</v>
      </c>
      <c r="U870" s="124" t="s">
        <v>1835</v>
      </c>
      <c r="V870" s="124"/>
      <c r="W870" s="126"/>
    </row>
    <row r="871" spans="1:23" s="20" customFormat="1" x14ac:dyDescent="0.2">
      <c r="A871" s="123">
        <v>39990</v>
      </c>
      <c r="B871" s="102" t="s">
        <v>2147</v>
      </c>
      <c r="C871" s="102" t="s">
        <v>1825</v>
      </c>
      <c r="D871" s="102" t="s">
        <v>137</v>
      </c>
      <c r="E871" s="102" t="s">
        <v>144</v>
      </c>
      <c r="F871" s="83">
        <v>35278</v>
      </c>
      <c r="G871" s="125">
        <v>1996</v>
      </c>
      <c r="H871" s="124" t="s">
        <v>1137</v>
      </c>
      <c r="I871" s="124" t="str">
        <f t="shared" si="41"/>
        <v>GM</v>
      </c>
      <c r="J871" s="124" t="str">
        <f t="shared" si="40"/>
        <v>LA</v>
      </c>
      <c r="K871" s="124" t="str">
        <f t="shared" si="42"/>
        <v>Gulf of Mexico, South Central</v>
      </c>
      <c r="L871" s="124" t="str">
        <f>INDEX('State '!$A$1:$C$62,MATCH($I871,'State '!$B:$B,0),3)</f>
        <v>Gulf of Mexico</v>
      </c>
      <c r="M871" s="124" t="str">
        <f>INDEX('State '!$A$1:$C$62,MATCH($J871,'State '!$B:$B,0),3)</f>
        <v>South Central</v>
      </c>
      <c r="N871" s="124"/>
      <c r="O871" s="86">
        <v>75</v>
      </c>
      <c r="P871" s="86">
        <v>45</v>
      </c>
      <c r="Q871" s="86">
        <v>800</v>
      </c>
      <c r="R871" s="125">
        <v>30</v>
      </c>
      <c r="S871" s="124" t="s">
        <v>135</v>
      </c>
      <c r="T871" s="124" t="s">
        <v>390</v>
      </c>
      <c r="U871" s="124" t="s">
        <v>1826</v>
      </c>
      <c r="V871" s="124"/>
      <c r="W871" s="126"/>
    </row>
    <row r="872" spans="1:23" s="20" customFormat="1" x14ac:dyDescent="0.2">
      <c r="A872" s="123">
        <v>39990</v>
      </c>
      <c r="B872" s="102" t="s">
        <v>1836</v>
      </c>
      <c r="C872" s="102" t="s">
        <v>1837</v>
      </c>
      <c r="D872" s="102" t="s">
        <v>141</v>
      </c>
      <c r="E872" s="102" t="s">
        <v>144</v>
      </c>
      <c r="F872" s="83">
        <v>35217</v>
      </c>
      <c r="G872" s="125">
        <v>1996</v>
      </c>
      <c r="H872" s="124" t="s">
        <v>1137</v>
      </c>
      <c r="I872" s="124" t="str">
        <f t="shared" si="41"/>
        <v>GM</v>
      </c>
      <c r="J872" s="124" t="str">
        <f t="shared" si="40"/>
        <v>LA</v>
      </c>
      <c r="K872" s="124" t="str">
        <f t="shared" si="42"/>
        <v>Gulf of Mexico, South Central</v>
      </c>
      <c r="L872" s="124" t="str">
        <f>INDEX('State '!$A$1:$C$62,MATCH($I872,'State '!$B:$B,0),3)</f>
        <v>Gulf of Mexico</v>
      </c>
      <c r="M872" s="124" t="str">
        <f>INDEX('State '!$A$1:$C$62,MATCH($J872,'State '!$B:$B,0),3)</f>
        <v>South Central</v>
      </c>
      <c r="N872" s="124"/>
      <c r="O872" s="86">
        <v>8.9</v>
      </c>
      <c r="P872" s="86">
        <v>15.49</v>
      </c>
      <c r="Q872" s="86">
        <v>75</v>
      </c>
      <c r="R872" s="125">
        <v>20</v>
      </c>
      <c r="S872" s="124" t="s">
        <v>135</v>
      </c>
      <c r="T872" s="124" t="s">
        <v>390</v>
      </c>
      <c r="U872" s="124" t="s">
        <v>1838</v>
      </c>
      <c r="V872" s="124"/>
      <c r="W872" s="126"/>
    </row>
    <row r="873" spans="1:23" s="20" customFormat="1" x14ac:dyDescent="0.2">
      <c r="A873" s="123">
        <v>39990</v>
      </c>
      <c r="B873" s="102" t="s">
        <v>1839</v>
      </c>
      <c r="C873" s="102" t="s">
        <v>200</v>
      </c>
      <c r="D873" s="102" t="s">
        <v>134</v>
      </c>
      <c r="E873" s="102" t="s">
        <v>144</v>
      </c>
      <c r="F873" s="83">
        <v>35370</v>
      </c>
      <c r="G873" s="125">
        <v>1996</v>
      </c>
      <c r="H873" s="124" t="s">
        <v>7</v>
      </c>
      <c r="I873" s="124" t="str">
        <f t="shared" si="41"/>
        <v>PA</v>
      </c>
      <c r="J873" s="124" t="str">
        <f t="shared" si="40"/>
        <v>PA</v>
      </c>
      <c r="K873" s="124" t="str">
        <f t="shared" si="42"/>
        <v>Northeast</v>
      </c>
      <c r="L873" s="124" t="str">
        <f>INDEX('State '!$A$1:$C$62,MATCH($I873,'State '!$B:$B,0),3)</f>
        <v>Northeast</v>
      </c>
      <c r="M873" s="124" t="str">
        <f>INDEX('State '!$A$1:$C$62,MATCH($J873,'State '!$B:$B,0),3)</f>
        <v>Northeast</v>
      </c>
      <c r="N873" s="124"/>
      <c r="O873" s="86">
        <v>8.1999999999999993</v>
      </c>
      <c r="P873" s="86">
        <v>2.39</v>
      </c>
      <c r="Q873" s="86">
        <v>11.6</v>
      </c>
      <c r="R873" s="125">
        <v>36</v>
      </c>
      <c r="S873" s="124" t="s">
        <v>135</v>
      </c>
      <c r="T873" s="124" t="s">
        <v>390</v>
      </c>
      <c r="U873" s="124" t="s">
        <v>1840</v>
      </c>
      <c r="V873" s="124"/>
      <c r="W873" s="126"/>
    </row>
    <row r="874" spans="1:23" s="20" customFormat="1" x14ac:dyDescent="0.2">
      <c r="A874" s="123">
        <v>39990</v>
      </c>
      <c r="B874" s="102" t="s">
        <v>1843</v>
      </c>
      <c r="C874" s="102" t="s">
        <v>200</v>
      </c>
      <c r="D874" s="102" t="s">
        <v>141</v>
      </c>
      <c r="E874" s="102" t="s">
        <v>144</v>
      </c>
      <c r="F874" s="83">
        <v>35370</v>
      </c>
      <c r="G874" s="125">
        <v>1996</v>
      </c>
      <c r="H874" s="124" t="s">
        <v>872</v>
      </c>
      <c r="I874" s="124" t="str">
        <f t="shared" si="41"/>
        <v>OH</v>
      </c>
      <c r="J874" s="124" t="str">
        <f t="shared" si="40"/>
        <v>NJ</v>
      </c>
      <c r="K874" s="124" t="str">
        <f t="shared" si="42"/>
        <v>Northeast</v>
      </c>
      <c r="L874" s="124" t="str">
        <f>INDEX('State '!$A$1:$C$62,MATCH($I874,'State '!$B:$B,0),3)</f>
        <v>Northeast</v>
      </c>
      <c r="M874" s="124" t="str">
        <f>INDEX('State '!$A$1:$C$62,MATCH($J874,'State '!$B:$B,0),3)</f>
        <v>Northeast</v>
      </c>
      <c r="N874" s="124"/>
      <c r="O874" s="86">
        <v>34.72</v>
      </c>
      <c r="P874" s="86"/>
      <c r="Q874" s="86">
        <v>25</v>
      </c>
      <c r="R874" s="125"/>
      <c r="S874" s="124" t="s">
        <v>135</v>
      </c>
      <c r="T874" s="124" t="s">
        <v>390</v>
      </c>
      <c r="U874" s="124" t="s">
        <v>1844</v>
      </c>
      <c r="V874" s="124"/>
      <c r="W874" s="126"/>
    </row>
    <row r="875" spans="1:23" s="20" customFormat="1" ht="25.5" x14ac:dyDescent="0.2">
      <c r="A875" s="123">
        <v>39990</v>
      </c>
      <c r="B875" s="102" t="s">
        <v>1847</v>
      </c>
      <c r="C875" s="102" t="s">
        <v>1942</v>
      </c>
      <c r="D875" s="102" t="s">
        <v>141</v>
      </c>
      <c r="E875" s="102" t="s">
        <v>144</v>
      </c>
      <c r="F875" s="83">
        <v>35370</v>
      </c>
      <c r="G875" s="125">
        <v>1996</v>
      </c>
      <c r="H875" s="124" t="s">
        <v>2580</v>
      </c>
      <c r="I875" s="124" t="str">
        <f t="shared" si="41"/>
        <v>AL</v>
      </c>
      <c r="J875" s="124" t="str">
        <f t="shared" si="40"/>
        <v>VA</v>
      </c>
      <c r="K875" s="124" t="str">
        <f t="shared" si="42"/>
        <v>South Central, Southeast, Northeast</v>
      </c>
      <c r="L875" s="124" t="str">
        <f>INDEX('State '!$A$1:$C$62,MATCH($I875,'State '!$B:$B,0),3)</f>
        <v>South Central</v>
      </c>
      <c r="M875" s="124" t="str">
        <f>INDEX('State '!$A$1:$C$62,MATCH($J875,'State '!$B:$B,0),3)</f>
        <v>Northeast</v>
      </c>
      <c r="N875" s="124" t="s">
        <v>15</v>
      </c>
      <c r="O875" s="86"/>
      <c r="P875" s="86">
        <v>532</v>
      </c>
      <c r="Q875" s="86">
        <v>55</v>
      </c>
      <c r="R875" s="125">
        <v>42</v>
      </c>
      <c r="S875" s="124" t="s">
        <v>135</v>
      </c>
      <c r="T875" s="124" t="s">
        <v>390</v>
      </c>
      <c r="U875" s="124" t="s">
        <v>1848</v>
      </c>
      <c r="V875" s="124"/>
      <c r="W875" s="126"/>
    </row>
    <row r="876" spans="1:23" s="20" customFormat="1" x14ac:dyDescent="0.2">
      <c r="A876" s="123">
        <v>39990</v>
      </c>
      <c r="B876" s="102" t="s">
        <v>1845</v>
      </c>
      <c r="C876" s="102" t="s">
        <v>308</v>
      </c>
      <c r="D876" s="102" t="s">
        <v>141</v>
      </c>
      <c r="E876" s="102" t="s">
        <v>144</v>
      </c>
      <c r="F876" s="83">
        <v>35400</v>
      </c>
      <c r="G876" s="125">
        <v>1996</v>
      </c>
      <c r="H876" s="124" t="s">
        <v>1163</v>
      </c>
      <c r="I876" s="124" t="str">
        <f t="shared" si="41"/>
        <v>CO</v>
      </c>
      <c r="J876" s="124" t="str">
        <f t="shared" si="40"/>
        <v>NM</v>
      </c>
      <c r="K876" s="124" t="str">
        <f t="shared" si="42"/>
        <v>Mountain</v>
      </c>
      <c r="L876" s="124" t="str">
        <f>INDEX('State '!$A$1:$C$62,MATCH($I876,'State '!$B:$B,0),3)</f>
        <v>Mountain</v>
      </c>
      <c r="M876" s="124" t="str">
        <f>INDEX('State '!$A$1:$C$62,MATCH($J876,'State '!$B:$B,0),3)</f>
        <v>Mountain</v>
      </c>
      <c r="N876" s="124"/>
      <c r="O876" s="86">
        <v>35</v>
      </c>
      <c r="P876" s="86">
        <v>41.4</v>
      </c>
      <c r="Q876" s="86">
        <v>120</v>
      </c>
      <c r="R876" s="125">
        <v>24</v>
      </c>
      <c r="S876" s="124" t="s">
        <v>135</v>
      </c>
      <c r="T876" s="124" t="s">
        <v>390</v>
      </c>
      <c r="U876" s="124" t="s">
        <v>1572</v>
      </c>
      <c r="V876" s="124"/>
      <c r="W876" s="126"/>
    </row>
    <row r="877" spans="1:23" s="20" customFormat="1" x14ac:dyDescent="0.2">
      <c r="A877" s="123">
        <v>39990</v>
      </c>
      <c r="B877" s="102" t="s">
        <v>1849</v>
      </c>
      <c r="C877" s="102" t="s">
        <v>268</v>
      </c>
      <c r="D877" s="102" t="s">
        <v>141</v>
      </c>
      <c r="E877" s="102" t="s">
        <v>144</v>
      </c>
      <c r="F877" s="83">
        <v>35400</v>
      </c>
      <c r="G877" s="125">
        <v>1996</v>
      </c>
      <c r="H877" s="124" t="s">
        <v>1192</v>
      </c>
      <c r="I877" s="124" t="str">
        <f t="shared" si="41"/>
        <v>NM</v>
      </c>
      <c r="J877" s="124" t="str">
        <f t="shared" si="40"/>
        <v>TX</v>
      </c>
      <c r="K877" s="124" t="str">
        <f t="shared" si="42"/>
        <v>Mountain, South Central</v>
      </c>
      <c r="L877" s="124" t="str">
        <f>INDEX('State '!$A$1:$C$62,MATCH($I877,'State '!$B:$B,0),3)</f>
        <v>Mountain</v>
      </c>
      <c r="M877" s="124" t="str">
        <f>INDEX('State '!$A$1:$C$62,MATCH($J877,'State '!$B:$B,0),3)</f>
        <v>South Central</v>
      </c>
      <c r="N877" s="124"/>
      <c r="O877" s="86">
        <v>14.6</v>
      </c>
      <c r="P877" s="86"/>
      <c r="Q877" s="86">
        <v>170</v>
      </c>
      <c r="R877" s="125">
        <v>30</v>
      </c>
      <c r="S877" s="124" t="s">
        <v>135</v>
      </c>
      <c r="T877" s="124" t="s">
        <v>390</v>
      </c>
      <c r="U877" s="124" t="s">
        <v>1850</v>
      </c>
      <c r="V877" s="124"/>
      <c r="W877" s="126"/>
    </row>
    <row r="878" spans="1:23" s="20" customFormat="1" x14ac:dyDescent="0.2">
      <c r="A878" s="123">
        <v>39990</v>
      </c>
      <c r="B878" s="102" t="s">
        <v>1851</v>
      </c>
      <c r="C878" s="102" t="s">
        <v>271</v>
      </c>
      <c r="D878" s="102" t="s">
        <v>141</v>
      </c>
      <c r="E878" s="102" t="s">
        <v>144</v>
      </c>
      <c r="F878" s="83">
        <v>35370</v>
      </c>
      <c r="G878" s="125">
        <v>1996</v>
      </c>
      <c r="H878" s="124" t="s">
        <v>700</v>
      </c>
      <c r="I878" s="124" t="str">
        <f t="shared" si="41"/>
        <v>MN</v>
      </c>
      <c r="J878" s="124" t="str">
        <f t="shared" si="40"/>
        <v>ND</v>
      </c>
      <c r="K878" s="124" t="str">
        <f t="shared" si="42"/>
        <v>Midwest, Mountain</v>
      </c>
      <c r="L878" s="124" t="str">
        <f>INDEX('State '!$A$1:$C$62,MATCH($I878,'State '!$B:$B,0),3)</f>
        <v>Midwest</v>
      </c>
      <c r="M878" s="124" t="str">
        <f>INDEX('State '!$A$1:$C$62,MATCH($J878,'State '!$B:$B,0),3)</f>
        <v>Mountain</v>
      </c>
      <c r="N878" s="124"/>
      <c r="O878" s="86"/>
      <c r="P878" s="86">
        <v>13.5</v>
      </c>
      <c r="Q878" s="86">
        <v>21</v>
      </c>
      <c r="R878" s="125"/>
      <c r="S878" s="124" t="s">
        <v>135</v>
      </c>
      <c r="T878" s="124" t="s">
        <v>390</v>
      </c>
      <c r="U878" s="124" t="s">
        <v>391</v>
      </c>
      <c r="V878" s="124"/>
      <c r="W878" s="126"/>
    </row>
    <row r="879" spans="1:23" s="20" customFormat="1" x14ac:dyDescent="0.2">
      <c r="A879" s="123">
        <v>39990</v>
      </c>
      <c r="B879" s="102" t="s">
        <v>1852</v>
      </c>
      <c r="C879" s="102" t="s">
        <v>271</v>
      </c>
      <c r="D879" s="102" t="s">
        <v>141</v>
      </c>
      <c r="E879" s="102" t="s">
        <v>144</v>
      </c>
      <c r="F879" s="83">
        <v>35370</v>
      </c>
      <c r="G879" s="125">
        <v>1996</v>
      </c>
      <c r="H879" s="124" t="s">
        <v>1489</v>
      </c>
      <c r="I879" s="124" t="str">
        <f t="shared" si="41"/>
        <v>SK</v>
      </c>
      <c r="J879" s="124" t="str">
        <f t="shared" si="40"/>
        <v>MN</v>
      </c>
      <c r="K879" s="124" t="str">
        <f t="shared" si="42"/>
        <v>Canada, Mountain, Midwest</v>
      </c>
      <c r="L879" s="124" t="str">
        <f>INDEX('State '!$A$1:$C$62,MATCH($I879,'State '!$B:$B,0),3)</f>
        <v>Canada</v>
      </c>
      <c r="M879" s="124" t="str">
        <f>INDEX('State '!$A$1:$C$62,MATCH($J879,'State '!$B:$B,0),3)</f>
        <v>Midwest</v>
      </c>
      <c r="N879" s="124" t="s">
        <v>2574</v>
      </c>
      <c r="O879" s="86">
        <v>8.4</v>
      </c>
      <c r="P879" s="86">
        <v>13.5</v>
      </c>
      <c r="Q879" s="86">
        <v>19.399999999999999</v>
      </c>
      <c r="R879" s="125">
        <v>24</v>
      </c>
      <c r="S879" s="124" t="s">
        <v>135</v>
      </c>
      <c r="T879" s="124" t="s">
        <v>390</v>
      </c>
      <c r="U879" s="124" t="s">
        <v>1853</v>
      </c>
      <c r="V879" s="124"/>
      <c r="W879" s="126"/>
    </row>
    <row r="880" spans="1:23" s="20" customFormat="1" x14ac:dyDescent="0.2">
      <c r="A880" s="123">
        <v>39990</v>
      </c>
      <c r="B880" s="102" t="s">
        <v>1856</v>
      </c>
      <c r="C880" s="102" t="s">
        <v>366</v>
      </c>
      <c r="D880" s="102" t="s">
        <v>141</v>
      </c>
      <c r="E880" s="102" t="s">
        <v>144</v>
      </c>
      <c r="F880" s="83">
        <v>35370</v>
      </c>
      <c r="G880" s="125">
        <v>1996</v>
      </c>
      <c r="H880" s="124" t="s">
        <v>39</v>
      </c>
      <c r="I880" s="124" t="str">
        <f t="shared" si="41"/>
        <v>MO</v>
      </c>
      <c r="J880" s="124" t="str">
        <f t="shared" si="40"/>
        <v>MO</v>
      </c>
      <c r="K880" s="124" t="str">
        <f t="shared" si="42"/>
        <v>Midwest</v>
      </c>
      <c r="L880" s="124" t="str">
        <f>INDEX('State '!$A$1:$C$62,MATCH($I880,'State '!$B:$B,0),3)</f>
        <v>Midwest</v>
      </c>
      <c r="M880" s="124" t="str">
        <f>INDEX('State '!$A$1:$C$62,MATCH($J880,'State '!$B:$B,0),3)</f>
        <v>Midwest</v>
      </c>
      <c r="N880" s="124"/>
      <c r="O880" s="86">
        <v>13.7</v>
      </c>
      <c r="P880" s="86">
        <v>28.2</v>
      </c>
      <c r="Q880" s="86">
        <v>23</v>
      </c>
      <c r="R880" s="125">
        <v>20</v>
      </c>
      <c r="S880" s="124" t="s">
        <v>135</v>
      </c>
      <c r="T880" s="124" t="s">
        <v>390</v>
      </c>
      <c r="U880" s="124" t="s">
        <v>1857</v>
      </c>
      <c r="V880" s="124"/>
      <c r="W880" s="126"/>
    </row>
    <row r="881" spans="1:258" s="19" customFormat="1" x14ac:dyDescent="0.2">
      <c r="A881" s="123">
        <v>39990</v>
      </c>
      <c r="B881" s="102" t="s">
        <v>1854</v>
      </c>
      <c r="C881" s="102" t="s">
        <v>1855</v>
      </c>
      <c r="D881" s="102" t="s">
        <v>141</v>
      </c>
      <c r="E881" s="102" t="s">
        <v>144</v>
      </c>
      <c r="F881" s="83">
        <v>35430</v>
      </c>
      <c r="G881" s="125">
        <v>1996</v>
      </c>
      <c r="H881" s="124" t="s">
        <v>46</v>
      </c>
      <c r="I881" s="124" t="str">
        <f t="shared" si="41"/>
        <v>KS</v>
      </c>
      <c r="J881" s="124" t="str">
        <f t="shared" si="40"/>
        <v>KS</v>
      </c>
      <c r="K881" s="124" t="str">
        <f t="shared" si="42"/>
        <v>South Central</v>
      </c>
      <c r="L881" s="124" t="str">
        <f>INDEX('State '!$A$1:$C$62,MATCH($I881,'State '!$B:$B,0),3)</f>
        <v>South Central</v>
      </c>
      <c r="M881" s="124" t="str">
        <f>INDEX('State '!$A$1:$C$62,MATCH($J881,'State '!$B:$B,0),3)</f>
        <v>South Central</v>
      </c>
      <c r="N881" s="124"/>
      <c r="O881" s="86">
        <v>10</v>
      </c>
      <c r="P881" s="86">
        <v>9.1999999999999993</v>
      </c>
      <c r="Q881" s="86">
        <v>55</v>
      </c>
      <c r="R881" s="125">
        <v>16</v>
      </c>
      <c r="S881" s="124" t="s">
        <v>135</v>
      </c>
      <c r="T881" s="124" t="s">
        <v>390</v>
      </c>
      <c r="U881" s="124" t="s">
        <v>391</v>
      </c>
      <c r="V881" s="124"/>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c r="BU881" s="20"/>
      <c r="BV881" s="20"/>
      <c r="BW881" s="20"/>
      <c r="BX881" s="20"/>
      <c r="BY881" s="20"/>
      <c r="BZ881" s="20"/>
      <c r="CA881" s="20"/>
      <c r="CB881" s="20"/>
      <c r="CC881" s="20"/>
      <c r="CD881" s="20"/>
      <c r="CE881" s="20"/>
      <c r="CF881" s="20"/>
      <c r="CG881" s="20"/>
      <c r="CH881" s="20"/>
      <c r="CI881" s="20"/>
      <c r="CJ881" s="20"/>
      <c r="CK881" s="20"/>
      <c r="CL881" s="20"/>
      <c r="CM881" s="20"/>
      <c r="CN881" s="20"/>
      <c r="CO881" s="20"/>
      <c r="CP881" s="20"/>
      <c r="CQ881" s="20"/>
      <c r="CR881" s="20"/>
      <c r="CS881" s="20"/>
      <c r="CT881" s="20"/>
      <c r="CU881" s="20"/>
      <c r="CV881" s="20"/>
      <c r="CW881" s="20"/>
      <c r="CX881" s="20"/>
      <c r="CY881" s="20"/>
      <c r="CZ881" s="20"/>
      <c r="DA881" s="20"/>
      <c r="DB881" s="20"/>
      <c r="DC881" s="20"/>
      <c r="DD881" s="20"/>
      <c r="DE881" s="20"/>
      <c r="DF881" s="20"/>
      <c r="DG881" s="20"/>
      <c r="DH881" s="20"/>
      <c r="DI881" s="20"/>
      <c r="DJ881" s="20"/>
      <c r="DK881" s="20"/>
      <c r="DL881" s="20"/>
      <c r="DM881" s="20"/>
      <c r="DN881" s="20"/>
      <c r="DO881" s="20"/>
      <c r="DP881" s="20"/>
      <c r="DQ881" s="20"/>
      <c r="DR881" s="20"/>
      <c r="DS881" s="20"/>
      <c r="DT881" s="20"/>
      <c r="DU881" s="20"/>
      <c r="DV881" s="20"/>
      <c r="DW881" s="20"/>
      <c r="DX881" s="20"/>
      <c r="DY881" s="20"/>
      <c r="DZ881" s="20"/>
      <c r="EA881" s="20"/>
      <c r="EB881" s="20"/>
      <c r="EC881" s="20"/>
      <c r="ED881" s="20"/>
      <c r="EE881" s="20"/>
      <c r="EF881" s="20"/>
      <c r="EG881" s="20"/>
      <c r="EH881" s="20"/>
      <c r="EI881" s="20"/>
      <c r="EJ881" s="20"/>
      <c r="EK881" s="20"/>
      <c r="EL881" s="20"/>
      <c r="EM881" s="20"/>
      <c r="EN881" s="20"/>
      <c r="EO881" s="20"/>
      <c r="EP881" s="20"/>
      <c r="EQ881" s="20"/>
      <c r="ER881" s="20"/>
      <c r="ES881" s="20"/>
      <c r="ET881" s="20"/>
      <c r="EU881" s="20"/>
      <c r="EV881" s="20"/>
      <c r="EW881" s="20"/>
      <c r="EX881" s="20"/>
      <c r="EY881" s="20"/>
      <c r="EZ881" s="20"/>
      <c r="FA881" s="20"/>
      <c r="FB881" s="20"/>
      <c r="FC881" s="20"/>
      <c r="FD881" s="20"/>
      <c r="FE881" s="20"/>
      <c r="FF881" s="20"/>
      <c r="FG881" s="20"/>
      <c r="FH881" s="20"/>
      <c r="FI881" s="20"/>
      <c r="FJ881" s="20"/>
      <c r="FK881" s="20"/>
      <c r="FL881" s="20"/>
      <c r="FM881" s="20"/>
      <c r="FN881" s="20"/>
      <c r="FO881" s="20"/>
      <c r="FP881" s="20"/>
      <c r="FQ881" s="20"/>
      <c r="FR881" s="20"/>
      <c r="FS881" s="20"/>
      <c r="FT881" s="20"/>
      <c r="FU881" s="20"/>
      <c r="FV881" s="20"/>
      <c r="FW881" s="20"/>
      <c r="FX881" s="20"/>
      <c r="FY881" s="20"/>
      <c r="FZ881" s="20"/>
      <c r="GA881" s="20"/>
      <c r="GB881" s="20"/>
      <c r="GC881" s="20"/>
      <c r="GD881" s="20"/>
      <c r="GE881" s="20"/>
      <c r="GF881" s="20"/>
      <c r="GG881" s="20"/>
      <c r="GH881" s="20"/>
      <c r="GI881" s="20"/>
      <c r="GJ881" s="20"/>
      <c r="GK881" s="20"/>
      <c r="GL881" s="20"/>
      <c r="GM881" s="20"/>
      <c r="GN881" s="20"/>
      <c r="GO881" s="20"/>
      <c r="GP881" s="20"/>
      <c r="GQ881" s="20"/>
      <c r="GR881" s="20"/>
      <c r="GS881" s="20"/>
      <c r="GT881" s="20"/>
      <c r="GU881" s="20"/>
      <c r="GV881" s="20"/>
      <c r="GW881" s="20"/>
      <c r="GX881" s="20"/>
      <c r="GY881" s="20"/>
      <c r="GZ881" s="20"/>
      <c r="HA881" s="20"/>
      <c r="HB881" s="20"/>
      <c r="HC881" s="20"/>
      <c r="HD881" s="20"/>
      <c r="HE881" s="20"/>
      <c r="HF881" s="20"/>
      <c r="HG881" s="20"/>
      <c r="HH881" s="20"/>
      <c r="HI881" s="20"/>
      <c r="HJ881" s="20"/>
      <c r="HK881" s="20"/>
      <c r="HL881" s="20"/>
      <c r="HM881" s="20"/>
      <c r="HN881" s="20"/>
      <c r="HO881" s="20"/>
      <c r="HP881" s="20"/>
      <c r="HQ881" s="20"/>
      <c r="HR881" s="20"/>
      <c r="HS881" s="20"/>
      <c r="HT881" s="20"/>
      <c r="HU881" s="20"/>
      <c r="HV881" s="20"/>
      <c r="HW881" s="20"/>
      <c r="HX881" s="20"/>
      <c r="HY881" s="20"/>
      <c r="HZ881" s="20"/>
      <c r="IA881" s="20"/>
      <c r="IB881" s="20"/>
      <c r="IC881" s="20"/>
      <c r="ID881" s="20"/>
      <c r="IE881" s="20"/>
      <c r="IF881" s="20"/>
      <c r="IG881" s="20"/>
      <c r="IH881" s="20"/>
      <c r="II881" s="20"/>
      <c r="IJ881" s="20"/>
      <c r="IK881" s="20"/>
      <c r="IL881" s="20"/>
      <c r="IM881" s="20"/>
      <c r="IN881" s="20"/>
      <c r="IO881" s="20"/>
      <c r="IP881" s="20"/>
      <c r="IQ881" s="20"/>
      <c r="IR881" s="20"/>
      <c r="IS881" s="20"/>
      <c r="IT881" s="20"/>
      <c r="IU881" s="20"/>
      <c r="IV881" s="20"/>
      <c r="IW881" s="20"/>
      <c r="IX881" s="20"/>
    </row>
    <row r="882" spans="1:258" s="19" customFormat="1" x14ac:dyDescent="0.2">
      <c r="A882" s="219"/>
      <c r="B882" s="220"/>
      <c r="C882" s="220"/>
      <c r="D882" s="220"/>
      <c r="E882" s="221"/>
      <c r="F882" s="222"/>
      <c r="G882" s="223"/>
      <c r="H882" s="224"/>
      <c r="I882" s="224"/>
      <c r="J882" s="224"/>
      <c r="K882" s="224"/>
      <c r="L882" s="224"/>
      <c r="M882" s="224"/>
      <c r="N882" s="224"/>
      <c r="O882" s="225"/>
      <c r="P882" s="225"/>
      <c r="Q882" s="225"/>
      <c r="R882" s="140"/>
      <c r="S882" s="141"/>
      <c r="T882" s="226"/>
      <c r="U882" s="227"/>
      <c r="V882" s="226"/>
      <c r="W882" s="61"/>
    </row>
    <row r="883" spans="1:258" s="20" customFormat="1" x14ac:dyDescent="0.2">
      <c r="A883" s="123"/>
      <c r="B883" s="102"/>
      <c r="C883" s="102"/>
      <c r="D883" s="102"/>
      <c r="E883" s="102"/>
      <c r="F883" s="83"/>
      <c r="G883" s="125"/>
      <c r="H883" s="124"/>
      <c r="I883" s="124"/>
      <c r="J883" s="124"/>
      <c r="K883" s="124"/>
      <c r="L883" s="124"/>
      <c r="M883" s="124"/>
      <c r="N883" s="124"/>
      <c r="O883" s="86"/>
      <c r="P883" s="86"/>
      <c r="Q883" s="86"/>
      <c r="R883" s="125"/>
      <c r="S883" s="124"/>
      <c r="T883" s="124"/>
      <c r="U883" s="124"/>
      <c r="V883" s="124"/>
      <c r="W883" s="126"/>
    </row>
    <row r="884" spans="1:258" s="20" customFormat="1" x14ac:dyDescent="0.2">
      <c r="A884" s="123"/>
      <c r="B884" s="103"/>
      <c r="C884" s="103"/>
      <c r="D884" s="103"/>
      <c r="E884" s="145"/>
      <c r="F884" s="85"/>
      <c r="G884" s="146"/>
      <c r="H884" s="124"/>
      <c r="I884" s="124"/>
      <c r="J884" s="124"/>
      <c r="K884" s="124"/>
      <c r="L884" s="124"/>
      <c r="M884" s="124"/>
      <c r="N884" s="124"/>
      <c r="O884" s="147"/>
      <c r="P884" s="147"/>
      <c r="Q884" s="147"/>
      <c r="R884" s="86"/>
      <c r="S884" s="148"/>
      <c r="T884" s="149"/>
      <c r="U884" s="150"/>
      <c r="V884" s="124"/>
      <c r="W884" s="126"/>
    </row>
    <row r="885" spans="1:258" s="20" customFormat="1" x14ac:dyDescent="0.2">
      <c r="A885" s="123"/>
      <c r="B885" s="104"/>
      <c r="C885" s="104"/>
      <c r="D885" s="104"/>
      <c r="E885" s="104"/>
      <c r="F885" s="153"/>
      <c r="G885" s="154"/>
      <c r="H885" s="155"/>
      <c r="I885" s="155"/>
      <c r="J885" s="155"/>
      <c r="K885" s="155"/>
      <c r="L885" s="155"/>
      <c r="M885" s="155"/>
      <c r="N885" s="155"/>
      <c r="O885" s="156"/>
      <c r="P885" s="156"/>
      <c r="Q885" s="156"/>
      <c r="R885" s="157"/>
      <c r="S885" s="155"/>
      <c r="T885" s="155"/>
      <c r="U885" s="150"/>
      <c r="V885" s="124"/>
      <c r="W885" s="126"/>
    </row>
    <row r="886" spans="1:258" s="20" customFormat="1" x14ac:dyDescent="0.2">
      <c r="A886" s="123"/>
      <c r="B886" s="102"/>
      <c r="C886" s="102"/>
      <c r="D886" s="102"/>
      <c r="E886" s="102"/>
      <c r="F886" s="83"/>
      <c r="G886" s="84"/>
      <c r="H886" s="124"/>
      <c r="I886" s="124"/>
      <c r="J886" s="124"/>
      <c r="K886" s="124"/>
      <c r="L886" s="124"/>
      <c r="M886" s="124"/>
      <c r="N886" s="124"/>
      <c r="O886" s="86"/>
      <c r="P886" s="86"/>
      <c r="Q886" s="86"/>
      <c r="R886" s="125"/>
      <c r="S886" s="124"/>
      <c r="T886" s="124"/>
      <c r="U886" s="124"/>
      <c r="V886" s="124"/>
      <c r="W886" s="126"/>
    </row>
    <row r="887" spans="1:258" s="20" customFormat="1" x14ac:dyDescent="0.2">
      <c r="A887" s="123"/>
      <c r="B887" s="105"/>
      <c r="C887" s="102"/>
      <c r="D887" s="105"/>
      <c r="E887" s="145"/>
      <c r="F887" s="83"/>
      <c r="G887" s="84"/>
      <c r="H887" s="124"/>
      <c r="I887" s="124"/>
      <c r="J887" s="124"/>
      <c r="K887" s="124"/>
      <c r="L887" s="124"/>
      <c r="M887" s="124"/>
      <c r="N887" s="124"/>
      <c r="O887" s="86"/>
      <c r="P887" s="86"/>
      <c r="Q887" s="125"/>
      <c r="R887" s="129"/>
      <c r="S887" s="130"/>
      <c r="T887" s="124"/>
      <c r="U887" s="124"/>
      <c r="V887" s="124"/>
      <c r="W887" s="126"/>
    </row>
    <row r="888" spans="1:258" s="20" customFormat="1" x14ac:dyDescent="0.2">
      <c r="A888" s="123"/>
      <c r="B888" s="102"/>
      <c r="C888" s="102"/>
      <c r="D888" s="102"/>
      <c r="E888" s="145"/>
      <c r="F888" s="83"/>
      <c r="G888" s="84"/>
      <c r="H888" s="124"/>
      <c r="I888" s="124"/>
      <c r="J888" s="124"/>
      <c r="K888" s="124"/>
      <c r="L888" s="124"/>
      <c r="M888" s="124"/>
      <c r="N888" s="124"/>
      <c r="O888" s="86"/>
      <c r="P888" s="86"/>
      <c r="Q888" s="86"/>
      <c r="R888" s="125"/>
      <c r="S888" s="124"/>
      <c r="T888" s="124"/>
      <c r="U888" s="124"/>
      <c r="V888" s="124"/>
      <c r="W888" s="126"/>
    </row>
    <row r="889" spans="1:258" s="20" customFormat="1" x14ac:dyDescent="0.2">
      <c r="A889" s="123"/>
      <c r="B889" s="102"/>
      <c r="C889" s="103"/>
      <c r="D889" s="102"/>
      <c r="E889" s="102"/>
      <c r="F889" s="83"/>
      <c r="G889" s="84"/>
      <c r="H889" s="124"/>
      <c r="I889" s="124"/>
      <c r="J889" s="124"/>
      <c r="K889" s="124"/>
      <c r="L889" s="124"/>
      <c r="M889" s="124"/>
      <c r="N889" s="124"/>
      <c r="O889" s="86"/>
      <c r="P889" s="86"/>
      <c r="Q889" s="86"/>
      <c r="R889" s="125"/>
      <c r="S889" s="124"/>
      <c r="T889" s="124"/>
      <c r="U889" s="124"/>
      <c r="V889" s="124"/>
      <c r="W889" s="126"/>
    </row>
    <row r="890" spans="1:258" s="20" customFormat="1" x14ac:dyDescent="0.2">
      <c r="A890" s="123"/>
      <c r="B890" s="102"/>
      <c r="C890" s="102"/>
      <c r="D890" s="102"/>
      <c r="E890" s="102"/>
      <c r="F890" s="83"/>
      <c r="G890" s="84"/>
      <c r="H890" s="124"/>
      <c r="I890" s="124"/>
      <c r="J890" s="124"/>
      <c r="K890" s="124"/>
      <c r="L890" s="124"/>
      <c r="M890" s="124"/>
      <c r="N890" s="124"/>
      <c r="O890" s="86"/>
      <c r="P890" s="86"/>
      <c r="Q890" s="86"/>
      <c r="R890" s="125"/>
      <c r="S890" s="124"/>
      <c r="T890" s="124"/>
      <c r="U890" s="124"/>
      <c r="V890" s="124"/>
      <c r="W890" s="126"/>
    </row>
    <row r="891" spans="1:258" s="20" customFormat="1" x14ac:dyDescent="0.2">
      <c r="A891" s="123"/>
      <c r="B891" s="102"/>
      <c r="C891" s="102"/>
      <c r="D891" s="102"/>
      <c r="E891" s="102"/>
      <c r="F891" s="83"/>
      <c r="G891" s="84"/>
      <c r="H891" s="124"/>
      <c r="I891" s="124"/>
      <c r="J891" s="124"/>
      <c r="K891" s="124"/>
      <c r="L891" s="124"/>
      <c r="M891" s="124"/>
      <c r="N891" s="124"/>
      <c r="O891" s="86"/>
      <c r="P891" s="86"/>
      <c r="Q891" s="86"/>
      <c r="R891" s="125"/>
      <c r="S891" s="124"/>
      <c r="T891" s="124"/>
      <c r="U891" s="124"/>
      <c r="V891" s="124"/>
      <c r="W891" s="126"/>
    </row>
    <row r="892" spans="1:258" s="20" customFormat="1" x14ac:dyDescent="0.2">
      <c r="A892" s="123"/>
      <c r="B892" s="103"/>
      <c r="C892" s="103"/>
      <c r="D892" s="103"/>
      <c r="E892" s="145"/>
      <c r="F892" s="85"/>
      <c r="G892" s="146"/>
      <c r="H892" s="124"/>
      <c r="I892" s="124"/>
      <c r="J892" s="124"/>
      <c r="K892" s="124"/>
      <c r="L892" s="124"/>
      <c r="M892" s="124"/>
      <c r="N892" s="124"/>
      <c r="O892" s="147"/>
      <c r="P892" s="147"/>
      <c r="Q892" s="147"/>
      <c r="R892" s="86"/>
      <c r="S892" s="148"/>
      <c r="T892" s="149"/>
      <c r="U892" s="150"/>
      <c r="V892" s="124"/>
      <c r="W892" s="126"/>
    </row>
    <row r="893" spans="1:258" s="20" customFormat="1" x14ac:dyDescent="0.2">
      <c r="A893" s="123"/>
      <c r="B893" s="102"/>
      <c r="C893" s="102"/>
      <c r="D893" s="102"/>
      <c r="E893" s="102"/>
      <c r="F893" s="83"/>
      <c r="G893" s="84"/>
      <c r="H893" s="124"/>
      <c r="I893" s="124"/>
      <c r="J893" s="124"/>
      <c r="K893" s="124"/>
      <c r="L893" s="124"/>
      <c r="M893" s="124"/>
      <c r="N893" s="124"/>
      <c r="O893" s="86"/>
      <c r="P893" s="86"/>
      <c r="Q893" s="86"/>
      <c r="R893" s="125"/>
      <c r="S893" s="124"/>
      <c r="T893" s="124"/>
      <c r="U893" s="124"/>
      <c r="V893" s="124"/>
      <c r="W893" s="126"/>
    </row>
    <row r="894" spans="1:258" s="20" customFormat="1" x14ac:dyDescent="0.2">
      <c r="A894" s="158"/>
      <c r="B894" s="104"/>
      <c r="C894" s="104"/>
      <c r="D894" s="104"/>
      <c r="E894" s="104"/>
      <c r="F894" s="153"/>
      <c r="G894" s="157"/>
      <c r="H894" s="155"/>
      <c r="I894" s="155"/>
      <c r="J894" s="155"/>
      <c r="K894" s="155"/>
      <c r="L894" s="124"/>
      <c r="M894" s="124"/>
      <c r="N894" s="124"/>
      <c r="O894" s="156"/>
      <c r="P894" s="156"/>
      <c r="Q894" s="156"/>
      <c r="R894" s="157"/>
      <c r="S894" s="155"/>
      <c r="T894" s="155"/>
      <c r="U894" s="155"/>
      <c r="V894" s="124"/>
      <c r="W894" s="126"/>
    </row>
    <row r="895" spans="1:258" s="20" customFormat="1" x14ac:dyDescent="0.2">
      <c r="A895" s="123"/>
      <c r="B895" s="102"/>
      <c r="C895" s="103"/>
      <c r="D895" s="103"/>
      <c r="E895" s="102"/>
      <c r="F895" s="83"/>
      <c r="G895" s="84"/>
      <c r="H895" s="124"/>
      <c r="I895" s="124"/>
      <c r="J895" s="124"/>
      <c r="K895" s="124"/>
      <c r="L895" s="124"/>
      <c r="M895" s="124"/>
      <c r="N895" s="124"/>
      <c r="O895" s="86"/>
      <c r="P895" s="86"/>
      <c r="Q895" s="86"/>
      <c r="R895" s="125"/>
      <c r="S895" s="124"/>
      <c r="T895" s="124"/>
      <c r="U895" s="124"/>
      <c r="V895" s="124"/>
      <c r="W895" s="126"/>
    </row>
    <row r="896" spans="1:258" s="20" customFormat="1" x14ac:dyDescent="0.2">
      <c r="A896" s="123"/>
      <c r="B896" s="102"/>
      <c r="C896" s="102"/>
      <c r="D896" s="102"/>
      <c r="E896" s="102"/>
      <c r="F896" s="83"/>
      <c r="G896" s="125"/>
      <c r="H896" s="124"/>
      <c r="I896" s="124"/>
      <c r="J896" s="124"/>
      <c r="K896" s="124"/>
      <c r="L896" s="124"/>
      <c r="M896" s="124"/>
      <c r="N896" s="124"/>
      <c r="O896" s="86"/>
      <c r="P896" s="86"/>
      <c r="Q896" s="86"/>
      <c r="R896" s="125"/>
      <c r="S896" s="124"/>
      <c r="T896" s="124"/>
      <c r="U896" s="124"/>
      <c r="V896" s="124"/>
      <c r="W896" s="126"/>
    </row>
    <row r="897" spans="1:23" s="20" customFormat="1" x14ac:dyDescent="0.2">
      <c r="A897" s="123"/>
      <c r="B897" s="102"/>
      <c r="C897" s="102"/>
      <c r="D897" s="102"/>
      <c r="E897" s="102"/>
      <c r="F897" s="83"/>
      <c r="G897" s="84"/>
      <c r="H897" s="124"/>
      <c r="I897" s="124"/>
      <c r="J897" s="124"/>
      <c r="K897" s="124"/>
      <c r="L897" s="124"/>
      <c r="M897" s="124"/>
      <c r="N897" s="124"/>
      <c r="O897" s="86"/>
      <c r="P897" s="86"/>
      <c r="Q897" s="86"/>
      <c r="R897" s="125"/>
      <c r="S897" s="124"/>
      <c r="T897" s="124"/>
      <c r="U897" s="124"/>
      <c r="V897" s="124"/>
      <c r="W897" s="126"/>
    </row>
    <row r="898" spans="1:23" s="20" customFormat="1" x14ac:dyDescent="0.2">
      <c r="A898" s="123"/>
      <c r="B898" s="102"/>
      <c r="C898" s="102"/>
      <c r="D898" s="102"/>
      <c r="E898" s="102"/>
      <c r="F898" s="83"/>
      <c r="G898" s="84"/>
      <c r="H898" s="124"/>
      <c r="I898" s="124"/>
      <c r="J898" s="124"/>
      <c r="K898" s="124"/>
      <c r="L898" s="124"/>
      <c r="M898" s="124"/>
      <c r="N898" s="124"/>
      <c r="O898" s="86"/>
      <c r="P898" s="86"/>
      <c r="Q898" s="86"/>
      <c r="R898" s="125"/>
      <c r="S898" s="124"/>
      <c r="T898" s="124"/>
      <c r="U898" s="124"/>
      <c r="V898" s="124"/>
      <c r="W898" s="126"/>
    </row>
    <row r="899" spans="1:23" s="20" customFormat="1" x14ac:dyDescent="0.2">
      <c r="A899" s="123"/>
      <c r="B899" s="102"/>
      <c r="C899" s="102"/>
      <c r="D899" s="102"/>
      <c r="E899" s="145"/>
      <c r="F899" s="83"/>
      <c r="G899" s="84"/>
      <c r="H899" s="124"/>
      <c r="I899" s="124"/>
      <c r="J899" s="124"/>
      <c r="K899" s="124"/>
      <c r="L899" s="124"/>
      <c r="M899" s="124"/>
      <c r="N899" s="124"/>
      <c r="O899" s="86"/>
      <c r="P899" s="86"/>
      <c r="Q899" s="86"/>
      <c r="R899" s="125"/>
      <c r="S899" s="124"/>
      <c r="T899" s="124"/>
      <c r="U899" s="124"/>
      <c r="V899" s="124"/>
      <c r="W899" s="126"/>
    </row>
    <row r="900" spans="1:23" s="20" customFormat="1" x14ac:dyDescent="0.2">
      <c r="A900" s="123"/>
      <c r="B900" s="103"/>
      <c r="C900" s="103"/>
      <c r="D900" s="103"/>
      <c r="E900" s="145"/>
      <c r="F900" s="85"/>
      <c r="G900" s="146"/>
      <c r="H900" s="124"/>
      <c r="I900" s="124"/>
      <c r="J900" s="124"/>
      <c r="K900" s="124"/>
      <c r="L900" s="124"/>
      <c r="M900" s="124"/>
      <c r="N900" s="124"/>
      <c r="O900" s="147"/>
      <c r="P900" s="147"/>
      <c r="Q900" s="147"/>
      <c r="R900" s="86"/>
      <c r="S900" s="148"/>
      <c r="T900" s="149"/>
      <c r="U900" s="150"/>
      <c r="V900" s="124"/>
      <c r="W900" s="126"/>
    </row>
    <row r="901" spans="1:23" s="20" customFormat="1" x14ac:dyDescent="0.2">
      <c r="A901" s="123"/>
      <c r="B901" s="102"/>
      <c r="C901" s="102"/>
      <c r="D901" s="102"/>
      <c r="E901" s="102"/>
      <c r="F901" s="83"/>
      <c r="G901" s="84"/>
      <c r="H901" s="124"/>
      <c r="I901" s="124"/>
      <c r="J901" s="124"/>
      <c r="K901" s="124"/>
      <c r="L901" s="124"/>
      <c r="M901" s="124"/>
      <c r="N901" s="124"/>
      <c r="O901" s="86"/>
      <c r="P901" s="86"/>
      <c r="Q901" s="86"/>
      <c r="R901" s="125"/>
      <c r="S901" s="124"/>
      <c r="T901" s="124"/>
      <c r="U901" s="124"/>
      <c r="V901" s="124"/>
      <c r="W901" s="126"/>
    </row>
    <row r="902" spans="1:23" s="20" customFormat="1" x14ac:dyDescent="0.2">
      <c r="A902" s="123"/>
      <c r="B902" s="102"/>
      <c r="C902" s="102"/>
      <c r="D902" s="102"/>
      <c r="E902" s="102"/>
      <c r="F902" s="83"/>
      <c r="G902" s="84"/>
      <c r="H902" s="124"/>
      <c r="I902" s="124"/>
      <c r="J902" s="124"/>
      <c r="K902" s="124"/>
      <c r="L902" s="124"/>
      <c r="M902" s="124"/>
      <c r="N902" s="124"/>
      <c r="O902" s="86"/>
      <c r="P902" s="86"/>
      <c r="Q902" s="86"/>
      <c r="R902" s="125"/>
      <c r="S902" s="124"/>
      <c r="T902" s="124"/>
      <c r="U902" s="124"/>
      <c r="V902" s="124"/>
      <c r="W902" s="126"/>
    </row>
    <row r="903" spans="1:23" s="20" customFormat="1" x14ac:dyDescent="0.2">
      <c r="A903" s="123"/>
      <c r="B903" s="102"/>
      <c r="C903" s="102"/>
      <c r="D903" s="102"/>
      <c r="E903" s="102"/>
      <c r="F903" s="83"/>
      <c r="G903" s="84"/>
      <c r="H903" s="124"/>
      <c r="I903" s="124"/>
      <c r="J903" s="124"/>
      <c r="K903" s="124"/>
      <c r="L903" s="124"/>
      <c r="M903" s="124"/>
      <c r="N903" s="124"/>
      <c r="O903" s="86"/>
      <c r="P903" s="86"/>
      <c r="Q903" s="86"/>
      <c r="R903" s="125"/>
      <c r="S903" s="124"/>
      <c r="T903" s="124"/>
      <c r="U903" s="124"/>
      <c r="V903" s="124"/>
      <c r="W903" s="126"/>
    </row>
    <row r="904" spans="1:23" s="20" customFormat="1" x14ac:dyDescent="0.2">
      <c r="A904" s="123"/>
      <c r="B904" s="102"/>
      <c r="C904" s="102"/>
      <c r="D904" s="102"/>
      <c r="E904" s="102"/>
      <c r="F904" s="83"/>
      <c r="G904" s="125"/>
      <c r="H904" s="124"/>
      <c r="I904" s="124"/>
      <c r="J904" s="124"/>
      <c r="K904" s="124"/>
      <c r="L904" s="124"/>
      <c r="M904" s="124"/>
      <c r="N904" s="124"/>
      <c r="O904" s="86"/>
      <c r="P904" s="86"/>
      <c r="Q904" s="86"/>
      <c r="R904" s="125"/>
      <c r="S904" s="124"/>
      <c r="T904" s="124"/>
      <c r="U904" s="124"/>
      <c r="V904" s="124"/>
      <c r="W904" s="126"/>
    </row>
    <row r="905" spans="1:23" s="20" customFormat="1" x14ac:dyDescent="0.2">
      <c r="A905" s="123"/>
      <c r="B905" s="102"/>
      <c r="C905" s="102"/>
      <c r="D905" s="102"/>
      <c r="E905" s="102"/>
      <c r="F905" s="83"/>
      <c r="G905" s="84"/>
      <c r="H905" s="124"/>
      <c r="I905" s="124"/>
      <c r="J905" s="124"/>
      <c r="K905" s="124"/>
      <c r="L905" s="124"/>
      <c r="M905" s="124"/>
      <c r="N905" s="124"/>
      <c r="O905" s="86"/>
      <c r="P905" s="86"/>
      <c r="Q905" s="86"/>
      <c r="R905" s="125"/>
      <c r="S905" s="124"/>
      <c r="T905" s="124"/>
      <c r="U905" s="124"/>
      <c r="V905" s="124"/>
      <c r="W905" s="126"/>
    </row>
    <row r="906" spans="1:23" s="20" customFormat="1" x14ac:dyDescent="0.2">
      <c r="A906" s="123"/>
      <c r="B906" s="102"/>
      <c r="C906" s="103"/>
      <c r="D906" s="102"/>
      <c r="E906" s="102"/>
      <c r="F906" s="83"/>
      <c r="G906" s="84"/>
      <c r="H906" s="124"/>
      <c r="I906" s="124"/>
      <c r="J906" s="124"/>
      <c r="K906" s="124"/>
      <c r="L906" s="124"/>
      <c r="M906" s="124"/>
      <c r="N906" s="124"/>
      <c r="O906" s="86"/>
      <c r="P906" s="86"/>
      <c r="Q906" s="86"/>
      <c r="R906" s="125"/>
      <c r="S906" s="124"/>
      <c r="T906" s="124"/>
      <c r="U906" s="124"/>
      <c r="V906" s="124"/>
      <c r="W906" s="126"/>
    </row>
    <row r="907" spans="1:23" s="20" customFormat="1" x14ac:dyDescent="0.2">
      <c r="A907" s="123"/>
      <c r="B907" s="102"/>
      <c r="C907" s="102"/>
      <c r="D907" s="102"/>
      <c r="E907" s="102"/>
      <c r="F907" s="83"/>
      <c r="G907" s="84"/>
      <c r="H907" s="124"/>
      <c r="I907" s="124"/>
      <c r="J907" s="124"/>
      <c r="K907" s="124"/>
      <c r="L907" s="124"/>
      <c r="M907" s="124"/>
      <c r="N907" s="124"/>
      <c r="O907" s="86"/>
      <c r="P907" s="86"/>
      <c r="Q907" s="86"/>
      <c r="R907" s="125"/>
      <c r="S907" s="124"/>
      <c r="T907" s="124"/>
      <c r="U907" s="124"/>
      <c r="V907" s="124"/>
      <c r="W907" s="126"/>
    </row>
    <row r="908" spans="1:23" s="20" customFormat="1" x14ac:dyDescent="0.2">
      <c r="A908" s="123"/>
      <c r="B908" s="103"/>
      <c r="C908" s="102"/>
      <c r="D908" s="103"/>
      <c r="E908" s="145"/>
      <c r="F908" s="85"/>
      <c r="G908" s="146"/>
      <c r="H908" s="124"/>
      <c r="I908" s="124"/>
      <c r="J908" s="124"/>
      <c r="K908" s="124"/>
      <c r="L908" s="124"/>
      <c r="M908" s="124"/>
      <c r="N908" s="124"/>
      <c r="O908" s="147"/>
      <c r="P908" s="147"/>
      <c r="Q908" s="147"/>
      <c r="R908" s="86"/>
      <c r="S908" s="148"/>
      <c r="T908" s="149"/>
      <c r="U908" s="150"/>
      <c r="V908" s="124"/>
      <c r="W908" s="126"/>
    </row>
    <row r="909" spans="1:23" s="20" customFormat="1" x14ac:dyDescent="0.2">
      <c r="A909" s="123"/>
      <c r="B909" s="102"/>
      <c r="C909" s="102"/>
      <c r="D909" s="102"/>
      <c r="E909" s="102"/>
      <c r="F909" s="83"/>
      <c r="G909" s="84"/>
      <c r="H909" s="124"/>
      <c r="I909" s="124"/>
      <c r="J909" s="124"/>
      <c r="K909" s="124"/>
      <c r="L909" s="124"/>
      <c r="M909" s="124"/>
      <c r="N909" s="124"/>
      <c r="O909" s="86"/>
      <c r="P909" s="86"/>
      <c r="Q909" s="86"/>
      <c r="R909" s="125"/>
      <c r="S909" s="124"/>
      <c r="T909" s="124"/>
      <c r="U909" s="124"/>
      <c r="V909" s="124"/>
      <c r="W909" s="126"/>
    </row>
    <row r="910" spans="1:23" s="20" customFormat="1" x14ac:dyDescent="0.2">
      <c r="A910" s="123"/>
      <c r="B910" s="102"/>
      <c r="C910" s="102"/>
      <c r="D910" s="102"/>
      <c r="E910" s="145"/>
      <c r="F910" s="83"/>
      <c r="G910" s="84"/>
      <c r="H910" s="124"/>
      <c r="I910" s="124"/>
      <c r="J910" s="124"/>
      <c r="K910" s="124"/>
      <c r="L910" s="124"/>
      <c r="M910" s="124"/>
      <c r="N910" s="124"/>
      <c r="O910" s="86"/>
      <c r="P910" s="86"/>
      <c r="Q910" s="86"/>
      <c r="R910" s="125"/>
      <c r="S910" s="124"/>
      <c r="T910" s="124"/>
      <c r="U910" s="124"/>
      <c r="V910" s="124"/>
      <c r="W910" s="126"/>
    </row>
    <row r="911" spans="1:23" s="20" customFormat="1" x14ac:dyDescent="0.2">
      <c r="A911" s="123"/>
      <c r="B911" s="103"/>
      <c r="C911" s="103"/>
      <c r="D911" s="103"/>
      <c r="E911" s="145"/>
      <c r="F911" s="85"/>
      <c r="G911" s="146"/>
      <c r="H911" s="124"/>
      <c r="I911" s="124"/>
      <c r="J911" s="124"/>
      <c r="K911" s="124"/>
      <c r="L911" s="124"/>
      <c r="M911" s="124"/>
      <c r="N911" s="124"/>
      <c r="O911" s="147"/>
      <c r="P911" s="147"/>
      <c r="Q911" s="147"/>
      <c r="R911" s="86"/>
      <c r="S911" s="148"/>
      <c r="T911" s="149"/>
      <c r="U911" s="150"/>
      <c r="V911" s="124"/>
      <c r="W911" s="126"/>
    </row>
    <row r="912" spans="1:23" s="20" customFormat="1" x14ac:dyDescent="0.2">
      <c r="A912" s="123"/>
      <c r="B912" s="103"/>
      <c r="C912" s="103"/>
      <c r="D912" s="103"/>
      <c r="E912" s="145"/>
      <c r="F912" s="85"/>
      <c r="G912" s="146"/>
      <c r="H912" s="124"/>
      <c r="I912" s="124"/>
      <c r="J912" s="124"/>
      <c r="K912" s="124"/>
      <c r="L912" s="124"/>
      <c r="M912" s="124"/>
      <c r="N912" s="124"/>
      <c r="O912" s="147"/>
      <c r="P912" s="147"/>
      <c r="Q912" s="147"/>
      <c r="R912" s="86"/>
      <c r="S912" s="148"/>
      <c r="T912" s="149"/>
      <c r="U912" s="150"/>
      <c r="V912" s="124"/>
      <c r="W912" s="126"/>
    </row>
    <row r="913" spans="1:23" s="20" customFormat="1" x14ac:dyDescent="0.2">
      <c r="A913" s="123"/>
      <c r="B913" s="102"/>
      <c r="C913" s="102"/>
      <c r="D913" s="102"/>
      <c r="E913" s="102"/>
      <c r="F913" s="83"/>
      <c r="G913" s="84"/>
      <c r="H913" s="124"/>
      <c r="I913" s="124"/>
      <c r="J913" s="124"/>
      <c r="K913" s="124"/>
      <c r="L913" s="124"/>
      <c r="M913" s="124"/>
      <c r="N913" s="124"/>
      <c r="O913" s="86"/>
      <c r="P913" s="86"/>
      <c r="Q913" s="86"/>
      <c r="R913" s="125"/>
      <c r="S913" s="124"/>
      <c r="T913" s="124"/>
      <c r="U913" s="124"/>
      <c r="V913" s="124"/>
      <c r="W913" s="126"/>
    </row>
    <row r="914" spans="1:23" s="20" customFormat="1" x14ac:dyDescent="0.2">
      <c r="A914" s="123"/>
      <c r="B914" s="103"/>
      <c r="C914" s="103"/>
      <c r="D914" s="103"/>
      <c r="E914" s="145"/>
      <c r="F914" s="85"/>
      <c r="G914" s="146"/>
      <c r="H914" s="124"/>
      <c r="I914" s="124"/>
      <c r="J914" s="124"/>
      <c r="K914" s="124"/>
      <c r="L914" s="124"/>
      <c r="M914" s="124"/>
      <c r="N914" s="124"/>
      <c r="O914" s="152"/>
      <c r="P914" s="147"/>
      <c r="Q914" s="147"/>
      <c r="R914" s="86"/>
      <c r="S914" s="148"/>
      <c r="T914" s="149"/>
      <c r="U914" s="150"/>
      <c r="V914" s="124"/>
      <c r="W914" s="126"/>
    </row>
    <row r="915" spans="1:23" s="20" customFormat="1" x14ac:dyDescent="0.2">
      <c r="A915" s="123"/>
      <c r="B915" s="104"/>
      <c r="C915" s="104"/>
      <c r="D915" s="104"/>
      <c r="E915" s="104"/>
      <c r="F915" s="153"/>
      <c r="G915" s="154"/>
      <c r="H915" s="155"/>
      <c r="I915" s="155"/>
      <c r="J915" s="155"/>
      <c r="K915" s="124"/>
      <c r="L915" s="124"/>
      <c r="M915" s="124"/>
      <c r="N915" s="124"/>
      <c r="O915" s="159"/>
      <c r="P915" s="156"/>
      <c r="Q915" s="156"/>
      <c r="R915" s="157"/>
      <c r="S915" s="155"/>
      <c r="T915" s="155"/>
      <c r="U915" s="155"/>
      <c r="V915" s="124"/>
      <c r="W915" s="126"/>
    </row>
    <row r="916" spans="1:23" s="20" customFormat="1" x14ac:dyDescent="0.2">
      <c r="A916" s="123"/>
      <c r="B916" s="102"/>
      <c r="C916" s="102"/>
      <c r="D916" s="102"/>
      <c r="E916" s="145"/>
      <c r="F916" s="83"/>
      <c r="G916" s="84"/>
      <c r="H916" s="124"/>
      <c r="I916" s="124"/>
      <c r="J916" s="124"/>
      <c r="K916" s="124"/>
      <c r="L916" s="124"/>
      <c r="M916" s="124"/>
      <c r="N916" s="124"/>
      <c r="O916" s="86"/>
      <c r="P916" s="86"/>
      <c r="Q916" s="86"/>
      <c r="R916" s="125"/>
      <c r="S916" s="124"/>
      <c r="T916" s="124"/>
      <c r="U916" s="124"/>
      <c r="V916" s="124"/>
      <c r="W916" s="126"/>
    </row>
    <row r="917" spans="1:23" s="20" customFormat="1" x14ac:dyDescent="0.2">
      <c r="A917" s="123"/>
      <c r="B917" s="103"/>
      <c r="C917" s="103"/>
      <c r="D917" s="103"/>
      <c r="E917" s="145"/>
      <c r="F917" s="85"/>
      <c r="G917" s="146"/>
      <c r="H917" s="124"/>
      <c r="I917" s="124"/>
      <c r="J917" s="124"/>
      <c r="K917" s="124"/>
      <c r="L917" s="124"/>
      <c r="M917" s="124"/>
      <c r="N917" s="124"/>
      <c r="O917" s="147"/>
      <c r="P917" s="147"/>
      <c r="Q917" s="147"/>
      <c r="R917" s="86"/>
      <c r="S917" s="148"/>
      <c r="T917" s="149"/>
      <c r="U917" s="150"/>
      <c r="V917" s="124"/>
      <c r="W917" s="126"/>
    </row>
    <row r="918" spans="1:23" s="20" customFormat="1" x14ac:dyDescent="0.2">
      <c r="A918" s="123"/>
      <c r="B918" s="103"/>
      <c r="C918" s="103"/>
      <c r="D918" s="103"/>
      <c r="E918" s="145"/>
      <c r="F918" s="85"/>
      <c r="G918" s="151"/>
      <c r="H918" s="124"/>
      <c r="I918" s="124"/>
      <c r="J918" s="124"/>
      <c r="K918" s="124"/>
      <c r="L918" s="124"/>
      <c r="M918" s="124"/>
      <c r="N918" s="124"/>
      <c r="O918" s="147"/>
      <c r="P918" s="147"/>
      <c r="Q918" s="147"/>
      <c r="R918" s="86"/>
      <c r="S918" s="148"/>
      <c r="T918" s="149"/>
      <c r="U918" s="150"/>
      <c r="V918" s="124"/>
      <c r="W918" s="126"/>
    </row>
    <row r="919" spans="1:23" s="20" customFormat="1" x14ac:dyDescent="0.2">
      <c r="A919" s="123"/>
      <c r="B919" s="103"/>
      <c r="C919" s="103"/>
      <c r="D919" s="103"/>
      <c r="E919" s="145"/>
      <c r="F919" s="85"/>
      <c r="G919" s="151"/>
      <c r="H919" s="124"/>
      <c r="I919" s="124"/>
      <c r="J919" s="124"/>
      <c r="K919" s="124"/>
      <c r="L919" s="124"/>
      <c r="M919" s="124"/>
      <c r="N919" s="124"/>
      <c r="O919" s="147"/>
      <c r="P919" s="147"/>
      <c r="Q919" s="147"/>
      <c r="R919" s="86"/>
      <c r="S919" s="148"/>
      <c r="T919" s="149"/>
      <c r="U919" s="150"/>
      <c r="V919" s="124"/>
      <c r="W919" s="126"/>
    </row>
    <row r="920" spans="1:23" s="20" customFormat="1" x14ac:dyDescent="0.2">
      <c r="A920" s="123"/>
      <c r="B920" s="102"/>
      <c r="C920" s="102"/>
      <c r="D920" s="102"/>
      <c r="E920" s="102"/>
      <c r="F920" s="83"/>
      <c r="G920" s="125"/>
      <c r="H920" s="124"/>
      <c r="I920" s="124"/>
      <c r="J920" s="124"/>
      <c r="K920" s="124"/>
      <c r="L920" s="124"/>
      <c r="M920" s="124"/>
      <c r="N920" s="124"/>
      <c r="O920" s="86"/>
      <c r="P920" s="86"/>
      <c r="Q920" s="86"/>
      <c r="R920" s="125"/>
      <c r="S920" s="124"/>
      <c r="T920" s="124"/>
      <c r="U920" s="124"/>
      <c r="V920" s="124"/>
      <c r="W920" s="126"/>
    </row>
    <row r="921" spans="1:23" s="20" customFormat="1" x14ac:dyDescent="0.2">
      <c r="A921" s="123"/>
      <c r="B921" s="102"/>
      <c r="C921" s="102"/>
      <c r="D921" s="102"/>
      <c r="E921" s="145"/>
      <c r="F921" s="83"/>
      <c r="G921" s="125"/>
      <c r="H921" s="124"/>
      <c r="I921" s="124"/>
      <c r="J921" s="124"/>
      <c r="K921" s="124"/>
      <c r="L921" s="124"/>
      <c r="M921" s="124"/>
      <c r="N921" s="124"/>
      <c r="O921" s="86"/>
      <c r="P921" s="86"/>
      <c r="Q921" s="86"/>
      <c r="R921" s="125"/>
      <c r="S921" s="124"/>
      <c r="T921" s="124"/>
      <c r="U921" s="124"/>
      <c r="V921" s="124"/>
      <c r="W921" s="126"/>
    </row>
    <row r="922" spans="1:23" s="20" customFormat="1" x14ac:dyDescent="0.2">
      <c r="A922" s="123"/>
      <c r="B922" s="102"/>
      <c r="C922" s="102"/>
      <c r="D922" s="102"/>
      <c r="E922" s="102"/>
      <c r="F922" s="83"/>
      <c r="G922" s="125"/>
      <c r="H922" s="124"/>
      <c r="I922" s="124"/>
      <c r="J922" s="124"/>
      <c r="K922" s="124"/>
      <c r="L922" s="124"/>
      <c r="M922" s="124"/>
      <c r="N922" s="124"/>
      <c r="O922" s="86"/>
      <c r="P922" s="86"/>
      <c r="Q922" s="86"/>
      <c r="R922" s="125"/>
      <c r="S922" s="124"/>
      <c r="T922" s="124"/>
      <c r="U922" s="124"/>
      <c r="V922" s="124"/>
      <c r="W922" s="126"/>
    </row>
    <row r="923" spans="1:23" s="20" customFormat="1" x14ac:dyDescent="0.2">
      <c r="A923" s="123"/>
      <c r="B923" s="102"/>
      <c r="C923" s="102"/>
      <c r="D923" s="102"/>
      <c r="E923" s="145"/>
      <c r="F923" s="83"/>
      <c r="G923" s="125"/>
      <c r="H923" s="124"/>
      <c r="I923" s="124"/>
      <c r="J923" s="124"/>
      <c r="K923" s="124"/>
      <c r="L923" s="124"/>
      <c r="M923" s="124"/>
      <c r="N923" s="124"/>
      <c r="O923" s="86"/>
      <c r="P923" s="86"/>
      <c r="Q923" s="86"/>
      <c r="R923" s="125"/>
      <c r="S923" s="124"/>
      <c r="T923" s="124"/>
      <c r="U923" s="124"/>
      <c r="V923" s="124"/>
      <c r="W923" s="126"/>
    </row>
    <row r="924" spans="1:23" s="20" customFormat="1" x14ac:dyDescent="0.2">
      <c r="A924" s="123"/>
      <c r="B924" s="102"/>
      <c r="C924" s="102"/>
      <c r="D924" s="102"/>
      <c r="E924" s="145"/>
      <c r="F924" s="83"/>
      <c r="G924" s="125"/>
      <c r="H924" s="124"/>
      <c r="I924" s="124"/>
      <c r="J924" s="124"/>
      <c r="K924" s="124"/>
      <c r="L924" s="124"/>
      <c r="M924" s="124"/>
      <c r="N924" s="124"/>
      <c r="O924" s="86"/>
      <c r="P924" s="86"/>
      <c r="Q924" s="86"/>
      <c r="R924" s="125"/>
      <c r="S924" s="124"/>
      <c r="T924" s="124"/>
      <c r="U924" s="124"/>
      <c r="V924" s="124"/>
      <c r="W924" s="126"/>
    </row>
    <row r="925" spans="1:23" s="20" customFormat="1" x14ac:dyDescent="0.2">
      <c r="A925" s="158"/>
      <c r="B925" s="104"/>
      <c r="C925" s="104"/>
      <c r="D925" s="104"/>
      <c r="E925" s="102"/>
      <c r="F925" s="153"/>
      <c r="G925" s="157"/>
      <c r="H925" s="155"/>
      <c r="I925" s="155"/>
      <c r="J925" s="155"/>
      <c r="K925" s="155"/>
      <c r="L925" s="124"/>
      <c r="M925" s="124"/>
      <c r="N925" s="124"/>
      <c r="O925" s="156"/>
      <c r="P925" s="156"/>
      <c r="Q925" s="156"/>
      <c r="R925" s="157"/>
      <c r="S925" s="155"/>
      <c r="T925" s="155"/>
      <c r="U925" s="155"/>
      <c r="V925" s="124"/>
      <c r="W925" s="126"/>
    </row>
    <row r="926" spans="1:23" s="20" customFormat="1" x14ac:dyDescent="0.2">
      <c r="A926" s="123"/>
      <c r="B926" s="103"/>
      <c r="C926" s="103"/>
      <c r="D926" s="103"/>
      <c r="E926" s="145"/>
      <c r="F926" s="85"/>
      <c r="G926" s="151"/>
      <c r="H926" s="124"/>
      <c r="I926" s="124"/>
      <c r="J926" s="124"/>
      <c r="K926" s="124"/>
      <c r="L926" s="124"/>
      <c r="M926" s="124"/>
      <c r="N926" s="124"/>
      <c r="O926" s="147"/>
      <c r="P926" s="147"/>
      <c r="Q926" s="147"/>
      <c r="R926" s="86"/>
      <c r="S926" s="148"/>
      <c r="T926" s="149"/>
      <c r="U926" s="150"/>
      <c r="V926" s="124"/>
      <c r="W926" s="126"/>
    </row>
    <row r="927" spans="1:23" s="20" customFormat="1" x14ac:dyDescent="0.2">
      <c r="A927" s="123"/>
      <c r="B927" s="102"/>
      <c r="C927" s="102"/>
      <c r="D927" s="102"/>
      <c r="E927" s="145"/>
      <c r="F927" s="83"/>
      <c r="G927" s="125"/>
      <c r="H927" s="124"/>
      <c r="I927" s="124"/>
      <c r="J927" s="124"/>
      <c r="K927" s="124"/>
      <c r="L927" s="124"/>
      <c r="M927" s="124"/>
      <c r="N927" s="124"/>
      <c r="O927" s="86"/>
      <c r="P927" s="86"/>
      <c r="Q927" s="86"/>
      <c r="R927" s="125"/>
      <c r="S927" s="124"/>
      <c r="T927" s="124"/>
      <c r="U927" s="124"/>
      <c r="V927" s="124"/>
      <c r="W927" s="126"/>
    </row>
    <row r="928" spans="1:23" s="20" customFormat="1" x14ac:dyDescent="0.2">
      <c r="A928" s="123"/>
      <c r="B928" s="102"/>
      <c r="C928" s="102"/>
      <c r="D928" s="102"/>
      <c r="E928" s="102"/>
      <c r="F928" s="83"/>
      <c r="G928" s="125"/>
      <c r="H928" s="124"/>
      <c r="I928" s="124"/>
      <c r="J928" s="124"/>
      <c r="K928" s="124"/>
      <c r="L928" s="124"/>
      <c r="M928" s="124"/>
      <c r="N928" s="124"/>
      <c r="O928" s="86"/>
      <c r="P928" s="86"/>
      <c r="Q928" s="86"/>
      <c r="R928" s="125"/>
      <c r="S928" s="124"/>
      <c r="T928" s="124"/>
      <c r="U928" s="124"/>
      <c r="V928" s="124"/>
      <c r="W928" s="126"/>
    </row>
    <row r="929" spans="1:259" s="20" customFormat="1" x14ac:dyDescent="0.2">
      <c r="A929" s="123"/>
      <c r="B929" s="102"/>
      <c r="C929" s="102"/>
      <c r="D929" s="102"/>
      <c r="E929" s="102"/>
      <c r="F929" s="83"/>
      <c r="G929" s="125"/>
      <c r="H929" s="124"/>
      <c r="I929" s="124"/>
      <c r="J929" s="124"/>
      <c r="K929" s="124"/>
      <c r="L929" s="124"/>
      <c r="M929" s="124"/>
      <c r="N929" s="124"/>
      <c r="O929" s="86"/>
      <c r="P929" s="86"/>
      <c r="Q929" s="86"/>
      <c r="R929" s="125"/>
      <c r="S929" s="124"/>
      <c r="T929" s="124"/>
      <c r="U929" s="124"/>
      <c r="V929" s="124"/>
      <c r="W929" s="126"/>
      <c r="X929" s="127"/>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c r="AU929" s="114"/>
      <c r="AV929" s="114"/>
      <c r="AW929" s="114"/>
      <c r="AX929" s="114"/>
      <c r="AY929" s="114"/>
      <c r="AZ929" s="114"/>
      <c r="BA929" s="114"/>
      <c r="BB929" s="114"/>
      <c r="BC929" s="114"/>
      <c r="BD929" s="114"/>
      <c r="BE929" s="114"/>
      <c r="BF929" s="114"/>
      <c r="BG929" s="114"/>
      <c r="BH929" s="114"/>
      <c r="BI929" s="114"/>
      <c r="BJ929" s="114"/>
      <c r="BK929" s="114"/>
      <c r="BL929" s="114"/>
      <c r="BM929" s="114"/>
      <c r="BN929" s="114"/>
      <c r="BO929" s="114"/>
      <c r="BP929" s="114"/>
      <c r="BQ929" s="114"/>
      <c r="BR929" s="114"/>
      <c r="BS929" s="114"/>
      <c r="BT929" s="114"/>
      <c r="BU929" s="114"/>
      <c r="BV929" s="114"/>
      <c r="BW929" s="114"/>
      <c r="BX929" s="114"/>
      <c r="BY929" s="114"/>
      <c r="BZ929" s="114"/>
      <c r="CA929" s="114"/>
      <c r="CB929" s="114"/>
      <c r="CC929" s="114"/>
      <c r="CD929" s="114"/>
      <c r="CE929" s="114"/>
      <c r="CF929" s="114"/>
      <c r="CG929" s="114"/>
      <c r="CH929" s="114"/>
      <c r="CI929" s="114"/>
      <c r="CJ929" s="114"/>
      <c r="CK929" s="114"/>
      <c r="CL929" s="114"/>
      <c r="CM929" s="114"/>
      <c r="CN929" s="114"/>
      <c r="CO929" s="114"/>
      <c r="CP929" s="114"/>
      <c r="CQ929" s="114"/>
      <c r="CR929" s="114"/>
      <c r="CS929" s="114"/>
      <c r="CT929" s="114"/>
      <c r="CU929" s="114"/>
      <c r="CV929" s="114"/>
      <c r="CW929" s="114"/>
      <c r="CX929" s="114"/>
      <c r="CY929" s="114"/>
      <c r="CZ929" s="114"/>
      <c r="DA929" s="114"/>
      <c r="DB929" s="114"/>
      <c r="DC929" s="114"/>
      <c r="DD929" s="114"/>
      <c r="DE929" s="114"/>
      <c r="DF929" s="114"/>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14"/>
      <c r="EH929" s="114"/>
      <c r="EI929" s="114"/>
      <c r="EJ929" s="114"/>
      <c r="EK929" s="114"/>
      <c r="EL929" s="114"/>
      <c r="EM929" s="114"/>
      <c r="EN929" s="114"/>
      <c r="EO929" s="114"/>
      <c r="EP929" s="114"/>
      <c r="EQ929" s="114"/>
      <c r="ER929" s="114"/>
      <c r="ES929" s="114"/>
      <c r="ET929" s="114"/>
      <c r="EU929" s="114"/>
      <c r="EV929" s="114"/>
      <c r="EW929" s="114"/>
      <c r="EX929" s="114"/>
      <c r="EY929" s="114"/>
      <c r="EZ929" s="114"/>
      <c r="FA929" s="114"/>
      <c r="FB929" s="114"/>
      <c r="FC929" s="114"/>
      <c r="FD929" s="114"/>
      <c r="FE929" s="114"/>
      <c r="FF929" s="114"/>
      <c r="FG929" s="114"/>
      <c r="FH929" s="114"/>
      <c r="FI929" s="114"/>
      <c r="FJ929" s="114"/>
      <c r="FK929" s="114"/>
      <c r="FL929" s="114"/>
      <c r="FM929" s="114"/>
      <c r="FN929" s="114"/>
      <c r="FO929" s="114"/>
      <c r="FP929" s="114"/>
      <c r="FQ929" s="114"/>
      <c r="FR929" s="114"/>
      <c r="FS929" s="114"/>
      <c r="FT929" s="114"/>
      <c r="FU929" s="114"/>
      <c r="FV929" s="114"/>
      <c r="FW929" s="114"/>
      <c r="FX929" s="114"/>
      <c r="FY929" s="114"/>
      <c r="FZ929" s="114"/>
      <c r="GA929" s="114"/>
      <c r="GB929" s="114"/>
      <c r="GC929" s="114"/>
      <c r="GD929" s="114"/>
      <c r="GE929" s="114"/>
      <c r="GF929" s="114"/>
      <c r="GG929" s="114"/>
      <c r="GH929" s="114"/>
      <c r="GI929" s="114"/>
      <c r="GJ929" s="114"/>
      <c r="GK929" s="114"/>
      <c r="GL929" s="114"/>
      <c r="GM929" s="114"/>
      <c r="GN929" s="114"/>
      <c r="GO929" s="114"/>
      <c r="GP929" s="114"/>
      <c r="GQ929" s="114"/>
      <c r="GR929" s="114"/>
      <c r="GS929" s="114"/>
      <c r="GT929" s="114"/>
      <c r="GU929" s="114"/>
      <c r="GV929" s="114"/>
      <c r="GW929" s="114"/>
      <c r="GX929" s="114"/>
      <c r="GY929" s="114"/>
      <c r="GZ929" s="114"/>
      <c r="HA929" s="114"/>
      <c r="HB929" s="114"/>
      <c r="HC929" s="114"/>
      <c r="HD929" s="114"/>
      <c r="HE929" s="114"/>
      <c r="HF929" s="114"/>
      <c r="HG929" s="114"/>
      <c r="HH929" s="114"/>
      <c r="HI929" s="114"/>
      <c r="HJ929" s="114"/>
      <c r="HK929" s="114"/>
      <c r="HL929" s="114"/>
      <c r="HM929" s="114"/>
      <c r="HN929" s="114"/>
      <c r="HO929" s="114"/>
      <c r="HP929" s="114"/>
      <c r="HQ929" s="114"/>
      <c r="HR929" s="114"/>
      <c r="HS929" s="114"/>
      <c r="HT929" s="114"/>
      <c r="HU929" s="114"/>
      <c r="HV929" s="114"/>
      <c r="HW929" s="114"/>
      <c r="HX929" s="114"/>
      <c r="HY929" s="114"/>
      <c r="HZ929" s="114"/>
      <c r="IA929" s="114"/>
      <c r="IB929" s="114"/>
      <c r="IC929" s="114"/>
      <c r="ID929" s="114"/>
      <c r="IE929" s="114"/>
      <c r="IF929" s="114"/>
      <c r="IG929" s="114"/>
      <c r="IH929" s="114"/>
      <c r="II929" s="114"/>
      <c r="IJ929" s="114"/>
      <c r="IK929" s="114"/>
      <c r="IL929" s="114"/>
      <c r="IM929" s="114"/>
      <c r="IN929" s="114"/>
      <c r="IO929" s="114"/>
      <c r="IP929" s="114"/>
      <c r="IQ929" s="114"/>
      <c r="IR929" s="114"/>
      <c r="IS929" s="114"/>
      <c r="IT929" s="114"/>
      <c r="IU929" s="114"/>
      <c r="IV929" s="114"/>
      <c r="IW929" s="114"/>
      <c r="IX929" s="114"/>
      <c r="IY929" s="114"/>
    </row>
    <row r="930" spans="1:259" s="20" customFormat="1" x14ac:dyDescent="0.2">
      <c r="A930" s="123"/>
      <c r="B930" s="102"/>
      <c r="C930" s="102"/>
      <c r="D930" s="102"/>
      <c r="E930" s="102"/>
      <c r="F930" s="83"/>
      <c r="G930" s="125"/>
      <c r="H930" s="124"/>
      <c r="I930" s="124"/>
      <c r="J930" s="124"/>
      <c r="K930" s="124"/>
      <c r="L930" s="124"/>
      <c r="M930" s="124"/>
      <c r="N930" s="124"/>
      <c r="O930" s="86"/>
      <c r="P930" s="86"/>
      <c r="Q930" s="86"/>
      <c r="R930" s="125"/>
      <c r="S930" s="124"/>
      <c r="T930" s="124"/>
      <c r="U930" s="124"/>
      <c r="V930" s="124"/>
      <c r="W930" s="126"/>
    </row>
    <row r="931" spans="1:259" x14ac:dyDescent="0.2">
      <c r="A931" s="123"/>
      <c r="B931" s="160"/>
      <c r="C931" s="160"/>
      <c r="D931" s="160"/>
      <c r="E931" s="161"/>
      <c r="F931" s="162"/>
      <c r="G931" s="163"/>
      <c r="H931" s="164"/>
      <c r="I931" s="124"/>
      <c r="J931" s="124"/>
      <c r="K931" s="164"/>
      <c r="L931" s="124"/>
      <c r="M931" s="124"/>
      <c r="N931" s="164"/>
      <c r="O931" s="165"/>
      <c r="P931" s="165"/>
      <c r="Q931" s="165"/>
      <c r="R931" s="166"/>
      <c r="S931" s="167"/>
      <c r="T931" s="128"/>
      <c r="U931" s="168"/>
      <c r="V931" s="124"/>
      <c r="W931" s="126"/>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c r="BU931" s="20"/>
      <c r="BV931" s="20"/>
      <c r="BW931" s="20"/>
      <c r="BX931" s="20"/>
      <c r="BY931" s="20"/>
      <c r="BZ931" s="20"/>
      <c r="CA931" s="20"/>
      <c r="CB931" s="20"/>
      <c r="CC931" s="20"/>
      <c r="CD931" s="20"/>
      <c r="CE931" s="20"/>
      <c r="CF931" s="20"/>
      <c r="CG931" s="20"/>
      <c r="CH931" s="20"/>
      <c r="CI931" s="20"/>
      <c r="CJ931" s="20"/>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c r="EF931" s="20"/>
      <c r="EG931" s="20"/>
      <c r="EH931" s="20"/>
      <c r="EI931" s="20"/>
      <c r="EJ931" s="20"/>
      <c r="EK931" s="20"/>
      <c r="EL931" s="20"/>
      <c r="EM931" s="20"/>
      <c r="EN931" s="20"/>
      <c r="EO931" s="20"/>
      <c r="EP931" s="20"/>
      <c r="EQ931" s="20"/>
      <c r="ER931" s="20"/>
      <c r="ES931" s="20"/>
      <c r="ET931" s="20"/>
      <c r="EU931" s="20"/>
      <c r="EV931" s="20"/>
      <c r="EW931" s="20"/>
      <c r="EX931" s="20"/>
      <c r="EY931" s="20"/>
      <c r="EZ931" s="20"/>
      <c r="FA931" s="20"/>
      <c r="FB931" s="20"/>
      <c r="FC931" s="20"/>
      <c r="FD931" s="20"/>
      <c r="FE931" s="20"/>
      <c r="FF931" s="20"/>
      <c r="FG931" s="20"/>
      <c r="FH931" s="20"/>
      <c r="FI931" s="20"/>
      <c r="FJ931" s="20"/>
      <c r="FK931" s="20"/>
      <c r="FL931" s="20"/>
      <c r="FM931" s="20"/>
      <c r="FN931" s="20"/>
      <c r="FO931" s="20"/>
      <c r="FP931" s="20"/>
      <c r="FQ931" s="20"/>
      <c r="FR931" s="20"/>
      <c r="FS931" s="20"/>
      <c r="FT931" s="20"/>
      <c r="FU931" s="20"/>
      <c r="FV931" s="20"/>
      <c r="FW931" s="20"/>
      <c r="FX931" s="20"/>
      <c r="FY931" s="20"/>
      <c r="FZ931" s="20"/>
      <c r="GA931" s="20"/>
      <c r="GB931" s="20"/>
      <c r="GC931" s="20"/>
      <c r="GD931" s="20"/>
      <c r="GE931" s="20"/>
      <c r="GF931" s="20"/>
      <c r="GG931" s="20"/>
      <c r="GH931" s="20"/>
      <c r="GI931" s="20"/>
      <c r="GJ931" s="20"/>
      <c r="GK931" s="20"/>
      <c r="GL931" s="20"/>
      <c r="GM931" s="20"/>
      <c r="GN931" s="20"/>
      <c r="GO931" s="20"/>
      <c r="GP931" s="20"/>
      <c r="GQ931" s="20"/>
      <c r="GR931" s="20"/>
      <c r="GS931" s="20"/>
      <c r="GT931" s="20"/>
      <c r="GU931" s="20"/>
      <c r="GV931" s="20"/>
      <c r="GW931" s="20"/>
      <c r="GX931" s="20"/>
      <c r="GY931" s="20"/>
      <c r="GZ931" s="20"/>
      <c r="HA931" s="20"/>
      <c r="HB931" s="20"/>
      <c r="HC931" s="20"/>
      <c r="HD931" s="20"/>
      <c r="HE931" s="20"/>
      <c r="HF931" s="20"/>
      <c r="HG931" s="20"/>
      <c r="HH931" s="20"/>
      <c r="HI931" s="20"/>
      <c r="HJ931" s="20"/>
      <c r="HK931" s="20"/>
      <c r="HL931" s="20"/>
      <c r="HM931" s="20"/>
      <c r="HN931" s="20"/>
      <c r="HO931" s="20"/>
      <c r="HP931" s="20"/>
      <c r="HQ931" s="20"/>
      <c r="HR931" s="20"/>
      <c r="HS931" s="20"/>
      <c r="HT931" s="20"/>
      <c r="HU931" s="20"/>
      <c r="HV931" s="20"/>
      <c r="HW931" s="20"/>
      <c r="HX931" s="20"/>
      <c r="HY931" s="20"/>
      <c r="HZ931" s="20"/>
      <c r="IA931" s="20"/>
      <c r="IB931" s="20"/>
      <c r="IC931" s="20"/>
      <c r="ID931" s="20"/>
      <c r="IE931" s="20"/>
      <c r="IF931" s="20"/>
      <c r="IG931" s="20"/>
      <c r="IH931" s="20"/>
      <c r="II931" s="20"/>
      <c r="IJ931" s="20"/>
      <c r="IK931" s="20"/>
      <c r="IL931" s="20"/>
      <c r="IM931" s="20"/>
      <c r="IN931" s="20"/>
      <c r="IO931" s="20"/>
      <c r="IP931" s="20"/>
      <c r="IQ931" s="20"/>
      <c r="IR931" s="20"/>
      <c r="IS931" s="20"/>
      <c r="IT931" s="20"/>
      <c r="IU931" s="20"/>
      <c r="IV931" s="20"/>
      <c r="IW931" s="20"/>
      <c r="IX931" s="20"/>
      <c r="IY931" s="20"/>
    </row>
    <row r="932" spans="1:259" s="20" customFormat="1" x14ac:dyDescent="0.2">
      <c r="A932" s="123"/>
      <c r="B932" s="102"/>
      <c r="C932" s="103"/>
      <c r="D932" s="102"/>
      <c r="E932" s="145"/>
      <c r="F932" s="83"/>
      <c r="G932" s="125"/>
      <c r="H932" s="124"/>
      <c r="I932" s="124"/>
      <c r="J932" s="124"/>
      <c r="K932" s="124"/>
      <c r="L932" s="124"/>
      <c r="M932" s="124"/>
      <c r="N932" s="124"/>
      <c r="O932" s="86"/>
      <c r="P932" s="86"/>
      <c r="Q932" s="86"/>
      <c r="R932" s="125"/>
      <c r="S932" s="124"/>
      <c r="T932" s="124"/>
      <c r="U932" s="124"/>
      <c r="V932" s="124"/>
      <c r="W932" s="126"/>
    </row>
    <row r="933" spans="1:259" s="20" customFormat="1" x14ac:dyDescent="0.2">
      <c r="A933" s="123"/>
      <c r="B933" s="105"/>
      <c r="C933" s="103"/>
      <c r="D933" s="105"/>
      <c r="E933" s="145"/>
      <c r="F933" s="83"/>
      <c r="G933" s="125"/>
      <c r="H933" s="124"/>
      <c r="I933" s="124"/>
      <c r="J933" s="124"/>
      <c r="K933" s="124"/>
      <c r="L933" s="124"/>
      <c r="M933" s="124"/>
      <c r="N933" s="124"/>
      <c r="O933" s="86"/>
      <c r="P933" s="86"/>
      <c r="Q933" s="125"/>
      <c r="R933" s="129"/>
      <c r="S933" s="148"/>
      <c r="T933" s="149"/>
      <c r="U933" s="124"/>
      <c r="V933" s="124"/>
      <c r="W933" s="126"/>
    </row>
    <row r="934" spans="1:259" s="20" customFormat="1" x14ac:dyDescent="0.2">
      <c r="A934" s="158"/>
      <c r="B934" s="104"/>
      <c r="C934" s="104"/>
      <c r="D934" s="104"/>
      <c r="E934" s="104"/>
      <c r="F934" s="153"/>
      <c r="G934" s="157"/>
      <c r="H934" s="155"/>
      <c r="I934" s="155"/>
      <c r="J934" s="155"/>
      <c r="K934" s="155"/>
      <c r="L934" s="124"/>
      <c r="M934" s="124"/>
      <c r="N934" s="124"/>
      <c r="O934" s="156"/>
      <c r="P934" s="156"/>
      <c r="Q934" s="156"/>
      <c r="R934" s="157"/>
      <c r="S934" s="155"/>
      <c r="T934" s="155"/>
      <c r="U934" s="155"/>
      <c r="V934" s="124"/>
      <c r="W934" s="126"/>
    </row>
    <row r="935" spans="1:259" s="20" customFormat="1" x14ac:dyDescent="0.2">
      <c r="A935" s="123"/>
      <c r="B935" s="102"/>
      <c r="C935" s="102"/>
      <c r="D935" s="102"/>
      <c r="E935" s="102"/>
      <c r="F935" s="83"/>
      <c r="G935" s="84"/>
      <c r="H935" s="124"/>
      <c r="I935" s="124"/>
      <c r="J935" s="124"/>
      <c r="K935" s="124"/>
      <c r="L935" s="124"/>
      <c r="M935" s="124"/>
      <c r="N935" s="124"/>
      <c r="O935" s="86"/>
      <c r="P935" s="86"/>
      <c r="Q935" s="86"/>
      <c r="R935" s="125"/>
      <c r="S935" s="124"/>
      <c r="T935" s="124"/>
      <c r="U935" s="124"/>
      <c r="V935" s="124"/>
      <c r="W935" s="126"/>
    </row>
    <row r="936" spans="1:259" s="20" customFormat="1" x14ac:dyDescent="0.2">
      <c r="A936" s="123"/>
      <c r="B936" s="102"/>
      <c r="C936" s="103"/>
      <c r="D936" s="102"/>
      <c r="E936" s="102"/>
      <c r="F936" s="83"/>
      <c r="G936" s="125"/>
      <c r="H936" s="124"/>
      <c r="I936" s="124"/>
      <c r="J936" s="124"/>
      <c r="K936" s="124"/>
      <c r="L936" s="124"/>
      <c r="M936" s="124"/>
      <c r="N936" s="124"/>
      <c r="O936" s="86"/>
      <c r="P936" s="86"/>
      <c r="Q936" s="86"/>
      <c r="R936" s="125"/>
      <c r="S936" s="124"/>
      <c r="T936" s="124"/>
      <c r="U936" s="124"/>
      <c r="V936" s="124"/>
      <c r="W936" s="126"/>
    </row>
    <row r="937" spans="1:259" s="20" customFormat="1" x14ac:dyDescent="0.2">
      <c r="A937" s="123"/>
      <c r="B937" s="102"/>
      <c r="C937" s="102"/>
      <c r="D937" s="102"/>
      <c r="E937" s="102"/>
      <c r="F937" s="83"/>
      <c r="G937" s="125"/>
      <c r="H937" s="124"/>
      <c r="I937" s="124"/>
      <c r="J937" s="124"/>
      <c r="K937" s="124"/>
      <c r="L937" s="124"/>
      <c r="M937" s="124"/>
      <c r="N937" s="124"/>
      <c r="O937" s="86"/>
      <c r="P937" s="86"/>
      <c r="Q937" s="86"/>
      <c r="R937" s="125"/>
      <c r="S937" s="124"/>
      <c r="T937" s="124"/>
      <c r="U937" s="124"/>
      <c r="V937" s="124"/>
      <c r="W937" s="126"/>
    </row>
    <row r="938" spans="1:259" s="20" customFormat="1" x14ac:dyDescent="0.2">
      <c r="A938" s="123"/>
      <c r="B938" s="102"/>
      <c r="C938" s="103"/>
      <c r="D938" s="102"/>
      <c r="E938" s="145"/>
      <c r="F938" s="83"/>
      <c r="G938" s="125"/>
      <c r="H938" s="124"/>
      <c r="I938" s="124"/>
      <c r="J938" s="124"/>
      <c r="K938" s="124"/>
      <c r="L938" s="124"/>
      <c r="M938" s="124"/>
      <c r="N938" s="124"/>
      <c r="O938" s="86"/>
      <c r="P938" s="86"/>
      <c r="Q938" s="86"/>
      <c r="R938" s="125"/>
      <c r="S938" s="124"/>
      <c r="T938" s="124"/>
      <c r="U938" s="124"/>
      <c r="V938" s="124"/>
      <c r="W938" s="126"/>
    </row>
    <row r="939" spans="1:259" s="20" customFormat="1" x14ac:dyDescent="0.2">
      <c r="A939" s="123"/>
      <c r="B939" s="102"/>
      <c r="C939" s="102"/>
      <c r="D939" s="102"/>
      <c r="E939" s="102"/>
      <c r="F939" s="83"/>
      <c r="G939" s="125"/>
      <c r="H939" s="124"/>
      <c r="I939" s="124"/>
      <c r="J939" s="124"/>
      <c r="K939" s="124"/>
      <c r="L939" s="124"/>
      <c r="M939" s="124"/>
      <c r="N939" s="124"/>
      <c r="O939" s="86"/>
      <c r="P939" s="86"/>
      <c r="Q939" s="86"/>
      <c r="R939" s="125"/>
      <c r="S939" s="124"/>
      <c r="T939" s="124"/>
      <c r="U939" s="124"/>
      <c r="V939" s="124"/>
      <c r="W939" s="126"/>
    </row>
    <row r="940" spans="1:259" s="20" customFormat="1" x14ac:dyDescent="0.2">
      <c r="A940" s="123"/>
      <c r="B940" s="103"/>
      <c r="C940" s="103"/>
      <c r="D940" s="103"/>
      <c r="E940" s="145"/>
      <c r="F940" s="85"/>
      <c r="G940" s="151"/>
      <c r="H940" s="124"/>
      <c r="I940" s="124"/>
      <c r="J940" s="124"/>
      <c r="K940" s="124"/>
      <c r="L940" s="124"/>
      <c r="M940" s="124"/>
      <c r="N940" s="124"/>
      <c r="O940" s="147"/>
      <c r="P940" s="147"/>
      <c r="Q940" s="147"/>
      <c r="R940" s="86"/>
      <c r="S940" s="148"/>
      <c r="T940" s="149"/>
      <c r="U940" s="150"/>
      <c r="V940" s="124"/>
      <c r="W940" s="126"/>
    </row>
    <row r="941" spans="1:259" s="20" customFormat="1" x14ac:dyDescent="0.2">
      <c r="A941" s="123"/>
      <c r="B941" s="102"/>
      <c r="C941" s="102"/>
      <c r="D941" s="102"/>
      <c r="E941" s="145"/>
      <c r="F941" s="83"/>
      <c r="G941" s="125"/>
      <c r="H941" s="124"/>
      <c r="I941" s="124"/>
      <c r="J941" s="124"/>
      <c r="K941" s="124"/>
      <c r="L941" s="124"/>
      <c r="M941" s="124"/>
      <c r="N941" s="124"/>
      <c r="O941" s="86"/>
      <c r="P941" s="86"/>
      <c r="Q941" s="86"/>
      <c r="R941" s="125"/>
      <c r="S941" s="124"/>
      <c r="T941" s="124"/>
      <c r="U941" s="124"/>
      <c r="V941" s="124"/>
      <c r="W941" s="126"/>
    </row>
    <row r="942" spans="1:259" s="20" customFormat="1" x14ac:dyDescent="0.2">
      <c r="A942" s="123"/>
      <c r="B942" s="102"/>
      <c r="C942" s="102"/>
      <c r="D942" s="102"/>
      <c r="E942" s="102"/>
      <c r="F942" s="83"/>
      <c r="G942" s="125"/>
      <c r="H942" s="124"/>
      <c r="I942" s="124"/>
      <c r="J942" s="124"/>
      <c r="K942" s="124"/>
      <c r="L942" s="124"/>
      <c r="M942" s="124"/>
      <c r="N942" s="124"/>
      <c r="O942" s="86"/>
      <c r="P942" s="86"/>
      <c r="Q942" s="86"/>
      <c r="R942" s="125"/>
      <c r="S942" s="124"/>
      <c r="T942" s="124"/>
      <c r="U942" s="124"/>
      <c r="V942" s="124"/>
      <c r="W942" s="126"/>
    </row>
    <row r="943" spans="1:259" s="20" customFormat="1" x14ac:dyDescent="0.2">
      <c r="A943" s="123"/>
      <c r="B943" s="102"/>
      <c r="C943" s="102"/>
      <c r="D943" s="102"/>
      <c r="E943" s="102"/>
      <c r="F943" s="83"/>
      <c r="G943" s="125"/>
      <c r="H943" s="124"/>
      <c r="I943" s="124"/>
      <c r="J943" s="124"/>
      <c r="K943" s="124"/>
      <c r="L943" s="124"/>
      <c r="M943" s="124"/>
      <c r="N943" s="124"/>
      <c r="O943" s="86"/>
      <c r="P943" s="86"/>
      <c r="Q943" s="86"/>
      <c r="R943" s="125"/>
      <c r="S943" s="124"/>
      <c r="T943" s="124"/>
      <c r="U943" s="124"/>
      <c r="V943" s="124"/>
      <c r="W943" s="126"/>
    </row>
    <row r="944" spans="1:259" s="20" customFormat="1" x14ac:dyDescent="0.2">
      <c r="A944" s="123"/>
      <c r="B944" s="103"/>
      <c r="C944" s="103"/>
      <c r="D944" s="103"/>
      <c r="E944" s="145"/>
      <c r="F944" s="85"/>
      <c r="G944" s="151"/>
      <c r="H944" s="124"/>
      <c r="I944" s="124"/>
      <c r="J944" s="124"/>
      <c r="K944" s="124"/>
      <c r="L944" s="124"/>
      <c r="M944" s="124"/>
      <c r="N944" s="124"/>
      <c r="O944" s="152"/>
      <c r="P944" s="147"/>
      <c r="Q944" s="147"/>
      <c r="R944" s="86"/>
      <c r="S944" s="148"/>
      <c r="T944" s="149"/>
      <c r="U944" s="150"/>
      <c r="V944" s="124"/>
      <c r="W944" s="126"/>
    </row>
    <row r="945" spans="1:23" s="20" customFormat="1" x14ac:dyDescent="0.2">
      <c r="A945" s="123"/>
      <c r="B945" s="102"/>
      <c r="C945" s="102"/>
      <c r="D945" s="102"/>
      <c r="E945" s="102"/>
      <c r="F945" s="83"/>
      <c r="G945" s="84"/>
      <c r="H945" s="124"/>
      <c r="I945" s="124"/>
      <c r="J945" s="124"/>
      <c r="K945" s="124"/>
      <c r="L945" s="124"/>
      <c r="M945" s="124"/>
      <c r="N945" s="124"/>
      <c r="O945" s="86"/>
      <c r="P945" s="86"/>
      <c r="Q945" s="86"/>
      <c r="R945" s="125"/>
      <c r="S945" s="124"/>
      <c r="T945" s="124"/>
      <c r="U945" s="124"/>
      <c r="V945" s="124"/>
      <c r="W945" s="126"/>
    </row>
    <row r="946" spans="1:23" s="20" customFormat="1" x14ac:dyDescent="0.2">
      <c r="A946" s="123"/>
      <c r="B946" s="103"/>
      <c r="C946" s="103"/>
      <c r="D946" s="103"/>
      <c r="E946" s="145"/>
      <c r="F946" s="85"/>
      <c r="G946" s="169"/>
      <c r="H946" s="124"/>
      <c r="I946" s="124"/>
      <c r="J946" s="124"/>
      <c r="K946" s="124"/>
      <c r="L946" s="124"/>
      <c r="M946" s="124"/>
      <c r="N946" s="124"/>
      <c r="O946" s="147"/>
      <c r="P946" s="147"/>
      <c r="Q946" s="170"/>
      <c r="R946" s="86"/>
      <c r="S946" s="148"/>
      <c r="T946" s="149"/>
      <c r="U946" s="150"/>
      <c r="V946" s="124"/>
      <c r="W946" s="126"/>
    </row>
    <row r="947" spans="1:23" s="20" customFormat="1" x14ac:dyDescent="0.2">
      <c r="A947" s="123"/>
      <c r="B947" s="102"/>
      <c r="C947" s="102"/>
      <c r="D947" s="102"/>
      <c r="E947" s="102"/>
      <c r="F947" s="83"/>
      <c r="G947" s="84"/>
      <c r="H947" s="124"/>
      <c r="I947" s="124"/>
      <c r="J947" s="124"/>
      <c r="K947" s="124"/>
      <c r="L947" s="124"/>
      <c r="M947" s="124"/>
      <c r="N947" s="124"/>
      <c r="O947" s="86"/>
      <c r="P947" s="86"/>
      <c r="Q947" s="86"/>
      <c r="R947" s="125"/>
      <c r="S947" s="124"/>
      <c r="T947" s="124"/>
      <c r="U947" s="124"/>
      <c r="V947" s="124"/>
      <c r="W947" s="126"/>
    </row>
    <row r="948" spans="1:23" s="20" customFormat="1" x14ac:dyDescent="0.2">
      <c r="A948" s="123"/>
      <c r="B948" s="102"/>
      <c r="C948" s="102"/>
      <c r="D948" s="102"/>
      <c r="E948" s="102"/>
      <c r="F948" s="83"/>
      <c r="G948" s="84"/>
      <c r="H948" s="124"/>
      <c r="I948" s="124"/>
      <c r="J948" s="124"/>
      <c r="K948" s="124"/>
      <c r="L948" s="124"/>
      <c r="M948" s="124"/>
      <c r="N948" s="124"/>
      <c r="O948" s="86"/>
      <c r="P948" s="86"/>
      <c r="Q948" s="86"/>
      <c r="R948" s="125"/>
      <c r="S948" s="124"/>
      <c r="T948" s="124"/>
      <c r="U948" s="124"/>
      <c r="V948" s="124"/>
      <c r="W948" s="126"/>
    </row>
    <row r="949" spans="1:23" s="20" customFormat="1" x14ac:dyDescent="0.2">
      <c r="A949" s="123"/>
      <c r="B949" s="102"/>
      <c r="C949" s="102"/>
      <c r="D949" s="102"/>
      <c r="E949" s="102"/>
      <c r="F949" s="83"/>
      <c r="G949" s="84"/>
      <c r="H949" s="124"/>
      <c r="I949" s="124"/>
      <c r="J949" s="124"/>
      <c r="K949" s="124"/>
      <c r="L949" s="124"/>
      <c r="M949" s="124"/>
      <c r="N949" s="124"/>
      <c r="O949" s="86"/>
      <c r="P949" s="86"/>
      <c r="Q949" s="86"/>
      <c r="R949" s="125"/>
      <c r="S949" s="124"/>
      <c r="T949" s="124"/>
      <c r="U949" s="124"/>
      <c r="V949" s="124"/>
      <c r="W949" s="126"/>
    </row>
    <row r="950" spans="1:23" s="20" customFormat="1" x14ac:dyDescent="0.2">
      <c r="A950" s="123"/>
      <c r="B950" s="102"/>
      <c r="C950" s="102"/>
      <c r="D950" s="102"/>
      <c r="E950" s="102"/>
      <c r="F950" s="83"/>
      <c r="G950" s="84"/>
      <c r="H950" s="124"/>
      <c r="I950" s="124"/>
      <c r="J950" s="124"/>
      <c r="K950" s="124"/>
      <c r="L950" s="124"/>
      <c r="M950" s="124"/>
      <c r="N950" s="124"/>
      <c r="O950" s="86"/>
      <c r="P950" s="86"/>
      <c r="Q950" s="86"/>
      <c r="R950" s="125"/>
      <c r="S950" s="124"/>
      <c r="T950" s="124"/>
      <c r="U950" s="124"/>
      <c r="V950" s="124"/>
      <c r="W950" s="126"/>
    </row>
    <row r="951" spans="1:23" s="20" customFormat="1" x14ac:dyDescent="0.2">
      <c r="A951" s="123"/>
      <c r="B951" s="102"/>
      <c r="C951" s="102"/>
      <c r="D951" s="102"/>
      <c r="E951" s="102"/>
      <c r="F951" s="83"/>
      <c r="G951" s="84"/>
      <c r="H951" s="124"/>
      <c r="I951" s="124"/>
      <c r="J951" s="124"/>
      <c r="K951" s="124"/>
      <c r="L951" s="124"/>
      <c r="M951" s="124"/>
      <c r="N951" s="124"/>
      <c r="O951" s="86"/>
      <c r="P951" s="86"/>
      <c r="Q951" s="86"/>
      <c r="R951" s="125"/>
      <c r="S951" s="124"/>
      <c r="T951" s="124"/>
      <c r="U951" s="124"/>
      <c r="V951" s="124"/>
      <c r="W951" s="126"/>
    </row>
    <row r="952" spans="1:23" s="20" customFormat="1" x14ac:dyDescent="0.2">
      <c r="A952" s="123"/>
      <c r="B952" s="102"/>
      <c r="C952" s="102"/>
      <c r="D952" s="102"/>
      <c r="E952" s="145"/>
      <c r="F952" s="83"/>
      <c r="G952" s="84"/>
      <c r="H952" s="124"/>
      <c r="I952" s="124"/>
      <c r="J952" s="124"/>
      <c r="K952" s="124"/>
      <c r="L952" s="124"/>
      <c r="M952" s="124"/>
      <c r="N952" s="124"/>
      <c r="O952" s="86"/>
      <c r="P952" s="86"/>
      <c r="Q952" s="86"/>
      <c r="R952" s="125"/>
      <c r="S952" s="124"/>
      <c r="T952" s="124"/>
      <c r="U952" s="124"/>
      <c r="V952" s="124"/>
      <c r="W952" s="126"/>
    </row>
    <row r="953" spans="1:23" s="20" customFormat="1" x14ac:dyDescent="0.2">
      <c r="A953" s="123"/>
      <c r="B953" s="102"/>
      <c r="C953" s="102"/>
      <c r="D953" s="102"/>
      <c r="E953" s="145"/>
      <c r="F953" s="83"/>
      <c r="G953" s="84"/>
      <c r="H953" s="124"/>
      <c r="I953" s="124"/>
      <c r="J953" s="124"/>
      <c r="K953" s="124"/>
      <c r="L953" s="124"/>
      <c r="M953" s="124"/>
      <c r="N953" s="124"/>
      <c r="O953" s="86"/>
      <c r="P953" s="86"/>
      <c r="Q953" s="86"/>
      <c r="R953" s="125"/>
      <c r="S953" s="124"/>
      <c r="T953" s="124"/>
      <c r="U953" s="124"/>
      <c r="V953" s="124"/>
      <c r="W953" s="126"/>
    </row>
    <row r="954" spans="1:23" s="20" customFormat="1" x14ac:dyDescent="0.2">
      <c r="A954" s="123"/>
      <c r="B954" s="102"/>
      <c r="C954" s="102"/>
      <c r="D954" s="102"/>
      <c r="E954" s="145"/>
      <c r="F954" s="83"/>
      <c r="G954" s="84"/>
      <c r="H954" s="124"/>
      <c r="I954" s="124"/>
      <c r="J954" s="124"/>
      <c r="K954" s="124"/>
      <c r="L954" s="124"/>
      <c r="M954" s="124"/>
      <c r="N954" s="124"/>
      <c r="O954" s="86"/>
      <c r="P954" s="86"/>
      <c r="Q954" s="86"/>
      <c r="R954" s="125"/>
      <c r="S954" s="124"/>
      <c r="T954" s="124"/>
      <c r="U954" s="124"/>
      <c r="V954" s="124"/>
      <c r="W954" s="126"/>
    </row>
    <row r="955" spans="1:23" s="20" customFormat="1" x14ac:dyDescent="0.2">
      <c r="A955" s="158"/>
      <c r="B955" s="104"/>
      <c r="C955" s="104"/>
      <c r="D955" s="104"/>
      <c r="E955" s="104"/>
      <c r="F955" s="153"/>
      <c r="G955" s="157"/>
      <c r="H955" s="155"/>
      <c r="I955" s="124"/>
      <c r="J955" s="124"/>
      <c r="K955" s="155"/>
      <c r="L955" s="124"/>
      <c r="M955" s="124"/>
      <c r="N955" s="124"/>
      <c r="O955" s="156"/>
      <c r="P955" s="156"/>
      <c r="Q955" s="156"/>
      <c r="R955" s="157"/>
      <c r="S955" s="155"/>
      <c r="T955" s="155"/>
      <c r="U955" s="155"/>
      <c r="V955" s="124"/>
      <c r="W955" s="126"/>
    </row>
    <row r="956" spans="1:23" s="20" customFormat="1" x14ac:dyDescent="0.2">
      <c r="A956" s="123"/>
      <c r="B956" s="102"/>
      <c r="C956" s="102"/>
      <c r="D956" s="102"/>
      <c r="E956" s="145"/>
      <c r="F956" s="83"/>
      <c r="G956" s="84"/>
      <c r="H956" s="124"/>
      <c r="I956" s="124"/>
      <c r="J956" s="124"/>
      <c r="K956" s="124"/>
      <c r="L956" s="124"/>
      <c r="M956" s="124"/>
      <c r="N956" s="124"/>
      <c r="O956" s="86"/>
      <c r="P956" s="86"/>
      <c r="Q956" s="86"/>
      <c r="R956" s="125"/>
      <c r="S956" s="124"/>
      <c r="T956" s="124"/>
      <c r="U956" s="124"/>
      <c r="V956" s="124"/>
      <c r="W956" s="126"/>
    </row>
    <row r="957" spans="1:23" s="20" customFormat="1" x14ac:dyDescent="0.2">
      <c r="A957" s="123"/>
      <c r="B957" s="104"/>
      <c r="C957" s="104"/>
      <c r="D957" s="104"/>
      <c r="E957" s="104"/>
      <c r="F957" s="153"/>
      <c r="G957" s="157"/>
      <c r="H957" s="155"/>
      <c r="I957" s="155"/>
      <c r="J957" s="155"/>
      <c r="K957" s="155"/>
      <c r="L957" s="124"/>
      <c r="M957" s="124"/>
      <c r="N957" s="124"/>
      <c r="O957" s="156"/>
      <c r="P957" s="156"/>
      <c r="Q957" s="156"/>
      <c r="R957" s="157"/>
      <c r="S957" s="155"/>
      <c r="T957" s="155"/>
      <c r="U957" s="155"/>
      <c r="V957" s="124"/>
      <c r="W957" s="126"/>
    </row>
    <row r="958" spans="1:23" s="20" customFormat="1" x14ac:dyDescent="0.2">
      <c r="A958" s="123"/>
      <c r="B958" s="102"/>
      <c r="C958" s="103"/>
      <c r="D958" s="102"/>
      <c r="E958" s="102"/>
      <c r="F958" s="83"/>
      <c r="G958" s="84"/>
      <c r="H958" s="124"/>
      <c r="I958" s="124"/>
      <c r="J958" s="124"/>
      <c r="K958" s="124"/>
      <c r="L958" s="124"/>
      <c r="M958" s="124"/>
      <c r="N958" s="124"/>
      <c r="O958" s="86"/>
      <c r="P958" s="86"/>
      <c r="Q958" s="86"/>
      <c r="R958" s="125"/>
      <c r="S958" s="124"/>
      <c r="T958" s="124"/>
      <c r="U958" s="124"/>
      <c r="V958" s="124"/>
      <c r="W958" s="126"/>
    </row>
    <row r="959" spans="1:23" s="20" customFormat="1" x14ac:dyDescent="0.2">
      <c r="A959" s="123"/>
      <c r="B959" s="102"/>
      <c r="C959" s="102"/>
      <c r="D959" s="102"/>
      <c r="E959" s="102"/>
      <c r="F959" s="83"/>
      <c r="G959" s="84"/>
      <c r="H959" s="124"/>
      <c r="I959" s="124"/>
      <c r="J959" s="124"/>
      <c r="K959" s="124"/>
      <c r="L959" s="124"/>
      <c r="M959" s="124"/>
      <c r="N959" s="124"/>
      <c r="O959" s="86"/>
      <c r="P959" s="86"/>
      <c r="Q959" s="86"/>
      <c r="R959" s="125"/>
      <c r="S959" s="124"/>
      <c r="T959" s="124"/>
      <c r="U959" s="124"/>
      <c r="V959" s="124"/>
      <c r="W959" s="126"/>
    </row>
    <row r="960" spans="1:23" s="20" customFormat="1" x14ac:dyDescent="0.2">
      <c r="A960" s="123"/>
      <c r="B960" s="102"/>
      <c r="C960" s="102"/>
      <c r="D960" s="102"/>
      <c r="E960" s="102"/>
      <c r="F960" s="83"/>
      <c r="G960" s="84"/>
      <c r="H960" s="124"/>
      <c r="I960" s="124"/>
      <c r="J960" s="124"/>
      <c r="K960" s="124"/>
      <c r="L960" s="124"/>
      <c r="M960" s="124"/>
      <c r="N960" s="124"/>
      <c r="O960" s="86"/>
      <c r="P960" s="86"/>
      <c r="Q960" s="86"/>
      <c r="R960" s="125"/>
      <c r="S960" s="124"/>
      <c r="T960" s="124"/>
      <c r="U960" s="124"/>
      <c r="V960" s="124"/>
      <c r="W960" s="126"/>
    </row>
    <row r="961" spans="1:259" s="20" customFormat="1" x14ac:dyDescent="0.2">
      <c r="A961" s="123"/>
      <c r="B961" s="102"/>
      <c r="C961" s="102"/>
      <c r="D961" s="102"/>
      <c r="E961" s="102"/>
      <c r="F961" s="83"/>
      <c r="G961" s="84"/>
      <c r="H961" s="124"/>
      <c r="I961" s="124"/>
      <c r="J961" s="124"/>
      <c r="K961" s="124"/>
      <c r="L961" s="124"/>
      <c r="M961" s="124"/>
      <c r="N961" s="124"/>
      <c r="O961" s="86"/>
      <c r="P961" s="86"/>
      <c r="Q961" s="86"/>
      <c r="R961" s="125"/>
      <c r="S961" s="124"/>
      <c r="T961" s="124"/>
      <c r="U961" s="124"/>
      <c r="V961" s="124"/>
      <c r="W961" s="126"/>
      <c r="X961" s="127"/>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c r="AU961" s="114"/>
      <c r="AV961" s="114"/>
      <c r="AW961" s="114"/>
      <c r="AX961" s="114"/>
      <c r="AY961" s="114"/>
      <c r="AZ961" s="114"/>
      <c r="BA961" s="114"/>
      <c r="BB961" s="114"/>
      <c r="BC961" s="114"/>
      <c r="BD961" s="114"/>
      <c r="BE961" s="114"/>
      <c r="BF961" s="114"/>
      <c r="BG961" s="114"/>
      <c r="BH961" s="114"/>
      <c r="BI961" s="114"/>
      <c r="BJ961" s="114"/>
      <c r="BK961" s="114"/>
      <c r="BL961" s="114"/>
      <c r="BM961" s="114"/>
      <c r="BN961" s="114"/>
      <c r="BO961" s="114"/>
      <c r="BP961" s="114"/>
      <c r="BQ961" s="114"/>
      <c r="BR961" s="114"/>
      <c r="BS961" s="114"/>
      <c r="BT961" s="114"/>
      <c r="BU961" s="114"/>
      <c r="BV961" s="114"/>
      <c r="BW961" s="114"/>
      <c r="BX961" s="114"/>
      <c r="BY961" s="114"/>
      <c r="BZ961" s="114"/>
      <c r="CA961" s="114"/>
      <c r="CB961" s="114"/>
      <c r="CC961" s="114"/>
      <c r="CD961" s="114"/>
      <c r="CE961" s="114"/>
      <c r="CF961" s="114"/>
      <c r="CG961" s="114"/>
      <c r="CH961" s="114"/>
      <c r="CI961" s="114"/>
      <c r="CJ961" s="114"/>
      <c r="CK961" s="114"/>
      <c r="CL961" s="114"/>
      <c r="CM961" s="114"/>
      <c r="CN961" s="114"/>
      <c r="CO961" s="114"/>
      <c r="CP961" s="114"/>
      <c r="CQ961" s="114"/>
      <c r="CR961" s="114"/>
      <c r="CS961" s="114"/>
      <c r="CT961" s="114"/>
      <c r="CU961" s="114"/>
      <c r="CV961" s="114"/>
      <c r="CW961" s="114"/>
      <c r="CX961" s="114"/>
      <c r="CY961" s="114"/>
      <c r="CZ961" s="114"/>
      <c r="DA961" s="114"/>
      <c r="DB961" s="114"/>
      <c r="DC961" s="114"/>
      <c r="DD961" s="114"/>
      <c r="DE961" s="114"/>
      <c r="DF961" s="114"/>
      <c r="DG961" s="114"/>
      <c r="DH961" s="114"/>
      <c r="DI961" s="114"/>
      <c r="DJ961" s="114"/>
      <c r="DK961" s="114"/>
      <c r="DL961" s="114"/>
      <c r="DM961" s="114"/>
      <c r="DN961" s="114"/>
      <c r="DO961" s="114"/>
      <c r="DP961" s="114"/>
      <c r="DQ961" s="114"/>
      <c r="DR961" s="114"/>
      <c r="DS961" s="114"/>
      <c r="DT961" s="114"/>
      <c r="DU961" s="114"/>
      <c r="DV961" s="114"/>
      <c r="DW961" s="114"/>
      <c r="DX961" s="114"/>
      <c r="DY961" s="114"/>
      <c r="DZ961" s="114"/>
      <c r="EA961" s="114"/>
      <c r="EB961" s="114"/>
      <c r="EC961" s="114"/>
      <c r="ED961" s="114"/>
      <c r="EE961" s="114"/>
      <c r="EF961" s="114"/>
      <c r="EG961" s="114"/>
      <c r="EH961" s="114"/>
      <c r="EI961" s="114"/>
      <c r="EJ961" s="114"/>
      <c r="EK961" s="114"/>
      <c r="EL961" s="114"/>
      <c r="EM961" s="114"/>
      <c r="EN961" s="114"/>
      <c r="EO961" s="114"/>
      <c r="EP961" s="114"/>
      <c r="EQ961" s="114"/>
      <c r="ER961" s="114"/>
      <c r="ES961" s="114"/>
      <c r="ET961" s="114"/>
      <c r="EU961" s="114"/>
      <c r="EV961" s="114"/>
      <c r="EW961" s="114"/>
      <c r="EX961" s="114"/>
      <c r="EY961" s="114"/>
      <c r="EZ961" s="114"/>
      <c r="FA961" s="114"/>
      <c r="FB961" s="114"/>
      <c r="FC961" s="114"/>
      <c r="FD961" s="114"/>
      <c r="FE961" s="114"/>
      <c r="FF961" s="114"/>
      <c r="FG961" s="114"/>
      <c r="FH961" s="114"/>
      <c r="FI961" s="114"/>
      <c r="FJ961" s="114"/>
      <c r="FK961" s="114"/>
      <c r="FL961" s="114"/>
      <c r="FM961" s="114"/>
      <c r="FN961" s="114"/>
      <c r="FO961" s="114"/>
      <c r="FP961" s="114"/>
      <c r="FQ961" s="114"/>
      <c r="FR961" s="114"/>
      <c r="FS961" s="114"/>
      <c r="FT961" s="114"/>
      <c r="FU961" s="114"/>
      <c r="FV961" s="114"/>
      <c r="FW961" s="114"/>
      <c r="FX961" s="114"/>
      <c r="FY961" s="114"/>
      <c r="FZ961" s="114"/>
      <c r="GA961" s="114"/>
      <c r="GB961" s="114"/>
      <c r="GC961" s="114"/>
      <c r="GD961" s="114"/>
      <c r="GE961" s="114"/>
      <c r="GF961" s="114"/>
      <c r="GG961" s="114"/>
      <c r="GH961" s="114"/>
      <c r="GI961" s="114"/>
      <c r="GJ961" s="114"/>
      <c r="GK961" s="114"/>
      <c r="GL961" s="114"/>
      <c r="GM961" s="114"/>
      <c r="GN961" s="114"/>
      <c r="GO961" s="114"/>
      <c r="GP961" s="114"/>
      <c r="GQ961" s="114"/>
      <c r="GR961" s="114"/>
      <c r="GS961" s="114"/>
      <c r="GT961" s="114"/>
      <c r="GU961" s="114"/>
      <c r="GV961" s="114"/>
      <c r="GW961" s="114"/>
      <c r="GX961" s="114"/>
      <c r="GY961" s="114"/>
      <c r="GZ961" s="114"/>
      <c r="HA961" s="114"/>
      <c r="HB961" s="114"/>
      <c r="HC961" s="114"/>
      <c r="HD961" s="114"/>
      <c r="HE961" s="114"/>
      <c r="HF961" s="114"/>
      <c r="HG961" s="114"/>
      <c r="HH961" s="114"/>
      <c r="HI961" s="114"/>
      <c r="HJ961" s="114"/>
      <c r="HK961" s="114"/>
      <c r="HL961" s="114"/>
      <c r="HM961" s="114"/>
      <c r="HN961" s="114"/>
      <c r="HO961" s="114"/>
      <c r="HP961" s="114"/>
      <c r="HQ961" s="114"/>
      <c r="HR961" s="114"/>
      <c r="HS961" s="114"/>
      <c r="HT961" s="114"/>
      <c r="HU961" s="114"/>
      <c r="HV961" s="114"/>
      <c r="HW961" s="114"/>
      <c r="HX961" s="114"/>
      <c r="HY961" s="114"/>
      <c r="HZ961" s="114"/>
      <c r="IA961" s="114"/>
      <c r="IB961" s="114"/>
      <c r="IC961" s="114"/>
      <c r="ID961" s="114"/>
      <c r="IE961" s="114"/>
      <c r="IF961" s="114"/>
      <c r="IG961" s="114"/>
      <c r="IH961" s="114"/>
      <c r="II961" s="114"/>
      <c r="IJ961" s="114"/>
      <c r="IK961" s="114"/>
      <c r="IL961" s="114"/>
      <c r="IM961" s="114"/>
      <c r="IN961" s="114"/>
      <c r="IO961" s="114"/>
      <c r="IP961" s="114"/>
      <c r="IQ961" s="114"/>
      <c r="IR961" s="114"/>
      <c r="IS961" s="114"/>
      <c r="IT961" s="114"/>
      <c r="IU961" s="114"/>
      <c r="IV961" s="114"/>
      <c r="IW961" s="114"/>
      <c r="IX961" s="114"/>
      <c r="IY961" s="114"/>
    </row>
    <row r="962" spans="1:259" s="20" customFormat="1" x14ac:dyDescent="0.2">
      <c r="A962" s="123"/>
      <c r="B962" s="102"/>
      <c r="C962" s="103"/>
      <c r="D962" s="102"/>
      <c r="E962" s="145"/>
      <c r="F962" s="83"/>
      <c r="G962" s="84"/>
      <c r="H962" s="124"/>
      <c r="I962" s="124"/>
      <c r="J962" s="124"/>
      <c r="K962" s="124"/>
      <c r="L962" s="124"/>
      <c r="M962" s="124"/>
      <c r="N962" s="124"/>
      <c r="O962" s="86"/>
      <c r="P962" s="86"/>
      <c r="Q962" s="86"/>
      <c r="R962" s="125"/>
      <c r="S962" s="124"/>
      <c r="T962" s="124"/>
      <c r="U962" s="124"/>
      <c r="V962" s="124"/>
      <c r="W962" s="126"/>
    </row>
    <row r="963" spans="1:259" x14ac:dyDescent="0.2">
      <c r="A963" s="164"/>
      <c r="B963" s="171"/>
      <c r="C963" s="171"/>
      <c r="D963" s="171"/>
      <c r="E963" s="171"/>
      <c r="F963" s="172"/>
      <c r="G963" s="173"/>
      <c r="H963" s="164"/>
      <c r="I963" s="124"/>
      <c r="J963" s="124"/>
      <c r="K963" s="164"/>
      <c r="L963" s="124"/>
      <c r="M963" s="124"/>
      <c r="N963" s="164"/>
      <c r="O963" s="166"/>
      <c r="P963" s="166"/>
      <c r="Q963" s="166"/>
      <c r="R963" s="174"/>
      <c r="S963" s="164"/>
      <c r="T963" s="164"/>
      <c r="U963" s="164"/>
      <c r="V963" s="124"/>
      <c r="W963" s="126"/>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c r="EU963" s="20"/>
      <c r="EV963" s="20"/>
      <c r="EW963" s="20"/>
      <c r="EX963" s="20"/>
      <c r="EY963" s="20"/>
      <c r="EZ963" s="20"/>
      <c r="FA963" s="20"/>
      <c r="FB963" s="20"/>
      <c r="FC963" s="20"/>
      <c r="FD963" s="20"/>
      <c r="FE963" s="20"/>
      <c r="FF963" s="20"/>
      <c r="FG963" s="20"/>
      <c r="FH963" s="20"/>
      <c r="FI963" s="20"/>
      <c r="FJ963" s="20"/>
      <c r="FK963" s="20"/>
      <c r="FL963" s="20"/>
      <c r="FM963" s="20"/>
      <c r="FN963" s="20"/>
      <c r="FO963" s="20"/>
      <c r="FP963" s="20"/>
      <c r="FQ963" s="20"/>
      <c r="FR963" s="20"/>
      <c r="FS963" s="20"/>
      <c r="FT963" s="20"/>
      <c r="FU963" s="20"/>
      <c r="FV963" s="20"/>
      <c r="FW963" s="20"/>
      <c r="FX963" s="20"/>
      <c r="FY963" s="20"/>
      <c r="FZ963" s="20"/>
      <c r="GA963" s="20"/>
      <c r="GB963" s="20"/>
      <c r="GC963" s="20"/>
      <c r="GD963" s="20"/>
      <c r="GE963" s="20"/>
      <c r="GF963" s="20"/>
      <c r="GG963" s="20"/>
      <c r="GH963" s="20"/>
      <c r="GI963" s="20"/>
      <c r="GJ963" s="20"/>
      <c r="GK963" s="20"/>
      <c r="GL963" s="20"/>
      <c r="GM963" s="20"/>
      <c r="GN963" s="20"/>
      <c r="GO963" s="20"/>
      <c r="GP963" s="20"/>
      <c r="GQ963" s="20"/>
      <c r="GR963" s="20"/>
      <c r="GS963" s="20"/>
      <c r="GT963" s="20"/>
      <c r="GU963" s="20"/>
      <c r="GV963" s="20"/>
      <c r="GW963" s="20"/>
      <c r="GX963" s="20"/>
      <c r="GY963" s="20"/>
      <c r="GZ963" s="20"/>
      <c r="HA963" s="20"/>
      <c r="HB963" s="20"/>
      <c r="HC963" s="20"/>
      <c r="HD963" s="20"/>
      <c r="HE963" s="20"/>
      <c r="HF963" s="20"/>
      <c r="HG963" s="20"/>
      <c r="HH963" s="20"/>
      <c r="HI963" s="20"/>
      <c r="HJ963" s="20"/>
      <c r="HK963" s="20"/>
      <c r="HL963" s="20"/>
      <c r="HM963" s="20"/>
      <c r="HN963" s="20"/>
      <c r="HO963" s="20"/>
      <c r="HP963" s="20"/>
      <c r="HQ963" s="20"/>
      <c r="HR963" s="20"/>
      <c r="HS963" s="20"/>
      <c r="HT963" s="20"/>
      <c r="HU963" s="20"/>
      <c r="HV963" s="20"/>
      <c r="HW963" s="20"/>
      <c r="HX963" s="20"/>
      <c r="HY963" s="20"/>
      <c r="HZ963" s="20"/>
      <c r="IA963" s="20"/>
      <c r="IB963" s="20"/>
      <c r="IC963" s="20"/>
      <c r="ID963" s="20"/>
      <c r="IE963" s="20"/>
      <c r="IF963" s="20"/>
      <c r="IG963" s="20"/>
      <c r="IH963" s="20"/>
      <c r="II963" s="20"/>
      <c r="IJ963" s="20"/>
      <c r="IK963" s="20"/>
      <c r="IL963" s="20"/>
      <c r="IM963" s="20"/>
      <c r="IN963" s="20"/>
      <c r="IO963" s="20"/>
      <c r="IP963" s="20"/>
      <c r="IQ963" s="20"/>
      <c r="IR963" s="20"/>
      <c r="IS963" s="20"/>
      <c r="IT963" s="20"/>
      <c r="IU963" s="20"/>
      <c r="IV963" s="20"/>
      <c r="IW963" s="20"/>
      <c r="IX963" s="20"/>
      <c r="IY963" s="20"/>
    </row>
    <row r="964" spans="1:259" s="20" customFormat="1" x14ac:dyDescent="0.2">
      <c r="A964" s="123"/>
      <c r="B964" s="102"/>
      <c r="C964" s="102"/>
      <c r="D964" s="102"/>
      <c r="E964" s="102"/>
      <c r="F964" s="83"/>
      <c r="G964" s="84"/>
      <c r="H964" s="124"/>
      <c r="I964" s="124"/>
      <c r="J964" s="124"/>
      <c r="K964" s="124"/>
      <c r="L964" s="124"/>
      <c r="M964" s="124"/>
      <c r="N964" s="124"/>
      <c r="O964" s="86"/>
      <c r="P964" s="86"/>
      <c r="Q964" s="86"/>
      <c r="R964" s="125"/>
      <c r="S964" s="124"/>
      <c r="T964" s="124"/>
      <c r="U964" s="124"/>
      <c r="V964" s="124"/>
      <c r="W964" s="126"/>
    </row>
    <row r="965" spans="1:259" s="20" customFormat="1" x14ac:dyDescent="0.2">
      <c r="A965" s="123"/>
      <c r="B965" s="104"/>
      <c r="C965" s="104"/>
      <c r="D965" s="104"/>
      <c r="E965" s="104"/>
      <c r="F965" s="153"/>
      <c r="G965" s="154"/>
      <c r="H965" s="155"/>
      <c r="I965" s="155"/>
      <c r="J965" s="155"/>
      <c r="K965" s="124"/>
      <c r="L965" s="124"/>
      <c r="M965" s="124"/>
      <c r="N965" s="124"/>
      <c r="O965" s="156"/>
      <c r="P965" s="156"/>
      <c r="Q965" s="156"/>
      <c r="R965" s="157"/>
      <c r="S965" s="124"/>
      <c r="T965" s="124"/>
      <c r="U965" s="155"/>
      <c r="V965" s="124"/>
      <c r="W965" s="126"/>
    </row>
    <row r="966" spans="1:259" s="20" customFormat="1" x14ac:dyDescent="0.2">
      <c r="A966" s="123"/>
      <c r="B966" s="102"/>
      <c r="C966" s="102"/>
      <c r="D966" s="102"/>
      <c r="E966" s="102"/>
      <c r="F966" s="83"/>
      <c r="G966" s="84"/>
      <c r="H966" s="124"/>
      <c r="I966" s="124"/>
      <c r="J966" s="124"/>
      <c r="K966" s="124"/>
      <c r="L966" s="124"/>
      <c r="M966" s="124"/>
      <c r="N966" s="124"/>
      <c r="O966" s="86"/>
      <c r="P966" s="86"/>
      <c r="Q966" s="86"/>
      <c r="R966" s="125"/>
      <c r="S966" s="124"/>
      <c r="T966" s="124"/>
      <c r="U966" s="124"/>
      <c r="V966" s="124"/>
      <c r="W966" s="126"/>
    </row>
    <row r="967" spans="1:259" s="20" customFormat="1" x14ac:dyDescent="0.2">
      <c r="A967" s="158"/>
      <c r="B967" s="104"/>
      <c r="C967" s="104"/>
      <c r="D967" s="104"/>
      <c r="E967" s="104"/>
      <c r="F967" s="153"/>
      <c r="G967" s="154"/>
      <c r="H967" s="155"/>
      <c r="I967" s="155"/>
      <c r="J967" s="155"/>
      <c r="K967" s="155"/>
      <c r="L967" s="124"/>
      <c r="M967" s="124"/>
      <c r="N967" s="124"/>
      <c r="O967" s="156"/>
      <c r="P967" s="156"/>
      <c r="Q967" s="156"/>
      <c r="R967" s="157"/>
      <c r="S967" s="155"/>
      <c r="T967" s="155"/>
      <c r="U967" s="155"/>
      <c r="V967" s="124"/>
      <c r="W967" s="126"/>
    </row>
    <row r="968" spans="1:259" s="20" customFormat="1" x14ac:dyDescent="0.2">
      <c r="A968" s="158"/>
      <c r="B968" s="104"/>
      <c r="C968" s="104"/>
      <c r="D968" s="104"/>
      <c r="E968" s="104"/>
      <c r="F968" s="153"/>
      <c r="G968" s="157"/>
      <c r="H968" s="155"/>
      <c r="I968" s="155"/>
      <c r="J968" s="155"/>
      <c r="K968" s="155"/>
      <c r="L968" s="155"/>
      <c r="M968" s="155"/>
      <c r="N968" s="155"/>
      <c r="O968" s="156"/>
      <c r="P968" s="156"/>
      <c r="Q968" s="156"/>
      <c r="R968" s="157"/>
      <c r="S968" s="155"/>
      <c r="T968" s="155"/>
      <c r="U968" s="155"/>
      <c r="V968" s="124"/>
      <c r="W968" s="126"/>
    </row>
    <row r="969" spans="1:259" s="20" customFormat="1" x14ac:dyDescent="0.2">
      <c r="A969" s="123"/>
      <c r="B969" s="102"/>
      <c r="C969" s="102"/>
      <c r="D969" s="102"/>
      <c r="E969" s="102"/>
      <c r="F969" s="83"/>
      <c r="G969" s="125"/>
      <c r="H969" s="124"/>
      <c r="I969" s="124"/>
      <c r="J969" s="124"/>
      <c r="K969" s="124"/>
      <c r="L969" s="124"/>
      <c r="M969" s="124"/>
      <c r="N969" s="124"/>
      <c r="O969" s="86"/>
      <c r="P969" s="86"/>
      <c r="Q969" s="86"/>
      <c r="R969" s="125"/>
      <c r="S969" s="124"/>
      <c r="T969" s="124"/>
      <c r="U969" s="124"/>
      <c r="V969" s="124"/>
      <c r="W969" s="126"/>
    </row>
    <row r="970" spans="1:259" s="20" customFormat="1" x14ac:dyDescent="0.2">
      <c r="A970" s="123"/>
      <c r="B970" s="102"/>
      <c r="C970" s="102"/>
      <c r="D970" s="102"/>
      <c r="E970" s="102"/>
      <c r="F970" s="83"/>
      <c r="G970" s="84"/>
      <c r="H970" s="124"/>
      <c r="I970" s="124"/>
      <c r="J970" s="124"/>
      <c r="K970" s="124"/>
      <c r="L970" s="124"/>
      <c r="M970" s="124"/>
      <c r="N970" s="124"/>
      <c r="O970" s="86"/>
      <c r="P970" s="86"/>
      <c r="Q970" s="86"/>
      <c r="R970" s="125"/>
      <c r="S970" s="124"/>
      <c r="T970" s="124"/>
      <c r="U970" s="124"/>
      <c r="V970" s="124"/>
      <c r="W970" s="126"/>
    </row>
    <row r="971" spans="1:259" s="20" customFormat="1" x14ac:dyDescent="0.2">
      <c r="A971" s="123"/>
      <c r="B971" s="102"/>
      <c r="C971" s="102"/>
      <c r="D971" s="102"/>
      <c r="E971" s="102"/>
      <c r="F971" s="83"/>
      <c r="G971" s="125"/>
      <c r="H971" s="124"/>
      <c r="I971" s="124"/>
      <c r="J971" s="124"/>
      <c r="K971" s="124"/>
      <c r="L971" s="124"/>
      <c r="M971" s="124"/>
      <c r="N971" s="124"/>
      <c r="O971" s="86"/>
      <c r="P971" s="86"/>
      <c r="Q971" s="86"/>
      <c r="R971" s="125"/>
      <c r="S971" s="124"/>
      <c r="T971" s="124"/>
      <c r="U971" s="124"/>
      <c r="V971" s="124"/>
      <c r="W971" s="126"/>
    </row>
    <row r="972" spans="1:259" s="20" customFormat="1" x14ac:dyDescent="0.2">
      <c r="A972" s="158"/>
      <c r="B972" s="104"/>
      <c r="C972" s="104"/>
      <c r="D972" s="104"/>
      <c r="E972" s="104"/>
      <c r="F972" s="153"/>
      <c r="G972" s="157"/>
      <c r="H972" s="155"/>
      <c r="I972" s="155"/>
      <c r="J972" s="155"/>
      <c r="K972" s="155"/>
      <c r="L972" s="155"/>
      <c r="M972" s="155"/>
      <c r="N972" s="155"/>
      <c r="O972" s="156"/>
      <c r="P972" s="156"/>
      <c r="Q972" s="156"/>
      <c r="R972" s="157"/>
      <c r="S972" s="155"/>
      <c r="T972" s="155"/>
      <c r="U972" s="155"/>
      <c r="V972" s="124"/>
      <c r="W972" s="126"/>
    </row>
    <row r="973" spans="1:259" s="20" customFormat="1" x14ac:dyDescent="0.2">
      <c r="A973" s="123"/>
      <c r="B973" s="103"/>
      <c r="C973" s="103"/>
      <c r="D973" s="103"/>
      <c r="E973" s="145"/>
      <c r="F973" s="175"/>
      <c r="G973" s="84"/>
      <c r="H973" s="124"/>
      <c r="I973" s="124"/>
      <c r="J973" s="124"/>
      <c r="K973" s="124"/>
      <c r="L973" s="124"/>
      <c r="M973" s="124"/>
      <c r="N973" s="124"/>
      <c r="O973" s="147"/>
      <c r="P973" s="147"/>
      <c r="Q973" s="147"/>
      <c r="R973" s="86"/>
      <c r="S973" s="148"/>
      <c r="T973" s="149"/>
      <c r="U973" s="150"/>
      <c r="V973" s="124"/>
      <c r="W973" s="126"/>
    </row>
    <row r="974" spans="1:259" s="20" customFormat="1" x14ac:dyDescent="0.2">
      <c r="A974" s="123"/>
      <c r="B974" s="102"/>
      <c r="C974" s="102"/>
      <c r="D974" s="102"/>
      <c r="E974" s="102"/>
      <c r="F974" s="83"/>
      <c r="G974" s="176"/>
      <c r="H974" s="124"/>
      <c r="I974" s="124"/>
      <c r="J974" s="124"/>
      <c r="K974" s="124"/>
      <c r="L974" s="124"/>
      <c r="M974" s="124"/>
      <c r="N974" s="124"/>
      <c r="O974" s="86"/>
      <c r="P974" s="86"/>
      <c r="Q974" s="86"/>
      <c r="R974" s="125"/>
      <c r="S974" s="124"/>
      <c r="T974" s="124"/>
      <c r="U974" s="124"/>
      <c r="V974" s="124"/>
      <c r="W974" s="126"/>
    </row>
    <row r="975" spans="1:259" s="20" customFormat="1" x14ac:dyDescent="0.2">
      <c r="A975" s="123"/>
      <c r="B975" s="102"/>
      <c r="C975" s="102"/>
      <c r="D975" s="102"/>
      <c r="E975" s="145"/>
      <c r="F975" s="83"/>
      <c r="G975" s="84"/>
      <c r="H975" s="124"/>
      <c r="I975" s="124"/>
      <c r="J975" s="124"/>
      <c r="K975" s="124"/>
      <c r="L975" s="124"/>
      <c r="M975" s="124"/>
      <c r="N975" s="124"/>
      <c r="O975" s="86"/>
      <c r="P975" s="86"/>
      <c r="Q975" s="86"/>
      <c r="R975" s="125"/>
      <c r="S975" s="124"/>
      <c r="T975" s="124"/>
      <c r="U975" s="124"/>
      <c r="V975" s="124"/>
      <c r="W975" s="126"/>
    </row>
    <row r="976" spans="1:259" s="20" customFormat="1" x14ac:dyDescent="0.2">
      <c r="A976" s="123"/>
      <c r="B976" s="103"/>
      <c r="C976" s="103"/>
      <c r="D976" s="103"/>
      <c r="E976" s="145"/>
      <c r="F976" s="85"/>
      <c r="G976" s="146"/>
      <c r="H976" s="124"/>
      <c r="I976" s="124"/>
      <c r="J976" s="124"/>
      <c r="K976" s="124"/>
      <c r="L976" s="124"/>
      <c r="M976" s="124"/>
      <c r="N976" s="124"/>
      <c r="O976" s="147"/>
      <c r="P976" s="147"/>
      <c r="Q976" s="147"/>
      <c r="R976" s="86"/>
      <c r="S976" s="148"/>
      <c r="T976" s="149"/>
      <c r="U976" s="150"/>
      <c r="V976" s="124"/>
      <c r="W976" s="126"/>
    </row>
    <row r="977" spans="1:23" s="20" customFormat="1" x14ac:dyDescent="0.2">
      <c r="A977" s="123"/>
      <c r="B977" s="102"/>
      <c r="C977" s="102"/>
      <c r="D977" s="102"/>
      <c r="E977" s="145"/>
      <c r="F977" s="83"/>
      <c r="G977" s="84"/>
      <c r="H977" s="124"/>
      <c r="I977" s="124"/>
      <c r="J977" s="124"/>
      <c r="K977" s="124"/>
      <c r="L977" s="124"/>
      <c r="M977" s="124"/>
      <c r="N977" s="124"/>
      <c r="O977" s="86"/>
      <c r="P977" s="86"/>
      <c r="Q977" s="86"/>
      <c r="R977" s="125"/>
      <c r="S977" s="124"/>
      <c r="T977" s="124"/>
      <c r="U977" s="124"/>
      <c r="V977" s="124"/>
      <c r="W977" s="126"/>
    </row>
    <row r="978" spans="1:23" x14ac:dyDescent="0.2">
      <c r="A978" s="123"/>
      <c r="B978" s="103"/>
      <c r="C978" s="103"/>
      <c r="D978" s="103"/>
      <c r="E978" s="102"/>
      <c r="F978" s="85"/>
      <c r="G978" s="151"/>
      <c r="H978" s="124"/>
      <c r="I978" s="124"/>
      <c r="J978" s="124"/>
      <c r="K978" s="124"/>
      <c r="L978" s="124"/>
      <c r="M978" s="124"/>
      <c r="N978" s="124"/>
      <c r="O978" s="147"/>
      <c r="P978" s="147"/>
      <c r="Q978" s="147"/>
      <c r="R978" s="86"/>
      <c r="S978" s="148"/>
      <c r="T978" s="149"/>
      <c r="U978" s="150"/>
      <c r="V978" s="124"/>
      <c r="W978" s="126"/>
    </row>
    <row r="979" spans="1:23" x14ac:dyDescent="0.2">
      <c r="A979" s="123"/>
      <c r="B979" s="102"/>
      <c r="C979" s="103"/>
      <c r="D979" s="102"/>
      <c r="E979" s="145"/>
      <c r="F979" s="83"/>
      <c r="G979" s="125"/>
      <c r="H979" s="124"/>
      <c r="I979" s="124"/>
      <c r="J979" s="124"/>
      <c r="K979" s="124"/>
      <c r="L979" s="124"/>
      <c r="M979" s="124"/>
      <c r="N979" s="124"/>
      <c r="O979" s="86"/>
      <c r="P979" s="86"/>
      <c r="Q979" s="86"/>
      <c r="R979" s="125"/>
      <c r="S979" s="124"/>
      <c r="T979" s="124"/>
      <c r="U979" s="124"/>
      <c r="V979" s="124"/>
      <c r="W979" s="126"/>
    </row>
    <row r="980" spans="1:23" x14ac:dyDescent="0.2">
      <c r="A980" s="123"/>
      <c r="B980" s="102"/>
      <c r="C980" s="102"/>
      <c r="D980" s="102"/>
      <c r="E980" s="102"/>
      <c r="F980" s="83"/>
      <c r="G980" s="125"/>
      <c r="H980" s="124"/>
      <c r="I980" s="124"/>
      <c r="J980" s="124"/>
      <c r="K980" s="124"/>
      <c r="L980" s="124"/>
      <c r="M980" s="124"/>
      <c r="N980" s="124"/>
      <c r="O980" s="86"/>
      <c r="P980" s="86"/>
      <c r="Q980" s="86"/>
      <c r="R980" s="125"/>
      <c r="S980" s="124"/>
      <c r="T980" s="124"/>
      <c r="U980" s="124"/>
      <c r="V980" s="124"/>
      <c r="W980" s="126"/>
    </row>
    <row r="981" spans="1:23" x14ac:dyDescent="0.2">
      <c r="A981" s="123"/>
      <c r="B981" s="104"/>
      <c r="C981" s="104"/>
      <c r="D981" s="104"/>
      <c r="E981" s="104"/>
      <c r="F981" s="153"/>
      <c r="G981" s="157"/>
      <c r="H981" s="155"/>
      <c r="I981" s="155"/>
      <c r="J981" s="155"/>
      <c r="K981" s="155"/>
      <c r="L981" s="124"/>
      <c r="M981" s="124"/>
      <c r="N981" s="124"/>
      <c r="O981" s="156"/>
      <c r="P981" s="156"/>
      <c r="Q981" s="156"/>
      <c r="R981" s="157"/>
      <c r="S981" s="155"/>
      <c r="T981" s="155"/>
      <c r="U981" s="155"/>
      <c r="V981" s="124"/>
      <c r="W981" s="126"/>
    </row>
    <row r="982" spans="1:23" x14ac:dyDescent="0.2">
      <c r="A982" s="123"/>
      <c r="B982" s="102"/>
      <c r="C982" s="102"/>
      <c r="D982" s="102"/>
      <c r="E982" s="102"/>
      <c r="F982" s="83"/>
      <c r="G982" s="125"/>
      <c r="H982" s="124"/>
      <c r="I982" s="124"/>
      <c r="J982" s="124"/>
      <c r="K982" s="124"/>
      <c r="L982" s="124"/>
      <c r="M982" s="124"/>
      <c r="N982" s="124"/>
      <c r="O982" s="86"/>
      <c r="P982" s="86"/>
      <c r="Q982" s="86"/>
      <c r="R982" s="125"/>
      <c r="S982" s="124"/>
      <c r="T982" s="124"/>
      <c r="U982" s="124"/>
      <c r="V982" s="124"/>
      <c r="W982" s="126"/>
    </row>
    <row r="983" spans="1:23" x14ac:dyDescent="0.2">
      <c r="A983" s="123"/>
      <c r="B983" s="102"/>
      <c r="C983" s="102"/>
      <c r="D983" s="102"/>
      <c r="E983" s="102"/>
      <c r="F983" s="83"/>
      <c r="G983" s="125"/>
      <c r="H983" s="124"/>
      <c r="I983" s="124"/>
      <c r="J983" s="124"/>
      <c r="K983" s="124"/>
      <c r="L983" s="124"/>
      <c r="M983" s="124"/>
      <c r="N983" s="124"/>
      <c r="O983" s="86"/>
      <c r="P983" s="86"/>
      <c r="Q983" s="86"/>
      <c r="R983" s="125"/>
      <c r="S983" s="124"/>
      <c r="T983" s="124"/>
      <c r="U983" s="124"/>
      <c r="V983" s="124"/>
      <c r="W983" s="126"/>
    </row>
    <row r="984" spans="1:23" x14ac:dyDescent="0.2">
      <c r="A984" s="123"/>
      <c r="B984" s="102"/>
      <c r="C984" s="102"/>
      <c r="D984" s="102"/>
      <c r="E984" s="102"/>
      <c r="F984" s="83"/>
      <c r="G984" s="125"/>
      <c r="H984" s="124"/>
      <c r="I984" s="124"/>
      <c r="J984" s="124"/>
      <c r="K984" s="124"/>
      <c r="L984" s="124"/>
      <c r="M984" s="124"/>
      <c r="N984" s="124"/>
      <c r="O984" s="86"/>
      <c r="P984" s="86"/>
      <c r="Q984" s="86"/>
      <c r="R984" s="125"/>
      <c r="S984" s="124"/>
      <c r="T984" s="124"/>
      <c r="U984" s="124"/>
      <c r="V984" s="124"/>
      <c r="W984" s="126"/>
    </row>
    <row r="985" spans="1:23" x14ac:dyDescent="0.2">
      <c r="A985" s="123"/>
      <c r="B985" s="102"/>
      <c r="C985" s="103"/>
      <c r="D985" s="102"/>
      <c r="E985" s="102"/>
      <c r="F985" s="83"/>
      <c r="G985" s="125"/>
      <c r="H985" s="124"/>
      <c r="I985" s="124"/>
      <c r="J985" s="124"/>
      <c r="K985" s="124"/>
      <c r="L985" s="124"/>
      <c r="M985" s="124"/>
      <c r="N985" s="124"/>
      <c r="O985" s="86"/>
      <c r="P985" s="86"/>
      <c r="Q985" s="86"/>
      <c r="R985" s="125"/>
      <c r="S985" s="124"/>
      <c r="T985" s="124"/>
      <c r="U985" s="124"/>
      <c r="V985" s="124"/>
      <c r="W985" s="126"/>
    </row>
    <row r="986" spans="1:23" x14ac:dyDescent="0.2">
      <c r="A986" s="123"/>
      <c r="B986" s="102"/>
      <c r="C986" s="103"/>
      <c r="D986" s="102"/>
      <c r="E986" s="102"/>
      <c r="F986" s="83"/>
      <c r="G986" s="125"/>
      <c r="H986" s="124"/>
      <c r="I986" s="124"/>
      <c r="J986" s="124"/>
      <c r="K986" s="124"/>
      <c r="L986" s="124"/>
      <c r="M986" s="124"/>
      <c r="N986" s="124"/>
      <c r="O986" s="86"/>
      <c r="P986" s="86"/>
      <c r="Q986" s="86"/>
      <c r="R986" s="125"/>
      <c r="S986" s="124"/>
      <c r="T986" s="124"/>
      <c r="U986" s="124"/>
      <c r="V986" s="124"/>
      <c r="W986" s="126"/>
    </row>
    <row r="987" spans="1:23" x14ac:dyDescent="0.2">
      <c r="A987" s="123"/>
      <c r="B987" s="104"/>
      <c r="C987" s="104"/>
      <c r="D987" s="104"/>
      <c r="E987" s="104"/>
      <c r="F987" s="153"/>
      <c r="G987" s="157"/>
      <c r="H987" s="155"/>
      <c r="I987" s="155"/>
      <c r="J987" s="155"/>
      <c r="K987" s="155"/>
      <c r="L987" s="124"/>
      <c r="M987" s="124"/>
      <c r="N987" s="124"/>
      <c r="O987" s="156"/>
      <c r="P987" s="156"/>
      <c r="Q987" s="156"/>
      <c r="R987" s="157"/>
      <c r="S987" s="155"/>
      <c r="T987" s="155"/>
      <c r="U987" s="155"/>
      <c r="V987" s="124"/>
      <c r="W987" s="126"/>
    </row>
    <row r="988" spans="1:23" x14ac:dyDescent="0.2">
      <c r="A988" s="123"/>
      <c r="B988" s="103"/>
      <c r="C988" s="103"/>
      <c r="D988" s="103"/>
      <c r="E988" s="145"/>
      <c r="F988" s="85"/>
      <c r="G988" s="151"/>
      <c r="H988" s="124"/>
      <c r="I988" s="124"/>
      <c r="J988" s="124"/>
      <c r="K988" s="124"/>
      <c r="L988" s="124"/>
      <c r="M988" s="124"/>
      <c r="N988" s="124"/>
      <c r="O988" s="147"/>
      <c r="P988" s="147"/>
      <c r="Q988" s="147"/>
      <c r="R988" s="86"/>
      <c r="S988" s="148"/>
      <c r="T988" s="149"/>
      <c r="U988" s="150"/>
      <c r="V988" s="124"/>
      <c r="W988" s="126"/>
    </row>
    <row r="989" spans="1:23" x14ac:dyDescent="0.2">
      <c r="A989" s="123"/>
      <c r="B989" s="105"/>
      <c r="C989" s="103"/>
      <c r="D989" s="105"/>
      <c r="E989" s="145"/>
      <c r="F989" s="83"/>
      <c r="G989" s="125"/>
      <c r="H989" s="124"/>
      <c r="I989" s="124"/>
      <c r="J989" s="124"/>
      <c r="K989" s="124"/>
      <c r="L989" s="124"/>
      <c r="M989" s="124"/>
      <c r="N989" s="124"/>
      <c r="O989" s="86"/>
      <c r="P989" s="86"/>
      <c r="Q989" s="125"/>
      <c r="R989" s="129"/>
      <c r="S989" s="130"/>
      <c r="T989" s="124"/>
      <c r="U989" s="124"/>
      <c r="V989" s="124"/>
      <c r="W989" s="126"/>
    </row>
    <row r="990" spans="1:23" x14ac:dyDescent="0.2">
      <c r="A990" s="123"/>
      <c r="B990" s="102"/>
      <c r="C990" s="102"/>
      <c r="D990" s="102"/>
      <c r="E990" s="102"/>
      <c r="F990" s="83"/>
      <c r="G990" s="125"/>
      <c r="H990" s="124"/>
      <c r="I990" s="124"/>
      <c r="J990" s="124"/>
      <c r="K990" s="124"/>
      <c r="L990" s="124"/>
      <c r="M990" s="124"/>
      <c r="N990" s="124"/>
      <c r="O990" s="86"/>
      <c r="P990" s="86"/>
      <c r="Q990" s="86"/>
      <c r="R990" s="125"/>
      <c r="S990" s="124"/>
      <c r="T990" s="124"/>
      <c r="U990" s="124"/>
      <c r="V990" s="124"/>
      <c r="W990" s="126"/>
    </row>
    <row r="991" spans="1:23" x14ac:dyDescent="0.2">
      <c r="A991" s="158"/>
      <c r="B991" s="104"/>
      <c r="C991" s="104"/>
      <c r="D991" s="104"/>
      <c r="E991" s="104"/>
      <c r="F991" s="153"/>
      <c r="G991" s="157"/>
      <c r="H991" s="155"/>
      <c r="I991" s="124"/>
      <c r="J991" s="124"/>
      <c r="K991" s="155"/>
      <c r="L991" s="124"/>
      <c r="M991" s="124"/>
      <c r="N991" s="124"/>
      <c r="O991" s="156"/>
      <c r="P991" s="156"/>
      <c r="Q991" s="156"/>
      <c r="R991" s="157"/>
      <c r="S991" s="155"/>
      <c r="T991" s="155"/>
      <c r="U991" s="155"/>
      <c r="V991" s="124"/>
      <c r="W991" s="126"/>
    </row>
    <row r="992" spans="1:23" x14ac:dyDescent="0.2">
      <c r="A992" s="123"/>
      <c r="B992" s="102"/>
      <c r="C992" s="102"/>
      <c r="D992" s="102"/>
      <c r="E992" s="102"/>
      <c r="F992" s="83"/>
      <c r="G992" s="125"/>
      <c r="H992" s="124"/>
      <c r="I992" s="124"/>
      <c r="J992" s="124"/>
      <c r="K992" s="124"/>
      <c r="L992" s="124"/>
      <c r="M992" s="124"/>
      <c r="N992" s="124"/>
      <c r="O992" s="86"/>
      <c r="P992" s="86"/>
      <c r="Q992" s="86"/>
      <c r="R992" s="125"/>
      <c r="S992" s="124"/>
      <c r="T992" s="124"/>
      <c r="U992" s="124"/>
      <c r="V992" s="124"/>
      <c r="W992" s="126"/>
    </row>
    <row r="993" spans="1:23" x14ac:dyDescent="0.2">
      <c r="A993" s="123"/>
      <c r="B993" s="103"/>
      <c r="C993" s="103"/>
      <c r="D993" s="103"/>
      <c r="E993" s="145"/>
      <c r="F993" s="175"/>
      <c r="G993" s="151"/>
      <c r="H993" s="124"/>
      <c r="I993" s="124"/>
      <c r="J993" s="124"/>
      <c r="K993" s="124"/>
      <c r="L993" s="124"/>
      <c r="M993" s="124"/>
      <c r="N993" s="124"/>
      <c r="O993" s="147"/>
      <c r="P993" s="147"/>
      <c r="Q993" s="147"/>
      <c r="R993" s="86"/>
      <c r="S993" s="148"/>
      <c r="T993" s="149"/>
      <c r="U993" s="150"/>
      <c r="V993" s="124"/>
      <c r="W993" s="126"/>
    </row>
    <row r="994" spans="1:23" x14ac:dyDescent="0.2">
      <c r="A994" s="158"/>
      <c r="B994" s="104"/>
      <c r="C994" s="104"/>
      <c r="D994" s="104"/>
      <c r="E994" s="104"/>
      <c r="F994" s="153"/>
      <c r="G994" s="157"/>
      <c r="H994" s="155"/>
      <c r="I994" s="155"/>
      <c r="J994" s="155"/>
      <c r="K994" s="155"/>
      <c r="L994" s="124"/>
      <c r="M994" s="124"/>
      <c r="N994" s="124"/>
      <c r="O994" s="156"/>
      <c r="P994" s="156"/>
      <c r="Q994" s="156"/>
      <c r="R994" s="157"/>
      <c r="S994" s="148"/>
      <c r="T994" s="149"/>
      <c r="U994" s="155"/>
      <c r="V994" s="124"/>
      <c r="W994" s="126"/>
    </row>
    <row r="995" spans="1:23" x14ac:dyDescent="0.2">
      <c r="A995" s="123"/>
      <c r="B995" s="103"/>
      <c r="C995" s="103"/>
      <c r="D995" s="103"/>
      <c r="E995" s="145"/>
      <c r="F995" s="85"/>
      <c r="G995" s="151"/>
      <c r="H995" s="124"/>
      <c r="I995" s="124"/>
      <c r="J995" s="124"/>
      <c r="K995" s="124"/>
      <c r="L995" s="124"/>
      <c r="M995" s="124"/>
      <c r="N995" s="124"/>
      <c r="O995" s="147"/>
      <c r="P995" s="147"/>
      <c r="Q995" s="147"/>
      <c r="R995" s="86"/>
      <c r="S995" s="148"/>
      <c r="T995" s="149"/>
      <c r="U995" s="150"/>
      <c r="V995" s="124"/>
      <c r="W995" s="126"/>
    </row>
    <row r="996" spans="1:23" x14ac:dyDescent="0.2">
      <c r="A996" s="123"/>
      <c r="B996" s="102"/>
      <c r="C996" s="102"/>
      <c r="D996" s="102"/>
      <c r="E996" s="102"/>
      <c r="F996" s="83"/>
      <c r="G996" s="125"/>
      <c r="H996" s="124"/>
      <c r="I996" s="124"/>
      <c r="J996" s="124"/>
      <c r="K996" s="124"/>
      <c r="L996" s="124"/>
      <c r="M996" s="124"/>
      <c r="N996" s="124"/>
      <c r="O996" s="86"/>
      <c r="P996" s="86"/>
      <c r="Q996" s="86"/>
      <c r="R996" s="125"/>
      <c r="S996" s="124"/>
      <c r="T996" s="124"/>
      <c r="U996" s="124"/>
      <c r="V996" s="124"/>
      <c r="W996" s="126"/>
    </row>
    <row r="997" spans="1:23" x14ac:dyDescent="0.2">
      <c r="A997" s="123"/>
      <c r="B997" s="102"/>
      <c r="C997" s="102"/>
      <c r="D997" s="102"/>
      <c r="E997" s="102"/>
      <c r="F997" s="83"/>
      <c r="G997" s="125"/>
      <c r="H997" s="124"/>
      <c r="I997" s="124"/>
      <c r="J997" s="124"/>
      <c r="K997" s="124"/>
      <c r="L997" s="124"/>
      <c r="M997" s="124"/>
      <c r="N997" s="124"/>
      <c r="O997" s="86"/>
      <c r="P997" s="86"/>
      <c r="Q997" s="86"/>
      <c r="R997" s="125"/>
      <c r="S997" s="124"/>
      <c r="T997" s="124"/>
      <c r="U997" s="124"/>
      <c r="V997" s="124"/>
      <c r="W997" s="126"/>
    </row>
    <row r="998" spans="1:23" x14ac:dyDescent="0.2">
      <c r="A998" s="123"/>
      <c r="B998" s="102"/>
      <c r="C998" s="103"/>
      <c r="D998" s="103"/>
      <c r="E998" s="102"/>
      <c r="F998" s="83"/>
      <c r="G998" s="84"/>
      <c r="H998" s="124"/>
      <c r="I998" s="124"/>
      <c r="J998" s="124"/>
      <c r="K998" s="124"/>
      <c r="L998" s="124"/>
      <c r="M998" s="124"/>
      <c r="N998" s="124"/>
      <c r="O998" s="86"/>
      <c r="P998" s="86"/>
      <c r="Q998" s="86"/>
      <c r="R998" s="125"/>
      <c r="S998" s="124"/>
      <c r="T998" s="124"/>
      <c r="U998" s="124"/>
      <c r="V998" s="124"/>
      <c r="W998" s="126"/>
    </row>
    <row r="999" spans="1:23" x14ac:dyDescent="0.2">
      <c r="A999" s="123"/>
      <c r="B999" s="102"/>
      <c r="C999" s="102"/>
      <c r="D999" s="102"/>
      <c r="E999" s="102"/>
      <c r="F999" s="83"/>
      <c r="G999" s="84"/>
      <c r="H999" s="124"/>
      <c r="I999" s="124"/>
      <c r="J999" s="124"/>
      <c r="K999" s="124"/>
      <c r="L999" s="124"/>
      <c r="M999" s="124"/>
      <c r="N999" s="124"/>
      <c r="O999" s="86"/>
      <c r="P999" s="86"/>
      <c r="Q999" s="86"/>
      <c r="R999" s="125"/>
      <c r="S999" s="130"/>
      <c r="T999" s="124"/>
      <c r="U999" s="124"/>
      <c r="V999" s="124"/>
      <c r="W999" s="126"/>
    </row>
    <row r="1000" spans="1:23" x14ac:dyDescent="0.2">
      <c r="A1000" s="123"/>
      <c r="B1000" s="102"/>
      <c r="C1000" s="103"/>
      <c r="D1000" s="102"/>
      <c r="E1000" s="102"/>
      <c r="F1000" s="83"/>
      <c r="G1000" s="84"/>
      <c r="H1000" s="124"/>
      <c r="I1000" s="124"/>
      <c r="J1000" s="124"/>
      <c r="K1000" s="124"/>
      <c r="L1000" s="124"/>
      <c r="M1000" s="124"/>
      <c r="N1000" s="124"/>
      <c r="O1000" s="86"/>
      <c r="P1000" s="86"/>
      <c r="Q1000" s="86"/>
      <c r="R1000" s="125"/>
      <c r="S1000" s="124"/>
      <c r="T1000" s="124"/>
      <c r="U1000" s="124"/>
      <c r="V1000" s="124"/>
      <c r="W1000" s="126"/>
    </row>
    <row r="1001" spans="1:23" x14ac:dyDescent="0.2">
      <c r="A1001" s="123"/>
      <c r="B1001" s="102"/>
      <c r="C1001" s="102"/>
      <c r="D1001" s="102"/>
      <c r="E1001" s="102"/>
      <c r="F1001" s="83"/>
      <c r="G1001" s="84"/>
      <c r="H1001" s="124"/>
      <c r="I1001" s="124"/>
      <c r="J1001" s="124"/>
      <c r="K1001" s="124"/>
      <c r="L1001" s="124"/>
      <c r="M1001" s="124"/>
      <c r="N1001" s="124"/>
      <c r="O1001" s="86"/>
      <c r="P1001" s="86"/>
      <c r="Q1001" s="86"/>
      <c r="R1001" s="125"/>
      <c r="S1001" s="124"/>
      <c r="T1001" s="124"/>
      <c r="U1001" s="124"/>
      <c r="V1001" s="124"/>
      <c r="W1001" s="126"/>
    </row>
    <row r="1002" spans="1:23" x14ac:dyDescent="0.2">
      <c r="A1002" s="123"/>
      <c r="B1002" s="102"/>
      <c r="C1002" s="102"/>
      <c r="D1002" s="102"/>
      <c r="E1002" s="102"/>
      <c r="F1002" s="83"/>
      <c r="G1002" s="125"/>
      <c r="H1002" s="124"/>
      <c r="I1002" s="124"/>
      <c r="J1002" s="124"/>
      <c r="K1002" s="124"/>
      <c r="L1002" s="124"/>
      <c r="M1002" s="124"/>
      <c r="N1002" s="124"/>
      <c r="O1002" s="86"/>
      <c r="P1002" s="86"/>
      <c r="Q1002" s="86"/>
      <c r="R1002" s="125"/>
      <c r="S1002" s="124"/>
      <c r="T1002" s="124"/>
      <c r="U1002" s="124"/>
      <c r="V1002" s="124"/>
      <c r="W1002" s="126"/>
    </row>
    <row r="1003" spans="1:23" x14ac:dyDescent="0.2">
      <c r="A1003" s="123"/>
      <c r="B1003" s="104"/>
      <c r="C1003" s="104"/>
      <c r="D1003" s="104"/>
      <c r="E1003" s="104"/>
      <c r="F1003" s="153"/>
      <c r="G1003" s="157"/>
      <c r="H1003" s="155"/>
      <c r="I1003" s="155"/>
      <c r="J1003" s="155"/>
      <c r="K1003" s="155"/>
      <c r="L1003" s="124"/>
      <c r="M1003" s="124"/>
      <c r="N1003" s="124"/>
      <c r="O1003" s="156"/>
      <c r="P1003" s="156"/>
      <c r="Q1003" s="156"/>
      <c r="R1003" s="157"/>
      <c r="S1003" s="155"/>
      <c r="T1003" s="155"/>
      <c r="U1003" s="155"/>
      <c r="V1003" s="124"/>
      <c r="W1003" s="126"/>
    </row>
    <row r="1004" spans="1:23" x14ac:dyDescent="0.2">
      <c r="A1004" s="158"/>
      <c r="B1004" s="104"/>
      <c r="C1004" s="104"/>
      <c r="D1004" s="104"/>
      <c r="E1004" s="104"/>
      <c r="F1004" s="153"/>
      <c r="G1004" s="157"/>
      <c r="H1004" s="155"/>
      <c r="I1004" s="124"/>
      <c r="J1004" s="124"/>
      <c r="K1004" s="155"/>
      <c r="L1004" s="124"/>
      <c r="M1004" s="124"/>
      <c r="N1004" s="124"/>
      <c r="O1004" s="156"/>
      <c r="P1004" s="156"/>
      <c r="Q1004" s="156"/>
      <c r="R1004" s="157"/>
      <c r="S1004" s="155"/>
      <c r="T1004" s="155"/>
      <c r="U1004" s="155"/>
      <c r="V1004" s="124"/>
      <c r="W1004" s="126"/>
    </row>
    <row r="1005" spans="1:23" x14ac:dyDescent="0.2">
      <c r="A1005" s="123"/>
      <c r="B1005" s="102"/>
      <c r="C1005" s="102"/>
      <c r="D1005" s="102"/>
      <c r="E1005" s="102"/>
      <c r="F1005" s="83"/>
      <c r="G1005" s="125"/>
      <c r="H1005" s="124"/>
      <c r="I1005" s="124"/>
      <c r="J1005" s="124"/>
      <c r="K1005" s="124"/>
      <c r="L1005" s="124"/>
      <c r="M1005" s="124"/>
      <c r="N1005" s="124"/>
      <c r="O1005" s="86"/>
      <c r="P1005" s="86"/>
      <c r="Q1005" s="86"/>
      <c r="R1005" s="125"/>
      <c r="S1005" s="124"/>
      <c r="T1005" s="124"/>
      <c r="U1005" s="124"/>
      <c r="V1005" s="124"/>
      <c r="W1005" s="126"/>
    </row>
    <row r="1006" spans="1:23" x14ac:dyDescent="0.2">
      <c r="A1006" s="123"/>
      <c r="B1006" s="102"/>
      <c r="C1006" s="102"/>
      <c r="D1006" s="102"/>
      <c r="E1006" s="102"/>
      <c r="F1006" s="83"/>
      <c r="G1006" s="125"/>
      <c r="H1006" s="124"/>
      <c r="I1006" s="124"/>
      <c r="J1006" s="124"/>
      <c r="K1006" s="124"/>
      <c r="L1006" s="124"/>
      <c r="M1006" s="124"/>
      <c r="N1006" s="124"/>
      <c r="O1006" s="86"/>
      <c r="P1006" s="86"/>
      <c r="Q1006" s="86"/>
      <c r="R1006" s="125"/>
      <c r="S1006" s="124"/>
      <c r="T1006" s="124"/>
      <c r="U1006" s="124"/>
      <c r="V1006" s="124"/>
      <c r="W1006" s="126"/>
    </row>
    <row r="1007" spans="1:23" x14ac:dyDescent="0.2">
      <c r="A1007" s="123"/>
      <c r="B1007" s="102"/>
      <c r="C1007" s="102"/>
      <c r="D1007" s="102"/>
      <c r="E1007" s="102"/>
      <c r="F1007" s="83"/>
      <c r="G1007" s="125"/>
      <c r="H1007" s="124"/>
      <c r="I1007" s="124"/>
      <c r="J1007" s="124"/>
      <c r="K1007" s="124"/>
      <c r="L1007" s="124"/>
      <c r="M1007" s="124"/>
      <c r="N1007" s="124"/>
      <c r="O1007" s="86"/>
      <c r="P1007" s="86"/>
      <c r="Q1007" s="86"/>
      <c r="R1007" s="125"/>
      <c r="S1007" s="124"/>
      <c r="T1007" s="124"/>
      <c r="U1007" s="124"/>
      <c r="V1007" s="124"/>
      <c r="W1007" s="126"/>
    </row>
    <row r="1008" spans="1:23" x14ac:dyDescent="0.2">
      <c r="A1008" s="123"/>
      <c r="B1008" s="102"/>
      <c r="C1008" s="102"/>
      <c r="D1008" s="102"/>
      <c r="E1008" s="102"/>
      <c r="F1008" s="83"/>
      <c r="G1008" s="84"/>
      <c r="H1008" s="124"/>
      <c r="I1008" s="124"/>
      <c r="J1008" s="124"/>
      <c r="K1008" s="124"/>
      <c r="L1008" s="124"/>
      <c r="M1008" s="124"/>
      <c r="N1008" s="124"/>
      <c r="O1008" s="86"/>
      <c r="P1008" s="86"/>
      <c r="Q1008" s="86"/>
      <c r="R1008" s="125"/>
      <c r="S1008" s="124"/>
      <c r="T1008" s="124"/>
      <c r="U1008" s="124"/>
      <c r="V1008" s="124"/>
      <c r="W1008" s="126"/>
    </row>
    <row r="1009" spans="1:24" ht="12.75" customHeight="1" x14ac:dyDescent="0.2">
      <c r="A1009" s="123"/>
      <c r="B1009" s="104"/>
      <c r="C1009" s="103"/>
      <c r="D1009" s="104"/>
      <c r="E1009" s="104"/>
      <c r="F1009" s="153"/>
      <c r="G1009" s="154"/>
      <c r="H1009" s="155"/>
      <c r="I1009" s="155"/>
      <c r="J1009" s="155"/>
      <c r="K1009" s="124"/>
      <c r="L1009" s="124"/>
      <c r="M1009" s="124"/>
      <c r="N1009" s="124"/>
      <c r="O1009" s="156"/>
      <c r="P1009" s="156"/>
      <c r="Q1009" s="156"/>
      <c r="R1009" s="157"/>
      <c r="S1009" s="155"/>
      <c r="T1009" s="155"/>
      <c r="U1009" s="155"/>
      <c r="V1009" s="124"/>
      <c r="W1009" s="126"/>
    </row>
    <row r="1010" spans="1:24" ht="12.75" customHeight="1" x14ac:dyDescent="0.2">
      <c r="A1010" s="123"/>
      <c r="B1010" s="102"/>
      <c r="C1010" s="102"/>
      <c r="D1010" s="102"/>
      <c r="E1010" s="145"/>
      <c r="F1010" s="83"/>
      <c r="G1010" s="84"/>
      <c r="H1010" s="124"/>
      <c r="I1010" s="124"/>
      <c r="J1010" s="124"/>
      <c r="K1010" s="124"/>
      <c r="L1010" s="124"/>
      <c r="M1010" s="124"/>
      <c r="N1010" s="124"/>
      <c r="O1010" s="86"/>
      <c r="P1010" s="86"/>
      <c r="Q1010" s="86"/>
      <c r="R1010" s="125"/>
      <c r="S1010" s="124"/>
      <c r="T1010" s="124"/>
      <c r="U1010" s="124"/>
      <c r="V1010" s="124"/>
      <c r="W1010" s="126"/>
      <c r="X1010" s="114"/>
    </row>
    <row r="1011" spans="1:24" ht="12.75" customHeight="1" x14ac:dyDescent="0.2">
      <c r="A1011" s="123"/>
      <c r="B1011" s="102"/>
      <c r="C1011" s="102"/>
      <c r="D1011" s="102"/>
      <c r="E1011" s="102"/>
      <c r="F1011" s="83"/>
      <c r="G1011" s="125"/>
      <c r="H1011" s="124"/>
      <c r="I1011" s="124"/>
      <c r="J1011" s="124"/>
      <c r="K1011" s="124"/>
      <c r="L1011" s="124"/>
      <c r="M1011" s="124"/>
      <c r="N1011" s="124"/>
      <c r="O1011" s="86"/>
      <c r="P1011" s="86"/>
      <c r="Q1011" s="86"/>
      <c r="R1011" s="125"/>
      <c r="S1011" s="124"/>
      <c r="T1011" s="124"/>
      <c r="U1011" s="124"/>
      <c r="V1011" s="124"/>
      <c r="W1011" s="126"/>
      <c r="X1011" s="114"/>
    </row>
    <row r="1012" spans="1:24" ht="12.75" customHeight="1" x14ac:dyDescent="0.2">
      <c r="A1012" s="123"/>
      <c r="B1012" s="105"/>
      <c r="C1012" s="105"/>
      <c r="D1012" s="105"/>
      <c r="E1012" s="102"/>
      <c r="F1012" s="83"/>
      <c r="G1012" s="125"/>
      <c r="H1012" s="124"/>
      <c r="I1012" s="124"/>
      <c r="J1012" s="124"/>
      <c r="K1012" s="124"/>
      <c r="L1012" s="124"/>
      <c r="M1012" s="124"/>
      <c r="N1012" s="124"/>
      <c r="O1012" s="86"/>
      <c r="P1012" s="86"/>
      <c r="Q1012" s="125"/>
      <c r="R1012" s="129"/>
      <c r="S1012" s="130"/>
      <c r="T1012" s="124"/>
      <c r="U1012" s="124"/>
      <c r="V1012" s="124"/>
      <c r="W1012" s="126"/>
      <c r="X1012" s="114"/>
    </row>
    <row r="1013" spans="1:24" ht="12.75" customHeight="1" x14ac:dyDescent="0.2">
      <c r="A1013" s="123"/>
      <c r="B1013" s="102"/>
      <c r="C1013" s="102"/>
      <c r="D1013" s="102"/>
      <c r="E1013" s="102"/>
      <c r="F1013" s="83"/>
      <c r="G1013" s="125"/>
      <c r="H1013" s="124"/>
      <c r="I1013" s="124"/>
      <c r="J1013" s="124"/>
      <c r="K1013" s="124"/>
      <c r="L1013" s="124"/>
      <c r="M1013" s="124"/>
      <c r="N1013" s="124"/>
      <c r="O1013" s="86"/>
      <c r="P1013" s="86"/>
      <c r="Q1013" s="86"/>
      <c r="R1013" s="125"/>
      <c r="S1013" s="124"/>
      <c r="T1013" s="124"/>
      <c r="U1013" s="124"/>
      <c r="V1013" s="124"/>
      <c r="W1013" s="126"/>
      <c r="X1013" s="114"/>
    </row>
    <row r="1014" spans="1:24" ht="12.75" customHeight="1" x14ac:dyDescent="0.2">
      <c r="A1014" s="123"/>
      <c r="B1014" s="102"/>
      <c r="C1014" s="102"/>
      <c r="D1014" s="102"/>
      <c r="E1014" s="102"/>
      <c r="F1014" s="83"/>
      <c r="G1014" s="125"/>
      <c r="H1014" s="124"/>
      <c r="I1014" s="124"/>
      <c r="J1014" s="124"/>
      <c r="K1014" s="124"/>
      <c r="L1014" s="124"/>
      <c r="M1014" s="124"/>
      <c r="N1014" s="124"/>
      <c r="O1014" s="86"/>
      <c r="P1014" s="86"/>
      <c r="Q1014" s="86"/>
      <c r="R1014" s="125"/>
      <c r="S1014" s="130"/>
      <c r="T1014" s="124"/>
      <c r="U1014" s="124"/>
      <c r="V1014" s="124"/>
      <c r="W1014" s="126"/>
      <c r="X1014" s="114"/>
    </row>
    <row r="1015" spans="1:24" ht="12.75" customHeight="1" x14ac:dyDescent="0.2">
      <c r="A1015" s="158"/>
      <c r="B1015" s="104"/>
      <c r="C1015" s="104"/>
      <c r="D1015" s="104"/>
      <c r="E1015" s="104"/>
      <c r="F1015" s="153"/>
      <c r="G1015" s="157"/>
      <c r="H1015" s="155"/>
      <c r="I1015" s="124"/>
      <c r="J1015" s="124"/>
      <c r="K1015" s="155"/>
      <c r="L1015" s="124"/>
      <c r="M1015" s="124"/>
      <c r="N1015" s="124"/>
      <c r="O1015" s="156"/>
      <c r="P1015" s="156"/>
      <c r="Q1015" s="156"/>
      <c r="R1015" s="157"/>
      <c r="S1015" s="155"/>
      <c r="T1015" s="155"/>
      <c r="U1015" s="155"/>
      <c r="V1015" s="124"/>
      <c r="W1015" s="126"/>
      <c r="X1015" s="114"/>
    </row>
    <row r="1016" spans="1:24" ht="12.75" customHeight="1" x14ac:dyDescent="0.2">
      <c r="A1016" s="123"/>
      <c r="B1016" s="104"/>
      <c r="C1016" s="103"/>
      <c r="D1016" s="103"/>
      <c r="E1016" s="104"/>
      <c r="F1016" s="85"/>
      <c r="G1016" s="146"/>
      <c r="H1016" s="124"/>
      <c r="I1016" s="124"/>
      <c r="J1016" s="124"/>
      <c r="K1016" s="124"/>
      <c r="L1016" s="124"/>
      <c r="M1016" s="124"/>
      <c r="N1016" s="124"/>
      <c r="O1016" s="147"/>
      <c r="P1016" s="147"/>
      <c r="Q1016" s="147"/>
      <c r="R1016" s="86"/>
      <c r="S1016" s="148"/>
      <c r="T1016" s="155"/>
      <c r="U1016" s="155"/>
      <c r="V1016" s="124"/>
      <c r="W1016" s="126"/>
      <c r="X1016" s="114"/>
    </row>
    <row r="1017" spans="1:24" ht="12.75" customHeight="1" x14ac:dyDescent="0.2">
      <c r="A1017" s="123"/>
      <c r="B1017" s="102"/>
      <c r="C1017" s="102"/>
      <c r="D1017" s="102"/>
      <c r="E1017" s="145"/>
      <c r="F1017" s="83"/>
      <c r="G1017" s="84"/>
      <c r="H1017" s="124"/>
      <c r="I1017" s="124"/>
      <c r="J1017" s="124"/>
      <c r="K1017" s="124"/>
      <c r="L1017" s="124"/>
      <c r="M1017" s="124"/>
      <c r="N1017" s="124"/>
      <c r="O1017" s="86"/>
      <c r="P1017" s="86"/>
      <c r="Q1017" s="86"/>
      <c r="R1017" s="125"/>
      <c r="S1017" s="124"/>
      <c r="T1017" s="124"/>
      <c r="U1017" s="124"/>
      <c r="V1017" s="124"/>
      <c r="W1017" s="126"/>
      <c r="X1017" s="114"/>
    </row>
    <row r="1018" spans="1:24" ht="12.75" customHeight="1" x14ac:dyDescent="0.2">
      <c r="A1018" s="123"/>
      <c r="B1018" s="102"/>
      <c r="C1018" s="102"/>
      <c r="D1018" s="102"/>
      <c r="E1018" s="145"/>
      <c r="F1018" s="83"/>
      <c r="G1018" s="125"/>
      <c r="H1018" s="124"/>
      <c r="I1018" s="124"/>
      <c r="J1018" s="124"/>
      <c r="K1018" s="124"/>
      <c r="L1018" s="124"/>
      <c r="M1018" s="124"/>
      <c r="N1018" s="124"/>
      <c r="O1018" s="86"/>
      <c r="P1018" s="86"/>
      <c r="Q1018" s="86"/>
      <c r="R1018" s="125"/>
      <c r="S1018" s="124"/>
      <c r="T1018" s="124"/>
      <c r="U1018" s="124"/>
      <c r="V1018" s="124"/>
      <c r="W1018" s="126"/>
      <c r="X1018" s="114"/>
    </row>
    <row r="1019" spans="1:24" ht="12.75" customHeight="1" x14ac:dyDescent="0.2">
      <c r="A1019" s="123"/>
      <c r="B1019" s="102"/>
      <c r="C1019" s="102"/>
      <c r="D1019" s="102"/>
      <c r="E1019" s="102"/>
      <c r="F1019" s="83"/>
      <c r="G1019" s="125"/>
      <c r="H1019" s="124"/>
      <c r="I1019" s="124"/>
      <c r="J1019" s="124"/>
      <c r="K1019" s="124"/>
      <c r="L1019" s="124"/>
      <c r="M1019" s="124"/>
      <c r="N1019" s="124"/>
      <c r="O1019" s="86"/>
      <c r="P1019" s="86"/>
      <c r="Q1019" s="86"/>
      <c r="R1019" s="125"/>
      <c r="S1019" s="124"/>
      <c r="T1019" s="124"/>
      <c r="U1019" s="124"/>
      <c r="V1019" s="124"/>
      <c r="W1019" s="126"/>
      <c r="X1019" s="114"/>
    </row>
    <row r="1020" spans="1:24" ht="12.75" customHeight="1" x14ac:dyDescent="0.2">
      <c r="A1020" s="123"/>
      <c r="B1020" s="102"/>
      <c r="C1020" s="102"/>
      <c r="D1020" s="102"/>
      <c r="E1020" s="102"/>
      <c r="F1020" s="83"/>
      <c r="G1020" s="125"/>
      <c r="H1020" s="124"/>
      <c r="I1020" s="124"/>
      <c r="J1020" s="124"/>
      <c r="K1020" s="124"/>
      <c r="L1020" s="124"/>
      <c r="M1020" s="124"/>
      <c r="N1020" s="124"/>
      <c r="O1020" s="86"/>
      <c r="P1020" s="86"/>
      <c r="Q1020" s="86"/>
      <c r="R1020" s="125"/>
      <c r="S1020" s="124"/>
      <c r="T1020" s="124"/>
      <c r="U1020" s="124"/>
      <c r="V1020" s="124"/>
      <c r="W1020" s="126"/>
      <c r="X1020" s="114"/>
    </row>
    <row r="1021" spans="1:24" ht="12.75" customHeight="1" x14ac:dyDescent="0.2">
      <c r="A1021" s="158"/>
      <c r="B1021" s="104"/>
      <c r="C1021" s="104"/>
      <c r="D1021" s="104"/>
      <c r="E1021" s="104"/>
      <c r="F1021" s="153"/>
      <c r="G1021" s="157"/>
      <c r="H1021" s="155"/>
      <c r="I1021" s="155"/>
      <c r="J1021" s="155"/>
      <c r="K1021" s="155"/>
      <c r="L1021" s="124"/>
      <c r="M1021" s="124"/>
      <c r="N1021" s="124"/>
      <c r="O1021" s="156"/>
      <c r="P1021" s="156"/>
      <c r="Q1021" s="156"/>
      <c r="R1021" s="157"/>
      <c r="S1021" s="155"/>
      <c r="T1021" s="155"/>
      <c r="U1021" s="155"/>
      <c r="V1021" s="124"/>
      <c r="W1021" s="126"/>
      <c r="X1021" s="114"/>
    </row>
    <row r="1022" spans="1:24" ht="12.75" customHeight="1" x14ac:dyDescent="0.2">
      <c r="A1022" s="123"/>
      <c r="B1022" s="104"/>
      <c r="C1022" s="104"/>
      <c r="D1022" s="104"/>
      <c r="E1022" s="104"/>
      <c r="F1022" s="153"/>
      <c r="G1022" s="154"/>
      <c r="H1022" s="155"/>
      <c r="I1022" s="155"/>
      <c r="J1022" s="155"/>
      <c r="K1022" s="124"/>
      <c r="L1022" s="124"/>
      <c r="M1022" s="124"/>
      <c r="N1022" s="124"/>
      <c r="O1022" s="156"/>
      <c r="P1022" s="156"/>
      <c r="Q1022" s="156"/>
      <c r="R1022" s="157"/>
      <c r="S1022" s="155"/>
      <c r="T1022" s="155"/>
      <c r="U1022" s="155"/>
      <c r="V1022" s="124"/>
      <c r="W1022" s="126"/>
      <c r="X1022" s="114"/>
    </row>
    <row r="1023" spans="1:24" ht="12.75" customHeight="1" x14ac:dyDescent="0.2">
      <c r="A1023" s="123"/>
      <c r="B1023" s="102"/>
      <c r="C1023" s="102"/>
      <c r="D1023" s="102"/>
      <c r="E1023" s="102"/>
      <c r="F1023" s="83"/>
      <c r="G1023" s="84"/>
      <c r="H1023" s="124"/>
      <c r="I1023" s="124"/>
      <c r="J1023" s="124"/>
      <c r="K1023" s="124"/>
      <c r="L1023" s="124"/>
      <c r="M1023" s="124"/>
      <c r="N1023" s="124"/>
      <c r="O1023" s="86"/>
      <c r="P1023" s="86"/>
      <c r="Q1023" s="86"/>
      <c r="R1023" s="125"/>
      <c r="S1023" s="124"/>
      <c r="T1023" s="124"/>
      <c r="U1023" s="124"/>
      <c r="V1023" s="124"/>
      <c r="W1023" s="126"/>
      <c r="X1023" s="114"/>
    </row>
    <row r="1024" spans="1:24" ht="12.75" customHeight="1" x14ac:dyDescent="0.2">
      <c r="A1024" s="123"/>
      <c r="B1024" s="103"/>
      <c r="C1024" s="103"/>
      <c r="D1024" s="103"/>
      <c r="E1024" s="145"/>
      <c r="F1024" s="85"/>
      <c r="G1024" s="177"/>
      <c r="H1024" s="124"/>
      <c r="I1024" s="124"/>
      <c r="J1024" s="124"/>
      <c r="K1024" s="124"/>
      <c r="L1024" s="124"/>
      <c r="M1024" s="124"/>
      <c r="N1024" s="124"/>
      <c r="O1024" s="170"/>
      <c r="P1024" s="147"/>
      <c r="Q1024" s="147"/>
      <c r="R1024" s="86"/>
      <c r="S1024" s="148"/>
      <c r="T1024" s="149"/>
      <c r="U1024" s="150"/>
      <c r="V1024" s="124"/>
      <c r="W1024" s="126"/>
      <c r="X1024" s="114"/>
    </row>
    <row r="1025" spans="1:24" ht="12.75" customHeight="1" x14ac:dyDescent="0.2">
      <c r="A1025" s="123"/>
      <c r="B1025" s="103"/>
      <c r="C1025" s="103"/>
      <c r="D1025" s="103"/>
      <c r="E1025" s="145"/>
      <c r="F1025" s="175"/>
      <c r="G1025" s="146"/>
      <c r="H1025" s="124"/>
      <c r="I1025" s="124"/>
      <c r="J1025" s="124"/>
      <c r="K1025" s="124"/>
      <c r="L1025" s="124"/>
      <c r="M1025" s="124"/>
      <c r="N1025" s="124"/>
      <c r="O1025" s="147"/>
      <c r="P1025" s="147"/>
      <c r="Q1025" s="147"/>
      <c r="R1025" s="86"/>
      <c r="S1025" s="148"/>
      <c r="T1025" s="149"/>
      <c r="U1025" s="150"/>
      <c r="V1025" s="124"/>
      <c r="W1025" s="126"/>
      <c r="X1025" s="114"/>
    </row>
    <row r="1026" spans="1:24" ht="12.75" customHeight="1" x14ac:dyDescent="0.2">
      <c r="A1026" s="123"/>
      <c r="B1026" s="102"/>
      <c r="C1026" s="102"/>
      <c r="D1026" s="102"/>
      <c r="E1026" s="102"/>
      <c r="F1026" s="83"/>
      <c r="G1026" s="125"/>
      <c r="H1026" s="124"/>
      <c r="I1026" s="124"/>
      <c r="J1026" s="124"/>
      <c r="K1026" s="124"/>
      <c r="L1026" s="124"/>
      <c r="M1026" s="124"/>
      <c r="N1026" s="124"/>
      <c r="O1026" s="86"/>
      <c r="P1026" s="86"/>
      <c r="Q1026" s="86"/>
      <c r="R1026" s="125"/>
      <c r="S1026" s="124"/>
      <c r="T1026" s="124"/>
      <c r="U1026" s="124"/>
      <c r="V1026" s="124"/>
      <c r="W1026" s="126"/>
      <c r="X1026" s="114"/>
    </row>
  </sheetData>
  <autoFilter ref="A2:V1019">
    <sortState ref="A3:V1019">
      <sortCondition descending="1" ref="G2:G1019"/>
    </sortState>
  </autoFilter>
  <sortState ref="A3:R945">
    <sortCondition descending="1" ref="G3:G945"/>
    <sortCondition descending="1" ref="F3:F945"/>
  </sortState>
  <hyperlinks>
    <hyperlink ref="X6" r:id="rId1"/>
    <hyperlink ref="X7" r:id="rId2"/>
    <hyperlink ref="X31" r:id="rId3"/>
  </hyperlinks>
  <pageMargins left="0.7" right="0.7" top="0.25" bottom="0.25" header="0" footer="0"/>
  <pageSetup paperSize="5" scale="10" orientation="landscape"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84"/>
  <sheetViews>
    <sheetView showGridLines="0" zoomScaleNormal="100" workbookViewId="0">
      <pane ySplit="1" topLeftCell="A5" activePane="bottomLeft" state="frozen"/>
      <selection pane="bottomLeft" activeCell="C25" sqref="C25"/>
    </sheetView>
  </sheetViews>
  <sheetFormatPr defaultRowHeight="12.75" x14ac:dyDescent="0.2"/>
  <cols>
    <col min="1" max="1" width="27.5703125" style="3" customWidth="1"/>
    <col min="2" max="2" width="18.140625" customWidth="1"/>
    <col min="3" max="3" width="104.42578125" customWidth="1"/>
  </cols>
  <sheetData>
    <row r="1" spans="1:4" s="34" customFormat="1" ht="13.5" thickBot="1" x14ac:dyDescent="0.25">
      <c r="A1" s="32" t="s">
        <v>192</v>
      </c>
      <c r="B1" s="32" t="s">
        <v>191</v>
      </c>
      <c r="C1" s="33" t="s">
        <v>190</v>
      </c>
    </row>
    <row r="2" spans="1:4" x14ac:dyDescent="0.2">
      <c r="A2" s="21" t="s">
        <v>121</v>
      </c>
      <c r="B2" s="22"/>
      <c r="C2" s="22" t="s">
        <v>159</v>
      </c>
      <c r="D2" s="35"/>
    </row>
    <row r="3" spans="1:4" x14ac:dyDescent="0.2">
      <c r="A3" s="23" t="s">
        <v>122</v>
      </c>
      <c r="B3" s="24"/>
      <c r="C3" s="24" t="s">
        <v>164</v>
      </c>
      <c r="D3" s="35"/>
    </row>
    <row r="4" spans="1:4" x14ac:dyDescent="0.2">
      <c r="A4" s="23" t="s">
        <v>123</v>
      </c>
      <c r="B4" s="24"/>
      <c r="C4" s="24" t="s">
        <v>2315</v>
      </c>
      <c r="D4" s="35"/>
    </row>
    <row r="5" spans="1:4" x14ac:dyDescent="0.2">
      <c r="A5" s="23" t="s">
        <v>124</v>
      </c>
      <c r="B5" s="24"/>
      <c r="C5" s="25"/>
      <c r="D5" s="35"/>
    </row>
    <row r="6" spans="1:4" x14ac:dyDescent="0.2">
      <c r="A6" s="23"/>
      <c r="B6" s="24" t="s">
        <v>142</v>
      </c>
      <c r="C6" s="25" t="s">
        <v>2314</v>
      </c>
      <c r="D6" s="35"/>
    </row>
    <row r="7" spans="1:4" x14ac:dyDescent="0.2">
      <c r="A7" s="23"/>
      <c r="B7" s="24" t="s">
        <v>141</v>
      </c>
      <c r="C7" s="25" t="s">
        <v>2320</v>
      </c>
      <c r="D7" s="35"/>
    </row>
    <row r="8" spans="1:4" ht="25.5" x14ac:dyDescent="0.2">
      <c r="A8" s="23"/>
      <c r="B8" s="24" t="s">
        <v>134</v>
      </c>
      <c r="C8" s="25" t="s">
        <v>2313</v>
      </c>
      <c r="D8" s="35"/>
    </row>
    <row r="9" spans="1:4" x14ac:dyDescent="0.2">
      <c r="A9" s="23"/>
      <c r="B9" s="24" t="s">
        <v>137</v>
      </c>
      <c r="C9" s="25" t="s">
        <v>183</v>
      </c>
      <c r="D9" s="35"/>
    </row>
    <row r="10" spans="1:4" x14ac:dyDescent="0.2">
      <c r="A10" s="23"/>
      <c r="B10" s="24" t="s">
        <v>2215</v>
      </c>
      <c r="C10" s="25" t="s">
        <v>2216</v>
      </c>
      <c r="D10" s="35"/>
    </row>
    <row r="11" spans="1:4" x14ac:dyDescent="0.2">
      <c r="A11" s="23"/>
      <c r="B11" s="24" t="s">
        <v>1945</v>
      </c>
      <c r="C11" s="25" t="s">
        <v>2318</v>
      </c>
      <c r="D11" s="35"/>
    </row>
    <row r="12" spans="1:4" x14ac:dyDescent="0.2">
      <c r="A12" s="23"/>
      <c r="B12" s="24" t="s">
        <v>143</v>
      </c>
      <c r="C12" s="25" t="s">
        <v>2317</v>
      </c>
      <c r="D12" s="35"/>
    </row>
    <row r="13" spans="1:4" x14ac:dyDescent="0.2">
      <c r="A13" s="23" t="s">
        <v>125</v>
      </c>
      <c r="B13" s="24"/>
      <c r="C13" s="24"/>
      <c r="D13" s="35"/>
    </row>
    <row r="14" spans="1:4" x14ac:dyDescent="0.2">
      <c r="A14" s="26"/>
      <c r="B14" s="24" t="s">
        <v>135</v>
      </c>
      <c r="C14" s="25" t="s">
        <v>165</v>
      </c>
      <c r="D14" s="35"/>
    </row>
    <row r="15" spans="1:4" x14ac:dyDescent="0.2">
      <c r="A15" s="26"/>
      <c r="B15" s="24" t="s">
        <v>139</v>
      </c>
      <c r="C15" s="25" t="s">
        <v>2319</v>
      </c>
      <c r="D15" s="35"/>
    </row>
    <row r="16" spans="1:4" x14ac:dyDescent="0.2">
      <c r="A16" s="23" t="s">
        <v>126</v>
      </c>
      <c r="B16" s="24"/>
      <c r="C16" s="24" t="s">
        <v>2323</v>
      </c>
      <c r="D16" s="35"/>
    </row>
    <row r="17" spans="1:4" x14ac:dyDescent="0.2">
      <c r="A17" s="80"/>
      <c r="B17" s="24"/>
      <c r="C17" s="24"/>
      <c r="D17" s="35"/>
    </row>
    <row r="18" spans="1:4" x14ac:dyDescent="0.2">
      <c r="A18" s="23" t="s">
        <v>127</v>
      </c>
      <c r="B18" s="24" t="s">
        <v>140</v>
      </c>
      <c r="C18" s="24" t="s">
        <v>2322</v>
      </c>
      <c r="D18" s="35"/>
    </row>
    <row r="19" spans="1:4" x14ac:dyDescent="0.2">
      <c r="A19" s="26"/>
      <c r="B19" s="24" t="s">
        <v>160</v>
      </c>
      <c r="C19" s="24" t="s">
        <v>162</v>
      </c>
      <c r="D19" s="35"/>
    </row>
    <row r="20" spans="1:4" x14ac:dyDescent="0.2">
      <c r="A20" s="26"/>
      <c r="B20" s="24" t="s">
        <v>138</v>
      </c>
      <c r="C20" s="24" t="s">
        <v>169</v>
      </c>
      <c r="D20" s="35"/>
    </row>
    <row r="21" spans="1:4" x14ac:dyDescent="0.2">
      <c r="A21" s="26"/>
      <c r="B21" s="24" t="s">
        <v>161</v>
      </c>
      <c r="C21" s="24" t="s">
        <v>2321</v>
      </c>
      <c r="D21" s="35"/>
    </row>
    <row r="22" spans="1:4" x14ac:dyDescent="0.2">
      <c r="A22" s="26"/>
      <c r="B22" s="24" t="s">
        <v>136</v>
      </c>
      <c r="C22" s="24" t="s">
        <v>2316</v>
      </c>
      <c r="D22" s="35"/>
    </row>
    <row r="23" spans="1:4" x14ac:dyDescent="0.2">
      <c r="A23" s="26"/>
      <c r="B23" s="24" t="s">
        <v>2830</v>
      </c>
      <c r="C23" s="24" t="s">
        <v>2870</v>
      </c>
      <c r="D23" s="35"/>
    </row>
    <row r="24" spans="1:4" x14ac:dyDescent="0.2">
      <c r="A24" s="26"/>
      <c r="B24" s="24" t="s">
        <v>144</v>
      </c>
      <c r="C24" s="24" t="s">
        <v>163</v>
      </c>
      <c r="D24" s="35"/>
    </row>
    <row r="25" spans="1:4" x14ac:dyDescent="0.2">
      <c r="A25" s="26"/>
      <c r="B25" s="24" t="s">
        <v>2305</v>
      </c>
      <c r="C25" s="24" t="s">
        <v>2306</v>
      </c>
      <c r="D25" s="35"/>
    </row>
    <row r="26" spans="1:4" x14ac:dyDescent="0.2">
      <c r="A26" s="26"/>
      <c r="B26" s="24" t="s">
        <v>2474</v>
      </c>
      <c r="C26" s="24" t="s">
        <v>2869</v>
      </c>
      <c r="D26" s="35"/>
    </row>
    <row r="27" spans="1:4" x14ac:dyDescent="0.2">
      <c r="A27" s="23" t="s">
        <v>128</v>
      </c>
      <c r="B27" s="24"/>
      <c r="C27" s="24" t="s">
        <v>166</v>
      </c>
      <c r="D27" s="35"/>
    </row>
    <row r="28" spans="1:4" x14ac:dyDescent="0.2">
      <c r="A28" s="23" t="s">
        <v>129</v>
      </c>
      <c r="B28" s="24"/>
      <c r="C28" s="24" t="s">
        <v>170</v>
      </c>
      <c r="D28" s="35"/>
    </row>
    <row r="29" spans="1:4" x14ac:dyDescent="0.2">
      <c r="A29" s="23" t="s">
        <v>130</v>
      </c>
      <c r="B29" s="24"/>
      <c r="C29" s="24" t="s">
        <v>171</v>
      </c>
      <c r="D29" s="35"/>
    </row>
    <row r="30" spans="1:4" x14ac:dyDescent="0.2">
      <c r="A30" s="23" t="s">
        <v>131</v>
      </c>
      <c r="B30" s="24"/>
      <c r="C30" s="24" t="s">
        <v>172</v>
      </c>
      <c r="D30" s="35"/>
    </row>
    <row r="31" spans="1:4" x14ac:dyDescent="0.2">
      <c r="A31" s="23" t="s">
        <v>132</v>
      </c>
      <c r="B31" s="24"/>
      <c r="C31" s="24" t="s">
        <v>173</v>
      </c>
      <c r="D31" s="35"/>
    </row>
    <row r="32" spans="1:4" x14ac:dyDescent="0.2">
      <c r="A32" s="23" t="s">
        <v>133</v>
      </c>
      <c r="B32" s="24"/>
      <c r="C32" s="24" t="s">
        <v>174</v>
      </c>
    </row>
    <row r="33" spans="1:3" x14ac:dyDescent="0.2">
      <c r="A33" s="23" t="s">
        <v>195</v>
      </c>
      <c r="B33" s="24"/>
      <c r="C33" s="24" t="s">
        <v>175</v>
      </c>
    </row>
    <row r="34" spans="1:3" x14ac:dyDescent="0.2">
      <c r="A34" s="23" t="s">
        <v>196</v>
      </c>
      <c r="B34" s="24"/>
      <c r="C34" s="24" t="s">
        <v>176</v>
      </c>
    </row>
    <row r="35" spans="1:3" x14ac:dyDescent="0.2">
      <c r="A35" s="27"/>
      <c r="B35" s="24"/>
      <c r="C35" s="24"/>
    </row>
    <row r="36" spans="1:3" x14ac:dyDescent="0.2">
      <c r="A36" s="26" t="s">
        <v>185</v>
      </c>
      <c r="B36" s="24"/>
      <c r="C36" s="28" t="s">
        <v>179</v>
      </c>
    </row>
    <row r="37" spans="1:3" x14ac:dyDescent="0.2">
      <c r="A37" s="29"/>
      <c r="B37" s="30"/>
      <c r="C37" s="31" t="s">
        <v>184</v>
      </c>
    </row>
    <row r="38" spans="1:3" x14ac:dyDescent="0.2">
      <c r="A38" s="6"/>
      <c r="B38" s="5"/>
      <c r="C38" s="5"/>
    </row>
    <row r="39" spans="1:3" x14ac:dyDescent="0.2">
      <c r="A39" s="6"/>
      <c r="B39" s="5"/>
      <c r="C39" s="5"/>
    </row>
    <row r="40" spans="1:3" x14ac:dyDescent="0.2">
      <c r="A40" s="6"/>
      <c r="B40" s="5"/>
      <c r="C40" s="5"/>
    </row>
    <row r="41" spans="1:3" x14ac:dyDescent="0.2">
      <c r="A41" s="2"/>
    </row>
    <row r="42" spans="1:3" x14ac:dyDescent="0.2">
      <c r="A42" s="2"/>
    </row>
    <row r="43" spans="1:3" x14ac:dyDescent="0.2">
      <c r="A43" s="2"/>
    </row>
    <row r="44" spans="1:3" x14ac:dyDescent="0.2">
      <c r="A44" s="2"/>
    </row>
    <row r="45" spans="1:3" x14ac:dyDescent="0.2">
      <c r="A45" s="2"/>
    </row>
    <row r="46" spans="1:3" x14ac:dyDescent="0.2">
      <c r="A46" s="2"/>
    </row>
    <row r="47" spans="1:3" x14ac:dyDescent="0.2">
      <c r="A47" s="2"/>
    </row>
    <row r="48" spans="1:3"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77" zoomScaleNormal="77" workbookViewId="0">
      <pane ySplit="1" topLeftCell="A2" activePane="bottomLeft" state="frozen"/>
      <selection pane="bottomLeft" activeCell="E2" sqref="E2:G9"/>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0" t="s">
        <v>2576</v>
      </c>
      <c r="D2" s="17"/>
      <c r="E2" s="48" t="s">
        <v>114</v>
      </c>
      <c r="F2" s="49" t="s">
        <v>61</v>
      </c>
      <c r="G2" s="50" t="s">
        <v>45</v>
      </c>
      <c r="H2" s="17"/>
      <c r="I2" s="17"/>
      <c r="J2" s="17"/>
      <c r="K2" s="17"/>
    </row>
    <row r="3" spans="1:11" x14ac:dyDescent="0.2">
      <c r="A3" s="39" t="s">
        <v>67</v>
      </c>
      <c r="B3" s="38" t="s">
        <v>40</v>
      </c>
      <c r="C3" s="40" t="s">
        <v>2574</v>
      </c>
      <c r="D3" s="17"/>
      <c r="E3" s="44" t="s">
        <v>2378</v>
      </c>
      <c r="F3" s="36" t="s">
        <v>62</v>
      </c>
      <c r="G3" s="45" t="s">
        <v>45</v>
      </c>
      <c r="H3" s="17"/>
      <c r="I3" s="17"/>
      <c r="J3" s="17"/>
      <c r="K3" s="17"/>
    </row>
    <row r="4" spans="1:11" x14ac:dyDescent="0.2">
      <c r="A4" s="39" t="s">
        <v>68</v>
      </c>
      <c r="B4" s="38" t="s">
        <v>32</v>
      </c>
      <c r="C4" s="40" t="s">
        <v>2576</v>
      </c>
      <c r="D4" s="17"/>
      <c r="E4" s="44" t="s">
        <v>116</v>
      </c>
      <c r="F4" s="36" t="s">
        <v>44</v>
      </c>
      <c r="G4" s="45" t="s">
        <v>45</v>
      </c>
      <c r="H4" s="17"/>
      <c r="I4" s="17"/>
      <c r="J4" s="17"/>
      <c r="K4" s="17"/>
    </row>
    <row r="5" spans="1:11" x14ac:dyDescent="0.2">
      <c r="A5" s="39" t="s">
        <v>69</v>
      </c>
      <c r="B5" s="38" t="s">
        <v>13</v>
      </c>
      <c r="C5" s="40" t="s">
        <v>2575</v>
      </c>
      <c r="D5" s="17"/>
      <c r="E5" s="44" t="s">
        <v>117</v>
      </c>
      <c r="F5" s="36" t="s">
        <v>57</v>
      </c>
      <c r="G5" s="45" t="s">
        <v>45</v>
      </c>
      <c r="H5" s="17"/>
      <c r="I5" s="17"/>
      <c r="J5" s="17"/>
      <c r="K5" s="17"/>
    </row>
    <row r="6" spans="1:11" x14ac:dyDescent="0.2">
      <c r="A6" s="39" t="s">
        <v>70</v>
      </c>
      <c r="B6" s="38" t="s">
        <v>25</v>
      </c>
      <c r="C6" s="40" t="s">
        <v>2574</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194" t="s">
        <v>2379</v>
      </c>
      <c r="B9" s="195" t="s">
        <v>2380</v>
      </c>
      <c r="C9" s="196" t="s">
        <v>5</v>
      </c>
      <c r="D9" s="17"/>
      <c r="E9" s="56" t="s">
        <v>27</v>
      </c>
      <c r="F9" s="57" t="s">
        <v>26</v>
      </c>
      <c r="G9" s="58" t="s">
        <v>27</v>
      </c>
      <c r="H9" s="17"/>
      <c r="I9" s="17"/>
      <c r="J9" s="17"/>
      <c r="K9" s="17"/>
    </row>
    <row r="10" spans="1:11" x14ac:dyDescent="0.2">
      <c r="A10" s="39" t="s">
        <v>73</v>
      </c>
      <c r="B10" s="38" t="s">
        <v>18</v>
      </c>
      <c r="C10" s="40" t="s">
        <v>15</v>
      </c>
      <c r="D10" s="17"/>
      <c r="E10" s="59"/>
      <c r="F10" s="59"/>
      <c r="G10" s="59"/>
      <c r="H10" s="17"/>
      <c r="I10" s="17"/>
      <c r="J10" s="17"/>
      <c r="K10" s="17"/>
    </row>
    <row r="11" spans="1:11" x14ac:dyDescent="0.2">
      <c r="A11" s="39" t="s">
        <v>74</v>
      </c>
      <c r="B11" s="38" t="s">
        <v>22</v>
      </c>
      <c r="C11" s="40" t="s">
        <v>15</v>
      </c>
      <c r="D11" s="17"/>
      <c r="E11" s="17"/>
      <c r="F11" s="17"/>
      <c r="G11" s="17"/>
      <c r="H11" s="17"/>
      <c r="I11" s="17"/>
      <c r="J11" s="17"/>
      <c r="K11" s="17"/>
    </row>
    <row r="12" spans="1:11" x14ac:dyDescent="0.2">
      <c r="A12" s="39" t="s">
        <v>48</v>
      </c>
      <c r="B12" s="38" t="s">
        <v>47</v>
      </c>
      <c r="C12" s="40" t="s">
        <v>48</v>
      </c>
      <c r="D12" s="17"/>
      <c r="E12" s="17"/>
      <c r="F12" s="17"/>
      <c r="G12" s="17"/>
      <c r="H12" s="17"/>
      <c r="I12" s="17"/>
      <c r="J12" s="17"/>
      <c r="K12" s="17"/>
    </row>
    <row r="13" spans="1:11" x14ac:dyDescent="0.2">
      <c r="A13" s="39" t="s">
        <v>75</v>
      </c>
      <c r="B13" s="38" t="s">
        <v>63</v>
      </c>
      <c r="C13" s="40" t="s">
        <v>2574</v>
      </c>
      <c r="D13" s="17"/>
      <c r="E13" s="17"/>
      <c r="F13" s="17"/>
      <c r="G13" s="17"/>
      <c r="H13" s="17"/>
      <c r="I13" s="17"/>
      <c r="J13" s="17"/>
      <c r="K13" s="17"/>
    </row>
    <row r="14" spans="1:11" x14ac:dyDescent="0.2">
      <c r="A14" s="39" t="s">
        <v>76</v>
      </c>
      <c r="B14" s="38" t="s">
        <v>28</v>
      </c>
      <c r="C14" s="40" t="s">
        <v>9</v>
      </c>
      <c r="D14" s="17"/>
      <c r="E14" s="17"/>
      <c r="F14" s="17"/>
      <c r="G14" s="17"/>
      <c r="H14" s="17"/>
      <c r="I14" s="17"/>
      <c r="J14" s="17"/>
      <c r="K14" s="17"/>
    </row>
    <row r="15" spans="1:11" x14ac:dyDescent="0.2">
      <c r="A15" s="39" t="s">
        <v>77</v>
      </c>
      <c r="B15" s="38" t="s">
        <v>49</v>
      </c>
      <c r="C15" s="40" t="s">
        <v>9</v>
      </c>
      <c r="D15" s="17"/>
      <c r="E15" s="17"/>
      <c r="F15" s="17"/>
      <c r="G15" s="17"/>
      <c r="H15" s="17"/>
      <c r="I15" s="17"/>
      <c r="J15" s="17"/>
      <c r="K15" s="17"/>
    </row>
    <row r="16" spans="1:11" x14ac:dyDescent="0.2">
      <c r="A16" s="39" t="s">
        <v>78</v>
      </c>
      <c r="B16" s="38" t="s">
        <v>42</v>
      </c>
      <c r="C16" s="40" t="s">
        <v>9</v>
      </c>
      <c r="D16" s="17"/>
      <c r="E16" s="17"/>
      <c r="F16" s="17"/>
      <c r="G16" s="17"/>
      <c r="H16" s="17"/>
      <c r="I16" s="17"/>
      <c r="J16" s="17"/>
      <c r="K16" s="17"/>
    </row>
    <row r="17" spans="1:11" x14ac:dyDescent="0.2">
      <c r="A17" s="39" t="s">
        <v>79</v>
      </c>
      <c r="B17" s="38" t="s">
        <v>46</v>
      </c>
      <c r="C17" s="40" t="s">
        <v>2576</v>
      </c>
      <c r="D17" s="17"/>
      <c r="E17" s="17"/>
      <c r="F17" s="17"/>
      <c r="G17" s="17"/>
      <c r="H17" s="17"/>
      <c r="I17" s="17"/>
      <c r="J17" s="17"/>
      <c r="K17" s="17"/>
    </row>
    <row r="18" spans="1:11" x14ac:dyDescent="0.2">
      <c r="A18" s="39" t="s">
        <v>80</v>
      </c>
      <c r="B18" s="38" t="s">
        <v>23</v>
      </c>
      <c r="C18" s="40" t="s">
        <v>9</v>
      </c>
      <c r="D18" s="17"/>
      <c r="E18" s="17"/>
      <c r="F18" s="17"/>
      <c r="G18" s="17"/>
      <c r="H18" s="17"/>
      <c r="I18" s="17"/>
      <c r="J18" s="17"/>
      <c r="K18" s="17"/>
    </row>
    <row r="19" spans="1:11" x14ac:dyDescent="0.2">
      <c r="A19" s="39" t="s">
        <v>81</v>
      </c>
      <c r="B19" s="38" t="s">
        <v>0</v>
      </c>
      <c r="C19" s="40" t="s">
        <v>2576</v>
      </c>
      <c r="D19" s="17"/>
      <c r="E19" s="17"/>
      <c r="F19" s="17"/>
      <c r="G19" s="17"/>
      <c r="H19" s="17"/>
      <c r="I19" s="17"/>
      <c r="J19" s="17"/>
      <c r="K19" s="17"/>
    </row>
    <row r="20" spans="1:11" x14ac:dyDescent="0.2">
      <c r="A20" s="39" t="s">
        <v>82</v>
      </c>
      <c r="B20" s="38" t="s">
        <v>4</v>
      </c>
      <c r="C20" s="40" t="s">
        <v>5</v>
      </c>
      <c r="D20" s="17"/>
      <c r="E20" s="17"/>
      <c r="F20" s="17"/>
      <c r="G20" s="17"/>
      <c r="H20" s="17"/>
      <c r="I20" s="17"/>
      <c r="J20" s="17"/>
      <c r="K20" s="17"/>
    </row>
    <row r="21" spans="1:11" x14ac:dyDescent="0.2">
      <c r="A21" s="39" t="s">
        <v>83</v>
      </c>
      <c r="B21" s="38" t="s">
        <v>54</v>
      </c>
      <c r="C21" s="40" t="s">
        <v>5</v>
      </c>
      <c r="D21" s="17"/>
      <c r="E21" s="17"/>
      <c r="F21" s="17"/>
      <c r="G21" s="17"/>
      <c r="H21" s="17"/>
      <c r="I21" s="17"/>
      <c r="J21" s="17"/>
      <c r="K21" s="17"/>
    </row>
    <row r="22" spans="1:11" x14ac:dyDescent="0.2">
      <c r="A22" s="39" t="s">
        <v>84</v>
      </c>
      <c r="B22" s="38" t="s">
        <v>36</v>
      </c>
      <c r="C22" s="40" t="s">
        <v>5</v>
      </c>
      <c r="D22" s="17"/>
      <c r="E22" s="17"/>
      <c r="F22" s="17"/>
      <c r="G22" s="17"/>
      <c r="H22" s="17"/>
      <c r="I22" s="17"/>
      <c r="J22" s="17"/>
      <c r="K22" s="17"/>
    </row>
    <row r="23" spans="1:11" x14ac:dyDescent="0.2">
      <c r="A23" s="39" t="s">
        <v>85</v>
      </c>
      <c r="B23" s="38" t="s">
        <v>41</v>
      </c>
      <c r="C23" s="40" t="s">
        <v>9</v>
      </c>
      <c r="D23" s="17"/>
      <c r="E23" s="17"/>
      <c r="F23" s="17"/>
      <c r="G23" s="17"/>
      <c r="H23" s="17"/>
      <c r="I23" s="17"/>
      <c r="J23" s="17"/>
      <c r="K23" s="17"/>
    </row>
    <row r="24" spans="1:11" x14ac:dyDescent="0.2">
      <c r="A24" s="39" t="s">
        <v>86</v>
      </c>
      <c r="B24" s="38" t="s">
        <v>30</v>
      </c>
      <c r="C24" s="40" t="s">
        <v>9</v>
      </c>
      <c r="D24" s="17"/>
      <c r="E24" s="17"/>
      <c r="F24" s="17"/>
      <c r="G24" s="17"/>
      <c r="H24" s="17"/>
      <c r="I24" s="17"/>
      <c r="J24" s="17"/>
      <c r="K24" s="17"/>
    </row>
    <row r="25" spans="1:11" x14ac:dyDescent="0.2">
      <c r="A25" s="39" t="s">
        <v>87</v>
      </c>
      <c r="B25" s="38" t="s">
        <v>14</v>
      </c>
      <c r="C25" s="40" t="s">
        <v>2576</v>
      </c>
      <c r="D25" s="17"/>
      <c r="E25" s="17"/>
      <c r="F25" s="17"/>
      <c r="G25" s="17"/>
      <c r="H25" s="17"/>
      <c r="I25" s="17"/>
      <c r="J25" s="17"/>
      <c r="K25" s="17"/>
    </row>
    <row r="26" spans="1:11" x14ac:dyDescent="0.2">
      <c r="A26" s="39" t="s">
        <v>88</v>
      </c>
      <c r="B26" s="38" t="s">
        <v>39</v>
      </c>
      <c r="C26" s="40" t="s">
        <v>9</v>
      </c>
      <c r="D26" s="17"/>
      <c r="E26" s="17"/>
      <c r="F26" s="17"/>
      <c r="G26" s="17"/>
      <c r="H26" s="17"/>
      <c r="I26" s="17"/>
      <c r="J26" s="17"/>
      <c r="K26" s="17"/>
    </row>
    <row r="27" spans="1:11" x14ac:dyDescent="0.2">
      <c r="A27" s="39" t="s">
        <v>89</v>
      </c>
      <c r="B27" s="38" t="s">
        <v>56</v>
      </c>
      <c r="C27" s="40" t="s">
        <v>2574</v>
      </c>
      <c r="D27" s="17"/>
      <c r="E27" s="17"/>
      <c r="F27" s="17"/>
      <c r="G27" s="17"/>
      <c r="H27" s="17"/>
      <c r="I27" s="17"/>
      <c r="J27" s="17"/>
      <c r="K27" s="17"/>
    </row>
    <row r="28" spans="1:11" x14ac:dyDescent="0.2">
      <c r="A28" s="39" t="s">
        <v>90</v>
      </c>
      <c r="B28" s="38" t="s">
        <v>24</v>
      </c>
      <c r="C28" s="40" t="s">
        <v>2574</v>
      </c>
      <c r="D28" s="17"/>
      <c r="E28" s="17"/>
      <c r="F28" s="17"/>
      <c r="G28" s="17"/>
      <c r="H28" s="17"/>
      <c r="I28" s="17"/>
      <c r="J28" s="17"/>
      <c r="K28" s="17"/>
    </row>
    <row r="29" spans="1:11" x14ac:dyDescent="0.2">
      <c r="A29" s="39" t="s">
        <v>91</v>
      </c>
      <c r="B29" s="38" t="s">
        <v>31</v>
      </c>
      <c r="C29" s="40" t="s">
        <v>2574</v>
      </c>
      <c r="D29" s="17"/>
      <c r="E29" s="17"/>
      <c r="F29" s="17"/>
      <c r="G29" s="17"/>
      <c r="H29" s="17"/>
      <c r="I29" s="17"/>
      <c r="J29" s="17"/>
      <c r="K29" s="17"/>
    </row>
    <row r="30" spans="1:11" x14ac:dyDescent="0.2">
      <c r="A30" s="39" t="s">
        <v>92</v>
      </c>
      <c r="B30" s="38" t="s">
        <v>38</v>
      </c>
      <c r="C30" s="40" t="s">
        <v>5</v>
      </c>
      <c r="D30" s="17"/>
      <c r="E30" s="17"/>
      <c r="F30" s="17"/>
      <c r="G30" s="17"/>
      <c r="H30" s="17"/>
      <c r="I30" s="17"/>
      <c r="J30" s="17"/>
      <c r="K30" s="17"/>
    </row>
    <row r="31" spans="1:11" x14ac:dyDescent="0.2">
      <c r="A31" s="39" t="s">
        <v>93</v>
      </c>
      <c r="B31" s="38" t="s">
        <v>20</v>
      </c>
      <c r="C31" s="40" t="s">
        <v>5</v>
      </c>
      <c r="D31" s="17"/>
      <c r="E31" s="17"/>
      <c r="F31" s="17"/>
      <c r="G31" s="17"/>
      <c r="H31" s="17"/>
      <c r="I31" s="17"/>
      <c r="J31" s="17"/>
      <c r="K31" s="17"/>
    </row>
    <row r="32" spans="1:11" x14ac:dyDescent="0.2">
      <c r="A32" s="39" t="s">
        <v>94</v>
      </c>
      <c r="B32" s="38" t="s">
        <v>43</v>
      </c>
      <c r="C32" s="40" t="s">
        <v>2574</v>
      </c>
      <c r="D32" s="17"/>
      <c r="E32" s="17"/>
      <c r="F32" s="17"/>
      <c r="G32" s="17"/>
      <c r="H32" s="17"/>
      <c r="I32" s="17"/>
      <c r="J32" s="17"/>
      <c r="K32" s="17"/>
    </row>
    <row r="33" spans="1:11" x14ac:dyDescent="0.2">
      <c r="A33" s="39" t="s">
        <v>95</v>
      </c>
      <c r="B33" s="38" t="s">
        <v>10</v>
      </c>
      <c r="C33" s="40" t="s">
        <v>5</v>
      </c>
      <c r="D33" s="17"/>
      <c r="E33" s="17"/>
      <c r="F33" s="17"/>
      <c r="G33" s="17"/>
      <c r="H33" s="17"/>
      <c r="I33" s="17"/>
      <c r="J33" s="17"/>
      <c r="K33" s="17"/>
    </row>
    <row r="34" spans="1:11" x14ac:dyDescent="0.2">
      <c r="A34" s="39" t="s">
        <v>96</v>
      </c>
      <c r="B34" s="38" t="s">
        <v>16</v>
      </c>
      <c r="C34" s="40" t="s">
        <v>15</v>
      </c>
      <c r="D34" s="17"/>
      <c r="E34" s="17"/>
      <c r="F34" s="17"/>
      <c r="G34" s="17"/>
      <c r="H34" s="17"/>
      <c r="I34" s="17"/>
      <c r="J34" s="17"/>
      <c r="K34" s="17"/>
    </row>
    <row r="35" spans="1:11" x14ac:dyDescent="0.2">
      <c r="A35" s="39" t="s">
        <v>97</v>
      </c>
      <c r="B35" s="38" t="s">
        <v>11</v>
      </c>
      <c r="C35" s="40" t="s">
        <v>2574</v>
      </c>
      <c r="D35" s="17"/>
      <c r="E35" s="17"/>
      <c r="F35" s="17"/>
      <c r="G35" s="17"/>
      <c r="H35" s="17"/>
      <c r="I35" s="17"/>
      <c r="J35" s="17"/>
      <c r="K35" s="17"/>
    </row>
    <row r="36" spans="1:11" x14ac:dyDescent="0.2">
      <c r="A36" s="39" t="s">
        <v>98</v>
      </c>
      <c r="B36" s="38" t="s">
        <v>8</v>
      </c>
      <c r="C36" s="40" t="s">
        <v>5</v>
      </c>
      <c r="D36" s="17"/>
      <c r="E36" s="17"/>
      <c r="F36" s="17"/>
      <c r="G36" s="17"/>
      <c r="H36" s="17"/>
      <c r="I36" s="17"/>
      <c r="J36" s="17"/>
      <c r="K36" s="17"/>
    </row>
    <row r="37" spans="1:11" x14ac:dyDescent="0.2">
      <c r="A37" s="39" t="s">
        <v>99</v>
      </c>
      <c r="B37" s="38" t="s">
        <v>37</v>
      </c>
      <c r="C37" s="40" t="s">
        <v>2576</v>
      </c>
      <c r="D37" s="17"/>
      <c r="E37" s="17"/>
      <c r="F37" s="17"/>
      <c r="G37" s="17"/>
      <c r="H37" s="17"/>
      <c r="I37" s="17"/>
      <c r="J37" s="17"/>
      <c r="K37" s="17"/>
    </row>
    <row r="38" spans="1:11" x14ac:dyDescent="0.2">
      <c r="A38" s="39" t="s">
        <v>100</v>
      </c>
      <c r="B38" s="38" t="s">
        <v>2</v>
      </c>
      <c r="C38" s="40" t="s">
        <v>2575</v>
      </c>
      <c r="D38" s="17"/>
      <c r="E38" s="17"/>
      <c r="F38" s="17"/>
      <c r="G38" s="17"/>
      <c r="H38" s="17"/>
      <c r="I38" s="17"/>
      <c r="J38" s="17"/>
      <c r="K38" s="17"/>
    </row>
    <row r="39" spans="1:11" x14ac:dyDescent="0.2">
      <c r="A39" s="39" t="s">
        <v>101</v>
      </c>
      <c r="B39" s="38" t="s">
        <v>7</v>
      </c>
      <c r="C39" s="40" t="s">
        <v>5</v>
      </c>
      <c r="D39" s="17"/>
      <c r="E39" s="17"/>
      <c r="F39" s="17"/>
      <c r="G39" s="17"/>
      <c r="H39" s="17"/>
      <c r="I39" s="17"/>
      <c r="J39" s="17"/>
      <c r="K39" s="17"/>
    </row>
    <row r="40" spans="1:11" x14ac:dyDescent="0.2">
      <c r="A40" s="39" t="s">
        <v>102</v>
      </c>
      <c r="B40" s="38" t="s">
        <v>51</v>
      </c>
      <c r="C40" s="40" t="s">
        <v>5</v>
      </c>
      <c r="D40" s="17"/>
      <c r="E40" s="17"/>
      <c r="F40" s="17"/>
      <c r="G40" s="17"/>
      <c r="H40" s="17"/>
      <c r="I40" s="17"/>
      <c r="J40" s="17"/>
      <c r="K40" s="17"/>
    </row>
    <row r="41" spans="1:11" x14ac:dyDescent="0.2">
      <c r="A41" s="39" t="s">
        <v>103</v>
      </c>
      <c r="B41" s="38" t="s">
        <v>53</v>
      </c>
      <c r="C41" s="40" t="s">
        <v>15</v>
      </c>
      <c r="D41" s="17"/>
      <c r="E41" s="17"/>
      <c r="F41" s="17"/>
      <c r="G41" s="17"/>
      <c r="H41" s="17"/>
      <c r="I41" s="17"/>
      <c r="J41" s="17"/>
      <c r="K41" s="17"/>
    </row>
    <row r="42" spans="1:11" x14ac:dyDescent="0.2">
      <c r="A42" s="39" t="s">
        <v>104</v>
      </c>
      <c r="B42" s="38" t="s">
        <v>60</v>
      </c>
      <c r="C42" s="40" t="s">
        <v>2574</v>
      </c>
      <c r="D42" s="17"/>
      <c r="E42" s="17"/>
      <c r="F42" s="17"/>
      <c r="G42" s="17"/>
      <c r="H42" s="17"/>
      <c r="I42" s="17"/>
      <c r="J42" s="17"/>
      <c r="K42" s="17"/>
    </row>
    <row r="43" spans="1:11" x14ac:dyDescent="0.2">
      <c r="A43" s="39" t="s">
        <v>105</v>
      </c>
      <c r="B43" s="38" t="s">
        <v>52</v>
      </c>
      <c r="C43" s="40" t="s">
        <v>9</v>
      </c>
      <c r="D43" s="17"/>
      <c r="E43" s="17"/>
      <c r="F43" s="17"/>
      <c r="G43" s="17"/>
      <c r="H43" s="17"/>
      <c r="I43" s="17"/>
      <c r="J43" s="17"/>
      <c r="K43" s="17"/>
    </row>
    <row r="44" spans="1:11" x14ac:dyDescent="0.2">
      <c r="A44" s="39" t="s">
        <v>106</v>
      </c>
      <c r="B44" s="38" t="s">
        <v>6</v>
      </c>
      <c r="C44" s="40" t="s">
        <v>2576</v>
      </c>
      <c r="D44" s="17"/>
      <c r="E44" s="17"/>
      <c r="F44" s="17"/>
      <c r="G44" s="17"/>
      <c r="H44" s="17"/>
      <c r="I44" s="17"/>
      <c r="J44" s="17"/>
      <c r="K44" s="17"/>
    </row>
    <row r="45" spans="1:11" x14ac:dyDescent="0.2">
      <c r="A45" s="39" t="s">
        <v>107</v>
      </c>
      <c r="B45" s="38" t="s">
        <v>21</v>
      </c>
      <c r="C45" s="40" t="s">
        <v>2574</v>
      </c>
      <c r="D45" s="17"/>
      <c r="E45" s="17"/>
      <c r="F45" s="17"/>
      <c r="G45" s="17"/>
      <c r="H45" s="17"/>
      <c r="I45" s="17"/>
      <c r="J45" s="17"/>
      <c r="K45" s="17"/>
    </row>
    <row r="46" spans="1:11" x14ac:dyDescent="0.2">
      <c r="A46" s="39" t="s">
        <v>108</v>
      </c>
      <c r="B46" s="38" t="s">
        <v>59</v>
      </c>
      <c r="C46" s="40" t="s">
        <v>5</v>
      </c>
      <c r="D46" s="17"/>
      <c r="E46" s="17"/>
      <c r="F46" s="17"/>
      <c r="G46" s="17"/>
      <c r="H46" s="17"/>
      <c r="I46" s="17"/>
      <c r="J46" s="17"/>
      <c r="K46" s="17"/>
    </row>
    <row r="47" spans="1:11" x14ac:dyDescent="0.2">
      <c r="A47" s="39" t="s">
        <v>109</v>
      </c>
      <c r="B47" s="38" t="s">
        <v>19</v>
      </c>
      <c r="C47" s="40" t="s">
        <v>5</v>
      </c>
      <c r="D47" s="17"/>
      <c r="E47" s="17"/>
      <c r="F47" s="17"/>
      <c r="G47" s="17"/>
      <c r="H47" s="17"/>
      <c r="I47" s="17"/>
      <c r="J47" s="17"/>
      <c r="K47" s="17"/>
    </row>
    <row r="48" spans="1:11" x14ac:dyDescent="0.2">
      <c r="A48" s="39" t="s">
        <v>110</v>
      </c>
      <c r="B48" s="38" t="s">
        <v>50</v>
      </c>
      <c r="C48" s="40" t="s">
        <v>2575</v>
      </c>
      <c r="D48" s="17"/>
      <c r="E48" s="17"/>
      <c r="F48" s="17"/>
      <c r="G48" s="17"/>
      <c r="H48" s="17"/>
      <c r="I48" s="17"/>
      <c r="J48" s="17"/>
      <c r="K48" s="17"/>
    </row>
    <row r="49" spans="1:11" x14ac:dyDescent="0.2">
      <c r="A49" s="39" t="s">
        <v>111</v>
      </c>
      <c r="B49" s="38" t="s">
        <v>33</v>
      </c>
      <c r="C49" s="40" t="s">
        <v>5</v>
      </c>
      <c r="D49" s="17"/>
      <c r="E49" s="17"/>
      <c r="F49" s="17"/>
      <c r="G49" s="17"/>
      <c r="H49" s="17"/>
      <c r="I49" s="17"/>
      <c r="J49" s="17"/>
      <c r="K49" s="17"/>
    </row>
    <row r="50" spans="1:11" x14ac:dyDescent="0.2">
      <c r="A50" s="39" t="s">
        <v>112</v>
      </c>
      <c r="B50" s="38" t="s">
        <v>34</v>
      </c>
      <c r="C50" s="40" t="s">
        <v>9</v>
      </c>
      <c r="D50" s="17"/>
      <c r="E50" s="17"/>
      <c r="F50" s="17"/>
      <c r="G50" s="17"/>
      <c r="H50" s="17"/>
      <c r="I50" s="17"/>
      <c r="J50" s="17"/>
      <c r="K50" s="17"/>
    </row>
    <row r="51" spans="1:11" x14ac:dyDescent="0.2">
      <c r="A51" s="46" t="s">
        <v>113</v>
      </c>
      <c r="B51" s="37" t="s">
        <v>29</v>
      </c>
      <c r="C51" s="47" t="s">
        <v>2574</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7" t="s">
        <v>15</v>
      </c>
      <c r="D2" s="17"/>
      <c r="E2" s="48" t="s">
        <v>114</v>
      </c>
      <c r="F2" s="49" t="s">
        <v>61</v>
      </c>
      <c r="G2" s="50" t="s">
        <v>45</v>
      </c>
      <c r="H2" s="17"/>
      <c r="I2" s="17"/>
      <c r="J2" s="17"/>
      <c r="K2" s="17"/>
    </row>
    <row r="3" spans="1:11" x14ac:dyDescent="0.2">
      <c r="A3" s="39" t="s">
        <v>67</v>
      </c>
      <c r="B3" s="38" t="s">
        <v>40</v>
      </c>
      <c r="C3" s="40" t="s">
        <v>3</v>
      </c>
      <c r="D3" s="17"/>
      <c r="E3" s="44" t="s">
        <v>2378</v>
      </c>
      <c r="F3" s="36" t="s">
        <v>62</v>
      </c>
      <c r="G3" s="45" t="s">
        <v>45</v>
      </c>
      <c r="H3" s="17"/>
      <c r="I3" s="17"/>
      <c r="J3" s="17"/>
      <c r="K3" s="17"/>
    </row>
    <row r="4" spans="1:11" x14ac:dyDescent="0.2">
      <c r="A4" s="39" t="s">
        <v>68</v>
      </c>
      <c r="B4" s="38" t="s">
        <v>32</v>
      </c>
      <c r="C4" s="40" t="s">
        <v>1</v>
      </c>
      <c r="D4" s="17"/>
      <c r="E4" s="44" t="s">
        <v>116</v>
      </c>
      <c r="F4" s="36" t="s">
        <v>44</v>
      </c>
      <c r="G4" s="45" t="s">
        <v>45</v>
      </c>
      <c r="H4" s="17"/>
      <c r="I4" s="17"/>
      <c r="J4" s="17"/>
      <c r="K4" s="17"/>
    </row>
    <row r="5" spans="1:11" x14ac:dyDescent="0.2">
      <c r="A5" s="39" t="s">
        <v>69</v>
      </c>
      <c r="B5" s="38" t="s">
        <v>13</v>
      </c>
      <c r="C5" s="40" t="s">
        <v>3</v>
      </c>
      <c r="D5" s="17"/>
      <c r="E5" s="44" t="s">
        <v>117</v>
      </c>
      <c r="F5" s="36" t="s">
        <v>57</v>
      </c>
      <c r="G5" s="45" t="s">
        <v>45</v>
      </c>
      <c r="H5" s="17"/>
      <c r="I5" s="17"/>
      <c r="J5" s="17"/>
      <c r="K5" s="17"/>
    </row>
    <row r="6" spans="1:11" x14ac:dyDescent="0.2">
      <c r="A6" s="39" t="s">
        <v>70</v>
      </c>
      <c r="B6" s="38" t="s">
        <v>25</v>
      </c>
      <c r="C6" s="40" t="s">
        <v>12</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39" t="s">
        <v>73</v>
      </c>
      <c r="B9" s="38" t="s">
        <v>18</v>
      </c>
      <c r="C9" s="40" t="s">
        <v>15</v>
      </c>
      <c r="D9" s="17"/>
      <c r="E9" s="56" t="s">
        <v>27</v>
      </c>
      <c r="F9" s="57" t="s">
        <v>26</v>
      </c>
      <c r="G9" s="58" t="s">
        <v>27</v>
      </c>
      <c r="H9" s="17"/>
      <c r="I9" s="17"/>
      <c r="J9" s="17"/>
      <c r="K9" s="17"/>
    </row>
    <row r="10" spans="1:11" x14ac:dyDescent="0.2">
      <c r="A10" s="39" t="s">
        <v>74</v>
      </c>
      <c r="B10" s="38" t="s">
        <v>22</v>
      </c>
      <c r="C10" s="40" t="s">
        <v>15</v>
      </c>
      <c r="D10" s="17"/>
      <c r="E10" s="59"/>
      <c r="F10" s="59"/>
      <c r="G10" s="59"/>
      <c r="H10" s="17"/>
      <c r="I10" s="17"/>
      <c r="J10" s="17"/>
      <c r="K10" s="17"/>
    </row>
    <row r="11" spans="1:11" x14ac:dyDescent="0.2">
      <c r="A11" s="39" t="s">
        <v>48</v>
      </c>
      <c r="B11" s="38" t="s">
        <v>47</v>
      </c>
      <c r="C11" s="40" t="s">
        <v>48</v>
      </c>
      <c r="D11" s="17"/>
      <c r="E11" s="17"/>
      <c r="F11" s="17"/>
      <c r="G11" s="17"/>
      <c r="H11" s="17"/>
      <c r="I11" s="17"/>
      <c r="J11" s="17"/>
      <c r="K11" s="17"/>
    </row>
    <row r="12" spans="1:11" x14ac:dyDescent="0.2">
      <c r="A12" s="39" t="s">
        <v>75</v>
      </c>
      <c r="B12" s="38" t="s">
        <v>63</v>
      </c>
      <c r="C12" s="40" t="s">
        <v>3</v>
      </c>
      <c r="D12" s="17"/>
      <c r="E12" s="17"/>
      <c r="F12" s="17"/>
      <c r="G12" s="17"/>
      <c r="H12" s="17"/>
      <c r="I12" s="17"/>
      <c r="J12" s="17"/>
      <c r="K12" s="17"/>
    </row>
    <row r="13" spans="1:11" x14ac:dyDescent="0.2">
      <c r="A13" s="39" t="s">
        <v>76</v>
      </c>
      <c r="B13" s="38" t="s">
        <v>28</v>
      </c>
      <c r="C13" s="40" t="s">
        <v>9</v>
      </c>
      <c r="D13" s="17"/>
      <c r="E13" s="17"/>
      <c r="F13" s="17"/>
      <c r="G13" s="17"/>
      <c r="H13" s="17"/>
      <c r="I13" s="17"/>
      <c r="J13" s="17"/>
      <c r="K13" s="17"/>
    </row>
    <row r="14" spans="1:11" x14ac:dyDescent="0.2">
      <c r="A14" s="39" t="s">
        <v>77</v>
      </c>
      <c r="B14" s="38" t="s">
        <v>49</v>
      </c>
      <c r="C14" s="40" t="s">
        <v>9</v>
      </c>
      <c r="D14" s="17"/>
      <c r="E14" s="17"/>
      <c r="F14" s="17"/>
      <c r="G14" s="17"/>
      <c r="H14" s="17"/>
      <c r="I14" s="17"/>
      <c r="J14" s="17"/>
      <c r="K14" s="17"/>
    </row>
    <row r="15" spans="1:11" x14ac:dyDescent="0.2">
      <c r="A15" s="39" t="s">
        <v>78</v>
      </c>
      <c r="B15" s="38" t="s">
        <v>42</v>
      </c>
      <c r="C15" s="40" t="s">
        <v>12</v>
      </c>
      <c r="D15" s="17"/>
      <c r="E15" s="17"/>
      <c r="F15" s="17"/>
      <c r="G15" s="17"/>
      <c r="H15" s="17"/>
      <c r="I15" s="17"/>
      <c r="J15" s="17"/>
      <c r="K15" s="17"/>
    </row>
    <row r="16" spans="1:11" x14ac:dyDescent="0.2">
      <c r="A16" s="39" t="s">
        <v>79</v>
      </c>
      <c r="B16" s="38" t="s">
        <v>46</v>
      </c>
      <c r="C16" s="40" t="s">
        <v>12</v>
      </c>
      <c r="D16" s="17"/>
      <c r="E16" s="17"/>
      <c r="F16" s="17"/>
      <c r="G16" s="17"/>
      <c r="H16" s="17"/>
      <c r="I16" s="17"/>
      <c r="J16" s="17"/>
      <c r="K16" s="17"/>
    </row>
    <row r="17" spans="1:11" x14ac:dyDescent="0.2">
      <c r="A17" s="39" t="s">
        <v>80</v>
      </c>
      <c r="B17" s="38" t="s">
        <v>23</v>
      </c>
      <c r="C17" s="40" t="s">
        <v>15</v>
      </c>
      <c r="D17" s="17"/>
      <c r="E17" s="17"/>
      <c r="F17" s="17"/>
      <c r="G17" s="17"/>
      <c r="H17" s="17"/>
      <c r="I17" s="17"/>
      <c r="J17" s="17"/>
      <c r="K17" s="17"/>
    </row>
    <row r="18" spans="1:11" x14ac:dyDescent="0.2">
      <c r="A18" s="39" t="s">
        <v>81</v>
      </c>
      <c r="B18" s="38" t="s">
        <v>0</v>
      </c>
      <c r="C18" s="40" t="s">
        <v>1</v>
      </c>
      <c r="D18" s="17"/>
      <c r="E18" s="17"/>
      <c r="F18" s="17"/>
      <c r="G18" s="17"/>
      <c r="H18" s="17"/>
      <c r="I18" s="17"/>
      <c r="J18" s="17"/>
      <c r="K18" s="17"/>
    </row>
    <row r="19" spans="1:11" x14ac:dyDescent="0.2">
      <c r="A19" s="39" t="s">
        <v>82</v>
      </c>
      <c r="B19" s="38" t="s">
        <v>4</v>
      </c>
      <c r="C19" s="40" t="s">
        <v>5</v>
      </c>
      <c r="D19" s="17"/>
      <c r="E19" s="17"/>
      <c r="F19" s="17"/>
      <c r="G19" s="17"/>
      <c r="H19" s="17"/>
      <c r="I19" s="17"/>
      <c r="J19" s="17"/>
      <c r="K19" s="17"/>
    </row>
    <row r="20" spans="1:11" x14ac:dyDescent="0.2">
      <c r="A20" s="39" t="s">
        <v>83</v>
      </c>
      <c r="B20" s="38" t="s">
        <v>54</v>
      </c>
      <c r="C20" s="40" t="s">
        <v>5</v>
      </c>
      <c r="D20" s="17"/>
      <c r="E20" s="17"/>
      <c r="F20" s="17"/>
      <c r="G20" s="17"/>
      <c r="H20" s="17"/>
      <c r="I20" s="17"/>
      <c r="J20" s="17"/>
      <c r="K20" s="17"/>
    </row>
    <row r="21" spans="1:11" x14ac:dyDescent="0.2">
      <c r="A21" s="39" t="s">
        <v>84</v>
      </c>
      <c r="B21" s="38" t="s">
        <v>36</v>
      </c>
      <c r="C21" s="40" t="s">
        <v>5</v>
      </c>
      <c r="D21" s="17"/>
      <c r="E21" s="17"/>
      <c r="F21" s="17"/>
      <c r="G21" s="17"/>
      <c r="H21" s="17"/>
      <c r="I21" s="17"/>
      <c r="J21" s="17"/>
      <c r="K21" s="17"/>
    </row>
    <row r="22" spans="1:11" x14ac:dyDescent="0.2">
      <c r="A22" s="39" t="s">
        <v>85</v>
      </c>
      <c r="B22" s="38" t="s">
        <v>41</v>
      </c>
      <c r="C22" s="40" t="s">
        <v>9</v>
      </c>
      <c r="D22" s="17"/>
      <c r="E22" s="17"/>
      <c r="F22" s="17"/>
      <c r="G22" s="17"/>
      <c r="H22" s="17"/>
      <c r="I22" s="17"/>
      <c r="J22" s="17"/>
      <c r="K22" s="17"/>
    </row>
    <row r="23" spans="1:11" x14ac:dyDescent="0.2">
      <c r="A23" s="39" t="s">
        <v>86</v>
      </c>
      <c r="B23" s="38" t="s">
        <v>30</v>
      </c>
      <c r="C23" s="40" t="s">
        <v>9</v>
      </c>
      <c r="D23" s="17"/>
      <c r="E23" s="17"/>
      <c r="F23" s="17"/>
      <c r="G23" s="17"/>
      <c r="H23" s="17"/>
      <c r="I23" s="17"/>
      <c r="J23" s="17"/>
      <c r="K23" s="17"/>
    </row>
    <row r="24" spans="1:11" x14ac:dyDescent="0.2">
      <c r="A24" s="39" t="s">
        <v>87</v>
      </c>
      <c r="B24" s="38" t="s">
        <v>14</v>
      </c>
      <c r="C24" s="40" t="s">
        <v>15</v>
      </c>
      <c r="D24" s="17"/>
      <c r="E24" s="17"/>
      <c r="F24" s="17"/>
      <c r="G24" s="17"/>
      <c r="H24" s="17"/>
      <c r="I24" s="17"/>
      <c r="J24" s="17"/>
      <c r="K24" s="17"/>
    </row>
    <row r="25" spans="1:11" x14ac:dyDescent="0.2">
      <c r="A25" s="39" t="s">
        <v>88</v>
      </c>
      <c r="B25" s="38" t="s">
        <v>39</v>
      </c>
      <c r="C25" s="40" t="s">
        <v>12</v>
      </c>
      <c r="D25" s="17"/>
      <c r="E25" s="17"/>
      <c r="F25" s="17"/>
      <c r="G25" s="17"/>
      <c r="H25" s="17"/>
      <c r="I25" s="17"/>
      <c r="J25" s="17"/>
      <c r="K25" s="17"/>
    </row>
    <row r="26" spans="1:11" x14ac:dyDescent="0.2">
      <c r="A26" s="39" t="s">
        <v>89</v>
      </c>
      <c r="B26" s="38" t="s">
        <v>56</v>
      </c>
      <c r="C26" s="40" t="s">
        <v>12</v>
      </c>
      <c r="D26" s="17"/>
      <c r="E26" s="17"/>
      <c r="F26" s="17"/>
      <c r="G26" s="17"/>
      <c r="H26" s="17"/>
      <c r="I26" s="17"/>
      <c r="J26" s="17"/>
      <c r="K26" s="17"/>
    </row>
    <row r="27" spans="1:11" x14ac:dyDescent="0.2">
      <c r="A27" s="39" t="s">
        <v>90</v>
      </c>
      <c r="B27" s="38" t="s">
        <v>24</v>
      </c>
      <c r="C27" s="40" t="s">
        <v>12</v>
      </c>
      <c r="D27" s="17"/>
      <c r="E27" s="17"/>
      <c r="F27" s="17"/>
      <c r="G27" s="17"/>
      <c r="H27" s="17"/>
      <c r="I27" s="17"/>
      <c r="J27" s="17"/>
      <c r="K27" s="17"/>
    </row>
    <row r="28" spans="1:11" x14ac:dyDescent="0.2">
      <c r="A28" s="39" t="s">
        <v>91</v>
      </c>
      <c r="B28" s="38" t="s">
        <v>31</v>
      </c>
      <c r="C28" s="40" t="s">
        <v>3</v>
      </c>
      <c r="D28" s="17"/>
      <c r="E28" s="17"/>
      <c r="F28" s="17"/>
      <c r="G28" s="17"/>
      <c r="H28" s="17"/>
      <c r="I28" s="17"/>
      <c r="J28" s="17"/>
      <c r="K28" s="17"/>
    </row>
    <row r="29" spans="1:11" x14ac:dyDescent="0.2">
      <c r="A29" s="39" t="s">
        <v>92</v>
      </c>
      <c r="B29" s="38" t="s">
        <v>38</v>
      </c>
      <c r="C29" s="40" t="s">
        <v>5</v>
      </c>
      <c r="D29" s="17"/>
      <c r="E29" s="17"/>
      <c r="F29" s="17"/>
      <c r="G29" s="17"/>
      <c r="H29" s="17"/>
      <c r="I29" s="17"/>
      <c r="J29" s="17"/>
      <c r="K29" s="17"/>
    </row>
    <row r="30" spans="1:11" x14ac:dyDescent="0.2">
      <c r="A30" s="39" t="s">
        <v>93</v>
      </c>
      <c r="B30" s="38" t="s">
        <v>20</v>
      </c>
      <c r="C30" s="40" t="s">
        <v>5</v>
      </c>
      <c r="D30" s="17"/>
      <c r="E30" s="17"/>
      <c r="F30" s="17"/>
      <c r="G30" s="17"/>
      <c r="H30" s="17"/>
      <c r="I30" s="17"/>
      <c r="J30" s="17"/>
      <c r="K30" s="17"/>
    </row>
    <row r="31" spans="1:11" x14ac:dyDescent="0.2">
      <c r="A31" s="39" t="s">
        <v>94</v>
      </c>
      <c r="B31" s="38" t="s">
        <v>43</v>
      </c>
      <c r="C31" s="40" t="s">
        <v>1</v>
      </c>
      <c r="D31" s="17"/>
      <c r="E31" s="17"/>
      <c r="F31" s="17"/>
      <c r="G31" s="17"/>
      <c r="H31" s="17"/>
      <c r="I31" s="17"/>
      <c r="J31" s="17"/>
      <c r="K31" s="17"/>
    </row>
    <row r="32" spans="1:11" x14ac:dyDescent="0.2">
      <c r="A32" s="39" t="s">
        <v>95</v>
      </c>
      <c r="B32" s="38" t="s">
        <v>10</v>
      </c>
      <c r="C32" s="40" t="s">
        <v>5</v>
      </c>
      <c r="D32" s="17"/>
      <c r="E32" s="17"/>
      <c r="F32" s="17"/>
      <c r="G32" s="17"/>
      <c r="H32" s="17"/>
      <c r="I32" s="17"/>
      <c r="J32" s="17"/>
      <c r="K32" s="17"/>
    </row>
    <row r="33" spans="1:11" x14ac:dyDescent="0.2">
      <c r="A33" s="39" t="s">
        <v>96</v>
      </c>
      <c r="B33" s="38" t="s">
        <v>16</v>
      </c>
      <c r="C33" s="40" t="s">
        <v>15</v>
      </c>
      <c r="D33" s="17"/>
      <c r="E33" s="17"/>
      <c r="F33" s="17"/>
      <c r="G33" s="17"/>
      <c r="H33" s="17"/>
      <c r="I33" s="17"/>
      <c r="J33" s="17"/>
      <c r="K33" s="17"/>
    </row>
    <row r="34" spans="1:11" x14ac:dyDescent="0.2">
      <c r="A34" s="39" t="s">
        <v>97</v>
      </c>
      <c r="B34" s="38" t="s">
        <v>11</v>
      </c>
      <c r="C34" s="40" t="s">
        <v>12</v>
      </c>
      <c r="D34" s="17"/>
      <c r="E34" s="17"/>
      <c r="F34" s="17"/>
      <c r="G34" s="17"/>
      <c r="H34" s="17"/>
      <c r="I34" s="17"/>
      <c r="J34" s="17"/>
      <c r="K34" s="17"/>
    </row>
    <row r="35" spans="1:11" x14ac:dyDescent="0.2">
      <c r="A35" s="39" t="s">
        <v>98</v>
      </c>
      <c r="B35" s="38" t="s">
        <v>8</v>
      </c>
      <c r="C35" s="40" t="s">
        <v>9</v>
      </c>
      <c r="D35" s="17"/>
      <c r="E35" s="17"/>
      <c r="F35" s="17"/>
      <c r="G35" s="17"/>
      <c r="H35" s="17"/>
      <c r="I35" s="17"/>
      <c r="J35" s="17"/>
      <c r="K35" s="17"/>
    </row>
    <row r="36" spans="1:11" x14ac:dyDescent="0.2">
      <c r="A36" s="39" t="s">
        <v>99</v>
      </c>
      <c r="B36" s="38" t="s">
        <v>37</v>
      </c>
      <c r="C36" s="40" t="s">
        <v>1</v>
      </c>
      <c r="D36" s="17"/>
      <c r="E36" s="17"/>
      <c r="F36" s="17"/>
      <c r="G36" s="17"/>
      <c r="H36" s="17"/>
      <c r="I36" s="17"/>
      <c r="J36" s="17"/>
      <c r="K36" s="17"/>
    </row>
    <row r="37" spans="1:11" x14ac:dyDescent="0.2">
      <c r="A37" s="39" t="s">
        <v>100</v>
      </c>
      <c r="B37" s="38" t="s">
        <v>2</v>
      </c>
      <c r="C37" s="40" t="s">
        <v>3</v>
      </c>
      <c r="D37" s="17"/>
      <c r="E37" s="17"/>
      <c r="F37" s="17"/>
      <c r="G37" s="17"/>
      <c r="H37" s="17"/>
      <c r="I37" s="17"/>
      <c r="J37" s="17"/>
      <c r="K37" s="17"/>
    </row>
    <row r="38" spans="1:11" x14ac:dyDescent="0.2">
      <c r="A38" s="39" t="s">
        <v>101</v>
      </c>
      <c r="B38" s="38" t="s">
        <v>7</v>
      </c>
      <c r="C38" s="40" t="s">
        <v>5</v>
      </c>
      <c r="D38" s="17"/>
      <c r="E38" s="17"/>
      <c r="F38" s="17"/>
      <c r="G38" s="17"/>
      <c r="H38" s="17"/>
      <c r="I38" s="17"/>
      <c r="J38" s="17"/>
      <c r="K38" s="17"/>
    </row>
    <row r="39" spans="1:11" x14ac:dyDescent="0.2">
      <c r="A39" s="39" t="s">
        <v>102</v>
      </c>
      <c r="B39" s="38" t="s">
        <v>51</v>
      </c>
      <c r="C39" s="40" t="s">
        <v>5</v>
      </c>
      <c r="D39" s="17"/>
      <c r="E39" s="17"/>
      <c r="F39" s="17"/>
      <c r="G39" s="17"/>
      <c r="H39" s="17"/>
      <c r="I39" s="17"/>
      <c r="J39" s="17"/>
      <c r="K39" s="17"/>
    </row>
    <row r="40" spans="1:11" x14ac:dyDescent="0.2">
      <c r="A40" s="39" t="s">
        <v>103</v>
      </c>
      <c r="B40" s="38" t="s">
        <v>53</v>
      </c>
      <c r="C40" s="40" t="s">
        <v>15</v>
      </c>
      <c r="D40" s="17"/>
      <c r="E40" s="17"/>
      <c r="F40" s="17"/>
      <c r="G40" s="17"/>
      <c r="H40" s="17"/>
      <c r="I40" s="17"/>
      <c r="J40" s="17"/>
      <c r="K40" s="17"/>
    </row>
    <row r="41" spans="1:11" x14ac:dyDescent="0.2">
      <c r="A41" s="39" t="s">
        <v>104</v>
      </c>
      <c r="B41" s="38" t="s">
        <v>60</v>
      </c>
      <c r="C41" s="40" t="s">
        <v>12</v>
      </c>
      <c r="D41" s="17"/>
      <c r="E41" s="17"/>
      <c r="F41" s="17"/>
      <c r="G41" s="17"/>
      <c r="H41" s="17"/>
      <c r="I41" s="17"/>
      <c r="J41" s="17"/>
      <c r="K41" s="17"/>
    </row>
    <row r="42" spans="1:11" x14ac:dyDescent="0.2">
      <c r="A42" s="39" t="s">
        <v>105</v>
      </c>
      <c r="B42" s="38" t="s">
        <v>52</v>
      </c>
      <c r="C42" s="40" t="s">
        <v>15</v>
      </c>
      <c r="D42" s="17"/>
      <c r="E42" s="17"/>
      <c r="F42" s="17"/>
      <c r="G42" s="17"/>
      <c r="H42" s="17"/>
      <c r="I42" s="17"/>
      <c r="J42" s="17"/>
      <c r="K42" s="17"/>
    </row>
    <row r="43" spans="1:11" x14ac:dyDescent="0.2">
      <c r="A43" s="39" t="s">
        <v>106</v>
      </c>
      <c r="B43" s="38" t="s">
        <v>6</v>
      </c>
      <c r="C43" s="40" t="s">
        <v>1</v>
      </c>
      <c r="D43" s="17"/>
      <c r="E43" s="17"/>
      <c r="F43" s="17"/>
      <c r="G43" s="17"/>
      <c r="H43" s="17"/>
      <c r="I43" s="17"/>
      <c r="J43" s="17"/>
      <c r="K43" s="17"/>
    </row>
    <row r="44" spans="1:11" x14ac:dyDescent="0.2">
      <c r="A44" s="39" t="s">
        <v>107</v>
      </c>
      <c r="B44" s="38" t="s">
        <v>21</v>
      </c>
      <c r="C44" s="40" t="s">
        <v>12</v>
      </c>
      <c r="D44" s="17"/>
      <c r="E44" s="17"/>
      <c r="F44" s="17"/>
      <c r="G44" s="17"/>
      <c r="H44" s="17"/>
      <c r="I44" s="17"/>
      <c r="J44" s="17"/>
      <c r="K44" s="17"/>
    </row>
    <row r="45" spans="1:11" x14ac:dyDescent="0.2">
      <c r="A45" s="39" t="s">
        <v>108</v>
      </c>
      <c r="B45" s="38" t="s">
        <v>59</v>
      </c>
      <c r="C45" s="40" t="s">
        <v>5</v>
      </c>
      <c r="D45" s="17"/>
      <c r="E45" s="17"/>
      <c r="F45" s="17"/>
      <c r="G45" s="17"/>
      <c r="H45" s="17"/>
      <c r="I45" s="17"/>
      <c r="J45" s="17"/>
      <c r="K45" s="17"/>
    </row>
    <row r="46" spans="1:11" x14ac:dyDescent="0.2">
      <c r="A46" s="39" t="s">
        <v>109</v>
      </c>
      <c r="B46" s="38" t="s">
        <v>19</v>
      </c>
      <c r="C46" s="40" t="s">
        <v>5</v>
      </c>
      <c r="D46" s="17"/>
      <c r="E46" s="17"/>
      <c r="F46" s="17"/>
      <c r="G46" s="17"/>
      <c r="H46" s="17"/>
      <c r="I46" s="17"/>
      <c r="J46" s="17"/>
      <c r="K46" s="17"/>
    </row>
    <row r="47" spans="1:11" x14ac:dyDescent="0.2">
      <c r="A47" s="39" t="s">
        <v>110</v>
      </c>
      <c r="B47" s="38" t="s">
        <v>50</v>
      </c>
      <c r="C47" s="40" t="s">
        <v>3</v>
      </c>
      <c r="D47" s="17"/>
      <c r="E47" s="17"/>
      <c r="F47" s="17"/>
      <c r="G47" s="17"/>
      <c r="H47" s="17"/>
      <c r="I47" s="17"/>
      <c r="J47" s="17"/>
      <c r="K47" s="17"/>
    </row>
    <row r="48" spans="1:11" x14ac:dyDescent="0.2">
      <c r="A48" s="39" t="s">
        <v>111</v>
      </c>
      <c r="B48" s="38" t="s">
        <v>33</v>
      </c>
      <c r="C48" s="40" t="s">
        <v>5</v>
      </c>
      <c r="D48" s="17"/>
      <c r="E48" s="17"/>
      <c r="F48" s="17"/>
      <c r="G48" s="17"/>
      <c r="H48" s="17"/>
      <c r="I48" s="17"/>
      <c r="J48" s="17"/>
      <c r="K48" s="17"/>
    </row>
    <row r="49" spans="1:11" x14ac:dyDescent="0.2">
      <c r="A49" s="39" t="s">
        <v>112</v>
      </c>
      <c r="B49" s="38" t="s">
        <v>34</v>
      </c>
      <c r="C49" s="40" t="s">
        <v>9</v>
      </c>
      <c r="D49" s="17"/>
      <c r="E49" s="17"/>
      <c r="F49" s="17"/>
      <c r="G49" s="17"/>
      <c r="H49" s="17"/>
      <c r="I49" s="17"/>
      <c r="J49" s="17"/>
      <c r="K49" s="17"/>
    </row>
    <row r="50" spans="1:11" x14ac:dyDescent="0.2">
      <c r="A50" s="41" t="s">
        <v>113</v>
      </c>
      <c r="B50" s="42" t="s">
        <v>29</v>
      </c>
      <c r="C50" s="43" t="s">
        <v>12</v>
      </c>
      <c r="D50" s="17"/>
      <c r="E50" s="17"/>
      <c r="F50" s="17"/>
      <c r="G50" s="17"/>
      <c r="H50" s="17"/>
      <c r="I50" s="17"/>
      <c r="J50" s="17"/>
      <c r="K50" s="17"/>
    </row>
    <row r="51" spans="1:11" x14ac:dyDescent="0.2">
      <c r="A51" s="99" t="s">
        <v>2379</v>
      </c>
      <c r="B51" s="100" t="s">
        <v>2380</v>
      </c>
      <c r="C51" s="101"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RowHeight="15" x14ac:dyDescent="0.25"/>
  <cols>
    <col min="1" max="1" width="15" style="192" customWidth="1"/>
    <col min="2" max="2" width="12" style="192" customWidth="1"/>
    <col min="3" max="3" width="14.85546875" style="192" customWidth="1"/>
    <col min="4" max="16384" width="9.140625" style="192"/>
  </cols>
  <sheetData>
    <row r="1" spans="1:3" ht="15.75" thickBot="1" x14ac:dyDescent="0.3">
      <c r="A1" s="96" t="s">
        <v>187</v>
      </c>
      <c r="B1" s="97" t="s">
        <v>188</v>
      </c>
      <c r="C1" s="98" t="s">
        <v>189</v>
      </c>
    </row>
    <row r="2" spans="1:3" ht="15.75" thickTop="1" x14ac:dyDescent="0.25">
      <c r="A2" s="209" t="s">
        <v>553</v>
      </c>
      <c r="B2" s="210" t="s">
        <v>552</v>
      </c>
      <c r="C2" s="92" t="s">
        <v>2575</v>
      </c>
    </row>
    <row r="3" spans="1:3" x14ac:dyDescent="0.25">
      <c r="A3" s="87" t="s">
        <v>2345</v>
      </c>
      <c r="B3" s="88" t="s">
        <v>2346</v>
      </c>
      <c r="C3" s="92" t="s">
        <v>2575</v>
      </c>
    </row>
    <row r="4" spans="1:3" x14ac:dyDescent="0.25">
      <c r="A4" s="87" t="s">
        <v>66</v>
      </c>
      <c r="B4" s="88" t="s">
        <v>17</v>
      </c>
      <c r="C4" s="89" t="s">
        <v>2576</v>
      </c>
    </row>
    <row r="5" spans="1:3" x14ac:dyDescent="0.25">
      <c r="A5" s="90" t="s">
        <v>67</v>
      </c>
      <c r="B5" s="91" t="s">
        <v>40</v>
      </c>
      <c r="C5" s="92" t="s">
        <v>2574</v>
      </c>
    </row>
    <row r="6" spans="1:3" x14ac:dyDescent="0.25">
      <c r="A6" s="90" t="s">
        <v>68</v>
      </c>
      <c r="B6" s="91" t="s">
        <v>32</v>
      </c>
      <c r="C6" s="92" t="s">
        <v>2576</v>
      </c>
    </row>
    <row r="7" spans="1:3" x14ac:dyDescent="0.25">
      <c r="A7" s="90" t="s">
        <v>69</v>
      </c>
      <c r="B7" s="91" t="s">
        <v>13</v>
      </c>
      <c r="C7" s="92" t="s">
        <v>2575</v>
      </c>
    </row>
    <row r="8" spans="1:3" x14ac:dyDescent="0.25">
      <c r="A8" s="90" t="s">
        <v>70</v>
      </c>
      <c r="B8" s="91" t="s">
        <v>25</v>
      </c>
      <c r="C8" s="92" t="s">
        <v>2574</v>
      </c>
    </row>
    <row r="9" spans="1:3" x14ac:dyDescent="0.25">
      <c r="A9" s="90" t="s">
        <v>71</v>
      </c>
      <c r="B9" s="91" t="s">
        <v>35</v>
      </c>
      <c r="C9" s="92" t="s">
        <v>5</v>
      </c>
    </row>
    <row r="10" spans="1:3" x14ac:dyDescent="0.25">
      <c r="A10" s="197" t="s">
        <v>2379</v>
      </c>
      <c r="B10" s="198" t="s">
        <v>55</v>
      </c>
      <c r="C10" s="199" t="s">
        <v>5</v>
      </c>
    </row>
    <row r="11" spans="1:3" x14ac:dyDescent="0.25">
      <c r="A11" s="90" t="s">
        <v>72</v>
      </c>
      <c r="B11" s="91" t="s">
        <v>2380</v>
      </c>
      <c r="C11" s="92" t="s">
        <v>5</v>
      </c>
    </row>
    <row r="12" spans="1:3" x14ac:dyDescent="0.25">
      <c r="A12" s="90" t="s">
        <v>73</v>
      </c>
      <c r="B12" s="91" t="s">
        <v>18</v>
      </c>
      <c r="C12" s="92" t="s">
        <v>15</v>
      </c>
    </row>
    <row r="13" spans="1:3" x14ac:dyDescent="0.25">
      <c r="A13" s="90" t="s">
        <v>74</v>
      </c>
      <c r="B13" s="91" t="s">
        <v>22</v>
      </c>
      <c r="C13" s="92" t="s">
        <v>15</v>
      </c>
    </row>
    <row r="14" spans="1:3" x14ac:dyDescent="0.25">
      <c r="A14" s="90" t="s">
        <v>48</v>
      </c>
      <c r="B14" s="91" t="s">
        <v>47</v>
      </c>
      <c r="C14" s="92" t="s">
        <v>48</v>
      </c>
    </row>
    <row r="15" spans="1:3" x14ac:dyDescent="0.25">
      <c r="A15" s="90" t="s">
        <v>75</v>
      </c>
      <c r="B15" s="91" t="s">
        <v>63</v>
      </c>
      <c r="C15" s="92" t="s">
        <v>2574</v>
      </c>
    </row>
    <row r="16" spans="1:3" x14ac:dyDescent="0.25">
      <c r="A16" s="90" t="s">
        <v>76</v>
      </c>
      <c r="B16" s="91" t="s">
        <v>28</v>
      </c>
      <c r="C16" s="92" t="s">
        <v>9</v>
      </c>
    </row>
    <row r="17" spans="1:3" x14ac:dyDescent="0.25">
      <c r="A17" s="90" t="s">
        <v>77</v>
      </c>
      <c r="B17" s="91" t="s">
        <v>49</v>
      </c>
      <c r="C17" s="92" t="s">
        <v>9</v>
      </c>
    </row>
    <row r="18" spans="1:3" x14ac:dyDescent="0.25">
      <c r="A18" s="90" t="s">
        <v>78</v>
      </c>
      <c r="B18" s="91" t="s">
        <v>42</v>
      </c>
      <c r="C18" s="92" t="s">
        <v>9</v>
      </c>
    </row>
    <row r="19" spans="1:3" x14ac:dyDescent="0.25">
      <c r="A19" s="90" t="s">
        <v>79</v>
      </c>
      <c r="B19" s="91" t="s">
        <v>46</v>
      </c>
      <c r="C19" s="92" t="s">
        <v>2576</v>
      </c>
    </row>
    <row r="20" spans="1:3" x14ac:dyDescent="0.25">
      <c r="A20" s="90" t="s">
        <v>80</v>
      </c>
      <c r="B20" s="91" t="s">
        <v>23</v>
      </c>
      <c r="C20" s="92" t="s">
        <v>9</v>
      </c>
    </row>
    <row r="21" spans="1:3" x14ac:dyDescent="0.25">
      <c r="A21" s="90" t="s">
        <v>81</v>
      </c>
      <c r="B21" s="91" t="s">
        <v>0</v>
      </c>
      <c r="C21" s="92" t="s">
        <v>2576</v>
      </c>
    </row>
    <row r="22" spans="1:3" x14ac:dyDescent="0.25">
      <c r="A22" s="90" t="s">
        <v>82</v>
      </c>
      <c r="B22" s="91" t="s">
        <v>4</v>
      </c>
      <c r="C22" s="92" t="s">
        <v>5</v>
      </c>
    </row>
    <row r="23" spans="1:3" x14ac:dyDescent="0.25">
      <c r="A23" s="90" t="s">
        <v>83</v>
      </c>
      <c r="B23" s="91" t="s">
        <v>54</v>
      </c>
      <c r="C23" s="92" t="s">
        <v>5</v>
      </c>
    </row>
    <row r="24" spans="1:3" x14ac:dyDescent="0.25">
      <c r="A24" s="90" t="s">
        <v>84</v>
      </c>
      <c r="B24" s="91" t="s">
        <v>36</v>
      </c>
      <c r="C24" s="92" t="s">
        <v>5</v>
      </c>
    </row>
    <row r="25" spans="1:3" x14ac:dyDescent="0.25">
      <c r="A25" s="90" t="s">
        <v>85</v>
      </c>
      <c r="B25" s="91" t="s">
        <v>41</v>
      </c>
      <c r="C25" s="92" t="s">
        <v>9</v>
      </c>
    </row>
    <row r="26" spans="1:3" x14ac:dyDescent="0.25">
      <c r="A26" s="90" t="s">
        <v>86</v>
      </c>
      <c r="B26" s="91" t="s">
        <v>30</v>
      </c>
      <c r="C26" s="92" t="s">
        <v>9</v>
      </c>
    </row>
    <row r="27" spans="1:3" x14ac:dyDescent="0.25">
      <c r="A27" s="90" t="s">
        <v>87</v>
      </c>
      <c r="B27" s="91" t="s">
        <v>14</v>
      </c>
      <c r="C27" s="92" t="s">
        <v>2576</v>
      </c>
    </row>
    <row r="28" spans="1:3" x14ac:dyDescent="0.25">
      <c r="A28" s="90" t="s">
        <v>88</v>
      </c>
      <c r="B28" s="91" t="s">
        <v>39</v>
      </c>
      <c r="C28" s="92" t="s">
        <v>9</v>
      </c>
    </row>
    <row r="29" spans="1:3" x14ac:dyDescent="0.25">
      <c r="A29" s="90" t="s">
        <v>89</v>
      </c>
      <c r="B29" s="91" t="s">
        <v>56</v>
      </c>
      <c r="C29" s="92" t="s">
        <v>2574</v>
      </c>
    </row>
    <row r="30" spans="1:3" x14ac:dyDescent="0.25">
      <c r="A30" s="90" t="s">
        <v>90</v>
      </c>
      <c r="B30" s="91" t="s">
        <v>24</v>
      </c>
      <c r="C30" s="92" t="s">
        <v>2574</v>
      </c>
    </row>
    <row r="31" spans="1:3" x14ac:dyDescent="0.25">
      <c r="A31" s="90" t="s">
        <v>91</v>
      </c>
      <c r="B31" s="91" t="s">
        <v>31</v>
      </c>
      <c r="C31" s="92" t="s">
        <v>2574</v>
      </c>
    </row>
    <row r="32" spans="1:3" x14ac:dyDescent="0.25">
      <c r="A32" s="90" t="s">
        <v>92</v>
      </c>
      <c r="B32" s="91" t="s">
        <v>38</v>
      </c>
      <c r="C32" s="92" t="s">
        <v>5</v>
      </c>
    </row>
    <row r="33" spans="1:3" x14ac:dyDescent="0.25">
      <c r="A33" s="90" t="s">
        <v>93</v>
      </c>
      <c r="B33" s="91" t="s">
        <v>20</v>
      </c>
      <c r="C33" s="92" t="s">
        <v>5</v>
      </c>
    </row>
    <row r="34" spans="1:3" x14ac:dyDescent="0.25">
      <c r="A34" s="90" t="s">
        <v>94</v>
      </c>
      <c r="B34" s="91" t="s">
        <v>43</v>
      </c>
      <c r="C34" s="92" t="s">
        <v>2574</v>
      </c>
    </row>
    <row r="35" spans="1:3" x14ac:dyDescent="0.25">
      <c r="A35" s="90" t="s">
        <v>95</v>
      </c>
      <c r="B35" s="91" t="s">
        <v>10</v>
      </c>
      <c r="C35" s="92" t="s">
        <v>5</v>
      </c>
    </row>
    <row r="36" spans="1:3" x14ac:dyDescent="0.25">
      <c r="A36" s="90" t="s">
        <v>96</v>
      </c>
      <c r="B36" s="91" t="s">
        <v>16</v>
      </c>
      <c r="C36" s="92" t="s">
        <v>15</v>
      </c>
    </row>
    <row r="37" spans="1:3" x14ac:dyDescent="0.25">
      <c r="A37" s="90" t="s">
        <v>97</v>
      </c>
      <c r="B37" s="91" t="s">
        <v>11</v>
      </c>
      <c r="C37" s="92" t="s">
        <v>2574</v>
      </c>
    </row>
    <row r="38" spans="1:3" x14ac:dyDescent="0.25">
      <c r="A38" s="90" t="s">
        <v>98</v>
      </c>
      <c r="B38" s="91" t="s">
        <v>8</v>
      </c>
      <c r="C38" s="92" t="s">
        <v>5</v>
      </c>
    </row>
    <row r="39" spans="1:3" x14ac:dyDescent="0.25">
      <c r="A39" s="90" t="s">
        <v>99</v>
      </c>
      <c r="B39" s="91" t="s">
        <v>37</v>
      </c>
      <c r="C39" s="92" t="s">
        <v>2576</v>
      </c>
    </row>
    <row r="40" spans="1:3" x14ac:dyDescent="0.25">
      <c r="A40" s="90" t="s">
        <v>100</v>
      </c>
      <c r="B40" s="91" t="s">
        <v>2</v>
      </c>
      <c r="C40" s="92" t="s">
        <v>2575</v>
      </c>
    </row>
    <row r="41" spans="1:3" x14ac:dyDescent="0.25">
      <c r="A41" s="90" t="s">
        <v>101</v>
      </c>
      <c r="B41" s="91" t="s">
        <v>7</v>
      </c>
      <c r="C41" s="92" t="s">
        <v>5</v>
      </c>
    </row>
    <row r="42" spans="1:3" x14ac:dyDescent="0.25">
      <c r="A42" s="90" t="s">
        <v>102</v>
      </c>
      <c r="B42" s="91" t="s">
        <v>51</v>
      </c>
      <c r="C42" s="92" t="s">
        <v>5</v>
      </c>
    </row>
    <row r="43" spans="1:3" x14ac:dyDescent="0.25">
      <c r="A43" s="90" t="s">
        <v>103</v>
      </c>
      <c r="B43" s="91" t="s">
        <v>53</v>
      </c>
      <c r="C43" s="92" t="s">
        <v>15</v>
      </c>
    </row>
    <row r="44" spans="1:3" x14ac:dyDescent="0.25">
      <c r="A44" s="90" t="s">
        <v>104</v>
      </c>
      <c r="B44" s="91" t="s">
        <v>60</v>
      </c>
      <c r="C44" s="92" t="s">
        <v>2574</v>
      </c>
    </row>
    <row r="45" spans="1:3" x14ac:dyDescent="0.25">
      <c r="A45" s="90" t="s">
        <v>105</v>
      </c>
      <c r="B45" s="91" t="s">
        <v>52</v>
      </c>
      <c r="C45" s="92" t="s">
        <v>9</v>
      </c>
    </row>
    <row r="46" spans="1:3" x14ac:dyDescent="0.25">
      <c r="A46" s="90" t="s">
        <v>106</v>
      </c>
      <c r="B46" s="91" t="s">
        <v>6</v>
      </c>
      <c r="C46" s="92" t="s">
        <v>2576</v>
      </c>
    </row>
    <row r="47" spans="1:3" x14ac:dyDescent="0.25">
      <c r="A47" s="90" t="s">
        <v>107</v>
      </c>
      <c r="B47" s="91" t="s">
        <v>21</v>
      </c>
      <c r="C47" s="92" t="s">
        <v>2574</v>
      </c>
    </row>
    <row r="48" spans="1:3" x14ac:dyDescent="0.25">
      <c r="A48" s="90" t="s">
        <v>108</v>
      </c>
      <c r="B48" s="91" t="s">
        <v>59</v>
      </c>
      <c r="C48" s="92" t="s">
        <v>5</v>
      </c>
    </row>
    <row r="49" spans="1:3" x14ac:dyDescent="0.25">
      <c r="A49" s="90" t="s">
        <v>109</v>
      </c>
      <c r="B49" s="91" t="s">
        <v>19</v>
      </c>
      <c r="C49" s="92" t="s">
        <v>5</v>
      </c>
    </row>
    <row r="50" spans="1:3" x14ac:dyDescent="0.25">
      <c r="A50" s="90" t="s">
        <v>110</v>
      </c>
      <c r="B50" s="91" t="s">
        <v>50</v>
      </c>
      <c r="C50" s="92" t="s">
        <v>2575</v>
      </c>
    </row>
    <row r="51" spans="1:3" x14ac:dyDescent="0.25">
      <c r="A51" s="90" t="s">
        <v>111</v>
      </c>
      <c r="B51" s="91" t="s">
        <v>33</v>
      </c>
      <c r="C51" s="92" t="s">
        <v>5</v>
      </c>
    </row>
    <row r="52" spans="1:3" x14ac:dyDescent="0.25">
      <c r="A52" s="90" t="s">
        <v>112</v>
      </c>
      <c r="B52" s="91" t="s">
        <v>34</v>
      </c>
      <c r="C52" s="92" t="s">
        <v>9</v>
      </c>
    </row>
    <row r="53" spans="1:3" x14ac:dyDescent="0.25">
      <c r="A53" s="93" t="s">
        <v>113</v>
      </c>
      <c r="B53" s="94" t="s">
        <v>29</v>
      </c>
      <c r="C53" s="95" t="s">
        <v>2574</v>
      </c>
    </row>
    <row r="54" spans="1:3" x14ac:dyDescent="0.25">
      <c r="A54" s="200" t="s">
        <v>114</v>
      </c>
      <c r="B54" s="201" t="s">
        <v>61</v>
      </c>
      <c r="C54" s="202" t="s">
        <v>45</v>
      </c>
    </row>
    <row r="55" spans="1:3" x14ac:dyDescent="0.25">
      <c r="A55" s="197" t="s">
        <v>115</v>
      </c>
      <c r="B55" s="198" t="s">
        <v>62</v>
      </c>
      <c r="C55" s="199" t="s">
        <v>45</v>
      </c>
    </row>
    <row r="56" spans="1:3" x14ac:dyDescent="0.25">
      <c r="A56" s="197" t="s">
        <v>116</v>
      </c>
      <c r="B56" s="198" t="s">
        <v>44</v>
      </c>
      <c r="C56" s="199" t="s">
        <v>45</v>
      </c>
    </row>
    <row r="57" spans="1:3" x14ac:dyDescent="0.25">
      <c r="A57" s="197" t="s">
        <v>117</v>
      </c>
      <c r="B57" s="198" t="s">
        <v>57</v>
      </c>
      <c r="C57" s="199" t="s">
        <v>45</v>
      </c>
    </row>
    <row r="58" spans="1:3" x14ac:dyDescent="0.25">
      <c r="A58" s="197" t="s">
        <v>118</v>
      </c>
      <c r="B58" s="198" t="s">
        <v>65</v>
      </c>
      <c r="C58" s="199" t="s">
        <v>45</v>
      </c>
    </row>
    <row r="59" spans="1:3" x14ac:dyDescent="0.25">
      <c r="A59" s="197" t="s">
        <v>119</v>
      </c>
      <c r="B59" s="198" t="s">
        <v>58</v>
      </c>
      <c r="C59" s="199" t="s">
        <v>45</v>
      </c>
    </row>
    <row r="60" spans="1:3" x14ac:dyDescent="0.25">
      <c r="A60" s="197" t="s">
        <v>120</v>
      </c>
      <c r="B60" s="198" t="s">
        <v>64</v>
      </c>
      <c r="C60" s="199" t="s">
        <v>45</v>
      </c>
    </row>
    <row r="61" spans="1:3" x14ac:dyDescent="0.25">
      <c r="A61" s="203" t="s">
        <v>2347</v>
      </c>
      <c r="B61" s="204" t="s">
        <v>2348</v>
      </c>
      <c r="C61" s="205" t="s">
        <v>45</v>
      </c>
    </row>
    <row r="62" spans="1:3" x14ac:dyDescent="0.25">
      <c r="A62" s="206" t="s">
        <v>27</v>
      </c>
      <c r="B62" s="207" t="s">
        <v>26</v>
      </c>
      <c r="C62" s="208"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33</vt:i4>
      </vt:variant>
    </vt:vector>
  </HeadingPairs>
  <TitlesOfParts>
    <vt:vector size="40" baseType="lpstr">
      <vt:lpstr>Contents</vt:lpstr>
      <vt:lpstr>Natural Gas Pipeline Projects</vt:lpstr>
      <vt:lpstr>Historical Projects (1996-2017)</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 Projects (1996-2017)'!Print_Area</vt:lpstr>
      <vt:lpstr>'Natural Gas Pipeline Projects'!Print_Area</vt:lpstr>
      <vt:lpstr>Regions!Print_Area</vt:lpstr>
      <vt:lpstr>Regions_OLD!Print_Area</vt:lpstr>
      <vt:lpstr>'Historical Projects (1996-2017)'!Print_Titles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Dyl, Kathryn </cp:lastModifiedBy>
  <cp:lastPrinted>2018-05-14T15:24:44Z</cp:lastPrinted>
  <dcterms:created xsi:type="dcterms:W3CDTF">2012-02-01T16:07:37Z</dcterms:created>
  <dcterms:modified xsi:type="dcterms:W3CDTF">2019-01-10T14:10:55Z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