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5/04_24_2025/ng_pipeline/"/>
    </mc:Choice>
  </mc:AlternateContent>
  <xr:revisionPtr revIDLastSave="1" documentId="8_{41486E73-6544-4578-8652-ACD7DC8A777A}" xr6:coauthVersionLast="47" xr6:coauthVersionMax="47" xr10:uidLastSave="{4BF4533B-F00F-4750-B900-4658B7E5ED4E}"/>
  <bookViews>
    <workbookView xWindow="-28920" yWindow="750" windowWidth="29040" windowHeight="15840" xr2:uid="{00000000-000D-0000-FFFF-FFFF00000000}"/>
  </bookViews>
  <sheets>
    <sheet name="Contents" sheetId="6" r:id="rId1"/>
    <sheet name="Natural Gas Pipeline Projects" sheetId="9" r:id="rId2"/>
    <sheet name="Historical Projects (1996-2024)"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s>
  <definedNames>
    <definedName name="_xlnm._FilterDatabase" localSheetId="2" hidden="1">'Historical Projects (1996-2024)'!$A$2:$Y$1171</definedName>
    <definedName name="_xlnm._FilterDatabase" localSheetId="1" hidden="1">'Natural Gas Pipeline Projects'!$A$2:$Y$110</definedName>
    <definedName name="AddedCapacity" localSheetId="1">'Natural Gas Pipeline Projects'!$Q$3:$Q$50</definedName>
    <definedName name="AddedCapacity">'Historical Projects (1996-2024)'!$Q$113:$Q$325</definedName>
    <definedName name="AddedCapacityColumn" localSheetId="1">'Natural Gas Pipeline Projects'!$Q$2</definedName>
    <definedName name="AddedCapacityColumn">'Historical Projects (1996-2024)'!$Q$2</definedName>
    <definedName name="Historical_Projects">'Historical Projects (1996-2024)'!$A$2:$Y$1054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(1996-2024)'!$B$47:$G$1054</definedName>
    <definedName name="_xlnm.Print_Area" localSheetId="1">'Natural Gas Pipeline Projects'!$B$2:$G$50</definedName>
    <definedName name="_xlnm.Print_Area" localSheetId="4">Regions!$E$12:$R$52</definedName>
    <definedName name="_xlnm.Print_Area" localSheetId="5">Regions_OLD!$D$10:$R$47</definedName>
    <definedName name="_xlnm.Print_Titles" localSheetId="2">'Historical Projects (1996-2024)'!$1:$2</definedName>
    <definedName name="_xlnm.Print_Titles" localSheetId="1">'Natural Gas Pipeline Projects'!$1:$2</definedName>
    <definedName name="Project" localSheetId="1">'Natural Gas Pipeline Projects'!$B$3:$B$50</definedName>
    <definedName name="Project">'Historical Projects (1996-2024)'!$B$47:$B$1054</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Projects'!$E$3:$E$50</definedName>
    <definedName name="Status">'Historical Projects (1996-2024)'!$E$47:$E$1054</definedName>
    <definedName name="StatusColumn" localSheetId="1">'Natural Gas Pipeline Projects'!$E$2</definedName>
    <definedName name="StatusColumn">'Historical Projects (1996-2024)'!$E$2</definedName>
    <definedName name="ThroughStates" localSheetId="1">'Natural Gas Pipeline Projects'!$H$3:$H$50</definedName>
    <definedName name="ThroughStates">'Historical Projects (1996-2024)'!$H$47:$H$1054</definedName>
    <definedName name="ThroughStatesColumn" localSheetId="1">'Natural Gas Pipeline Projects'!$H$2</definedName>
    <definedName name="ThroughStatesColumn">'Historical Projects (1996-2024)'!$H$2</definedName>
    <definedName name="YearInService" localSheetId="1">'Natural Gas Pipeline Projects'!$G$3:$G$50</definedName>
    <definedName name="YearInService">'Historical Projects (1996-2024)'!$G$47:$G$1054</definedName>
    <definedName name="YearInServiceColumn" localSheetId="1">'Natural Gas Pipeline Projects'!$G$2</definedName>
    <definedName name="YearInServiceColumn">'Historical Projects (1996-2024)'!$G$2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8" i="9" l="1"/>
  <c r="M108" i="9"/>
  <c r="L35" i="9"/>
  <c r="M35" i="9"/>
  <c r="J35" i="9"/>
  <c r="I35" i="9"/>
  <c r="I102" i="9"/>
  <c r="L102" i="9" s="1"/>
  <c r="J102" i="9"/>
  <c r="M102" i="9" s="1"/>
  <c r="I13" i="9"/>
  <c r="L13" i="9" s="1"/>
  <c r="J13" i="9"/>
  <c r="M13" i="9" s="1"/>
  <c r="I955" i="4"/>
  <c r="L955" i="4" s="1"/>
  <c r="J955" i="4"/>
  <c r="M955" i="4" s="1"/>
  <c r="I924" i="4"/>
  <c r="L924" i="4" s="1"/>
  <c r="J924" i="4"/>
  <c r="M924" i="4" s="1"/>
  <c r="I695" i="4"/>
  <c r="L695" i="4" s="1"/>
  <c r="J695" i="4"/>
  <c r="M695" i="4" s="1"/>
  <c r="J69" i="9"/>
  <c r="M69" i="9" s="1"/>
  <c r="I69" i="9"/>
  <c r="L69" i="9" s="1"/>
  <c r="I1117" i="4"/>
  <c r="L1117" i="4" s="1"/>
  <c r="J1117" i="4"/>
  <c r="M1117" i="4" s="1"/>
  <c r="I1099" i="4"/>
  <c r="L1099" i="4" s="1"/>
  <c r="J1099" i="4"/>
  <c r="M1099" i="4" s="1"/>
  <c r="I1093" i="4"/>
  <c r="L1093" i="4" s="1"/>
  <c r="J1093" i="4"/>
  <c r="M1093" i="4" s="1"/>
  <c r="I1083" i="4"/>
  <c r="L1083" i="4" s="1"/>
  <c r="J1083" i="4"/>
  <c r="M1083" i="4" s="1"/>
  <c r="I990" i="4"/>
  <c r="J990" i="4"/>
  <c r="I904" i="4"/>
  <c r="L904" i="4" s="1"/>
  <c r="J904" i="4"/>
  <c r="M904" i="4" s="1"/>
  <c r="I1086" i="4"/>
  <c r="L1086" i="4" s="1"/>
  <c r="J1086" i="4"/>
  <c r="M1086" i="4" s="1"/>
  <c r="I808" i="4"/>
  <c r="L808" i="4" s="1"/>
  <c r="J808" i="4"/>
  <c r="M808" i="4" s="1"/>
  <c r="P808" i="4"/>
  <c r="I711" i="4"/>
  <c r="L711" i="4" s="1"/>
  <c r="J711" i="4"/>
  <c r="M711" i="4" s="1"/>
  <c r="I610" i="4"/>
  <c r="L610" i="4" s="1"/>
  <c r="J610" i="4"/>
  <c r="M610" i="4" s="1"/>
  <c r="I575" i="4"/>
  <c r="L575" i="4" s="1"/>
  <c r="J575" i="4"/>
  <c r="M575" i="4" s="1"/>
  <c r="I549" i="4"/>
  <c r="L549" i="4" s="1"/>
  <c r="J549" i="4"/>
  <c r="M549" i="4" s="1"/>
  <c r="I528" i="4"/>
  <c r="L528" i="4" s="1"/>
  <c r="J528" i="4"/>
  <c r="M528" i="4" s="1"/>
  <c r="I437" i="4"/>
  <c r="L437" i="4" s="1"/>
  <c r="J437" i="4"/>
  <c r="M437" i="4" s="1"/>
  <c r="I410" i="4"/>
  <c r="L410" i="4" s="1"/>
  <c r="J410" i="4"/>
  <c r="M410" i="4" s="1"/>
  <c r="I399" i="4"/>
  <c r="L399" i="4" s="1"/>
  <c r="J399" i="4"/>
  <c r="M399" i="4" s="1"/>
  <c r="I389" i="4"/>
  <c r="L389" i="4" s="1"/>
  <c r="J389" i="4"/>
  <c r="M389" i="4" s="1"/>
  <c r="I384" i="4"/>
  <c r="L384" i="4" s="1"/>
  <c r="J384" i="4"/>
  <c r="M384" i="4" s="1"/>
  <c r="I385" i="4"/>
  <c r="L385" i="4" s="1"/>
  <c r="J385" i="4"/>
  <c r="M385" i="4" s="1"/>
  <c r="I237" i="4"/>
  <c r="L237" i="4" s="1"/>
  <c r="J237" i="4"/>
  <c r="M237" i="4" s="1"/>
  <c r="I119" i="4"/>
  <c r="L119" i="4" s="1"/>
  <c r="J119" i="4"/>
  <c r="M119" i="4" s="1"/>
  <c r="I23" i="4"/>
  <c r="L23" i="4" s="1"/>
  <c r="J23" i="4"/>
  <c r="M23" i="4" s="1"/>
  <c r="I10" i="4"/>
  <c r="L10" i="4" s="1"/>
  <c r="J10" i="4"/>
  <c r="M10" i="4" s="1"/>
  <c r="I11" i="4"/>
  <c r="L11" i="4" s="1"/>
  <c r="J11" i="4"/>
  <c r="M11" i="4" s="1"/>
  <c r="K35" i="9" l="1"/>
  <c r="K102" i="9"/>
  <c r="K13" i="9"/>
  <c r="K955" i="4"/>
  <c r="K924" i="4"/>
  <c r="K695" i="4"/>
  <c r="K1099" i="4"/>
  <c r="K69" i="9"/>
  <c r="K1117" i="4"/>
  <c r="K1093" i="4"/>
  <c r="K1083" i="4"/>
  <c r="K904" i="4"/>
  <c r="K1086" i="4"/>
  <c r="K808" i="4"/>
  <c r="K711" i="4"/>
  <c r="K610" i="4"/>
  <c r="K575" i="4"/>
  <c r="K549" i="4"/>
  <c r="K528" i="4"/>
  <c r="K389" i="4"/>
  <c r="K399" i="4"/>
  <c r="K410" i="4"/>
  <c r="K384" i="4"/>
  <c r="K385" i="4"/>
  <c r="K11" i="4"/>
  <c r="K237" i="4"/>
  <c r="K119" i="4"/>
  <c r="K23" i="4"/>
  <c r="K10" i="4"/>
  <c r="J103" i="9" l="1"/>
  <c r="M103" i="9" s="1"/>
  <c r="I103" i="9"/>
  <c r="L103" i="9" s="1"/>
  <c r="J85" i="9"/>
  <c r="M85" i="9" s="1"/>
  <c r="I85" i="9"/>
  <c r="L85" i="9" s="1"/>
  <c r="J80" i="9"/>
  <c r="M80" i="9" s="1"/>
  <c r="I80" i="9"/>
  <c r="L80" i="9" s="1"/>
  <c r="J75" i="9"/>
  <c r="M75" i="9" s="1"/>
  <c r="I75" i="9"/>
  <c r="L75" i="9" s="1"/>
  <c r="J72" i="9"/>
  <c r="M72" i="9" s="1"/>
  <c r="I72" i="9"/>
  <c r="L72" i="9" s="1"/>
  <c r="J96" i="9"/>
  <c r="M96" i="9" s="1"/>
  <c r="I96" i="9"/>
  <c r="L96" i="9" s="1"/>
  <c r="J60" i="9"/>
  <c r="M60" i="9" s="1"/>
  <c r="I60" i="9"/>
  <c r="L60" i="9" s="1"/>
  <c r="K80" i="9" l="1"/>
  <c r="K85" i="9"/>
  <c r="K75" i="9"/>
  <c r="K103" i="9"/>
  <c r="K72" i="9"/>
  <c r="K96" i="9"/>
  <c r="K60" i="9"/>
  <c r="I58" i="9" l="1"/>
  <c r="L58" i="9" s="1"/>
  <c r="J58" i="9"/>
  <c r="M58" i="9" s="1"/>
  <c r="I55" i="9"/>
  <c r="L55" i="9" s="1"/>
  <c r="J55" i="9"/>
  <c r="M55" i="9" s="1"/>
  <c r="I54" i="9"/>
  <c r="L54" i="9" s="1"/>
  <c r="J54" i="9"/>
  <c r="M54" i="9" s="1"/>
  <c r="J47" i="9"/>
  <c r="M47" i="9" s="1"/>
  <c r="I47" i="9"/>
  <c r="L47" i="9" s="1"/>
  <c r="I16" i="9"/>
  <c r="L16" i="9" s="1"/>
  <c r="J16" i="9"/>
  <c r="M16" i="9" s="1"/>
  <c r="I15" i="9"/>
  <c r="L15" i="9" s="1"/>
  <c r="J15" i="9"/>
  <c r="M15" i="9" s="1"/>
  <c r="J889" i="4"/>
  <c r="M889" i="4" s="1"/>
  <c r="I889" i="4"/>
  <c r="L889" i="4" s="1"/>
  <c r="J823" i="4"/>
  <c r="M823" i="4" s="1"/>
  <c r="I823" i="4"/>
  <c r="L823" i="4" s="1"/>
  <c r="J101" i="9"/>
  <c r="M101" i="9" s="1"/>
  <c r="I101" i="9"/>
  <c r="L101" i="9" s="1"/>
  <c r="J89" i="9"/>
  <c r="M89" i="9" s="1"/>
  <c r="I89" i="9"/>
  <c r="L89" i="9" s="1"/>
  <c r="J87" i="9"/>
  <c r="M87" i="9" s="1"/>
  <c r="I87" i="9"/>
  <c r="L87" i="9" s="1"/>
  <c r="J39" i="9"/>
  <c r="M39" i="9" s="1"/>
  <c r="I39" i="9"/>
  <c r="L39" i="9" s="1"/>
  <c r="K889" i="4" l="1"/>
  <c r="K89" i="9"/>
  <c r="K58" i="9"/>
  <c r="K47" i="9"/>
  <c r="K55" i="9"/>
  <c r="K54" i="9"/>
  <c r="K15" i="9"/>
  <c r="K16" i="9"/>
  <c r="K101" i="9"/>
  <c r="K823" i="4"/>
  <c r="K39" i="9"/>
  <c r="K87" i="9"/>
  <c r="J23" i="9" l="1"/>
  <c r="M23" i="9" s="1"/>
  <c r="I23" i="9"/>
  <c r="L23" i="9" s="1"/>
  <c r="I14" i="9"/>
  <c r="L14" i="9" s="1"/>
  <c r="J14" i="9"/>
  <c r="M14" i="9" s="1"/>
  <c r="I10" i="9"/>
  <c r="L10" i="9" s="1"/>
  <c r="J10" i="9"/>
  <c r="M10" i="9" s="1"/>
  <c r="I8" i="9"/>
  <c r="L8" i="9" s="1"/>
  <c r="J8" i="9"/>
  <c r="M8" i="9" s="1"/>
  <c r="J108" i="9"/>
  <c r="I108" i="9"/>
  <c r="K23" i="9" l="1"/>
  <c r="K14" i="9"/>
  <c r="K10" i="9"/>
  <c r="K8" i="9"/>
  <c r="K108" i="9"/>
  <c r="J98" i="9"/>
  <c r="M98" i="9" s="1"/>
  <c r="I98" i="9"/>
  <c r="L98" i="9" s="1"/>
  <c r="P95" i="9"/>
  <c r="J95" i="9"/>
  <c r="M95" i="9" s="1"/>
  <c r="I95" i="9"/>
  <c r="L95" i="9" s="1"/>
  <c r="P92" i="9"/>
  <c r="J92" i="9"/>
  <c r="M92" i="9" s="1"/>
  <c r="I92" i="9"/>
  <c r="L92" i="9" s="1"/>
  <c r="J83" i="9"/>
  <c r="M83" i="9" s="1"/>
  <c r="I83" i="9"/>
  <c r="L83" i="9" s="1"/>
  <c r="J74" i="9"/>
  <c r="M74" i="9" s="1"/>
  <c r="I74" i="9"/>
  <c r="L74" i="9" s="1"/>
  <c r="J67" i="9"/>
  <c r="M67" i="9" s="1"/>
  <c r="I67" i="9"/>
  <c r="L67" i="9" s="1"/>
  <c r="J44" i="9"/>
  <c r="M44" i="9" s="1"/>
  <c r="I44" i="9"/>
  <c r="L44" i="9" s="1"/>
  <c r="J37" i="9"/>
  <c r="M37" i="9" s="1"/>
  <c r="I37" i="9"/>
  <c r="L37" i="9" s="1"/>
  <c r="J24" i="9"/>
  <c r="M24" i="9" s="1"/>
  <c r="I24" i="9"/>
  <c r="L24" i="9" s="1"/>
  <c r="J11" i="9"/>
  <c r="M11" i="9" s="1"/>
  <c r="I11" i="9"/>
  <c r="L11" i="9" s="1"/>
  <c r="J6" i="9"/>
  <c r="M6" i="9" s="1"/>
  <c r="I6" i="9"/>
  <c r="L6" i="9" s="1"/>
  <c r="I1131" i="4"/>
  <c r="L1131" i="4" s="1"/>
  <c r="J1131" i="4"/>
  <c r="M1131" i="4" s="1"/>
  <c r="I908" i="4"/>
  <c r="J908" i="4"/>
  <c r="I756" i="4"/>
  <c r="L756" i="4" s="1"/>
  <c r="J756" i="4"/>
  <c r="M756" i="4" s="1"/>
  <c r="I727" i="4"/>
  <c r="L727" i="4" s="1"/>
  <c r="J727" i="4"/>
  <c r="M727" i="4" s="1"/>
  <c r="I675" i="4"/>
  <c r="L675" i="4" s="1"/>
  <c r="J675" i="4"/>
  <c r="M675" i="4" s="1"/>
  <c r="I552" i="4"/>
  <c r="L552" i="4" s="1"/>
  <c r="J552" i="4"/>
  <c r="M552" i="4" s="1"/>
  <c r="I551" i="4"/>
  <c r="L551" i="4" s="1"/>
  <c r="J551" i="4"/>
  <c r="M551" i="4" s="1"/>
  <c r="I542" i="4"/>
  <c r="L542" i="4" s="1"/>
  <c r="J542" i="4"/>
  <c r="M542" i="4" s="1"/>
  <c r="I531" i="4"/>
  <c r="L531" i="4" s="1"/>
  <c r="J531" i="4"/>
  <c r="M531" i="4" s="1"/>
  <c r="I529" i="4"/>
  <c r="L529" i="4" s="1"/>
  <c r="J529" i="4"/>
  <c r="M529" i="4" s="1"/>
  <c r="J512" i="4"/>
  <c r="M512" i="4" s="1"/>
  <c r="I512" i="4"/>
  <c r="L512" i="4" s="1"/>
  <c r="I398" i="4"/>
  <c r="L398" i="4" s="1"/>
  <c r="J398" i="4"/>
  <c r="M398" i="4" s="1"/>
  <c r="I312" i="4"/>
  <c r="J312" i="4"/>
  <c r="I268" i="4"/>
  <c r="L268" i="4" s="1"/>
  <c r="J268" i="4"/>
  <c r="M268" i="4" s="1"/>
  <c r="I265" i="4"/>
  <c r="L265" i="4" s="1"/>
  <c r="J265" i="4"/>
  <c r="M265" i="4" s="1"/>
  <c r="I217" i="4"/>
  <c r="L217" i="4" s="1"/>
  <c r="J217" i="4"/>
  <c r="M217" i="4" s="1"/>
  <c r="I212" i="4"/>
  <c r="L212" i="4" s="1"/>
  <c r="J212" i="4"/>
  <c r="M212" i="4" s="1"/>
  <c r="I209" i="4"/>
  <c r="L209" i="4" s="1"/>
  <c r="J209" i="4"/>
  <c r="M209" i="4" s="1"/>
  <c r="I199" i="4"/>
  <c r="L199" i="4" s="1"/>
  <c r="J199" i="4"/>
  <c r="M199" i="4" s="1"/>
  <c r="I48" i="4"/>
  <c r="L48" i="4" s="1"/>
  <c r="J48" i="4"/>
  <c r="M48" i="4" s="1"/>
  <c r="I31" i="4"/>
  <c r="L31" i="4" s="1"/>
  <c r="J31" i="4"/>
  <c r="M31" i="4" s="1"/>
  <c r="I24" i="4"/>
  <c r="L24" i="4" s="1"/>
  <c r="J24" i="4"/>
  <c r="M24" i="4" s="1"/>
  <c r="I16" i="4"/>
  <c r="L16" i="4" s="1"/>
  <c r="J16" i="4"/>
  <c r="M16" i="4" s="1"/>
  <c r="J90" i="9"/>
  <c r="M90" i="9" s="1"/>
  <c r="I90" i="9"/>
  <c r="L90" i="9" s="1"/>
  <c r="J49" i="9"/>
  <c r="M49" i="9" s="1"/>
  <c r="I49" i="9"/>
  <c r="L49" i="9" s="1"/>
  <c r="I9" i="9"/>
  <c r="L9" i="9" s="1"/>
  <c r="J9" i="9"/>
  <c r="M9" i="9" s="1"/>
  <c r="J105" i="9"/>
  <c r="M105" i="9" s="1"/>
  <c r="I105" i="9"/>
  <c r="L105" i="9" s="1"/>
  <c r="J82" i="9"/>
  <c r="M82" i="9" s="1"/>
  <c r="I82" i="9"/>
  <c r="L82" i="9" s="1"/>
  <c r="J46" i="9"/>
  <c r="M46" i="9" s="1"/>
  <c r="I46" i="9"/>
  <c r="L46" i="9" s="1"/>
  <c r="J3" i="9"/>
  <c r="M3" i="9" s="1"/>
  <c r="I3" i="9"/>
  <c r="L3" i="9" s="1"/>
  <c r="I62" i="9"/>
  <c r="L62" i="9" s="1"/>
  <c r="J62" i="9"/>
  <c r="M62" i="9" s="1"/>
  <c r="I38" i="9"/>
  <c r="L38" i="9" s="1"/>
  <c r="J38" i="9"/>
  <c r="M38" i="9" s="1"/>
  <c r="I7" i="9"/>
  <c r="L7" i="9" s="1"/>
  <c r="J7" i="9"/>
  <c r="M7" i="9" s="1"/>
  <c r="K98" i="9" l="1"/>
  <c r="K95" i="9"/>
  <c r="K92" i="9"/>
  <c r="K83" i="9"/>
  <c r="K74" i="9"/>
  <c r="K67" i="9"/>
  <c r="K44" i="9"/>
  <c r="K37" i="9"/>
  <c r="K24" i="9"/>
  <c r="K11" i="9"/>
  <c r="K6" i="9"/>
  <c r="K1131" i="4"/>
  <c r="K756" i="4"/>
  <c r="K727" i="4"/>
  <c r="K675" i="4"/>
  <c r="K552" i="4"/>
  <c r="K551" i="4"/>
  <c r="K542" i="4"/>
  <c r="K531" i="4"/>
  <c r="K529" i="4"/>
  <c r="K398" i="4"/>
  <c r="K265" i="4"/>
  <c r="K268" i="4"/>
  <c r="K217" i="4"/>
  <c r="K212" i="4"/>
  <c r="K209" i="4"/>
  <c r="K199" i="4"/>
  <c r="K16" i="4"/>
  <c r="K24" i="4"/>
  <c r="K31" i="4"/>
  <c r="K48" i="4"/>
  <c r="K90" i="9"/>
  <c r="K9" i="9"/>
  <c r="K49" i="9"/>
  <c r="K105" i="9"/>
  <c r="K82" i="9"/>
  <c r="K46" i="9"/>
  <c r="K38" i="9"/>
  <c r="K62" i="9"/>
  <c r="K7" i="9"/>
  <c r="I1096" i="4" l="1"/>
  <c r="L1096" i="4" s="1"/>
  <c r="J1096" i="4"/>
  <c r="M1096" i="4" s="1"/>
  <c r="I997" i="4"/>
  <c r="L997" i="4" s="1"/>
  <c r="J997" i="4"/>
  <c r="M997" i="4" s="1"/>
  <c r="I859" i="4"/>
  <c r="L859" i="4" s="1"/>
  <c r="J859" i="4"/>
  <c r="M859" i="4" s="1"/>
  <c r="I71" i="9"/>
  <c r="L71" i="9" s="1"/>
  <c r="J71" i="9"/>
  <c r="M71" i="9" s="1"/>
  <c r="I754" i="4"/>
  <c r="L754" i="4" s="1"/>
  <c r="J754" i="4"/>
  <c r="M754" i="4" s="1"/>
  <c r="I753" i="4"/>
  <c r="L753" i="4" s="1"/>
  <c r="J753" i="4"/>
  <c r="M753" i="4" s="1"/>
  <c r="I607" i="4"/>
  <c r="L607" i="4" s="1"/>
  <c r="J607" i="4"/>
  <c r="M607" i="4" s="1"/>
  <c r="I557" i="4"/>
  <c r="J557" i="4"/>
  <c r="I473" i="4"/>
  <c r="L473" i="4" s="1"/>
  <c r="J473" i="4"/>
  <c r="M473" i="4" s="1"/>
  <c r="I386" i="4"/>
  <c r="L386" i="4" s="1"/>
  <c r="J386" i="4"/>
  <c r="M386" i="4" s="1"/>
  <c r="I90" i="4"/>
  <c r="L90" i="4" s="1"/>
  <c r="J90" i="4"/>
  <c r="M90" i="4" s="1"/>
  <c r="I580" i="4"/>
  <c r="J580" i="4"/>
  <c r="K71" i="9" l="1"/>
  <c r="K753" i="4"/>
  <c r="K386" i="4"/>
  <c r="K997" i="4"/>
  <c r="K607" i="4"/>
  <c r="K473" i="4"/>
  <c r="K1096" i="4"/>
  <c r="K859" i="4"/>
  <c r="K754" i="4"/>
  <c r="I1161" i="4" l="1"/>
  <c r="J1161" i="4"/>
  <c r="I550" i="4"/>
  <c r="L550" i="4" s="1"/>
  <c r="J550" i="4"/>
  <c r="M550" i="4" s="1"/>
  <c r="I905" i="4"/>
  <c r="L905" i="4" s="1"/>
  <c r="J905" i="4"/>
  <c r="M905" i="4" s="1"/>
  <c r="I600" i="4"/>
  <c r="L600" i="4" s="1"/>
  <c r="J600" i="4"/>
  <c r="M600" i="4" s="1"/>
  <c r="I424" i="4"/>
  <c r="L424" i="4" s="1"/>
  <c r="J424" i="4"/>
  <c r="M424" i="4" s="1"/>
  <c r="I522" i="4"/>
  <c r="L522" i="4" s="1"/>
  <c r="J522" i="4"/>
  <c r="M522" i="4" s="1"/>
  <c r="K550" i="4" l="1"/>
  <c r="K905" i="4"/>
  <c r="K522" i="4"/>
  <c r="K600" i="4"/>
  <c r="K424" i="4"/>
  <c r="I710" i="4" l="1"/>
  <c r="L710" i="4" s="1"/>
  <c r="J710" i="4"/>
  <c r="M710" i="4" s="1"/>
  <c r="P710" i="4"/>
  <c r="I574" i="4"/>
  <c r="L574" i="4" s="1"/>
  <c r="J574" i="4"/>
  <c r="M574" i="4" s="1"/>
  <c r="I4" i="4"/>
  <c r="L4" i="4" s="1"/>
  <c r="J4" i="4"/>
  <c r="M4" i="4" s="1"/>
  <c r="I25" i="4"/>
  <c r="J25" i="4"/>
  <c r="I514" i="4"/>
  <c r="L514" i="4" s="1"/>
  <c r="J514" i="4"/>
  <c r="M514" i="4" s="1"/>
  <c r="I572" i="4"/>
  <c r="J572" i="4"/>
  <c r="I1169" i="4"/>
  <c r="L1169" i="4" s="1"/>
  <c r="J1169" i="4"/>
  <c r="M1169" i="4" s="1"/>
  <c r="I829" i="4"/>
  <c r="L829" i="4" s="1"/>
  <c r="J829" i="4"/>
  <c r="M829" i="4" s="1"/>
  <c r="I825" i="4"/>
  <c r="L825" i="4" s="1"/>
  <c r="J825" i="4"/>
  <c r="M825" i="4" s="1"/>
  <c r="I788" i="4"/>
  <c r="L788" i="4" s="1"/>
  <c r="J788" i="4"/>
  <c r="M788" i="4" s="1"/>
  <c r="P788" i="4"/>
  <c r="I677" i="4"/>
  <c r="L677" i="4" s="1"/>
  <c r="J677" i="4"/>
  <c r="M677" i="4" s="1"/>
  <c r="I649" i="4"/>
  <c r="L649" i="4" s="1"/>
  <c r="J649" i="4"/>
  <c r="M649" i="4" s="1"/>
  <c r="I606" i="4"/>
  <c r="L606" i="4" s="1"/>
  <c r="J606" i="4"/>
  <c r="M606" i="4" s="1"/>
  <c r="I553" i="4"/>
  <c r="L553" i="4" s="1"/>
  <c r="J553" i="4"/>
  <c r="M553" i="4" s="1"/>
  <c r="I511" i="4"/>
  <c r="L511" i="4" s="1"/>
  <c r="J511" i="4"/>
  <c r="M511" i="4" s="1"/>
  <c r="I419" i="4"/>
  <c r="L419" i="4" s="1"/>
  <c r="J419" i="4"/>
  <c r="M419" i="4" s="1"/>
  <c r="I139" i="4"/>
  <c r="L139" i="4" s="1"/>
  <c r="J139" i="4"/>
  <c r="M139" i="4" s="1"/>
  <c r="I80" i="4"/>
  <c r="L80" i="4" s="1"/>
  <c r="J80" i="4"/>
  <c r="M80" i="4" s="1"/>
  <c r="I17" i="4"/>
  <c r="L17" i="4" s="1"/>
  <c r="J17" i="4"/>
  <c r="M17" i="4" s="1"/>
  <c r="K710" i="4" l="1"/>
  <c r="K574" i="4"/>
  <c r="K4" i="4"/>
  <c r="K514" i="4"/>
  <c r="K1169" i="4"/>
  <c r="K829" i="4"/>
  <c r="K788" i="4"/>
  <c r="K825" i="4"/>
  <c r="K677" i="4"/>
  <c r="K649" i="4"/>
  <c r="K606" i="4"/>
  <c r="K553" i="4"/>
  <c r="K511" i="4"/>
  <c r="K419" i="4"/>
  <c r="K139" i="4"/>
  <c r="K17" i="4"/>
  <c r="I76" i="9" l="1"/>
  <c r="J76" i="9"/>
  <c r="I84" i="9"/>
  <c r="L84" i="9" s="1"/>
  <c r="J84" i="9"/>
  <c r="M84" i="9" s="1"/>
  <c r="K84" i="9" l="1"/>
  <c r="I77" i="9"/>
  <c r="L77" i="9" s="1"/>
  <c r="J77" i="9"/>
  <c r="M77" i="9" s="1"/>
  <c r="K77" i="9" l="1"/>
  <c r="I91" i="9" l="1"/>
  <c r="L91" i="9" s="1"/>
  <c r="J91" i="9"/>
  <c r="M91" i="9" s="1"/>
  <c r="K91" i="9" l="1"/>
  <c r="I22" i="9" l="1"/>
  <c r="L22" i="9" s="1"/>
  <c r="J22" i="9"/>
  <c r="M22" i="9" s="1"/>
  <c r="I106" i="9"/>
  <c r="L106" i="9" s="1"/>
  <c r="J106" i="9"/>
  <c r="M106" i="9" s="1"/>
  <c r="I17" i="9"/>
  <c r="L17" i="9" s="1"/>
  <c r="J17" i="9"/>
  <c r="M17" i="9" s="1"/>
  <c r="K22" i="9" l="1"/>
  <c r="K106" i="9"/>
  <c r="K17" i="9"/>
  <c r="I107" i="9"/>
  <c r="L107" i="9" s="1"/>
  <c r="J107" i="9"/>
  <c r="M107" i="9" s="1"/>
  <c r="K107" i="9" l="1"/>
  <c r="I4" i="9" l="1"/>
  <c r="J4" i="9"/>
  <c r="I5" i="9"/>
  <c r="J5" i="9"/>
  <c r="I12" i="9"/>
  <c r="J12" i="9"/>
  <c r="I18" i="9"/>
  <c r="J18" i="9"/>
  <c r="I19" i="9"/>
  <c r="J19" i="9"/>
  <c r="I20" i="9"/>
  <c r="J20" i="9"/>
  <c r="I21" i="9"/>
  <c r="J21" i="9"/>
  <c r="I25" i="9"/>
  <c r="J25" i="9"/>
  <c r="I26" i="9"/>
  <c r="J26" i="9"/>
  <c r="I27" i="9"/>
  <c r="J27" i="9"/>
  <c r="I28" i="9"/>
  <c r="J28" i="9"/>
  <c r="I29" i="9"/>
  <c r="J29" i="9"/>
  <c r="I30" i="9"/>
  <c r="J30" i="9"/>
  <c r="I31" i="9"/>
  <c r="J31" i="9"/>
  <c r="I32" i="9"/>
  <c r="J32" i="9"/>
  <c r="I33" i="9"/>
  <c r="J33" i="9"/>
  <c r="I34" i="9"/>
  <c r="J34" i="9"/>
  <c r="I36" i="9"/>
  <c r="J36" i="9"/>
  <c r="I40" i="9"/>
  <c r="J40" i="9"/>
  <c r="I41" i="9"/>
  <c r="J41" i="9"/>
  <c r="I42" i="9"/>
  <c r="J42" i="9"/>
  <c r="I43" i="9"/>
  <c r="J43" i="9"/>
  <c r="I45" i="9"/>
  <c r="J45" i="9"/>
  <c r="I48" i="9"/>
  <c r="J48" i="9"/>
  <c r="I50" i="9"/>
  <c r="J50" i="9"/>
  <c r="I51" i="9"/>
  <c r="J51" i="9"/>
  <c r="I52" i="9"/>
  <c r="J52" i="9"/>
  <c r="I53" i="9"/>
  <c r="J53" i="9"/>
  <c r="I56" i="9"/>
  <c r="J56" i="9"/>
  <c r="I57" i="9"/>
  <c r="J57" i="9"/>
  <c r="I59" i="9"/>
  <c r="J59" i="9"/>
  <c r="I61" i="9"/>
  <c r="J61" i="9"/>
  <c r="I63" i="9"/>
  <c r="J63" i="9"/>
  <c r="I64" i="9"/>
  <c r="J64" i="9"/>
  <c r="I65" i="9"/>
  <c r="J65" i="9"/>
  <c r="I66" i="9"/>
  <c r="J66" i="9"/>
  <c r="I68" i="9"/>
  <c r="J68" i="9"/>
  <c r="I70" i="9"/>
  <c r="J70" i="9"/>
  <c r="I73" i="9"/>
  <c r="J73" i="9"/>
  <c r="I78" i="9"/>
  <c r="J78" i="9"/>
  <c r="I79" i="9"/>
  <c r="J79" i="9"/>
  <c r="I81" i="9"/>
  <c r="J81" i="9"/>
  <c r="I86" i="9"/>
  <c r="J86" i="9"/>
  <c r="I88" i="9"/>
  <c r="L88" i="9" s="1"/>
  <c r="J88" i="9"/>
  <c r="M88" i="9" s="1"/>
  <c r="I94" i="9"/>
  <c r="J94" i="9"/>
  <c r="I97" i="9"/>
  <c r="J97" i="9"/>
  <c r="I99" i="9"/>
  <c r="J99" i="9"/>
  <c r="I100" i="9"/>
  <c r="J100" i="9"/>
  <c r="I104" i="9"/>
  <c r="J104" i="9"/>
  <c r="I109" i="9"/>
  <c r="J109" i="9"/>
  <c r="I110" i="9"/>
  <c r="J110" i="9"/>
  <c r="K88" i="9" l="1"/>
  <c r="M20" i="9"/>
  <c r="L20" i="9"/>
  <c r="L19" i="9"/>
  <c r="M19" i="9"/>
  <c r="K20" i="9" l="1"/>
  <c r="K19" i="9"/>
  <c r="L53" i="9" l="1"/>
  <c r="M53" i="9"/>
  <c r="L99" i="9"/>
  <c r="M99" i="9"/>
  <c r="L42" i="9"/>
  <c r="M42" i="9"/>
  <c r="K99" i="9" l="1"/>
  <c r="K53" i="9"/>
  <c r="K42" i="9"/>
  <c r="I390" i="4" l="1"/>
  <c r="L390" i="4" s="1"/>
  <c r="J390" i="4"/>
  <c r="M390" i="4" s="1"/>
  <c r="K390" i="4" l="1"/>
  <c r="L110" i="9"/>
  <c r="M110" i="9"/>
  <c r="K110" i="9" l="1"/>
  <c r="I775" i="4" l="1"/>
  <c r="J775" i="4"/>
  <c r="I996" i="4" l="1"/>
  <c r="L996" i="4" s="1"/>
  <c r="J996" i="4"/>
  <c r="M996" i="4" s="1"/>
  <c r="K996" i="4" l="1"/>
  <c r="I641" i="4"/>
  <c r="L641" i="4" s="1"/>
  <c r="J641" i="4"/>
  <c r="M641" i="4" s="1"/>
  <c r="I74" i="4"/>
  <c r="L74" i="4" s="1"/>
  <c r="J74" i="4"/>
  <c r="M74" i="4" s="1"/>
  <c r="I73" i="4"/>
  <c r="L73" i="4" s="1"/>
  <c r="J73" i="4"/>
  <c r="M73" i="4" s="1"/>
  <c r="I235" i="4"/>
  <c r="L235" i="4" s="1"/>
  <c r="J235" i="4"/>
  <c r="M235" i="4" s="1"/>
  <c r="P235" i="4"/>
  <c r="Q235" i="4"/>
  <c r="I899" i="4"/>
  <c r="L899" i="4" s="1"/>
  <c r="J899" i="4"/>
  <c r="M899" i="4" s="1"/>
  <c r="I524" i="4"/>
  <c r="L524" i="4" s="1"/>
  <c r="J524" i="4"/>
  <c r="M524" i="4" s="1"/>
  <c r="I1125" i="4"/>
  <c r="L1125" i="4" s="1"/>
  <c r="J1125" i="4"/>
  <c r="M1125" i="4" s="1"/>
  <c r="I1124" i="4"/>
  <c r="L1124" i="4" s="1"/>
  <c r="J1124" i="4"/>
  <c r="M1124" i="4" s="1"/>
  <c r="I1055" i="4"/>
  <c r="L1055" i="4" s="1"/>
  <c r="J1055" i="4"/>
  <c r="M1055" i="4" s="1"/>
  <c r="K524" i="4" l="1"/>
  <c r="K641" i="4"/>
  <c r="K74" i="4"/>
  <c r="K73" i="4"/>
  <c r="K235" i="4"/>
  <c r="K899" i="4"/>
  <c r="K1124" i="4"/>
  <c r="K1125" i="4"/>
  <c r="K1055" i="4"/>
  <c r="I1120" i="4" l="1"/>
  <c r="L1120" i="4" s="1"/>
  <c r="J1120" i="4"/>
  <c r="M1120" i="4" s="1"/>
  <c r="I98" i="4"/>
  <c r="J98" i="4"/>
  <c r="I118" i="4"/>
  <c r="L118" i="4" s="1"/>
  <c r="J118" i="4"/>
  <c r="M118" i="4" s="1"/>
  <c r="I258" i="4"/>
  <c r="L258" i="4" s="1"/>
  <c r="J258" i="4"/>
  <c r="M258" i="4" s="1"/>
  <c r="P258" i="4"/>
  <c r="I1132" i="4"/>
  <c r="L1132" i="4" s="1"/>
  <c r="J1132" i="4"/>
  <c r="M1132" i="4" s="1"/>
  <c r="I1076" i="4"/>
  <c r="L1076" i="4" s="1"/>
  <c r="J1076" i="4"/>
  <c r="M1076" i="4" s="1"/>
  <c r="I1000" i="4"/>
  <c r="L1000" i="4" s="1"/>
  <c r="J1000" i="4"/>
  <c r="M1000" i="4" s="1"/>
  <c r="I845" i="4"/>
  <c r="L845" i="4" s="1"/>
  <c r="J845" i="4"/>
  <c r="M845" i="4" s="1"/>
  <c r="I757" i="4"/>
  <c r="L757" i="4" s="1"/>
  <c r="J757" i="4"/>
  <c r="M757" i="4" s="1"/>
  <c r="I586" i="4"/>
  <c r="L586" i="4" s="1"/>
  <c r="J586" i="4"/>
  <c r="M586" i="4" s="1"/>
  <c r="P586" i="4"/>
  <c r="I576" i="4"/>
  <c r="L576" i="4" s="1"/>
  <c r="J576" i="4"/>
  <c r="M576" i="4" s="1"/>
  <c r="I539" i="4"/>
  <c r="L539" i="4" s="1"/>
  <c r="J539" i="4"/>
  <c r="M539" i="4" s="1"/>
  <c r="I515" i="4"/>
  <c r="L515" i="4" s="1"/>
  <c r="J515" i="4"/>
  <c r="M515" i="4" s="1"/>
  <c r="O515" i="4"/>
  <c r="I397" i="4"/>
  <c r="L397" i="4" s="1"/>
  <c r="J397" i="4"/>
  <c r="M397" i="4" s="1"/>
  <c r="I373" i="4"/>
  <c r="L373" i="4" s="1"/>
  <c r="J373" i="4"/>
  <c r="M373" i="4" s="1"/>
  <c r="P373" i="4"/>
  <c r="I196" i="4"/>
  <c r="L196" i="4" s="1"/>
  <c r="J196" i="4"/>
  <c r="M196" i="4" s="1"/>
  <c r="I111" i="4"/>
  <c r="L111" i="4" s="1"/>
  <c r="J111" i="4"/>
  <c r="M111" i="4" s="1"/>
  <c r="I97" i="4"/>
  <c r="L97" i="4" s="1"/>
  <c r="J97" i="4"/>
  <c r="M97" i="4" s="1"/>
  <c r="I88" i="4"/>
  <c r="L88" i="4" s="1"/>
  <c r="J88" i="4"/>
  <c r="M88" i="4" s="1"/>
  <c r="I67" i="4"/>
  <c r="L67" i="4" s="1"/>
  <c r="J67" i="4"/>
  <c r="M67" i="4" s="1"/>
  <c r="I26" i="4"/>
  <c r="L26" i="4" s="1"/>
  <c r="J26" i="4"/>
  <c r="M26" i="4" s="1"/>
  <c r="I12" i="4"/>
  <c r="L12" i="4" s="1"/>
  <c r="J12" i="4"/>
  <c r="M12" i="4" s="1"/>
  <c r="K1120" i="4" l="1"/>
  <c r="K118" i="4"/>
  <c r="K258" i="4"/>
  <c r="K1132" i="4"/>
  <c r="K845" i="4"/>
  <c r="K1000" i="4"/>
  <c r="K539" i="4"/>
  <c r="K757" i="4"/>
  <c r="K586" i="4"/>
  <c r="K576" i="4"/>
  <c r="K397" i="4"/>
  <c r="K515" i="4"/>
  <c r="K196" i="4"/>
  <c r="K373" i="4"/>
  <c r="K111" i="4"/>
  <c r="K88" i="4"/>
  <c r="K97" i="4"/>
  <c r="K67" i="4"/>
  <c r="K12" i="4"/>
  <c r="K26" i="4"/>
  <c r="L109" i="9" l="1"/>
  <c r="M109" i="9"/>
  <c r="K109" i="9" l="1"/>
  <c r="L68" i="9"/>
  <c r="M68" i="9"/>
  <c r="K68" i="9" l="1"/>
  <c r="L29" i="9" l="1"/>
  <c r="L30" i="9"/>
  <c r="L31" i="9"/>
  <c r="M30" i="9" l="1"/>
  <c r="M31" i="9"/>
  <c r="M29" i="9"/>
  <c r="I455" i="4" l="1"/>
  <c r="L455" i="4" s="1"/>
  <c r="J455" i="4"/>
  <c r="M455" i="4" s="1"/>
  <c r="I994" i="4"/>
  <c r="L994" i="4" s="1"/>
  <c r="J994" i="4"/>
  <c r="M994" i="4" s="1"/>
  <c r="I1168" i="4"/>
  <c r="L1168" i="4" s="1"/>
  <c r="J1168" i="4"/>
  <c r="M1168" i="4" s="1"/>
  <c r="I214" i="4"/>
  <c r="L214" i="4" s="1"/>
  <c r="J214" i="4"/>
  <c r="M214" i="4" s="1"/>
  <c r="I75" i="4"/>
  <c r="L75" i="4" s="1"/>
  <c r="J75" i="4"/>
  <c r="M75" i="4" s="1"/>
  <c r="K75" i="4" l="1"/>
  <c r="K455" i="4"/>
  <c r="K994" i="4"/>
  <c r="K214" i="4"/>
  <c r="K1168" i="4"/>
  <c r="I431" i="4" l="1"/>
  <c r="L431" i="4" s="1"/>
  <c r="J431" i="4"/>
  <c r="M431" i="4" s="1"/>
  <c r="I260" i="4"/>
  <c r="L260" i="4" s="1"/>
  <c r="J260" i="4"/>
  <c r="M260" i="4" s="1"/>
  <c r="I30" i="4"/>
  <c r="L30" i="4" s="1"/>
  <c r="J30" i="4"/>
  <c r="M30" i="4" s="1"/>
  <c r="I826" i="4"/>
  <c r="L826" i="4" s="1"/>
  <c r="J826" i="4"/>
  <c r="M826" i="4" s="1"/>
  <c r="I1046" i="4"/>
  <c r="L1046" i="4" s="1"/>
  <c r="J1046" i="4"/>
  <c r="M1046" i="4" s="1"/>
  <c r="I1136" i="4"/>
  <c r="L1136" i="4" s="1"/>
  <c r="J1136" i="4"/>
  <c r="M1136" i="4" s="1"/>
  <c r="I835" i="4"/>
  <c r="L835" i="4" s="1"/>
  <c r="J835" i="4"/>
  <c r="M835" i="4" s="1"/>
  <c r="K431" i="4" l="1"/>
  <c r="K260" i="4"/>
  <c r="K30" i="4"/>
  <c r="K1136" i="4"/>
  <c r="K1046" i="4"/>
  <c r="K826" i="4"/>
  <c r="K835" i="4"/>
  <c r="I839" i="4" l="1"/>
  <c r="L839" i="4" s="1"/>
  <c r="J839" i="4"/>
  <c r="M839" i="4" s="1"/>
  <c r="M70" i="9"/>
  <c r="L70" i="9"/>
  <c r="M57" i="9"/>
  <c r="L57" i="9"/>
  <c r="M40" i="9"/>
  <c r="L40" i="9"/>
  <c r="M21" i="9"/>
  <c r="L21" i="9"/>
  <c r="P94" i="9"/>
  <c r="M94" i="9"/>
  <c r="L94" i="9"/>
  <c r="M104" i="9"/>
  <c r="L104" i="9"/>
  <c r="M34" i="9"/>
  <c r="L34" i="9"/>
  <c r="M43" i="9"/>
  <c r="L43" i="9"/>
  <c r="M25" i="9"/>
  <c r="L25" i="9"/>
  <c r="M61" i="9"/>
  <c r="L61" i="9"/>
  <c r="M51" i="9"/>
  <c r="L51" i="9"/>
  <c r="M12" i="9"/>
  <c r="L12" i="9"/>
  <c r="M63" i="9"/>
  <c r="L63" i="9"/>
  <c r="M18" i="9"/>
  <c r="L18" i="9"/>
  <c r="K839" i="4" l="1"/>
  <c r="K70" i="9"/>
  <c r="K57" i="9"/>
  <c r="K40" i="9"/>
  <c r="K21" i="9"/>
  <c r="K94" i="9"/>
  <c r="K25" i="9"/>
  <c r="K43" i="9"/>
  <c r="K34" i="9"/>
  <c r="K104" i="9"/>
  <c r="K61" i="9"/>
  <c r="K12" i="9"/>
  <c r="K51" i="9"/>
  <c r="K63" i="9"/>
  <c r="K18" i="9"/>
  <c r="I538" i="4"/>
  <c r="L538" i="4" s="1"/>
  <c r="J538" i="4"/>
  <c r="M538" i="4" s="1"/>
  <c r="I707" i="4"/>
  <c r="L707" i="4" s="1"/>
  <c r="J707" i="4"/>
  <c r="M707" i="4" s="1"/>
  <c r="I755" i="4"/>
  <c r="L755" i="4" s="1"/>
  <c r="J755" i="4"/>
  <c r="M755" i="4" s="1"/>
  <c r="I856" i="4"/>
  <c r="L856" i="4" s="1"/>
  <c r="J856" i="4"/>
  <c r="M856" i="4" s="1"/>
  <c r="I443" i="4"/>
  <c r="L443" i="4" s="1"/>
  <c r="J443" i="4"/>
  <c r="M443" i="4" s="1"/>
  <c r="I162" i="4"/>
  <c r="L162" i="4" s="1"/>
  <c r="J162" i="4"/>
  <c r="M162" i="4" s="1"/>
  <c r="I833" i="4"/>
  <c r="L833" i="4" s="1"/>
  <c r="J833" i="4"/>
  <c r="M833" i="4" s="1"/>
  <c r="I850" i="4"/>
  <c r="L850" i="4" s="1"/>
  <c r="J850" i="4"/>
  <c r="M850" i="4" s="1"/>
  <c r="I1159" i="4"/>
  <c r="L1159" i="4" s="1"/>
  <c r="J1159" i="4"/>
  <c r="M1159" i="4" s="1"/>
  <c r="I166" i="4"/>
  <c r="L166" i="4" s="1"/>
  <c r="J166" i="4"/>
  <c r="M166" i="4" s="1"/>
  <c r="I1126" i="4"/>
  <c r="L1126" i="4" s="1"/>
  <c r="J1126" i="4"/>
  <c r="M1126" i="4" s="1"/>
  <c r="I167" i="4"/>
  <c r="L167" i="4" s="1"/>
  <c r="J167" i="4"/>
  <c r="M167" i="4" s="1"/>
  <c r="I313" i="4"/>
  <c r="L313" i="4" s="1"/>
  <c r="J313" i="4"/>
  <c r="M313" i="4" s="1"/>
  <c r="I883" i="4"/>
  <c r="L883" i="4" s="1"/>
  <c r="J883" i="4"/>
  <c r="M883" i="4" s="1"/>
  <c r="I453" i="4"/>
  <c r="L453" i="4" s="1"/>
  <c r="J453" i="4"/>
  <c r="M453" i="4" s="1"/>
  <c r="I544" i="4"/>
  <c r="L544" i="4" s="1"/>
  <c r="J544" i="4"/>
  <c r="M544" i="4" s="1"/>
  <c r="I759" i="4"/>
  <c r="L759" i="4" s="1"/>
  <c r="J759" i="4"/>
  <c r="M759" i="4" s="1"/>
  <c r="I220" i="4"/>
  <c r="L220" i="4" s="1"/>
  <c r="J220" i="4"/>
  <c r="M220" i="4" s="1"/>
  <c r="I1098" i="4"/>
  <c r="L1098" i="4" s="1"/>
  <c r="J1098" i="4"/>
  <c r="M1098" i="4" s="1"/>
  <c r="I694" i="4"/>
  <c r="L694" i="4" s="1"/>
  <c r="J694" i="4"/>
  <c r="M694" i="4" s="1"/>
  <c r="I781" i="4"/>
  <c r="L781" i="4" s="1"/>
  <c r="J781" i="4"/>
  <c r="M781" i="4" s="1"/>
  <c r="I625" i="4"/>
  <c r="L625" i="4" s="1"/>
  <c r="J625" i="4"/>
  <c r="M625" i="4" s="1"/>
  <c r="I532" i="4"/>
  <c r="J532" i="4"/>
  <c r="I107" i="4"/>
  <c r="L107" i="4" s="1"/>
  <c r="J107" i="4"/>
  <c r="M107" i="4" s="1"/>
  <c r="I270" i="4"/>
  <c r="L270" i="4" s="1"/>
  <c r="J270" i="4"/>
  <c r="M270" i="4" s="1"/>
  <c r="I383" i="4"/>
  <c r="L383" i="4" s="1"/>
  <c r="J383" i="4"/>
  <c r="M383" i="4" s="1"/>
  <c r="K625" i="4" l="1"/>
  <c r="K781" i="4"/>
  <c r="K544" i="4"/>
  <c r="K167" i="4"/>
  <c r="K453" i="4"/>
  <c r="K856" i="4"/>
  <c r="K707" i="4"/>
  <c r="K162" i="4"/>
  <c r="K883" i="4"/>
  <c r="K166" i="4"/>
  <c r="K1159" i="4"/>
  <c r="K1098" i="4"/>
  <c r="K833" i="4"/>
  <c r="K313" i="4"/>
  <c r="K1126" i="4"/>
  <c r="K755" i="4"/>
  <c r="K220" i="4"/>
  <c r="K759" i="4"/>
  <c r="K694" i="4"/>
  <c r="K850" i="4"/>
  <c r="K443" i="4"/>
  <c r="K538" i="4"/>
  <c r="K107" i="4"/>
  <c r="K270" i="4"/>
  <c r="K383" i="4"/>
  <c r="J821" i="4" l="1"/>
  <c r="M821" i="4" s="1"/>
  <c r="I821" i="4"/>
  <c r="L821" i="4" s="1"/>
  <c r="J616" i="4"/>
  <c r="M616" i="4" s="1"/>
  <c r="I616" i="4"/>
  <c r="L616" i="4" s="1"/>
  <c r="P709" i="4"/>
  <c r="J709" i="4"/>
  <c r="M709" i="4" s="1"/>
  <c r="I709" i="4"/>
  <c r="L709" i="4" s="1"/>
  <c r="K709" i="4" l="1"/>
  <c r="K616" i="4"/>
  <c r="K821" i="4"/>
  <c r="L73" i="9" l="1"/>
  <c r="M73" i="9"/>
  <c r="K73" i="9" l="1"/>
  <c r="L48" i="9" l="1"/>
  <c r="M48" i="9"/>
  <c r="K48" i="9" l="1"/>
  <c r="L28" i="9"/>
  <c r="M28" i="9"/>
  <c r="L36" i="9"/>
  <c r="M36" i="9"/>
  <c r="P36" i="9"/>
  <c r="L100" i="9"/>
  <c r="M100" i="9"/>
  <c r="K28" i="9" l="1"/>
  <c r="K36" i="9"/>
  <c r="K100" i="9"/>
  <c r="J1130" i="4"/>
  <c r="M1130" i="4" s="1"/>
  <c r="I1130" i="4"/>
  <c r="L1130" i="4" s="1"/>
  <c r="J1123" i="4"/>
  <c r="M1123" i="4" s="1"/>
  <c r="I1123" i="4"/>
  <c r="L1123" i="4" s="1"/>
  <c r="J1077" i="4"/>
  <c r="M1077" i="4" s="1"/>
  <c r="I1077" i="4"/>
  <c r="L1077" i="4" s="1"/>
  <c r="J1042" i="4"/>
  <c r="M1042" i="4" s="1"/>
  <c r="I1042" i="4"/>
  <c r="L1042" i="4" s="1"/>
  <c r="J980" i="4"/>
  <c r="M980" i="4" s="1"/>
  <c r="I980" i="4"/>
  <c r="L980" i="4" s="1"/>
  <c r="J921" i="4"/>
  <c r="M921" i="4" s="1"/>
  <c r="I921" i="4"/>
  <c r="L921" i="4" s="1"/>
  <c r="J915" i="4"/>
  <c r="M915" i="4" s="1"/>
  <c r="I915" i="4"/>
  <c r="L915" i="4" s="1"/>
  <c r="J909" i="4"/>
  <c r="M909" i="4" s="1"/>
  <c r="I909" i="4"/>
  <c r="L909" i="4" s="1"/>
  <c r="J903" i="4"/>
  <c r="M903" i="4" s="1"/>
  <c r="I903" i="4"/>
  <c r="L903" i="4" s="1"/>
  <c r="M844" i="4"/>
  <c r="I844" i="4"/>
  <c r="L844" i="4" s="1"/>
  <c r="J818" i="4"/>
  <c r="M818" i="4" s="1"/>
  <c r="I818" i="4"/>
  <c r="L818" i="4" s="1"/>
  <c r="J817" i="4"/>
  <c r="M817" i="4" s="1"/>
  <c r="I817" i="4"/>
  <c r="L817" i="4" s="1"/>
  <c r="J816" i="4"/>
  <c r="M816" i="4" s="1"/>
  <c r="I816" i="4"/>
  <c r="L816" i="4" s="1"/>
  <c r="J804" i="4"/>
  <c r="M804" i="4" s="1"/>
  <c r="I804" i="4"/>
  <c r="L804" i="4" s="1"/>
  <c r="J780" i="4"/>
  <c r="M780" i="4" s="1"/>
  <c r="I780" i="4"/>
  <c r="L780" i="4" s="1"/>
  <c r="J736" i="4"/>
  <c r="M736" i="4" s="1"/>
  <c r="I736" i="4"/>
  <c r="L736" i="4" s="1"/>
  <c r="J735" i="4"/>
  <c r="M735" i="4" s="1"/>
  <c r="I735" i="4"/>
  <c r="L735" i="4" s="1"/>
  <c r="J734" i="4"/>
  <c r="M734" i="4" s="1"/>
  <c r="I734" i="4"/>
  <c r="L734" i="4" s="1"/>
  <c r="J686" i="4"/>
  <c r="M686" i="4" s="1"/>
  <c r="I686" i="4"/>
  <c r="L686" i="4" s="1"/>
  <c r="J683" i="4"/>
  <c r="M683" i="4" s="1"/>
  <c r="I683" i="4"/>
  <c r="L683" i="4" s="1"/>
  <c r="J681" i="4"/>
  <c r="M681" i="4" s="1"/>
  <c r="I681" i="4"/>
  <c r="L681" i="4" s="1"/>
  <c r="J612" i="4"/>
  <c r="M612" i="4" s="1"/>
  <c r="I612" i="4"/>
  <c r="L612" i="4" s="1"/>
  <c r="J611" i="4"/>
  <c r="M611" i="4" s="1"/>
  <c r="I611" i="4"/>
  <c r="L611" i="4" s="1"/>
  <c r="J571" i="4"/>
  <c r="M571" i="4" s="1"/>
  <c r="I571" i="4"/>
  <c r="L571" i="4" s="1"/>
  <c r="J536" i="4"/>
  <c r="M536" i="4" s="1"/>
  <c r="I536" i="4"/>
  <c r="L536" i="4" s="1"/>
  <c r="J533" i="4"/>
  <c r="M533" i="4" s="1"/>
  <c r="I533" i="4"/>
  <c r="L533" i="4" s="1"/>
  <c r="J516" i="4"/>
  <c r="M516" i="4" s="1"/>
  <c r="I516" i="4"/>
  <c r="L516" i="4" s="1"/>
  <c r="J440" i="4"/>
  <c r="M440" i="4" s="1"/>
  <c r="I440" i="4"/>
  <c r="L440" i="4" s="1"/>
  <c r="J421" i="4"/>
  <c r="M421" i="4" s="1"/>
  <c r="I421" i="4"/>
  <c r="L421" i="4" s="1"/>
  <c r="J414" i="4"/>
  <c r="M414" i="4" s="1"/>
  <c r="I414" i="4"/>
  <c r="L414" i="4" s="1"/>
  <c r="J413" i="4"/>
  <c r="M413" i="4" s="1"/>
  <c r="I413" i="4"/>
  <c r="L413" i="4" s="1"/>
  <c r="J324" i="4"/>
  <c r="M324" i="4" s="1"/>
  <c r="I324" i="4"/>
  <c r="L324" i="4" s="1"/>
  <c r="J290" i="4"/>
  <c r="M290" i="4" s="1"/>
  <c r="I290" i="4"/>
  <c r="L290" i="4" s="1"/>
  <c r="J289" i="4"/>
  <c r="M289" i="4" s="1"/>
  <c r="I289" i="4"/>
  <c r="L289" i="4" s="1"/>
  <c r="J286" i="4"/>
  <c r="M286" i="4" s="1"/>
  <c r="I286" i="4"/>
  <c r="L286" i="4" s="1"/>
  <c r="J274" i="4"/>
  <c r="M274" i="4" s="1"/>
  <c r="I274" i="4"/>
  <c r="L274" i="4" s="1"/>
  <c r="J238" i="4"/>
  <c r="M238" i="4" s="1"/>
  <c r="I238" i="4"/>
  <c r="L238" i="4" s="1"/>
  <c r="Q71" i="4"/>
  <c r="J71" i="4"/>
  <c r="M71" i="4" s="1"/>
  <c r="I71" i="4"/>
  <c r="L71" i="4" s="1"/>
  <c r="I323" i="4"/>
  <c r="L323" i="4" s="1"/>
  <c r="J323" i="4"/>
  <c r="M323" i="4" s="1"/>
  <c r="I485" i="4"/>
  <c r="L485" i="4" s="1"/>
  <c r="J485" i="4"/>
  <c r="M485" i="4" s="1"/>
  <c r="I229" i="4"/>
  <c r="L229" i="4" s="1"/>
  <c r="J229" i="4"/>
  <c r="M229" i="4" s="1"/>
  <c r="I464" i="4"/>
  <c r="L464" i="4" s="1"/>
  <c r="J464" i="4"/>
  <c r="M464" i="4" s="1"/>
  <c r="I470" i="4"/>
  <c r="L470" i="4" s="1"/>
  <c r="J470" i="4"/>
  <c r="M470" i="4" s="1"/>
  <c r="I927" i="4"/>
  <c r="L927" i="4" s="1"/>
  <c r="J927" i="4"/>
  <c r="M927" i="4" s="1"/>
  <c r="P927" i="4"/>
  <c r="I954" i="4"/>
  <c r="L954" i="4" s="1"/>
  <c r="J954" i="4"/>
  <c r="M954" i="4" s="1"/>
  <c r="P954" i="4"/>
  <c r="I195" i="4"/>
  <c r="L195" i="4" s="1"/>
  <c r="J195" i="4"/>
  <c r="M195" i="4" s="1"/>
  <c r="I691" i="4"/>
  <c r="L691" i="4" s="1"/>
  <c r="J691" i="4"/>
  <c r="M691" i="4" s="1"/>
  <c r="P691" i="4"/>
  <c r="I234" i="4"/>
  <c r="L234" i="4" s="1"/>
  <c r="J234" i="4"/>
  <c r="M234" i="4" s="1"/>
  <c r="P234" i="4"/>
  <c r="I519" i="4"/>
  <c r="L519" i="4" s="1"/>
  <c r="J519" i="4"/>
  <c r="M519" i="4" s="1"/>
  <c r="I561" i="4"/>
  <c r="L561" i="4" s="1"/>
  <c r="J561" i="4"/>
  <c r="M561" i="4" s="1"/>
  <c r="I1102" i="4"/>
  <c r="L1102" i="4" s="1"/>
  <c r="J1102" i="4"/>
  <c r="M1102" i="4" s="1"/>
  <c r="I18" i="4"/>
  <c r="L18" i="4" s="1"/>
  <c r="J18" i="4"/>
  <c r="M18" i="4" s="1"/>
  <c r="I68" i="4"/>
  <c r="L68" i="4" s="1"/>
  <c r="J68" i="4"/>
  <c r="M68" i="4" s="1"/>
  <c r="I741" i="4"/>
  <c r="L741" i="4" s="1"/>
  <c r="J741" i="4"/>
  <c r="M741" i="4" s="1"/>
  <c r="I714" i="4"/>
  <c r="L714" i="4" s="1"/>
  <c r="J714" i="4"/>
  <c r="M714" i="4" s="1"/>
  <c r="I555" i="4"/>
  <c r="L555" i="4" s="1"/>
  <c r="J555" i="4"/>
  <c r="M555" i="4" s="1"/>
  <c r="I646" i="4"/>
  <c r="L646" i="4" s="1"/>
  <c r="J646" i="4"/>
  <c r="M646" i="4" s="1"/>
  <c r="I589" i="4"/>
  <c r="L589" i="4" s="1"/>
  <c r="J589" i="4"/>
  <c r="M589" i="4" s="1"/>
  <c r="I896" i="4"/>
  <c r="L896" i="4" s="1"/>
  <c r="K896" i="4" s="1"/>
  <c r="J896" i="4"/>
  <c r="I1128" i="4"/>
  <c r="L1128" i="4" s="1"/>
  <c r="J1128" i="4"/>
  <c r="M1128" i="4" s="1"/>
  <c r="I230" i="4"/>
  <c r="L230" i="4" s="1"/>
  <c r="J230" i="4"/>
  <c r="M230" i="4" s="1"/>
  <c r="I783" i="4"/>
  <c r="L783" i="4" s="1"/>
  <c r="J783" i="4"/>
  <c r="M783" i="4" s="1"/>
  <c r="I881" i="4"/>
  <c r="L881" i="4" s="1"/>
  <c r="J881" i="4"/>
  <c r="M881" i="4" s="1"/>
  <c r="I108" i="4"/>
  <c r="L108" i="4" s="1"/>
  <c r="J108" i="4"/>
  <c r="M108" i="4" s="1"/>
  <c r="I733" i="4"/>
  <c r="L733" i="4" s="1"/>
  <c r="J733" i="4"/>
  <c r="M733" i="4" s="1"/>
  <c r="I81" i="4"/>
  <c r="L81" i="4" s="1"/>
  <c r="J81" i="4"/>
  <c r="M81" i="4" s="1"/>
  <c r="I114" i="4"/>
  <c r="L114" i="4" s="1"/>
  <c r="J114" i="4"/>
  <c r="M114" i="4" s="1"/>
  <c r="I175" i="4"/>
  <c r="L175" i="4" s="1"/>
  <c r="J175" i="4"/>
  <c r="M175" i="4" s="1"/>
  <c r="I354" i="4"/>
  <c r="J354" i="4"/>
  <c r="K354" i="4"/>
  <c r="I541" i="4"/>
  <c r="L541" i="4" s="1"/>
  <c r="J541" i="4"/>
  <c r="M541" i="4" s="1"/>
  <c r="P541" i="4"/>
  <c r="I758" i="4"/>
  <c r="L758" i="4" s="1"/>
  <c r="J758" i="4"/>
  <c r="M758" i="4" s="1"/>
  <c r="I882" i="4"/>
  <c r="L882" i="4" s="1"/>
  <c r="J882" i="4"/>
  <c r="M882" i="4" s="1"/>
  <c r="I887" i="4"/>
  <c r="L887" i="4" s="1"/>
  <c r="J887" i="4"/>
  <c r="M887" i="4" s="1"/>
  <c r="I8" i="4"/>
  <c r="L8" i="4" s="1"/>
  <c r="J8" i="4"/>
  <c r="M8" i="4" s="1"/>
  <c r="K464" i="4" l="1"/>
  <c r="K844" i="4"/>
  <c r="K470" i="4"/>
  <c r="K323" i="4"/>
  <c r="K1077" i="4"/>
  <c r="K71" i="4"/>
  <c r="K533" i="4"/>
  <c r="K324" i="4"/>
  <c r="K780" i="4"/>
  <c r="K440" i="4"/>
  <c r="K734" i="4"/>
  <c r="K289" i="4"/>
  <c r="K571" i="4"/>
  <c r="K735" i="4"/>
  <c r="K611" i="4"/>
  <c r="K921" i="4"/>
  <c r="K238" i="4"/>
  <c r="K818" i="4"/>
  <c r="K421" i="4"/>
  <c r="K691" i="4"/>
  <c r="K274" i="4"/>
  <c r="K681" i="4"/>
  <c r="K909" i="4"/>
  <c r="K980" i="4"/>
  <c r="K234" i="4"/>
  <c r="K686" i="4"/>
  <c r="K816" i="4"/>
  <c r="K887" i="4"/>
  <c r="K413" i="4"/>
  <c r="K683" i="4"/>
  <c r="K915" i="4"/>
  <c r="K286" i="4"/>
  <c r="K290" i="4"/>
  <c r="K817" i="4"/>
  <c r="K1042" i="4"/>
  <c r="K516" i="4"/>
  <c r="K414" i="4"/>
  <c r="K612" i="4"/>
  <c r="K903" i="4"/>
  <c r="K736" i="4"/>
  <c r="K804" i="4"/>
  <c r="K1123" i="4"/>
  <c r="K536" i="4"/>
  <c r="K1130" i="4"/>
  <c r="K541" i="4"/>
  <c r="K68" i="4"/>
  <c r="K108" i="4"/>
  <c r="K230" i="4"/>
  <c r="K555" i="4"/>
  <c r="K954" i="4"/>
  <c r="K881" i="4"/>
  <c r="K81" i="4"/>
  <c r="K1128" i="4"/>
  <c r="K229" i="4"/>
  <c r="K733" i="4"/>
  <c r="K783" i="4"/>
  <c r="K927" i="4"/>
  <c r="K714" i="4"/>
  <c r="K175" i="4"/>
  <c r="K561" i="4"/>
  <c r="K485" i="4"/>
  <c r="K758" i="4"/>
  <c r="K519" i="4"/>
  <c r="K646" i="4"/>
  <c r="K741" i="4"/>
  <c r="K1102" i="4"/>
  <c r="K195" i="4"/>
  <c r="K18" i="4"/>
  <c r="K114" i="4"/>
  <c r="K8" i="4"/>
  <c r="K882" i="4"/>
  <c r="K589" i="4"/>
  <c r="L59" i="9" l="1"/>
  <c r="M59" i="9"/>
  <c r="K59" i="9" l="1"/>
  <c r="I172" i="4" l="1"/>
  <c r="L172" i="4" s="1"/>
  <c r="J172" i="4"/>
  <c r="M172" i="4" s="1"/>
  <c r="K172" i="4" l="1"/>
  <c r="L26" i="9" l="1"/>
  <c r="M26" i="9"/>
  <c r="K26" i="9" l="1"/>
  <c r="L86" i="9" l="1"/>
  <c r="M86" i="9"/>
  <c r="I27" i="4"/>
  <c r="L27" i="4" s="1"/>
  <c r="J27" i="4"/>
  <c r="M27" i="4" s="1"/>
  <c r="I49" i="4"/>
  <c r="L49" i="4" s="1"/>
  <c r="J49" i="4"/>
  <c r="M49" i="4" s="1"/>
  <c r="I70" i="4"/>
  <c r="L70" i="4" s="1"/>
  <c r="J70" i="4"/>
  <c r="M70" i="4" s="1"/>
  <c r="I76" i="4"/>
  <c r="L76" i="4" s="1"/>
  <c r="J76" i="4"/>
  <c r="M76" i="4" s="1"/>
  <c r="I78" i="4"/>
  <c r="L78" i="4" s="1"/>
  <c r="J78" i="4"/>
  <c r="M78" i="4" s="1"/>
  <c r="I87" i="4"/>
  <c r="L87" i="4" s="1"/>
  <c r="J87" i="4"/>
  <c r="M87" i="4" s="1"/>
  <c r="I93" i="4"/>
  <c r="L93" i="4" s="1"/>
  <c r="J93" i="4"/>
  <c r="M93" i="4" s="1"/>
  <c r="I96" i="4"/>
  <c r="L96" i="4" s="1"/>
  <c r="J96" i="4"/>
  <c r="M96" i="4" s="1"/>
  <c r="I105" i="4"/>
  <c r="L105" i="4" s="1"/>
  <c r="J105" i="4"/>
  <c r="M105" i="4" s="1"/>
  <c r="I110" i="4"/>
  <c r="L110" i="4" s="1"/>
  <c r="J110" i="4"/>
  <c r="M110" i="4" s="1"/>
  <c r="I116" i="4"/>
  <c r="L116" i="4" s="1"/>
  <c r="J116" i="4"/>
  <c r="M116" i="4" s="1"/>
  <c r="I122" i="4"/>
  <c r="L122" i="4" s="1"/>
  <c r="J122" i="4"/>
  <c r="M122" i="4" s="1"/>
  <c r="I140" i="4"/>
  <c r="L140" i="4" s="1"/>
  <c r="J140" i="4"/>
  <c r="M140" i="4" s="1"/>
  <c r="I161" i="4"/>
  <c r="L161" i="4" s="1"/>
  <c r="J161" i="4"/>
  <c r="M161" i="4" s="1"/>
  <c r="I165" i="4"/>
  <c r="L165" i="4" s="1"/>
  <c r="J165" i="4"/>
  <c r="M165" i="4" s="1"/>
  <c r="I204" i="4"/>
  <c r="L204" i="4" s="1"/>
  <c r="J204" i="4"/>
  <c r="M204" i="4" s="1"/>
  <c r="I218" i="4"/>
  <c r="L218" i="4" s="1"/>
  <c r="J218" i="4"/>
  <c r="M218" i="4" s="1"/>
  <c r="I293" i="4"/>
  <c r="L293" i="4" s="1"/>
  <c r="J293" i="4"/>
  <c r="M293" i="4" s="1"/>
  <c r="I370" i="4"/>
  <c r="L370" i="4" s="1"/>
  <c r="J370" i="4"/>
  <c r="M370" i="4" s="1"/>
  <c r="I374" i="4"/>
  <c r="L374" i="4" s="1"/>
  <c r="J374" i="4"/>
  <c r="M374" i="4" s="1"/>
  <c r="I382" i="4"/>
  <c r="L382" i="4" s="1"/>
  <c r="J382" i="4"/>
  <c r="M382" i="4" s="1"/>
  <c r="I452" i="4"/>
  <c r="L452" i="4" s="1"/>
  <c r="J452" i="4"/>
  <c r="M452" i="4" s="1"/>
  <c r="I482" i="4"/>
  <c r="L482" i="4" s="1"/>
  <c r="J482" i="4"/>
  <c r="M482" i="4" s="1"/>
  <c r="I517" i="4"/>
  <c r="L517" i="4" s="1"/>
  <c r="J517" i="4"/>
  <c r="M517" i="4" s="1"/>
  <c r="I547" i="4"/>
  <c r="L547" i="4" s="1"/>
  <c r="J547" i="4"/>
  <c r="M547" i="4" s="1"/>
  <c r="I628" i="4"/>
  <c r="L628" i="4" s="1"/>
  <c r="J628" i="4"/>
  <c r="M628" i="4" s="1"/>
  <c r="I640" i="4"/>
  <c r="L640" i="4" s="1"/>
  <c r="J640" i="4"/>
  <c r="M640" i="4" s="1"/>
  <c r="I750" i="4"/>
  <c r="L750" i="4" s="1"/>
  <c r="J750" i="4"/>
  <c r="M750" i="4" s="1"/>
  <c r="I776" i="4"/>
  <c r="L776" i="4" s="1"/>
  <c r="J776" i="4"/>
  <c r="M776" i="4" s="1"/>
  <c r="I778" i="4"/>
  <c r="L778" i="4" s="1"/>
  <c r="J778" i="4"/>
  <c r="M778" i="4" s="1"/>
  <c r="I779" i="4"/>
  <c r="L779" i="4" s="1"/>
  <c r="J779" i="4"/>
  <c r="M779" i="4" s="1"/>
  <c r="I787" i="4"/>
  <c r="L787" i="4" s="1"/>
  <c r="J787" i="4"/>
  <c r="M787" i="4" s="1"/>
  <c r="I805" i="4"/>
  <c r="L805" i="4" s="1"/>
  <c r="J805" i="4"/>
  <c r="M805" i="4" s="1"/>
  <c r="I811" i="4"/>
  <c r="L811" i="4" s="1"/>
  <c r="J811" i="4"/>
  <c r="M811" i="4" s="1"/>
  <c r="I828" i="4"/>
  <c r="L828" i="4" s="1"/>
  <c r="J828" i="4"/>
  <c r="M828" i="4" s="1"/>
  <c r="I836" i="4"/>
  <c r="L836" i="4" s="1"/>
  <c r="J836" i="4"/>
  <c r="M836" i="4" s="1"/>
  <c r="I894" i="4"/>
  <c r="L894" i="4" s="1"/>
  <c r="J894" i="4"/>
  <c r="M894" i="4" s="1"/>
  <c r="I907" i="4"/>
  <c r="L907" i="4" s="1"/>
  <c r="J907" i="4"/>
  <c r="M907" i="4" s="1"/>
  <c r="I913" i="4"/>
  <c r="L913" i="4" s="1"/>
  <c r="J913" i="4"/>
  <c r="M913" i="4" s="1"/>
  <c r="I981" i="4"/>
  <c r="L981" i="4" s="1"/>
  <c r="J981" i="4"/>
  <c r="M981" i="4" s="1"/>
  <c r="P981" i="4"/>
  <c r="I1031" i="4"/>
  <c r="L1031" i="4" s="1"/>
  <c r="J1031" i="4"/>
  <c r="M1031" i="4" s="1"/>
  <c r="I1078" i="4"/>
  <c r="L1078" i="4" s="1"/>
  <c r="J1078" i="4"/>
  <c r="M1078" i="4" s="1"/>
  <c r="I1103" i="4"/>
  <c r="L1103" i="4" s="1"/>
  <c r="J1103" i="4"/>
  <c r="M1103" i="4" s="1"/>
  <c r="I1104" i="4"/>
  <c r="L1104" i="4" s="1"/>
  <c r="J1104" i="4"/>
  <c r="M1104" i="4" s="1"/>
  <c r="I1162" i="4"/>
  <c r="L1162" i="4" s="1"/>
  <c r="J1162" i="4"/>
  <c r="M1162" i="4" s="1"/>
  <c r="K86" i="9" l="1"/>
  <c r="K517" i="4"/>
  <c r="K116" i="4"/>
  <c r="K547" i="4"/>
  <c r="K811" i="4"/>
  <c r="K778" i="4"/>
  <c r="K218" i="4"/>
  <c r="K76" i="4"/>
  <c r="K1162" i="4"/>
  <c r="K981" i="4"/>
  <c r="K779" i="4"/>
  <c r="K894" i="4"/>
  <c r="K1078" i="4"/>
  <c r="K78" i="4"/>
  <c r="K452" i="4"/>
  <c r="K49" i="4"/>
  <c r="K776" i="4"/>
  <c r="K140" i="4"/>
  <c r="K87" i="4"/>
  <c r="K382" i="4"/>
  <c r="K828" i="4"/>
  <c r="K750" i="4"/>
  <c r="K374" i="4"/>
  <c r="K1103" i="4"/>
  <c r="K293" i="4"/>
  <c r="K907" i="4"/>
  <c r="K787" i="4"/>
  <c r="K628" i="4"/>
  <c r="K105" i="4"/>
  <c r="K1031" i="4"/>
  <c r="K836" i="4"/>
  <c r="K122" i="4"/>
  <c r="K161" i="4"/>
  <c r="K93" i="4"/>
  <c r="K1104" i="4"/>
  <c r="K165" i="4"/>
  <c r="K96" i="4"/>
  <c r="K27" i="4"/>
  <c r="K370" i="4"/>
  <c r="K482" i="4"/>
  <c r="K913" i="4"/>
  <c r="K805" i="4"/>
  <c r="K640" i="4"/>
  <c r="K204" i="4"/>
  <c r="K110" i="4"/>
  <c r="K70" i="4"/>
  <c r="P78" i="9" l="1"/>
  <c r="L78" i="9"/>
  <c r="M78" i="9"/>
  <c r="K78" i="9" l="1"/>
  <c r="L41" i="9" l="1"/>
  <c r="M41" i="9"/>
  <c r="K41" i="9" l="1"/>
  <c r="I19" i="4" l="1"/>
  <c r="L19" i="4" s="1"/>
  <c r="J19" i="4"/>
  <c r="M19" i="4" s="1"/>
  <c r="I22" i="4"/>
  <c r="L22" i="4" s="1"/>
  <c r="J22" i="4"/>
  <c r="M22" i="4" s="1"/>
  <c r="I52" i="4"/>
  <c r="L52" i="4" s="1"/>
  <c r="J52" i="4"/>
  <c r="M52" i="4" s="1"/>
  <c r="I72" i="4"/>
  <c r="L72" i="4" s="1"/>
  <c r="J72" i="4"/>
  <c r="M72" i="4" s="1"/>
  <c r="I77" i="4"/>
  <c r="L77" i="4" s="1"/>
  <c r="J77" i="4"/>
  <c r="M77" i="4" s="1"/>
  <c r="I113" i="4"/>
  <c r="L113" i="4" s="1"/>
  <c r="J113" i="4"/>
  <c r="M113" i="4" s="1"/>
  <c r="I208" i="4"/>
  <c r="L208" i="4" s="1"/>
  <c r="J208" i="4"/>
  <c r="M208" i="4" s="1"/>
  <c r="I213" i="4"/>
  <c r="L213" i="4" s="1"/>
  <c r="J213" i="4"/>
  <c r="M213" i="4" s="1"/>
  <c r="I250" i="4"/>
  <c r="L250" i="4" s="1"/>
  <c r="J250" i="4"/>
  <c r="M250" i="4" s="1"/>
  <c r="I372" i="4"/>
  <c r="L372" i="4" s="1"/>
  <c r="J372" i="4"/>
  <c r="M372" i="4" s="1"/>
  <c r="I379" i="4"/>
  <c r="L379" i="4" s="1"/>
  <c r="J379" i="4"/>
  <c r="M379" i="4" s="1"/>
  <c r="I381" i="4"/>
  <c r="L381" i="4" s="1"/>
  <c r="J381" i="4"/>
  <c r="M381" i="4" s="1"/>
  <c r="I418" i="4"/>
  <c r="L418" i="4" s="1"/>
  <c r="J418" i="4"/>
  <c r="M418" i="4" s="1"/>
  <c r="I420" i="4"/>
  <c r="L420" i="4" s="1"/>
  <c r="J420" i="4"/>
  <c r="M420" i="4" s="1"/>
  <c r="I442" i="4"/>
  <c r="L442" i="4" s="1"/>
  <c r="J442" i="4"/>
  <c r="M442" i="4" s="1"/>
  <c r="I451" i="4"/>
  <c r="L451" i="4" s="1"/>
  <c r="J451" i="4"/>
  <c r="M451" i="4" s="1"/>
  <c r="I466" i="4"/>
  <c r="L466" i="4" s="1"/>
  <c r="J466" i="4"/>
  <c r="M466" i="4" s="1"/>
  <c r="I475" i="4"/>
  <c r="L475" i="4" s="1"/>
  <c r="J475" i="4"/>
  <c r="M475" i="4" s="1"/>
  <c r="I518" i="4"/>
  <c r="L518" i="4" s="1"/>
  <c r="J518" i="4"/>
  <c r="M518" i="4" s="1"/>
  <c r="I523" i="4"/>
  <c r="L523" i="4" s="1"/>
  <c r="J523" i="4"/>
  <c r="M523" i="4" s="1"/>
  <c r="I614" i="4"/>
  <c r="L614" i="4" s="1"/>
  <c r="J614" i="4"/>
  <c r="M614" i="4" s="1"/>
  <c r="I617" i="4"/>
  <c r="L617" i="4" s="1"/>
  <c r="J617" i="4"/>
  <c r="M617" i="4" s="1"/>
  <c r="I626" i="4"/>
  <c r="L626" i="4" s="1"/>
  <c r="J626" i="4"/>
  <c r="M626" i="4" s="1"/>
  <c r="I627" i="4"/>
  <c r="L627" i="4" s="1"/>
  <c r="J627" i="4"/>
  <c r="M627" i="4" s="1"/>
  <c r="I708" i="4"/>
  <c r="L708" i="4" s="1"/>
  <c r="J708" i="4"/>
  <c r="M708" i="4" s="1"/>
  <c r="I713" i="4"/>
  <c r="L713" i="4" s="1"/>
  <c r="J713" i="4"/>
  <c r="M713" i="4" s="1"/>
  <c r="I737" i="4"/>
  <c r="L737" i="4" s="1"/>
  <c r="J737" i="4"/>
  <c r="M737" i="4" s="1"/>
  <c r="I772" i="4"/>
  <c r="L772" i="4" s="1"/>
  <c r="J772" i="4"/>
  <c r="M772" i="4" s="1"/>
  <c r="I803" i="4"/>
  <c r="L803" i="4" s="1"/>
  <c r="J803" i="4"/>
  <c r="M803" i="4" s="1"/>
  <c r="I827" i="4"/>
  <c r="L827" i="4" s="1"/>
  <c r="J827" i="4"/>
  <c r="M827" i="4" s="1"/>
  <c r="I832" i="4"/>
  <c r="L832" i="4" s="1"/>
  <c r="J832" i="4"/>
  <c r="M832" i="4" s="1"/>
  <c r="I925" i="4"/>
  <c r="L925" i="4" s="1"/>
  <c r="J925" i="4"/>
  <c r="M925" i="4" s="1"/>
  <c r="I928" i="4"/>
  <c r="L928" i="4" s="1"/>
  <c r="J928" i="4"/>
  <c r="M928" i="4" s="1"/>
  <c r="I1006" i="4"/>
  <c r="L1006" i="4" s="1"/>
  <c r="J1006" i="4"/>
  <c r="M1006" i="4" s="1"/>
  <c r="I1040" i="4"/>
  <c r="L1040" i="4" s="1"/>
  <c r="J1040" i="4"/>
  <c r="M1040" i="4" s="1"/>
  <c r="I1045" i="4"/>
  <c r="L1045" i="4" s="1"/>
  <c r="J1045" i="4"/>
  <c r="M1045" i="4" s="1"/>
  <c r="I1047" i="4"/>
  <c r="L1047" i="4" s="1"/>
  <c r="J1047" i="4"/>
  <c r="M1047" i="4" s="1"/>
  <c r="I1068" i="4"/>
  <c r="L1068" i="4" s="1"/>
  <c r="J1068" i="4"/>
  <c r="M1068" i="4" s="1"/>
  <c r="I1095" i="4"/>
  <c r="L1095" i="4" s="1"/>
  <c r="J1095" i="4"/>
  <c r="M1095" i="4" s="1"/>
  <c r="I1134" i="4"/>
  <c r="L1134" i="4" s="1"/>
  <c r="J1134" i="4"/>
  <c r="M1134" i="4" s="1"/>
  <c r="K1045" i="4" l="1"/>
  <c r="K523" i="4"/>
  <c r="K1006" i="4"/>
  <c r="K77" i="4"/>
  <c r="K925" i="4"/>
  <c r="K772" i="4"/>
  <c r="K713" i="4"/>
  <c r="K832" i="4"/>
  <c r="K381" i="4"/>
  <c r="K614" i="4"/>
  <c r="K803" i="4"/>
  <c r="K52" i="4"/>
  <c r="K213" i="4"/>
  <c r="K627" i="4"/>
  <c r="K1095" i="4"/>
  <c r="K1134" i="4"/>
  <c r="K626" i="4"/>
  <c r="K518" i="4"/>
  <c r="K475" i="4"/>
  <c r="K420" i="4"/>
  <c r="K250" i="4"/>
  <c r="K379" i="4"/>
  <c r="K72" i="4"/>
  <c r="K1047" i="4"/>
  <c r="K1040" i="4"/>
  <c r="K451" i="4"/>
  <c r="K113" i="4"/>
  <c r="K19" i="4"/>
  <c r="K737" i="4"/>
  <c r="K617" i="4"/>
  <c r="K466" i="4"/>
  <c r="K372" i="4"/>
  <c r="K928" i="4"/>
  <c r="K22" i="4"/>
  <c r="K708" i="4"/>
  <c r="K208" i="4"/>
  <c r="K827" i="4"/>
  <c r="K418" i="4"/>
  <c r="K442" i="4"/>
  <c r="K1068" i="4"/>
  <c r="P5" i="9" l="1"/>
  <c r="L5" i="9" l="1"/>
  <c r="M5" i="9"/>
  <c r="K5" i="9" l="1"/>
  <c r="L52" i="9" l="1"/>
  <c r="M52" i="9"/>
  <c r="K52" i="9" l="1"/>
  <c r="I205" i="4" l="1"/>
  <c r="L205" i="4" s="1"/>
  <c r="J205" i="4"/>
  <c r="M205" i="4" s="1"/>
  <c r="I956" i="4"/>
  <c r="L956" i="4" s="1"/>
  <c r="M956" i="4"/>
  <c r="I1064" i="4"/>
  <c r="L1064" i="4" s="1"/>
  <c r="J1064" i="4"/>
  <c r="M1064" i="4" s="1"/>
  <c r="K205" i="4" l="1"/>
  <c r="K956" i="4"/>
  <c r="K1064" i="4"/>
  <c r="J1163" i="4" l="1"/>
  <c r="M1163" i="4" s="1"/>
  <c r="I1163" i="4"/>
  <c r="L1163" i="4" s="1"/>
  <c r="J1119" i="4"/>
  <c r="M1119" i="4" s="1"/>
  <c r="I1119" i="4"/>
  <c r="L1119" i="4" s="1"/>
  <c r="J1094" i="4"/>
  <c r="M1094" i="4" s="1"/>
  <c r="I1094" i="4"/>
  <c r="L1094" i="4" s="1"/>
  <c r="J1073" i="4"/>
  <c r="M1073" i="4" s="1"/>
  <c r="I1073" i="4"/>
  <c r="L1073" i="4" s="1"/>
  <c r="J1054" i="4"/>
  <c r="M1054" i="4" s="1"/>
  <c r="I1054" i="4"/>
  <c r="L1054" i="4" s="1"/>
  <c r="J1024" i="4"/>
  <c r="M1024" i="4" s="1"/>
  <c r="I1024" i="4"/>
  <c r="L1024" i="4" s="1"/>
  <c r="J922" i="4"/>
  <c r="M922" i="4" s="1"/>
  <c r="I922" i="4"/>
  <c r="L922" i="4" s="1"/>
  <c r="J852" i="4"/>
  <c r="M852" i="4" s="1"/>
  <c r="I852" i="4"/>
  <c r="L852" i="4" s="1"/>
  <c r="J729" i="4"/>
  <c r="M729" i="4" s="1"/>
  <c r="I729" i="4"/>
  <c r="L729" i="4" s="1"/>
  <c r="J699" i="4"/>
  <c r="M699" i="4" s="1"/>
  <c r="I699" i="4"/>
  <c r="L699" i="4" s="1"/>
  <c r="J647" i="4"/>
  <c r="M647" i="4" s="1"/>
  <c r="I647" i="4"/>
  <c r="L647" i="4" s="1"/>
  <c r="J599" i="4"/>
  <c r="M599" i="4" s="1"/>
  <c r="I599" i="4"/>
  <c r="L599" i="4" s="1"/>
  <c r="J537" i="4"/>
  <c r="M537" i="4" s="1"/>
  <c r="I537" i="4"/>
  <c r="L537" i="4" s="1"/>
  <c r="J525" i="4"/>
  <c r="M525" i="4" s="1"/>
  <c r="I525" i="4"/>
  <c r="L525" i="4" s="1"/>
  <c r="J520" i="4"/>
  <c r="M520" i="4" s="1"/>
  <c r="I520" i="4"/>
  <c r="L520" i="4" s="1"/>
  <c r="J480" i="4"/>
  <c r="M480" i="4" s="1"/>
  <c r="I480" i="4"/>
  <c r="L480" i="4" s="1"/>
  <c r="J472" i="4"/>
  <c r="M472" i="4" s="1"/>
  <c r="I472" i="4"/>
  <c r="L472" i="4" s="1"/>
  <c r="J292" i="4"/>
  <c r="M292" i="4" s="1"/>
  <c r="I292" i="4"/>
  <c r="L292" i="4" s="1"/>
  <c r="J291" i="4"/>
  <c r="M291" i="4" s="1"/>
  <c r="I291" i="4"/>
  <c r="L291" i="4" s="1"/>
  <c r="J272" i="4"/>
  <c r="M272" i="4" s="1"/>
  <c r="I272" i="4"/>
  <c r="L272" i="4" s="1"/>
  <c r="J271" i="4"/>
  <c r="M271" i="4" s="1"/>
  <c r="I271" i="4"/>
  <c r="L271" i="4" s="1"/>
  <c r="J219" i="4"/>
  <c r="M219" i="4" s="1"/>
  <c r="I219" i="4"/>
  <c r="L219" i="4" s="1"/>
  <c r="J120" i="4"/>
  <c r="M120" i="4" s="1"/>
  <c r="I120" i="4"/>
  <c r="L120" i="4" s="1"/>
  <c r="J106" i="4"/>
  <c r="M106" i="4" s="1"/>
  <c r="I106" i="4"/>
  <c r="L106" i="4" s="1"/>
  <c r="J7" i="4"/>
  <c r="M7" i="4" s="1"/>
  <c r="I7" i="4"/>
  <c r="L7" i="4" s="1"/>
  <c r="J3" i="4"/>
  <c r="M3" i="4" s="1"/>
  <c r="I3" i="4"/>
  <c r="L3" i="4" s="1"/>
  <c r="K7" i="4" l="1"/>
  <c r="K271" i="4"/>
  <c r="K472" i="4"/>
  <c r="K537" i="4"/>
  <c r="K729" i="4"/>
  <c r="K1054" i="4"/>
  <c r="K1163" i="4"/>
  <c r="K120" i="4"/>
  <c r="K291" i="4"/>
  <c r="K520" i="4"/>
  <c r="K922" i="4"/>
  <c r="K1094" i="4"/>
  <c r="K647" i="4"/>
  <c r="K106" i="4"/>
  <c r="K272" i="4"/>
  <c r="K480" i="4"/>
  <c r="K599" i="4"/>
  <c r="K852" i="4"/>
  <c r="K1073" i="4"/>
  <c r="K3" i="4"/>
  <c r="K219" i="4"/>
  <c r="K292" i="4"/>
  <c r="K525" i="4"/>
  <c r="K699" i="4"/>
  <c r="K1024" i="4"/>
  <c r="K1119" i="4"/>
  <c r="M81" i="9"/>
  <c r="L81" i="9"/>
  <c r="M45" i="9"/>
  <c r="L45" i="9"/>
  <c r="M64" i="9"/>
  <c r="L64" i="9"/>
  <c r="M50" i="9"/>
  <c r="L50" i="9"/>
  <c r="M4" i="9"/>
  <c r="L4" i="9"/>
  <c r="M97" i="9"/>
  <c r="L97" i="9"/>
  <c r="M32" i="9"/>
  <c r="L32" i="9"/>
  <c r="M79" i="9"/>
  <c r="L79" i="9"/>
  <c r="M65" i="9"/>
  <c r="L65" i="9"/>
  <c r="M66" i="9"/>
  <c r="L66" i="9"/>
  <c r="M27" i="9"/>
  <c r="L27" i="9"/>
  <c r="K66" i="9" l="1"/>
  <c r="K97" i="9"/>
  <c r="K50" i="9"/>
  <c r="K45" i="9"/>
  <c r="K64" i="9"/>
  <c r="K65" i="9"/>
  <c r="K32" i="9"/>
  <c r="K4" i="9"/>
  <c r="K81" i="9"/>
  <c r="K27" i="9"/>
  <c r="K79" i="9"/>
  <c r="J1164" i="4"/>
  <c r="M1164" i="4" s="1"/>
  <c r="J1165" i="4"/>
  <c r="M1165" i="4" s="1"/>
  <c r="J1166" i="4"/>
  <c r="M1166" i="4" s="1"/>
  <c r="J1167" i="4"/>
  <c r="M1167" i="4" s="1"/>
  <c r="J1170" i="4"/>
  <c r="M1170" i="4" s="1"/>
  <c r="J1171" i="4"/>
  <c r="M1171" i="4" s="1"/>
  <c r="I1164" i="4"/>
  <c r="L1164" i="4" s="1"/>
  <c r="I1165" i="4"/>
  <c r="L1165" i="4" s="1"/>
  <c r="I1166" i="4"/>
  <c r="L1166" i="4" s="1"/>
  <c r="I1167" i="4"/>
  <c r="L1167" i="4" s="1"/>
  <c r="I1170" i="4"/>
  <c r="L1170" i="4" s="1"/>
  <c r="I1171" i="4"/>
  <c r="L1171" i="4" s="1"/>
  <c r="K1171" i="4" l="1"/>
  <c r="K1170" i="4"/>
  <c r="K1166" i="4"/>
  <c r="K1164" i="4"/>
  <c r="K1165" i="4"/>
  <c r="K1167" i="4"/>
  <c r="J920" i="4"/>
  <c r="M920" i="4" s="1"/>
  <c r="I920" i="4"/>
  <c r="L920" i="4" s="1"/>
  <c r="J853" i="4"/>
  <c r="M853" i="4" s="1"/>
  <c r="I853" i="4"/>
  <c r="L853" i="4" s="1"/>
  <c r="J745" i="4"/>
  <c r="M745" i="4" s="1"/>
  <c r="I745" i="4"/>
  <c r="L745" i="4" s="1"/>
  <c r="J179" i="4"/>
  <c r="M179" i="4" s="1"/>
  <c r="I179" i="4"/>
  <c r="L179" i="4" s="1"/>
  <c r="J189" i="4"/>
  <c r="M189" i="4" s="1"/>
  <c r="I189" i="4"/>
  <c r="L189" i="4" s="1"/>
  <c r="J583" i="4"/>
  <c r="M583" i="4" s="1"/>
  <c r="I583" i="4"/>
  <c r="L583" i="4" s="1"/>
  <c r="J657" i="4"/>
  <c r="M657" i="4" s="1"/>
  <c r="I657" i="4"/>
  <c r="L657" i="4" s="1"/>
  <c r="J1028" i="4"/>
  <c r="M1028" i="4" s="1"/>
  <c r="I1028" i="4"/>
  <c r="L1028" i="4" s="1"/>
  <c r="J1090" i="4"/>
  <c r="M1090" i="4" s="1"/>
  <c r="I1090" i="4"/>
  <c r="L1090" i="4" s="1"/>
  <c r="J1089" i="4"/>
  <c r="M1089" i="4" s="1"/>
  <c r="I1089" i="4"/>
  <c r="L1089" i="4" s="1"/>
  <c r="J391" i="4"/>
  <c r="M391" i="4" s="1"/>
  <c r="I391" i="4"/>
  <c r="L391" i="4" s="1"/>
  <c r="J670" i="4"/>
  <c r="M670" i="4" s="1"/>
  <c r="I670" i="4"/>
  <c r="L670" i="4" s="1"/>
  <c r="J54" i="4"/>
  <c r="M54" i="4" s="1"/>
  <c r="I54" i="4"/>
  <c r="L54" i="4" s="1"/>
  <c r="J794" i="4"/>
  <c r="M794" i="4" s="1"/>
  <c r="I794" i="4"/>
  <c r="L794" i="4" s="1"/>
  <c r="J138" i="4"/>
  <c r="M138" i="4" s="1"/>
  <c r="I138" i="4"/>
  <c r="L138" i="4" s="1"/>
  <c r="J273" i="4"/>
  <c r="M273" i="4" s="1"/>
  <c r="I273" i="4"/>
  <c r="L273" i="4" s="1"/>
  <c r="J1155" i="4"/>
  <c r="M1155" i="4" s="1"/>
  <c r="I1155" i="4"/>
  <c r="L1155" i="4" s="1"/>
  <c r="J962" i="4"/>
  <c r="M962" i="4" s="1"/>
  <c r="I962" i="4"/>
  <c r="L962" i="4" s="1"/>
  <c r="J766" i="4"/>
  <c r="M766" i="4" s="1"/>
  <c r="I766" i="4"/>
  <c r="L766" i="4" s="1"/>
  <c r="J966" i="4"/>
  <c r="M966" i="4" s="1"/>
  <c r="I966" i="4"/>
  <c r="L966" i="4" s="1"/>
  <c r="J160" i="4"/>
  <c r="M160" i="4" s="1"/>
  <c r="I160" i="4"/>
  <c r="L160" i="4" s="1"/>
  <c r="J394" i="4"/>
  <c r="M394" i="4" s="1"/>
  <c r="I394" i="4"/>
  <c r="L394" i="4" s="1"/>
  <c r="J1034" i="4"/>
  <c r="M1034" i="4" s="1"/>
  <c r="I1034" i="4"/>
  <c r="L1034" i="4" s="1"/>
  <c r="J193" i="4"/>
  <c r="M193" i="4" s="1"/>
  <c r="I193" i="4"/>
  <c r="L193" i="4" s="1"/>
  <c r="J287" i="4"/>
  <c r="M287" i="4" s="1"/>
  <c r="I287" i="4"/>
  <c r="L287" i="4" s="1"/>
  <c r="J300" i="4"/>
  <c r="M300" i="4" s="1"/>
  <c r="I300" i="4"/>
  <c r="L300" i="4" s="1"/>
  <c r="J1039" i="4"/>
  <c r="M1039" i="4" s="1"/>
  <c r="I1039" i="4"/>
  <c r="L1039" i="4" s="1"/>
  <c r="J862" i="4"/>
  <c r="M862" i="4" s="1"/>
  <c r="I862" i="4"/>
  <c r="L862" i="4" s="1"/>
  <c r="J143" i="4"/>
  <c r="M143" i="4" s="1"/>
  <c r="I143" i="4"/>
  <c r="L143" i="4" s="1"/>
  <c r="J194" i="4"/>
  <c r="M194" i="4" s="1"/>
  <c r="I194" i="4"/>
  <c r="L194" i="4" s="1"/>
  <c r="J488" i="4"/>
  <c r="M488" i="4" s="1"/>
  <c r="I488" i="4"/>
  <c r="L488" i="4" s="1"/>
  <c r="J1138" i="4"/>
  <c r="M1138" i="4" s="1"/>
  <c r="I1138" i="4"/>
  <c r="L1138" i="4" s="1"/>
  <c r="J999" i="4"/>
  <c r="M999" i="4" s="1"/>
  <c r="I999" i="4"/>
  <c r="L999" i="4" s="1"/>
  <c r="J36" i="4"/>
  <c r="M36" i="4" s="1"/>
  <c r="I36" i="4"/>
  <c r="L36" i="4" s="1"/>
  <c r="J979" i="4"/>
  <c r="M979" i="4" s="1"/>
  <c r="I979" i="4"/>
  <c r="L979" i="4" s="1"/>
  <c r="J893" i="4"/>
  <c r="M893" i="4" s="1"/>
  <c r="I893" i="4"/>
  <c r="L893" i="4" s="1"/>
  <c r="J935" i="4"/>
  <c r="M935" i="4" s="1"/>
  <c r="I935" i="4"/>
  <c r="L935" i="4" s="1"/>
  <c r="J934" i="4"/>
  <c r="M934" i="4" s="1"/>
  <c r="I934" i="4"/>
  <c r="L934" i="4" s="1"/>
  <c r="J933" i="4"/>
  <c r="M933" i="4" s="1"/>
  <c r="I933" i="4"/>
  <c r="L933" i="4" s="1"/>
  <c r="J210" i="4"/>
  <c r="M210" i="4" s="1"/>
  <c r="I210" i="4"/>
  <c r="L210" i="4" s="1"/>
  <c r="J932" i="4"/>
  <c r="M932" i="4" s="1"/>
  <c r="I932" i="4"/>
  <c r="L932" i="4" s="1"/>
  <c r="J960" i="4"/>
  <c r="M960" i="4" s="1"/>
  <c r="I960" i="4"/>
  <c r="L960" i="4" s="1"/>
  <c r="J880" i="4"/>
  <c r="M880" i="4" s="1"/>
  <c r="I880" i="4"/>
  <c r="L880" i="4" s="1"/>
  <c r="J353" i="4"/>
  <c r="M353" i="4" s="1"/>
  <c r="I353" i="4"/>
  <c r="L353" i="4" s="1"/>
  <c r="J202" i="4"/>
  <c r="M202" i="4" s="1"/>
  <c r="I202" i="4"/>
  <c r="L202" i="4" s="1"/>
  <c r="J242" i="4"/>
  <c r="M242" i="4" s="1"/>
  <c r="I242" i="4"/>
  <c r="L242" i="4" s="1"/>
  <c r="J632" i="4"/>
  <c r="M632" i="4" s="1"/>
  <c r="I632" i="4"/>
  <c r="L632" i="4" s="1"/>
  <c r="J465" i="4"/>
  <c r="M465" i="4" s="1"/>
  <c r="I465" i="4"/>
  <c r="L465" i="4" s="1"/>
  <c r="J618" i="4"/>
  <c r="M618" i="4" s="1"/>
  <c r="I618" i="4"/>
  <c r="L618" i="4" s="1"/>
  <c r="J662" i="4"/>
  <c r="M662" i="4" s="1"/>
  <c r="I662" i="4"/>
  <c r="L662" i="4" s="1"/>
  <c r="J582" i="4"/>
  <c r="M582" i="4" s="1"/>
  <c r="I582" i="4"/>
  <c r="L582" i="4" s="1"/>
  <c r="J153" i="4"/>
  <c r="M153" i="4" s="1"/>
  <c r="I153" i="4"/>
  <c r="L153" i="4" s="1"/>
  <c r="J1092" i="4"/>
  <c r="M1092" i="4" s="1"/>
  <c r="I1092" i="4"/>
  <c r="L1092" i="4" s="1"/>
  <c r="J1029" i="4"/>
  <c r="M1029" i="4" s="1"/>
  <c r="I1029" i="4"/>
  <c r="L1029" i="4" s="1"/>
  <c r="J1084" i="4"/>
  <c r="M1084" i="4" s="1"/>
  <c r="I1084" i="4"/>
  <c r="L1084" i="4" s="1"/>
  <c r="J1154" i="4"/>
  <c r="M1154" i="4" s="1"/>
  <c r="I1154" i="4"/>
  <c r="L1154" i="4" s="1"/>
  <c r="J402" i="4"/>
  <c r="M402" i="4" s="1"/>
  <c r="I402" i="4"/>
  <c r="L402" i="4" s="1"/>
  <c r="J1012" i="4"/>
  <c r="M1012" i="4" s="1"/>
  <c r="I1012" i="4"/>
  <c r="L1012" i="4" s="1"/>
  <c r="J1058" i="4"/>
  <c r="M1058" i="4" s="1"/>
  <c r="I1058" i="4"/>
  <c r="L1058" i="4" s="1"/>
  <c r="J969" i="4"/>
  <c r="M969" i="4" s="1"/>
  <c r="I969" i="4"/>
  <c r="L969" i="4" s="1"/>
  <c r="J746" i="4"/>
  <c r="M746" i="4" s="1"/>
  <c r="I746" i="4"/>
  <c r="L746" i="4" s="1"/>
  <c r="J441" i="4"/>
  <c r="M441" i="4" s="1"/>
  <c r="I441" i="4"/>
  <c r="L441" i="4" s="1"/>
  <c r="J56" i="4"/>
  <c r="M56" i="4" s="1"/>
  <c r="I56" i="4"/>
  <c r="L56" i="4" s="1"/>
  <c r="J1156" i="4"/>
  <c r="M1156" i="4" s="1"/>
  <c r="I1156" i="4"/>
  <c r="L1156" i="4" s="1"/>
  <c r="J309" i="4"/>
  <c r="M309" i="4" s="1"/>
  <c r="I309" i="4"/>
  <c r="L309" i="4" s="1"/>
  <c r="J1022" i="4"/>
  <c r="M1022" i="4" s="1"/>
  <c r="I1022" i="4"/>
  <c r="L1022" i="4" s="1"/>
  <c r="J203" i="4"/>
  <c r="M203" i="4" s="1"/>
  <c r="I203" i="4"/>
  <c r="L203" i="4" s="1"/>
  <c r="J1065" i="4"/>
  <c r="M1065" i="4" s="1"/>
  <c r="I1065" i="4"/>
  <c r="L1065" i="4" s="1"/>
  <c r="J1052" i="4"/>
  <c r="M1052" i="4" s="1"/>
  <c r="I1052" i="4"/>
  <c r="L1052" i="4" s="1"/>
  <c r="J926" i="4"/>
  <c r="M926" i="4" s="1"/>
  <c r="I926" i="4"/>
  <c r="L926" i="4" s="1"/>
  <c r="J239" i="4"/>
  <c r="M239" i="4" s="1"/>
  <c r="I239" i="4"/>
  <c r="L239" i="4" s="1"/>
  <c r="J82" i="4"/>
  <c r="M82" i="4" s="1"/>
  <c r="I82" i="4"/>
  <c r="L82" i="4" s="1"/>
  <c r="J351" i="4"/>
  <c r="M351" i="4" s="1"/>
  <c r="I351" i="4"/>
  <c r="L351" i="4" s="1"/>
  <c r="J176" i="4"/>
  <c r="M176" i="4" s="1"/>
  <c r="I176" i="4"/>
  <c r="L176" i="4" s="1"/>
  <c r="J948" i="4"/>
  <c r="M948" i="4" s="1"/>
  <c r="I948" i="4"/>
  <c r="L948" i="4" s="1"/>
  <c r="J1017" i="4"/>
  <c r="M1017" i="4" s="1"/>
  <c r="I1017" i="4"/>
  <c r="L1017" i="4" s="1"/>
  <c r="J795" i="4"/>
  <c r="M795" i="4" s="1"/>
  <c r="I795" i="4"/>
  <c r="L795" i="4" s="1"/>
  <c r="J802" i="4"/>
  <c r="M802" i="4" s="1"/>
  <c r="I802" i="4"/>
  <c r="L802" i="4" s="1"/>
  <c r="J1142" i="4"/>
  <c r="M1142" i="4" s="1"/>
  <c r="I1142" i="4"/>
  <c r="L1142" i="4" s="1"/>
  <c r="J863" i="4"/>
  <c r="M863" i="4" s="1"/>
  <c r="I863" i="4"/>
  <c r="L863" i="4" s="1"/>
  <c r="J866" i="4"/>
  <c r="M866" i="4" s="1"/>
  <c r="I866" i="4"/>
  <c r="L866" i="4" s="1"/>
  <c r="J158" i="4"/>
  <c r="M158" i="4" s="1"/>
  <c r="I158" i="4"/>
  <c r="L158" i="4" s="1"/>
  <c r="J770" i="4"/>
  <c r="M770" i="4" s="1"/>
  <c r="I770" i="4"/>
  <c r="L770" i="4" s="1"/>
  <c r="J638" i="4"/>
  <c r="M638" i="4" s="1"/>
  <c r="I638" i="4"/>
  <c r="L638" i="4" s="1"/>
  <c r="J879" i="4"/>
  <c r="M879" i="4" s="1"/>
  <c r="I879" i="4"/>
  <c r="L879" i="4" s="1"/>
  <c r="J456" i="4"/>
  <c r="M456" i="4" s="1"/>
  <c r="I456" i="4"/>
  <c r="L456" i="4" s="1"/>
  <c r="J633" i="4"/>
  <c r="M633" i="4" s="1"/>
  <c r="I633" i="4"/>
  <c r="L633" i="4" s="1"/>
  <c r="J765" i="4"/>
  <c r="M765" i="4" s="1"/>
  <c r="I765" i="4"/>
  <c r="L765" i="4" s="1"/>
  <c r="J637" i="4"/>
  <c r="M637" i="4" s="1"/>
  <c r="I637" i="4"/>
  <c r="L637" i="4" s="1"/>
  <c r="J1158" i="4"/>
  <c r="M1158" i="4" s="1"/>
  <c r="I1158" i="4"/>
  <c r="L1158" i="4" s="1"/>
  <c r="J154" i="4"/>
  <c r="M154" i="4" s="1"/>
  <c r="I154" i="4"/>
  <c r="L154" i="4" s="1"/>
  <c r="J1005" i="4"/>
  <c r="M1005" i="4" s="1"/>
  <c r="I1005" i="4"/>
  <c r="L1005" i="4" s="1"/>
  <c r="J987" i="4"/>
  <c r="M987" i="4" s="1"/>
  <c r="I987" i="4"/>
  <c r="L987" i="4" s="1"/>
  <c r="J395" i="4"/>
  <c r="M395" i="4" s="1"/>
  <c r="I395" i="4"/>
  <c r="L395" i="4" s="1"/>
  <c r="J392" i="4"/>
  <c r="M392" i="4" s="1"/>
  <c r="I392" i="4"/>
  <c r="L392" i="4" s="1"/>
  <c r="J462" i="4"/>
  <c r="M462" i="4" s="1"/>
  <c r="I462" i="4"/>
  <c r="L462" i="4" s="1"/>
  <c r="J592" i="4"/>
  <c r="M592" i="4" s="1"/>
  <c r="I592" i="4"/>
  <c r="L592" i="4" s="1"/>
  <c r="J543" i="4"/>
  <c r="M543" i="4" s="1"/>
  <c r="I543" i="4"/>
  <c r="L543" i="4" s="1"/>
  <c r="J378" i="4"/>
  <c r="M378" i="4" s="1"/>
  <c r="I378" i="4"/>
  <c r="L378" i="4" s="1"/>
  <c r="J663" i="4"/>
  <c r="M663" i="4" s="1"/>
  <c r="I663" i="4"/>
  <c r="L663" i="4" s="1"/>
  <c r="J938" i="4"/>
  <c r="M938" i="4" s="1"/>
  <c r="I938" i="4"/>
  <c r="L938" i="4" s="1"/>
  <c r="J288" i="4"/>
  <c r="M288" i="4" s="1"/>
  <c r="I288" i="4"/>
  <c r="L288" i="4" s="1"/>
  <c r="J404" i="4"/>
  <c r="M404" i="4" s="1"/>
  <c r="I404" i="4"/>
  <c r="L404" i="4" s="1"/>
  <c r="J1003" i="4"/>
  <c r="M1003" i="4" s="1"/>
  <c r="I1003" i="4"/>
  <c r="L1003" i="4" s="1"/>
  <c r="J358" i="4"/>
  <c r="M358" i="4" s="1"/>
  <c r="I358" i="4"/>
  <c r="L358" i="4" s="1"/>
  <c r="J703" i="4"/>
  <c r="M703" i="4" s="1"/>
  <c r="I703" i="4"/>
  <c r="L703" i="4" s="1"/>
  <c r="J704" i="4"/>
  <c r="M704" i="4" s="1"/>
  <c r="I704" i="4"/>
  <c r="L704" i="4" s="1"/>
  <c r="J705" i="4"/>
  <c r="M705" i="4" s="1"/>
  <c r="I705" i="4"/>
  <c r="L705" i="4" s="1"/>
  <c r="J1067" i="4"/>
  <c r="M1067" i="4" s="1"/>
  <c r="I1067" i="4"/>
  <c r="L1067" i="4" s="1"/>
  <c r="J146" i="4"/>
  <c r="M146" i="4" s="1"/>
  <c r="I146" i="4"/>
  <c r="L146" i="4" s="1"/>
  <c r="J967" i="4"/>
  <c r="M967" i="4" s="1"/>
  <c r="I967" i="4"/>
  <c r="L967" i="4" s="1"/>
  <c r="J774" i="4"/>
  <c r="M774" i="4" s="1"/>
  <c r="I774" i="4"/>
  <c r="L774" i="4" s="1"/>
  <c r="J34" i="4"/>
  <c r="M34" i="4" s="1"/>
  <c r="I34" i="4"/>
  <c r="L34" i="4" s="1"/>
  <c r="J773" i="4"/>
  <c r="M773" i="4" s="1"/>
  <c r="I773" i="4"/>
  <c r="L773" i="4" s="1"/>
  <c r="J1038" i="4"/>
  <c r="M1038" i="4" s="1"/>
  <c r="I1038" i="4"/>
  <c r="L1038" i="4" s="1"/>
  <c r="J1036" i="4"/>
  <c r="M1036" i="4" s="1"/>
  <c r="I1036" i="4"/>
  <c r="L1036" i="4" s="1"/>
  <c r="J1021" i="4"/>
  <c r="M1021" i="4" s="1"/>
  <c r="I1021" i="4"/>
  <c r="L1021" i="4" s="1"/>
  <c r="J297" i="4"/>
  <c r="M297" i="4" s="1"/>
  <c r="I297" i="4"/>
  <c r="L297" i="4" s="1"/>
  <c r="J60" i="4"/>
  <c r="M60" i="4" s="1"/>
  <c r="I60" i="4"/>
  <c r="L60" i="4" s="1"/>
  <c r="J630" i="4"/>
  <c r="M630" i="4" s="1"/>
  <c r="I630" i="4"/>
  <c r="L630" i="4" s="1"/>
  <c r="J946" i="4"/>
  <c r="M946" i="4" s="1"/>
  <c r="I946" i="4"/>
  <c r="L946" i="4" s="1"/>
  <c r="J604" i="4"/>
  <c r="M604" i="4" s="1"/>
  <c r="I604" i="4"/>
  <c r="L604" i="4" s="1"/>
  <c r="J664" i="4"/>
  <c r="M664" i="4" s="1"/>
  <c r="I664" i="4"/>
  <c r="L664" i="4" s="1"/>
  <c r="J718" i="4"/>
  <c r="M718" i="4" s="1"/>
  <c r="I718" i="4"/>
  <c r="L718" i="4" s="1"/>
  <c r="J117" i="4"/>
  <c r="M117" i="4" s="1"/>
  <c r="I117" i="4"/>
  <c r="L117" i="4" s="1"/>
  <c r="J652" i="4"/>
  <c r="M652" i="4" s="1"/>
  <c r="I652" i="4"/>
  <c r="L652" i="4" s="1"/>
  <c r="J884" i="4"/>
  <c r="M884" i="4" s="1"/>
  <c r="I884" i="4"/>
  <c r="L884" i="4" s="1"/>
  <c r="J567" i="4"/>
  <c r="M567" i="4" s="1"/>
  <c r="I567" i="4"/>
  <c r="L567" i="4" s="1"/>
  <c r="J64" i="4"/>
  <c r="M64" i="4" s="1"/>
  <c r="I64" i="4"/>
  <c r="L64" i="4" s="1"/>
  <c r="J1087" i="4"/>
  <c r="M1087" i="4" s="1"/>
  <c r="I1087" i="4"/>
  <c r="L1087" i="4" s="1"/>
  <c r="J959" i="4"/>
  <c r="M959" i="4" s="1"/>
  <c r="I959" i="4"/>
  <c r="L959" i="4" s="1"/>
  <c r="J564" i="4"/>
  <c r="M564" i="4" s="1"/>
  <c r="I564" i="4"/>
  <c r="L564" i="4" s="1"/>
  <c r="J155" i="4"/>
  <c r="M155" i="4" s="1"/>
  <c r="I155" i="4"/>
  <c r="L155" i="4" s="1"/>
  <c r="J152" i="4"/>
  <c r="M152" i="4" s="1"/>
  <c r="I152" i="4"/>
  <c r="L152" i="4" s="1"/>
  <c r="J1111" i="4"/>
  <c r="M1111" i="4" s="1"/>
  <c r="I1111" i="4"/>
  <c r="L1111" i="4" s="1"/>
  <c r="J450" i="4"/>
  <c r="M450" i="4" s="1"/>
  <c r="I450" i="4"/>
  <c r="L450" i="4" s="1"/>
  <c r="J1146" i="4"/>
  <c r="M1146" i="4" s="1"/>
  <c r="I1146" i="4"/>
  <c r="L1146" i="4" s="1"/>
  <c r="J945" i="4"/>
  <c r="M945" i="4" s="1"/>
  <c r="I945" i="4"/>
  <c r="L945" i="4" s="1"/>
  <c r="J201" i="4"/>
  <c r="M201" i="4" s="1"/>
  <c r="I201" i="4"/>
  <c r="L201" i="4" s="1"/>
  <c r="J1105" i="4"/>
  <c r="M1105" i="4" s="1"/>
  <c r="I1105" i="4"/>
  <c r="L1105" i="4" s="1"/>
  <c r="J874" i="4"/>
  <c r="M874" i="4" s="1"/>
  <c r="I874" i="4"/>
  <c r="L874" i="4" s="1"/>
  <c r="J848" i="4"/>
  <c r="M848" i="4" s="1"/>
  <c r="I848" i="4"/>
  <c r="L848" i="4" s="1"/>
  <c r="J55" i="4"/>
  <c r="M55" i="4" s="1"/>
  <c r="I55" i="4"/>
  <c r="L55" i="4" s="1"/>
  <c r="J58" i="4"/>
  <c r="M58" i="4" s="1"/>
  <c r="I58" i="4"/>
  <c r="L58" i="4" s="1"/>
  <c r="J1144" i="4"/>
  <c r="M1144" i="4" s="1"/>
  <c r="I1144" i="4"/>
  <c r="L1144" i="4" s="1"/>
  <c r="J46" i="4"/>
  <c r="M46" i="4" s="1"/>
  <c r="I46" i="4"/>
  <c r="L46" i="4" s="1"/>
  <c r="J1059" i="4"/>
  <c r="M1059" i="4" s="1"/>
  <c r="I1059" i="4"/>
  <c r="L1059" i="4" s="1"/>
  <c r="J978" i="4"/>
  <c r="M978" i="4" s="1"/>
  <c r="I978" i="4"/>
  <c r="L978" i="4" s="1"/>
  <c r="J636" i="4"/>
  <c r="M636" i="4" s="1"/>
  <c r="I636" i="4"/>
  <c r="L636" i="4" s="1"/>
  <c r="J43" i="4"/>
  <c r="M43" i="4" s="1"/>
  <c r="I43" i="4"/>
  <c r="L43" i="4" s="1"/>
  <c r="J965" i="4"/>
  <c r="M965" i="4" s="1"/>
  <c r="I965" i="4"/>
  <c r="L965" i="4" s="1"/>
  <c r="J393" i="4"/>
  <c r="M393" i="4" s="1"/>
  <c r="I393" i="4"/>
  <c r="L393" i="4" s="1"/>
  <c r="J479" i="4"/>
  <c r="M479" i="4" s="1"/>
  <c r="I479" i="4"/>
  <c r="L479" i="4" s="1"/>
  <c r="J478" i="4"/>
  <c r="M478" i="4" s="1"/>
  <c r="I478" i="4"/>
  <c r="L478" i="4" s="1"/>
  <c r="J183" i="4"/>
  <c r="M183" i="4" s="1"/>
  <c r="I183" i="4"/>
  <c r="L183" i="4" s="1"/>
  <c r="J629" i="4"/>
  <c r="M629" i="4" s="1"/>
  <c r="I629" i="4"/>
  <c r="L629" i="4" s="1"/>
  <c r="J277" i="4"/>
  <c r="M277" i="4" s="1"/>
  <c r="I277" i="4"/>
  <c r="L277" i="4" s="1"/>
  <c r="J789" i="4"/>
  <c r="M789" i="4" s="1"/>
  <c r="I789" i="4"/>
  <c r="L789" i="4" s="1"/>
  <c r="J743" i="4"/>
  <c r="M743" i="4" s="1"/>
  <c r="I743" i="4"/>
  <c r="L743" i="4" s="1"/>
  <c r="J1027" i="4"/>
  <c r="M1027" i="4" s="1"/>
  <c r="I1027" i="4"/>
  <c r="L1027" i="4" s="1"/>
  <c r="J1082" i="4"/>
  <c r="M1082" i="4" s="1"/>
  <c r="I1082" i="4"/>
  <c r="L1082" i="4" s="1"/>
  <c r="J1081" i="4"/>
  <c r="M1081" i="4" s="1"/>
  <c r="I1081" i="4"/>
  <c r="L1081" i="4" s="1"/>
  <c r="J50" i="4"/>
  <c r="M50" i="4" s="1"/>
  <c r="I50" i="4"/>
  <c r="L50" i="4" s="1"/>
  <c r="J51" i="4"/>
  <c r="M51" i="4" s="1"/>
  <c r="I51" i="4"/>
  <c r="L51" i="4" s="1"/>
  <c r="J1110" i="4"/>
  <c r="M1110" i="4" s="1"/>
  <c r="I1110" i="4"/>
  <c r="L1110" i="4" s="1"/>
  <c r="J63" i="4"/>
  <c r="M63" i="4" s="1"/>
  <c r="I63" i="4"/>
  <c r="L63" i="4" s="1"/>
  <c r="J448" i="4"/>
  <c r="M448" i="4" s="1"/>
  <c r="I448" i="4"/>
  <c r="L448" i="4" s="1"/>
  <c r="J665" i="4"/>
  <c r="M665" i="4" s="1"/>
  <c r="I665" i="4"/>
  <c r="L665" i="4" s="1"/>
  <c r="J656" i="4"/>
  <c r="M656" i="4" s="1"/>
  <c r="I656" i="4"/>
  <c r="L656" i="4" s="1"/>
  <c r="J173" i="4"/>
  <c r="M173" i="4" s="1"/>
  <c r="I173" i="4"/>
  <c r="L173" i="4" s="1"/>
  <c r="J232" i="4"/>
  <c r="M232" i="4" s="1"/>
  <c r="I232" i="4"/>
  <c r="L232" i="4" s="1"/>
  <c r="J748" i="4"/>
  <c r="M748" i="4" s="1"/>
  <c r="I748" i="4"/>
  <c r="L748" i="4" s="1"/>
  <c r="J622" i="4"/>
  <c r="M622" i="4" s="1"/>
  <c r="I622" i="4"/>
  <c r="L622" i="4" s="1"/>
  <c r="J457" i="4"/>
  <c r="M457" i="4" s="1"/>
  <c r="I457" i="4"/>
  <c r="L457" i="4" s="1"/>
  <c r="J32" i="4"/>
  <c r="M32" i="4" s="1"/>
  <c r="I32" i="4"/>
  <c r="L32" i="4" s="1"/>
  <c r="J944" i="4"/>
  <c r="M944" i="4" s="1"/>
  <c r="I944" i="4"/>
  <c r="L944" i="4" s="1"/>
  <c r="J362" i="4"/>
  <c r="M362" i="4" s="1"/>
  <c r="I362" i="4"/>
  <c r="L362" i="4" s="1"/>
  <c r="J1157" i="4"/>
  <c r="M1157" i="4" s="1"/>
  <c r="I1157" i="4"/>
  <c r="L1157" i="4" s="1"/>
  <c r="J588" i="4"/>
  <c r="M588" i="4" s="1"/>
  <c r="I588" i="4"/>
  <c r="L588" i="4" s="1"/>
  <c r="J952" i="4"/>
  <c r="M952" i="4" s="1"/>
  <c r="I952" i="4"/>
  <c r="L952" i="4" s="1"/>
  <c r="J233" i="4"/>
  <c r="M233" i="4" s="1"/>
  <c r="I233" i="4"/>
  <c r="L233" i="4" s="1"/>
  <c r="J1097" i="4"/>
  <c r="M1097" i="4" s="1"/>
  <c r="I1097" i="4"/>
  <c r="L1097" i="4" s="1"/>
  <c r="J507" i="4"/>
  <c r="M507" i="4" s="1"/>
  <c r="I507" i="4"/>
  <c r="L507" i="4" s="1"/>
  <c r="J666" i="4"/>
  <c r="M666" i="4" s="1"/>
  <c r="I666" i="4"/>
  <c r="L666" i="4" s="1"/>
  <c r="J83" i="4"/>
  <c r="M83" i="4" s="1"/>
  <c r="I83" i="4"/>
  <c r="L83" i="4" s="1"/>
  <c r="J84" i="4"/>
  <c r="M84" i="4" s="1"/>
  <c r="I84" i="4"/>
  <c r="L84" i="4" s="1"/>
  <c r="J942" i="4"/>
  <c r="M942" i="4" s="1"/>
  <c r="I942" i="4"/>
  <c r="L942" i="4" s="1"/>
  <c r="J182" i="4"/>
  <c r="M182" i="4" s="1"/>
  <c r="I182" i="4"/>
  <c r="L182" i="4" s="1"/>
  <c r="J310" i="4"/>
  <c r="M310" i="4" s="1"/>
  <c r="I310" i="4"/>
  <c r="L310" i="4" s="1"/>
  <c r="J159" i="4"/>
  <c r="M159" i="4" s="1"/>
  <c r="I159" i="4"/>
  <c r="L159" i="4" s="1"/>
  <c r="J968" i="4"/>
  <c r="M968" i="4" s="1"/>
  <c r="I968" i="4"/>
  <c r="L968" i="4" s="1"/>
  <c r="J180" i="4"/>
  <c r="M180" i="4" s="1"/>
  <c r="I180" i="4"/>
  <c r="L180" i="4" s="1"/>
  <c r="J188" i="4"/>
  <c r="M188" i="4" s="1"/>
  <c r="I188" i="4"/>
  <c r="L188" i="4" s="1"/>
  <c r="J619" i="4"/>
  <c r="M619" i="4" s="1"/>
  <c r="I619" i="4"/>
  <c r="L619" i="4" s="1"/>
  <c r="J47" i="4"/>
  <c r="M47" i="4" s="1"/>
  <c r="I47" i="4"/>
  <c r="L47" i="4" s="1"/>
  <c r="J621" i="4"/>
  <c r="M621" i="4" s="1"/>
  <c r="I621" i="4"/>
  <c r="L621" i="4" s="1"/>
  <c r="J620" i="4"/>
  <c r="M620" i="4" s="1"/>
  <c r="I620" i="4"/>
  <c r="L620" i="4" s="1"/>
  <c r="J1091" i="4"/>
  <c r="M1091" i="4" s="1"/>
  <c r="I1091" i="4"/>
  <c r="L1091" i="4" s="1"/>
  <c r="J877" i="4"/>
  <c r="M877" i="4" s="1"/>
  <c r="I877" i="4"/>
  <c r="L877" i="4" s="1"/>
  <c r="J658" i="4"/>
  <c r="M658" i="4" s="1"/>
  <c r="I658" i="4"/>
  <c r="L658" i="4" s="1"/>
  <c r="J352" i="4"/>
  <c r="M352" i="4" s="1"/>
  <c r="I352" i="4"/>
  <c r="L352" i="4" s="1"/>
  <c r="J345" i="4"/>
  <c r="M345" i="4" s="1"/>
  <c r="I345" i="4"/>
  <c r="L345" i="4" s="1"/>
  <c r="J1041" i="4"/>
  <c r="M1041" i="4" s="1"/>
  <c r="I1041" i="4"/>
  <c r="L1041" i="4" s="1"/>
  <c r="J444" i="4"/>
  <c r="M444" i="4" s="1"/>
  <c r="I444" i="4"/>
  <c r="L444" i="4" s="1"/>
  <c r="J1153" i="4"/>
  <c r="M1153" i="4" s="1"/>
  <c r="I1153" i="4"/>
  <c r="L1153" i="4" s="1"/>
  <c r="J546" i="4"/>
  <c r="M546" i="4" s="1"/>
  <c r="I546" i="4"/>
  <c r="L546" i="4" s="1"/>
  <c r="J200" i="4"/>
  <c r="M200" i="4" s="1"/>
  <c r="I200" i="4"/>
  <c r="L200" i="4" s="1"/>
  <c r="J731" i="4"/>
  <c r="M731" i="4" s="1"/>
  <c r="I731" i="4"/>
  <c r="L731" i="4" s="1"/>
  <c r="J849" i="4"/>
  <c r="M849" i="4" s="1"/>
  <c r="I849" i="4"/>
  <c r="L849" i="4" s="1"/>
  <c r="J357" i="4"/>
  <c r="M357" i="4" s="1"/>
  <c r="I357" i="4"/>
  <c r="L357" i="4" s="1"/>
  <c r="J876" i="4"/>
  <c r="M876" i="4" s="1"/>
  <c r="I876" i="4"/>
  <c r="L876" i="4" s="1"/>
  <c r="J278" i="4"/>
  <c r="M278" i="4" s="1"/>
  <c r="I278" i="4"/>
  <c r="L278" i="4" s="1"/>
  <c r="J563" i="4"/>
  <c r="M563" i="4" s="1"/>
  <c r="I563" i="4"/>
  <c r="L563" i="4" s="1"/>
  <c r="J796" i="4"/>
  <c r="M796" i="4" s="1"/>
  <c r="I796" i="4"/>
  <c r="L796" i="4" s="1"/>
  <c r="J1013" i="4"/>
  <c r="M1013" i="4" s="1"/>
  <c r="I1013" i="4"/>
  <c r="L1013" i="4" s="1"/>
  <c r="J1147" i="4"/>
  <c r="M1147" i="4" s="1"/>
  <c r="I1147" i="4"/>
  <c r="L1147" i="4" s="1"/>
  <c r="J62" i="4"/>
  <c r="M62" i="4" s="1"/>
  <c r="I62" i="4"/>
  <c r="L62" i="4" s="1"/>
  <c r="J38" i="4"/>
  <c r="M38" i="4" s="1"/>
  <c r="I38" i="4"/>
  <c r="L38" i="4" s="1"/>
  <c r="J1009" i="4"/>
  <c r="M1009" i="4" s="1"/>
  <c r="I1009" i="4"/>
  <c r="L1009" i="4" s="1"/>
  <c r="J860" i="4"/>
  <c r="M860" i="4" s="1"/>
  <c r="I860" i="4"/>
  <c r="L860" i="4" s="1"/>
  <c r="J642" i="4"/>
  <c r="M642" i="4" s="1"/>
  <c r="I642" i="4"/>
  <c r="L642" i="4" s="1"/>
  <c r="J577" i="4"/>
  <c r="M577" i="4" s="1"/>
  <c r="I577" i="4"/>
  <c r="L577" i="4" s="1"/>
  <c r="J861" i="4"/>
  <c r="M861" i="4" s="1"/>
  <c r="I861" i="4"/>
  <c r="L861" i="4" s="1"/>
  <c r="J298" i="4"/>
  <c r="M298" i="4" s="1"/>
  <c r="I298" i="4"/>
  <c r="L298" i="4" s="1"/>
  <c r="J506" i="4"/>
  <c r="M506" i="4" s="1"/>
  <c r="I506" i="4"/>
  <c r="L506" i="4" s="1"/>
  <c r="J365" i="4"/>
  <c r="M365" i="4" s="1"/>
  <c r="I365" i="4"/>
  <c r="L365" i="4" s="1"/>
  <c r="J1030" i="4"/>
  <c r="M1030" i="4" s="1"/>
  <c r="I1030" i="4"/>
  <c r="L1030" i="4" s="1"/>
  <c r="J1014" i="4"/>
  <c r="M1014" i="4" s="1"/>
  <c r="I1014" i="4"/>
  <c r="L1014" i="4" s="1"/>
  <c r="J998" i="4"/>
  <c r="M998" i="4" s="1"/>
  <c r="I998" i="4"/>
  <c r="L998" i="4" s="1"/>
  <c r="J486" i="4"/>
  <c r="M486" i="4" s="1"/>
  <c r="I486" i="4"/>
  <c r="L486" i="4" s="1"/>
  <c r="J308" i="4"/>
  <c r="M308" i="4" s="1"/>
  <c r="I308" i="4"/>
  <c r="L308" i="4" s="1"/>
  <c r="J231" i="4"/>
  <c r="M231" i="4" s="1"/>
  <c r="I231" i="4"/>
  <c r="L231" i="4" s="1"/>
  <c r="J878" i="4"/>
  <c r="M878" i="4" s="1"/>
  <c r="I878" i="4"/>
  <c r="L878" i="4" s="1"/>
  <c r="J1057" i="4"/>
  <c r="M1057" i="4" s="1"/>
  <c r="I1057" i="4"/>
  <c r="L1057" i="4" s="1"/>
  <c r="J1010" i="4"/>
  <c r="M1010" i="4" s="1"/>
  <c r="I1010" i="4"/>
  <c r="L1010" i="4" s="1"/>
  <c r="J425" i="4"/>
  <c r="M425" i="4" s="1"/>
  <c r="I425" i="4"/>
  <c r="L425" i="4" s="1"/>
  <c r="J1061" i="4"/>
  <c r="M1061" i="4" s="1"/>
  <c r="I1061" i="4"/>
  <c r="L1061" i="4" s="1"/>
  <c r="J950" i="4"/>
  <c r="M950" i="4" s="1"/>
  <c r="I950" i="4"/>
  <c r="L950" i="4" s="1"/>
  <c r="J508" i="4"/>
  <c r="M508" i="4" s="1"/>
  <c r="I508" i="4"/>
  <c r="L508" i="4" s="1"/>
  <c r="J156" i="4"/>
  <c r="M156" i="4" s="1"/>
  <c r="I156" i="4"/>
  <c r="L156" i="4" s="1"/>
  <c r="J305" i="4"/>
  <c r="M305" i="4" s="1"/>
  <c r="I305" i="4"/>
  <c r="L305" i="4" s="1"/>
  <c r="J762" i="4"/>
  <c r="M762" i="4" s="1"/>
  <c r="I762" i="4"/>
  <c r="L762" i="4" s="1"/>
  <c r="J801" i="4"/>
  <c r="M801" i="4" s="1"/>
  <c r="I801" i="4"/>
  <c r="L801" i="4" s="1"/>
  <c r="J276" i="4"/>
  <c r="M276" i="4" s="1"/>
  <c r="I276" i="4"/>
  <c r="L276" i="4" s="1"/>
  <c r="J505" i="4"/>
  <c r="M505" i="4" s="1"/>
  <c r="I505" i="4"/>
  <c r="L505" i="4" s="1"/>
  <c r="J347" i="4"/>
  <c r="M347" i="4" s="1"/>
  <c r="I347" i="4"/>
  <c r="L347" i="4" s="1"/>
  <c r="J947" i="4"/>
  <c r="M947" i="4" s="1"/>
  <c r="I947" i="4"/>
  <c r="L947" i="4" s="1"/>
  <c r="J639" i="4"/>
  <c r="M639" i="4" s="1"/>
  <c r="I639" i="4"/>
  <c r="L639" i="4" s="1"/>
  <c r="J504" i="4"/>
  <c r="M504" i="4" s="1"/>
  <c r="I504" i="4"/>
  <c r="L504" i="4" s="1"/>
  <c r="J674" i="4"/>
  <c r="M674" i="4" s="1"/>
  <c r="I674" i="4"/>
  <c r="L674" i="4" s="1"/>
  <c r="J763" i="4"/>
  <c r="M763" i="4" s="1"/>
  <c r="I763" i="4"/>
  <c r="L763" i="4" s="1"/>
  <c r="J510" i="4"/>
  <c r="M510" i="4" s="1"/>
  <c r="I510" i="4"/>
  <c r="L510" i="4" s="1"/>
  <c r="J764" i="4"/>
  <c r="M764" i="4" s="1"/>
  <c r="I764" i="4"/>
  <c r="L764" i="4" s="1"/>
  <c r="J253" i="4"/>
  <c r="M253" i="4" s="1"/>
  <c r="I253" i="4"/>
  <c r="L253" i="4" s="1"/>
  <c r="J406" i="4"/>
  <c r="M406" i="4" s="1"/>
  <c r="I406" i="4"/>
  <c r="L406" i="4" s="1"/>
  <c r="J995" i="4"/>
  <c r="M995" i="4" s="1"/>
  <c r="I995" i="4"/>
  <c r="L995" i="4" s="1"/>
  <c r="J721" i="4"/>
  <c r="M721" i="4" s="1"/>
  <c r="I721" i="4"/>
  <c r="L721" i="4" s="1"/>
  <c r="J190" i="4"/>
  <c r="M190" i="4" s="1"/>
  <c r="I190" i="4"/>
  <c r="L190" i="4" s="1"/>
  <c r="J363" i="4"/>
  <c r="M363" i="4" s="1"/>
  <c r="I363" i="4"/>
  <c r="L363" i="4" s="1"/>
  <c r="J975" i="4"/>
  <c r="M975" i="4" s="1"/>
  <c r="I975" i="4"/>
  <c r="L975" i="4" s="1"/>
  <c r="J964" i="4"/>
  <c r="M964" i="4" s="1"/>
  <c r="I964" i="4"/>
  <c r="L964" i="4" s="1"/>
  <c r="J129" i="4"/>
  <c r="M129" i="4" s="1"/>
  <c r="I129" i="4"/>
  <c r="L129" i="4" s="1"/>
  <c r="J963" i="4"/>
  <c r="M963" i="4" s="1"/>
  <c r="I963" i="4"/>
  <c r="L963" i="4" s="1"/>
  <c r="J412" i="4"/>
  <c r="M412" i="4" s="1"/>
  <c r="I412" i="4"/>
  <c r="L412" i="4" s="1"/>
  <c r="J279" i="4"/>
  <c r="M279" i="4" s="1"/>
  <c r="I279" i="4"/>
  <c r="L279" i="4" s="1"/>
  <c r="J653" i="4"/>
  <c r="M653" i="4" s="1"/>
  <c r="I653" i="4"/>
  <c r="L653" i="4" s="1"/>
  <c r="J184" i="4"/>
  <c r="M184" i="4" s="1"/>
  <c r="I184" i="4"/>
  <c r="L184" i="4" s="1"/>
  <c r="J597" i="4"/>
  <c r="M597" i="4" s="1"/>
  <c r="I597" i="4"/>
  <c r="L597" i="4" s="1"/>
  <c r="J303" i="4"/>
  <c r="M303" i="4" s="1"/>
  <c r="I303" i="4"/>
  <c r="L303" i="4" s="1"/>
  <c r="J267" i="4"/>
  <c r="M267" i="4" s="1"/>
  <c r="I267" i="4"/>
  <c r="L267" i="4" s="1"/>
  <c r="J871" i="4"/>
  <c r="M871" i="4" s="1"/>
  <c r="I871" i="4"/>
  <c r="L871" i="4" s="1"/>
  <c r="J246" i="4"/>
  <c r="M246" i="4" s="1"/>
  <c r="I246" i="4"/>
  <c r="L246" i="4" s="1"/>
  <c r="J799" i="4"/>
  <c r="M799" i="4" s="1"/>
  <c r="I799" i="4"/>
  <c r="L799" i="4" s="1"/>
  <c r="J1122" i="4"/>
  <c r="M1122" i="4" s="1"/>
  <c r="I1122" i="4"/>
  <c r="L1122" i="4" s="1"/>
  <c r="J489" i="4"/>
  <c r="M489" i="4" s="1"/>
  <c r="I489" i="4"/>
  <c r="L489" i="4" s="1"/>
  <c r="J490" i="4"/>
  <c r="M490" i="4" s="1"/>
  <c r="I490" i="4"/>
  <c r="L490" i="4" s="1"/>
  <c r="J687" i="4"/>
  <c r="M687" i="4" s="1"/>
  <c r="I687" i="4"/>
  <c r="L687" i="4" s="1"/>
  <c r="J1019" i="4"/>
  <c r="M1019" i="4" s="1"/>
  <c r="I1019" i="4"/>
  <c r="L1019" i="4" s="1"/>
  <c r="J364" i="4"/>
  <c r="M364" i="4" s="1"/>
  <c r="I364" i="4"/>
  <c r="L364" i="4" s="1"/>
  <c r="J509" i="4"/>
  <c r="M509" i="4" s="1"/>
  <c r="I509" i="4"/>
  <c r="L509" i="4" s="1"/>
  <c r="J793" i="4"/>
  <c r="M793" i="4" s="1"/>
  <c r="I793" i="4"/>
  <c r="L793" i="4" s="1"/>
  <c r="J939" i="4"/>
  <c r="M939" i="4" s="1"/>
  <c r="I939" i="4"/>
  <c r="L939" i="4" s="1"/>
  <c r="J872" i="4"/>
  <c r="M872" i="4" s="1"/>
  <c r="I872" i="4"/>
  <c r="L872" i="4" s="1"/>
  <c r="J579" i="4"/>
  <c r="M579" i="4" s="1"/>
  <c r="I579" i="4"/>
  <c r="L579" i="4" s="1"/>
  <c r="J949" i="4"/>
  <c r="M949" i="4" s="1"/>
  <c r="I949" i="4"/>
  <c r="L949" i="4" s="1"/>
  <c r="J807" i="4"/>
  <c r="M807" i="4" s="1"/>
  <c r="I807" i="4"/>
  <c r="L807" i="4" s="1"/>
  <c r="J127" i="4"/>
  <c r="M127" i="4" s="1"/>
  <c r="I127" i="4"/>
  <c r="L127" i="4" s="1"/>
  <c r="J870" i="4"/>
  <c r="M870" i="4" s="1"/>
  <c r="I870" i="4"/>
  <c r="L870" i="4" s="1"/>
  <c r="J847" i="4"/>
  <c r="M847" i="4" s="1"/>
  <c r="I847" i="4"/>
  <c r="L847" i="4" s="1"/>
  <c r="J449" i="4"/>
  <c r="M449" i="4" s="1"/>
  <c r="I449" i="4"/>
  <c r="L449" i="4" s="1"/>
  <c r="J650" i="4"/>
  <c r="M650" i="4" s="1"/>
  <c r="I650" i="4"/>
  <c r="L650" i="4" s="1"/>
  <c r="J854" i="4"/>
  <c r="M854" i="4" s="1"/>
  <c r="I854" i="4"/>
  <c r="L854" i="4" s="1"/>
  <c r="J855" i="4"/>
  <c r="M855" i="4" s="1"/>
  <c r="I855" i="4"/>
  <c r="L855" i="4" s="1"/>
  <c r="J797" i="4"/>
  <c r="M797" i="4" s="1"/>
  <c r="I797" i="4"/>
  <c r="L797" i="4" s="1"/>
  <c r="J720" i="4"/>
  <c r="M720" i="4" s="1"/>
  <c r="I720" i="4"/>
  <c r="L720" i="4" s="1"/>
  <c r="J1032" i="4"/>
  <c r="M1032" i="4" s="1"/>
  <c r="I1032" i="4"/>
  <c r="L1032" i="4" s="1"/>
  <c r="J869" i="4"/>
  <c r="M869" i="4" s="1"/>
  <c r="I869" i="4"/>
  <c r="L869" i="4" s="1"/>
  <c r="J280" i="4"/>
  <c r="M280" i="4" s="1"/>
  <c r="I280" i="4"/>
  <c r="L280" i="4" s="1"/>
  <c r="J648" i="4"/>
  <c r="M648" i="4" s="1"/>
  <c r="I648" i="4"/>
  <c r="L648" i="4" s="1"/>
  <c r="J842" i="4"/>
  <c r="M842" i="4" s="1"/>
  <c r="I842" i="4"/>
  <c r="L842" i="4" s="1"/>
  <c r="J724" i="4"/>
  <c r="M724" i="4" s="1"/>
  <c r="I724" i="4"/>
  <c r="L724" i="4" s="1"/>
  <c r="J744" i="4"/>
  <c r="M744" i="4" s="1"/>
  <c r="I744" i="4"/>
  <c r="L744" i="4" s="1"/>
  <c r="J668" i="4"/>
  <c r="M668" i="4" s="1"/>
  <c r="I668" i="4"/>
  <c r="L668" i="4" s="1"/>
  <c r="J348" i="4"/>
  <c r="M348" i="4" s="1"/>
  <c r="I348" i="4"/>
  <c r="L348" i="4" s="1"/>
  <c r="J1151" i="4"/>
  <c r="M1151" i="4" s="1"/>
  <c r="I1151" i="4"/>
  <c r="L1151" i="4" s="1"/>
  <c r="J565" i="4"/>
  <c r="M565" i="4" s="1"/>
  <c r="I565" i="4"/>
  <c r="L565" i="4" s="1"/>
  <c r="J39" i="4"/>
  <c r="M39" i="4" s="1"/>
  <c r="I39" i="4"/>
  <c r="L39" i="4" s="1"/>
  <c r="J815" i="4"/>
  <c r="M815" i="4" s="1"/>
  <c r="I815" i="4"/>
  <c r="L815" i="4" s="1"/>
  <c r="J1115" i="4"/>
  <c r="M1115" i="4" s="1"/>
  <c r="I1115" i="4"/>
  <c r="L1115" i="4" s="1"/>
  <c r="J366" i="4"/>
  <c r="M366" i="4" s="1"/>
  <c r="I366" i="4"/>
  <c r="L366" i="4" s="1"/>
  <c r="J1109" i="4"/>
  <c r="M1109" i="4" s="1"/>
  <c r="I1109" i="4"/>
  <c r="L1109" i="4" s="1"/>
  <c r="J192" i="4"/>
  <c r="M192" i="4" s="1"/>
  <c r="I192" i="4"/>
  <c r="L192" i="4" s="1"/>
  <c r="J191" i="4"/>
  <c r="M191" i="4" s="1"/>
  <c r="I191" i="4"/>
  <c r="L191" i="4" s="1"/>
  <c r="J157" i="4"/>
  <c r="M157" i="4" s="1"/>
  <c r="I157" i="4"/>
  <c r="L157" i="4" s="1"/>
  <c r="J885" i="4"/>
  <c r="M885" i="4" s="1"/>
  <c r="I885" i="4"/>
  <c r="L885" i="4" s="1"/>
  <c r="J723" i="4"/>
  <c r="M723" i="4" s="1"/>
  <c r="I723" i="4"/>
  <c r="L723" i="4" s="1"/>
  <c r="J1020" i="4"/>
  <c r="M1020" i="4" s="1"/>
  <c r="I1020" i="4"/>
  <c r="L1020" i="4" s="1"/>
  <c r="J461" i="4"/>
  <c r="M461" i="4" s="1"/>
  <c r="I461" i="4"/>
  <c r="L461" i="4" s="1"/>
  <c r="J296" i="4"/>
  <c r="M296" i="4" s="1"/>
  <c r="I296" i="4"/>
  <c r="L296" i="4" s="1"/>
  <c r="J570" i="4"/>
  <c r="M570" i="4" s="1"/>
  <c r="I570" i="4"/>
  <c r="L570" i="4" s="1"/>
  <c r="J306" i="4"/>
  <c r="M306" i="4" s="1"/>
  <c r="I306" i="4"/>
  <c r="L306" i="4" s="1"/>
  <c r="J307" i="4"/>
  <c r="M307" i="4" s="1"/>
  <c r="I307" i="4"/>
  <c r="L307" i="4" s="1"/>
  <c r="J873" i="4"/>
  <c r="M873" i="4" s="1"/>
  <c r="I873" i="4"/>
  <c r="L873" i="4" s="1"/>
  <c r="J487" i="4"/>
  <c r="M487" i="4" s="1"/>
  <c r="I487" i="4"/>
  <c r="L487" i="4" s="1"/>
  <c r="J605" i="4"/>
  <c r="M605" i="4" s="1"/>
  <c r="I605" i="4"/>
  <c r="L605" i="4" s="1"/>
  <c r="J492" i="4"/>
  <c r="M492" i="4" s="1"/>
  <c r="I492" i="4"/>
  <c r="L492" i="4" s="1"/>
  <c r="J333" i="4"/>
  <c r="M333" i="4" s="1"/>
  <c r="I333" i="4"/>
  <c r="L333" i="4" s="1"/>
  <c r="J846" i="4"/>
  <c r="M846" i="4" s="1"/>
  <c r="I846" i="4"/>
  <c r="L846" i="4" s="1"/>
  <c r="J1033" i="4"/>
  <c r="M1033" i="4" s="1"/>
  <c r="I1033" i="4"/>
  <c r="L1033" i="4" s="1"/>
  <c r="J37" i="4"/>
  <c r="M37" i="4" s="1"/>
  <c r="I37" i="4"/>
  <c r="L37" i="4" s="1"/>
  <c r="J911" i="4"/>
  <c r="M911" i="4" s="1"/>
  <c r="I911" i="4"/>
  <c r="L911" i="4" s="1"/>
  <c r="J59" i="4"/>
  <c r="M59" i="4" s="1"/>
  <c r="I59" i="4"/>
  <c r="L59" i="4" s="1"/>
  <c r="J21" i="4"/>
  <c r="M21" i="4" s="1"/>
  <c r="I21" i="4"/>
  <c r="L21" i="4" s="1"/>
  <c r="J970" i="4"/>
  <c r="M970" i="4" s="1"/>
  <c r="I970" i="4"/>
  <c r="L970" i="4" s="1"/>
  <c r="J961" i="4"/>
  <c r="M961" i="4" s="1"/>
  <c r="I961" i="4"/>
  <c r="L961" i="4" s="1"/>
  <c r="J207" i="4"/>
  <c r="M207" i="4" s="1"/>
  <c r="I207" i="4"/>
  <c r="L207" i="4" s="1"/>
  <c r="J1139" i="4"/>
  <c r="M1139" i="4" s="1"/>
  <c r="I1139" i="4"/>
  <c r="L1139" i="4" s="1"/>
  <c r="J886" i="4"/>
  <c r="M886" i="4" s="1"/>
  <c r="I886" i="4"/>
  <c r="L886" i="4" s="1"/>
  <c r="J667" i="4"/>
  <c r="M667" i="4" s="1"/>
  <c r="I667" i="4"/>
  <c r="L667" i="4" s="1"/>
  <c r="J251" i="4"/>
  <c r="M251" i="4" s="1"/>
  <c r="I251" i="4"/>
  <c r="L251" i="4" s="1"/>
  <c r="J623" i="4"/>
  <c r="M623" i="4" s="1"/>
  <c r="I623" i="4"/>
  <c r="L623" i="4" s="1"/>
  <c r="J719" i="4"/>
  <c r="M719" i="4" s="1"/>
  <c r="I719" i="4"/>
  <c r="L719" i="4" s="1"/>
  <c r="J211" i="4"/>
  <c r="M211" i="4" s="1"/>
  <c r="I211" i="4"/>
  <c r="L211" i="4" s="1"/>
  <c r="J1062" i="4"/>
  <c r="M1062" i="4" s="1"/>
  <c r="I1062" i="4"/>
  <c r="L1062" i="4" s="1"/>
  <c r="J423" i="4"/>
  <c r="M423" i="4" s="1"/>
  <c r="I423" i="4"/>
  <c r="L423" i="4" s="1"/>
  <c r="J177" i="4"/>
  <c r="M177" i="4" s="1"/>
  <c r="I177" i="4"/>
  <c r="L177" i="4" s="1"/>
  <c r="J178" i="4"/>
  <c r="M178" i="4" s="1"/>
  <c r="I178" i="4"/>
  <c r="L178" i="4" s="1"/>
  <c r="J1116" i="4"/>
  <c r="M1116" i="4" s="1"/>
  <c r="I1116" i="4"/>
  <c r="L1116" i="4" s="1"/>
  <c r="J792" i="4"/>
  <c r="M792" i="4" s="1"/>
  <c r="I792" i="4"/>
  <c r="L792" i="4" s="1"/>
  <c r="J281" i="4"/>
  <c r="M281" i="4" s="1"/>
  <c r="I281" i="4"/>
  <c r="L281" i="4" s="1"/>
  <c r="J216" i="4"/>
  <c r="M216" i="4" s="1"/>
  <c r="I216" i="4"/>
  <c r="L216" i="4" s="1"/>
  <c r="J426" i="4"/>
  <c r="M426" i="4" s="1"/>
  <c r="I426" i="4"/>
  <c r="L426" i="4" s="1"/>
  <c r="J319" i="4"/>
  <c r="M319" i="4" s="1"/>
  <c r="I319" i="4"/>
  <c r="L319" i="4" s="1"/>
  <c r="J244" i="4"/>
  <c r="M244" i="4" s="1"/>
  <c r="I244" i="4"/>
  <c r="L244" i="4" s="1"/>
  <c r="J446" i="4"/>
  <c r="M446" i="4" s="1"/>
  <c r="I446" i="4"/>
  <c r="L446" i="4" s="1"/>
  <c r="J685" i="4"/>
  <c r="M685" i="4" s="1"/>
  <c r="I685" i="4"/>
  <c r="L685" i="4" s="1"/>
  <c r="J1063" i="4"/>
  <c r="M1063" i="4" s="1"/>
  <c r="I1063" i="4"/>
  <c r="L1063" i="4" s="1"/>
  <c r="J761" i="4"/>
  <c r="M761" i="4" s="1"/>
  <c r="I761" i="4"/>
  <c r="L761" i="4" s="1"/>
  <c r="J315" i="4"/>
  <c r="M315" i="4" s="1"/>
  <c r="I315" i="4"/>
  <c r="L315" i="4" s="1"/>
  <c r="J332" i="4"/>
  <c r="M332" i="4" s="1"/>
  <c r="I332" i="4"/>
  <c r="L332" i="4" s="1"/>
  <c r="J726" i="4"/>
  <c r="M726" i="4" s="1"/>
  <c r="I726" i="4"/>
  <c r="L726" i="4" s="1"/>
  <c r="J241" i="4"/>
  <c r="M241" i="4" s="1"/>
  <c r="I241" i="4"/>
  <c r="L241" i="4" s="1"/>
  <c r="J1050" i="4"/>
  <c r="M1050" i="4" s="1"/>
  <c r="I1050" i="4"/>
  <c r="L1050" i="4" s="1"/>
  <c r="J275" i="4"/>
  <c r="M275" i="4" s="1"/>
  <c r="I275" i="4"/>
  <c r="L275" i="4" s="1"/>
  <c r="J951" i="4"/>
  <c r="M951" i="4" s="1"/>
  <c r="I951" i="4"/>
  <c r="L951" i="4" s="1"/>
  <c r="J875" i="4"/>
  <c r="M875" i="4" s="1"/>
  <c r="I875" i="4"/>
  <c r="L875" i="4" s="1"/>
  <c r="J493" i="4"/>
  <c r="M493" i="4" s="1"/>
  <c r="I493" i="4"/>
  <c r="L493" i="4" s="1"/>
  <c r="J654" i="4"/>
  <c r="M654" i="4" s="1"/>
  <c r="I654" i="4"/>
  <c r="L654" i="4" s="1"/>
  <c r="J1004" i="4"/>
  <c r="M1004" i="4" s="1"/>
  <c r="I1004" i="4"/>
  <c r="L1004" i="4" s="1"/>
  <c r="J53" i="4"/>
  <c r="M53" i="4" s="1"/>
  <c r="I53" i="4"/>
  <c r="L53" i="4" s="1"/>
  <c r="J798" i="4"/>
  <c r="M798" i="4" s="1"/>
  <c r="I798" i="4"/>
  <c r="L798" i="4" s="1"/>
  <c r="J215" i="4"/>
  <c r="M215" i="4" s="1"/>
  <c r="I215" i="4"/>
  <c r="L215" i="4" s="1"/>
  <c r="J168" i="4"/>
  <c r="M168" i="4" s="1"/>
  <c r="I168" i="4"/>
  <c r="L168" i="4" s="1"/>
  <c r="J562" i="4"/>
  <c r="M562" i="4" s="1"/>
  <c r="I562" i="4"/>
  <c r="L562" i="4" s="1"/>
  <c r="J128" i="4"/>
  <c r="M128" i="4" s="1"/>
  <c r="I128" i="4"/>
  <c r="L128" i="4" s="1"/>
  <c r="J282" i="4"/>
  <c r="M282" i="4" s="1"/>
  <c r="I282" i="4"/>
  <c r="L282" i="4" s="1"/>
  <c r="J130" i="4"/>
  <c r="M130" i="4" s="1"/>
  <c r="I130" i="4"/>
  <c r="L130" i="4" s="1"/>
  <c r="J712" i="4"/>
  <c r="M712" i="4" s="1"/>
  <c r="I712" i="4"/>
  <c r="L712" i="4" s="1"/>
  <c r="J841" i="4"/>
  <c r="M841" i="4" s="1"/>
  <c r="I841" i="4"/>
  <c r="L841" i="4" s="1"/>
  <c r="J185" i="4"/>
  <c r="M185" i="4" s="1"/>
  <c r="I185" i="4"/>
  <c r="L185" i="4" s="1"/>
  <c r="J57" i="4"/>
  <c r="M57" i="4" s="1"/>
  <c r="I57" i="4"/>
  <c r="L57" i="4" s="1"/>
  <c r="J360" i="4"/>
  <c r="M360" i="4" s="1"/>
  <c r="I360" i="4"/>
  <c r="L360" i="4" s="1"/>
  <c r="J302" i="4"/>
  <c r="M302" i="4" s="1"/>
  <c r="I302" i="4"/>
  <c r="L302" i="4" s="1"/>
  <c r="J1037" i="4"/>
  <c r="M1037" i="4" s="1"/>
  <c r="I1037" i="4"/>
  <c r="L1037" i="4" s="1"/>
  <c r="J135" i="4"/>
  <c r="M135" i="4" s="1"/>
  <c r="I135" i="4"/>
  <c r="L135" i="4" s="1"/>
  <c r="J500" i="4"/>
  <c r="M500" i="4" s="1"/>
  <c r="I500" i="4"/>
  <c r="L500" i="4" s="1"/>
  <c r="J222" i="4"/>
  <c r="M222" i="4" s="1"/>
  <c r="I222" i="4"/>
  <c r="L222" i="4" s="1"/>
  <c r="J224" i="4"/>
  <c r="M224" i="4" s="1"/>
  <c r="I224" i="4"/>
  <c r="L224" i="4" s="1"/>
  <c r="J227" i="4"/>
  <c r="M227" i="4" s="1"/>
  <c r="I227" i="4"/>
  <c r="L227" i="4" s="1"/>
  <c r="J223" i="4"/>
  <c r="M223" i="4" s="1"/>
  <c r="I223" i="4"/>
  <c r="L223" i="4" s="1"/>
  <c r="J645" i="4"/>
  <c r="M645" i="4" s="1"/>
  <c r="I645" i="4"/>
  <c r="L645" i="4" s="1"/>
  <c r="J1150" i="4"/>
  <c r="M1150" i="4" s="1"/>
  <c r="I1150" i="4"/>
  <c r="L1150" i="4" s="1"/>
  <c r="J634" i="4"/>
  <c r="M634" i="4" s="1"/>
  <c r="I634" i="4"/>
  <c r="L634" i="4" s="1"/>
  <c r="J331" i="4"/>
  <c r="M331" i="4" s="1"/>
  <c r="I331" i="4"/>
  <c r="L331" i="4" s="1"/>
  <c r="J701" i="4"/>
  <c r="M701" i="4" s="1"/>
  <c r="I701" i="4"/>
  <c r="L701" i="4" s="1"/>
  <c r="J376" i="4"/>
  <c r="M376" i="4" s="1"/>
  <c r="I376" i="4"/>
  <c r="L376" i="4" s="1"/>
  <c r="J252" i="4"/>
  <c r="M252" i="4" s="1"/>
  <c r="I252" i="4"/>
  <c r="L252" i="4" s="1"/>
  <c r="J706" i="4"/>
  <c r="M706" i="4" s="1"/>
  <c r="I706" i="4"/>
  <c r="L706" i="4" s="1"/>
  <c r="J1160" i="4"/>
  <c r="M1160" i="4" s="1"/>
  <c r="I1160" i="4"/>
  <c r="L1160" i="4" s="1"/>
  <c r="J79" i="4"/>
  <c r="M79" i="4" s="1"/>
  <c r="I79" i="4"/>
  <c r="L79" i="4" s="1"/>
  <c r="J326" i="4"/>
  <c r="M326" i="4" s="1"/>
  <c r="I326" i="4"/>
  <c r="L326" i="4" s="1"/>
  <c r="J684" i="4"/>
  <c r="M684" i="4" s="1"/>
  <c r="I684" i="4"/>
  <c r="L684" i="4" s="1"/>
  <c r="J102" i="4"/>
  <c r="M102" i="4" s="1"/>
  <c r="I102" i="4"/>
  <c r="L102" i="4" s="1"/>
  <c r="J545" i="4"/>
  <c r="M545" i="4" s="1"/>
  <c r="I545" i="4"/>
  <c r="L545" i="4" s="1"/>
  <c r="J1070" i="4"/>
  <c r="M1070" i="4" s="1"/>
  <c r="I1070" i="4"/>
  <c r="L1070" i="4" s="1"/>
  <c r="J283" i="4"/>
  <c r="M283" i="4" s="1"/>
  <c r="I283" i="4"/>
  <c r="L283" i="4" s="1"/>
  <c r="J346" i="4"/>
  <c r="M346" i="4" s="1"/>
  <c r="I346" i="4"/>
  <c r="L346" i="4" s="1"/>
  <c r="J810" i="4"/>
  <c r="M810" i="4" s="1"/>
  <c r="I810" i="4"/>
  <c r="L810" i="4" s="1"/>
  <c r="J690" i="4"/>
  <c r="M690" i="4" s="1"/>
  <c r="I690" i="4"/>
  <c r="L690" i="4" s="1"/>
  <c r="J150" i="4"/>
  <c r="M150" i="4" s="1"/>
  <c r="I150" i="4"/>
  <c r="L150" i="4" s="1"/>
  <c r="J910" i="4"/>
  <c r="M910" i="4" s="1"/>
  <c r="I910" i="4"/>
  <c r="L910" i="4" s="1"/>
  <c r="J350" i="4"/>
  <c r="M350" i="4" s="1"/>
  <c r="I350" i="4"/>
  <c r="L350" i="4" s="1"/>
  <c r="J170" i="4"/>
  <c r="M170" i="4" s="1"/>
  <c r="I170" i="4"/>
  <c r="L170" i="4" s="1"/>
  <c r="J369" i="4"/>
  <c r="M369" i="4" s="1"/>
  <c r="I369" i="4"/>
  <c r="L369" i="4" s="1"/>
  <c r="J526" i="4"/>
  <c r="M526" i="4" s="1"/>
  <c r="I526" i="4"/>
  <c r="L526" i="4" s="1"/>
  <c r="J436" i="4"/>
  <c r="M436" i="4" s="1"/>
  <c r="I436" i="4"/>
  <c r="L436" i="4" s="1"/>
  <c r="J327" i="4"/>
  <c r="M327" i="4" s="1"/>
  <c r="I327" i="4"/>
  <c r="L327" i="4" s="1"/>
  <c r="J716" i="4"/>
  <c r="M716" i="4" s="1"/>
  <c r="I716" i="4"/>
  <c r="L716" i="4" s="1"/>
  <c r="J14" i="4"/>
  <c r="M14" i="4" s="1"/>
  <c r="I14" i="4"/>
  <c r="L14" i="4" s="1"/>
  <c r="J20" i="4"/>
  <c r="M20" i="4" s="1"/>
  <c r="I20" i="4"/>
  <c r="L20" i="4" s="1"/>
  <c r="J917" i="4"/>
  <c r="M917" i="4" s="1"/>
  <c r="I917" i="4"/>
  <c r="L917" i="4" s="1"/>
  <c r="J403" i="4"/>
  <c r="M403" i="4" s="1"/>
  <c r="I403" i="4"/>
  <c r="L403" i="4" s="1"/>
  <c r="J739" i="4"/>
  <c r="M739" i="4" s="1"/>
  <c r="I739" i="4"/>
  <c r="L739" i="4" s="1"/>
  <c r="J336" i="4"/>
  <c r="M336" i="4" s="1"/>
  <c r="I336" i="4"/>
  <c r="L336" i="4" s="1"/>
  <c r="J61" i="4"/>
  <c r="M61" i="4" s="1"/>
  <c r="I61" i="4"/>
  <c r="L61" i="4" s="1"/>
  <c r="J989" i="4"/>
  <c r="M989" i="4" s="1"/>
  <c r="I989" i="4"/>
  <c r="L989" i="4" s="1"/>
  <c r="J635" i="4"/>
  <c r="M635" i="4" s="1"/>
  <c r="I635" i="4"/>
  <c r="L635" i="4" s="1"/>
  <c r="J728" i="4"/>
  <c r="M728" i="4" s="1"/>
  <c r="I728" i="4"/>
  <c r="L728" i="4" s="1"/>
  <c r="J752" i="4"/>
  <c r="M752" i="4" s="1"/>
  <c r="I752" i="4"/>
  <c r="L752" i="4" s="1"/>
  <c r="J809" i="4"/>
  <c r="M809" i="4" s="1"/>
  <c r="I809" i="4"/>
  <c r="L809" i="4" s="1"/>
  <c r="J499" i="4"/>
  <c r="M499" i="4" s="1"/>
  <c r="I499" i="4"/>
  <c r="L499" i="4" s="1"/>
  <c r="J125" i="4"/>
  <c r="M125" i="4" s="1"/>
  <c r="I125" i="4"/>
  <c r="L125" i="4" s="1"/>
  <c r="J147" i="4"/>
  <c r="M147" i="4" s="1"/>
  <c r="I147" i="4"/>
  <c r="L147" i="4" s="1"/>
  <c r="J103" i="4"/>
  <c r="M103" i="4" s="1"/>
  <c r="I103" i="4"/>
  <c r="L103" i="4" s="1"/>
  <c r="J126" i="4"/>
  <c r="M126" i="4" s="1"/>
  <c r="I126" i="4"/>
  <c r="L126" i="4" s="1"/>
  <c r="J318" i="4"/>
  <c r="M318" i="4" s="1"/>
  <c r="I318" i="4"/>
  <c r="L318" i="4" s="1"/>
  <c r="J148" i="4"/>
  <c r="M148" i="4" s="1"/>
  <c r="I148" i="4"/>
  <c r="L148" i="4" s="1"/>
  <c r="J226" i="4"/>
  <c r="M226" i="4" s="1"/>
  <c r="I226" i="4"/>
  <c r="L226" i="4" s="1"/>
  <c r="J328" i="4"/>
  <c r="M328" i="4" s="1"/>
  <c r="I328" i="4"/>
  <c r="L328" i="4" s="1"/>
  <c r="J225" i="4"/>
  <c r="M225" i="4" s="1"/>
  <c r="I225" i="4"/>
  <c r="L225" i="4" s="1"/>
  <c r="J864" i="4"/>
  <c r="M864" i="4" s="1"/>
  <c r="I864" i="4"/>
  <c r="L864" i="4" s="1"/>
  <c r="J474" i="4"/>
  <c r="M474" i="4" s="1"/>
  <c r="I474" i="4"/>
  <c r="L474" i="4" s="1"/>
  <c r="J722" i="4"/>
  <c r="M722" i="4" s="1"/>
  <c r="I722" i="4"/>
  <c r="L722" i="4" s="1"/>
  <c r="J680" i="4"/>
  <c r="M680" i="4" s="1"/>
  <c r="I680" i="4"/>
  <c r="L680" i="4" s="1"/>
  <c r="J943" i="4"/>
  <c r="M943" i="4" s="1"/>
  <c r="I943" i="4"/>
  <c r="L943" i="4" s="1"/>
  <c r="J644" i="4"/>
  <c r="M644" i="4" s="1"/>
  <c r="I644" i="4"/>
  <c r="L644" i="4" s="1"/>
  <c r="J912" i="4"/>
  <c r="M912" i="4" s="1"/>
  <c r="I912" i="4"/>
  <c r="L912" i="4" s="1"/>
  <c r="J953" i="4"/>
  <c r="M953" i="4" s="1"/>
  <c r="I953" i="4"/>
  <c r="L953" i="4" s="1"/>
  <c r="J868" i="4"/>
  <c r="M868" i="4" s="1"/>
  <c r="I868" i="4"/>
  <c r="L868" i="4" s="1"/>
  <c r="J186" i="4"/>
  <c r="M186" i="4" s="1"/>
  <c r="I186" i="4"/>
  <c r="L186" i="4" s="1"/>
  <c r="J834" i="4"/>
  <c r="M834" i="4" s="1"/>
  <c r="I834" i="4"/>
  <c r="L834" i="4" s="1"/>
  <c r="J355" i="4"/>
  <c r="M355" i="4" s="1"/>
  <c r="I355" i="4"/>
  <c r="L355" i="4" s="1"/>
  <c r="J660" i="4"/>
  <c r="M660" i="4" s="1"/>
  <c r="I660" i="4"/>
  <c r="L660" i="4" s="1"/>
  <c r="J661" i="4"/>
  <c r="M661" i="4" s="1"/>
  <c r="I661" i="4"/>
  <c r="L661" i="4" s="1"/>
  <c r="J689" i="4"/>
  <c r="M689" i="4" s="1"/>
  <c r="I689" i="4"/>
  <c r="L689" i="4" s="1"/>
  <c r="J530" i="4"/>
  <c r="M530" i="4" s="1"/>
  <c r="I530" i="4"/>
  <c r="L530" i="4" s="1"/>
  <c r="J742" i="4"/>
  <c r="M742" i="4" s="1"/>
  <c r="I742" i="4"/>
  <c r="L742" i="4" s="1"/>
  <c r="J1071" i="4"/>
  <c r="M1071" i="4" s="1"/>
  <c r="I1071" i="4"/>
  <c r="L1071" i="4" s="1"/>
  <c r="J800" i="4"/>
  <c r="M800" i="4" s="1"/>
  <c r="I800" i="4"/>
  <c r="L800" i="4" s="1"/>
  <c r="J1023" i="4"/>
  <c r="M1023" i="4" s="1"/>
  <c r="I1023" i="4"/>
  <c r="L1023" i="4" s="1"/>
  <c r="J1079" i="4"/>
  <c r="M1079" i="4" s="1"/>
  <c r="I1079" i="4"/>
  <c r="L1079" i="4" s="1"/>
  <c r="J494" i="4"/>
  <c r="M494" i="4" s="1"/>
  <c r="I494" i="4"/>
  <c r="L494" i="4" s="1"/>
  <c r="J1051" i="4"/>
  <c r="M1051" i="4" s="1"/>
  <c r="I1051" i="4"/>
  <c r="L1051" i="4" s="1"/>
  <c r="J976" i="4"/>
  <c r="M976" i="4" s="1"/>
  <c r="I976" i="4"/>
  <c r="L976" i="4" s="1"/>
  <c r="J1107" i="4"/>
  <c r="M1107" i="4" s="1"/>
  <c r="I1107" i="4"/>
  <c r="L1107" i="4" s="1"/>
  <c r="J1100" i="4"/>
  <c r="M1100" i="4" s="1"/>
  <c r="I1100" i="4"/>
  <c r="L1100" i="4" s="1"/>
  <c r="J33" i="4"/>
  <c r="M33" i="4" s="1"/>
  <c r="I33" i="4"/>
  <c r="L33" i="4" s="1"/>
  <c r="J906" i="4"/>
  <c r="M906" i="4" s="1"/>
  <c r="I906" i="4"/>
  <c r="L906" i="4" s="1"/>
  <c r="J1140" i="4"/>
  <c r="M1140" i="4" s="1"/>
  <c r="I1140" i="4"/>
  <c r="L1140" i="4" s="1"/>
  <c r="J261" i="4"/>
  <c r="M261" i="4" s="1"/>
  <c r="I261" i="4"/>
  <c r="L261" i="4" s="1"/>
  <c r="J769" i="4"/>
  <c r="M769" i="4" s="1"/>
  <c r="I769" i="4"/>
  <c r="L769" i="4" s="1"/>
  <c r="J1011" i="4"/>
  <c r="M1011" i="4" s="1"/>
  <c r="I1011" i="4"/>
  <c r="L1011" i="4" s="1"/>
  <c r="J284" i="4"/>
  <c r="M284" i="4" s="1"/>
  <c r="I284" i="4"/>
  <c r="L284" i="4" s="1"/>
  <c r="J44" i="4"/>
  <c r="M44" i="4" s="1"/>
  <c r="I44" i="4"/>
  <c r="L44" i="4" s="1"/>
  <c r="J483" i="4"/>
  <c r="M483" i="4" s="1"/>
  <c r="I483" i="4"/>
  <c r="L483" i="4" s="1"/>
  <c r="J367" i="4"/>
  <c r="M367" i="4" s="1"/>
  <c r="I367" i="4"/>
  <c r="L367" i="4" s="1"/>
  <c r="J1141" i="4"/>
  <c r="M1141" i="4" s="1"/>
  <c r="I1141" i="4"/>
  <c r="L1141" i="4" s="1"/>
  <c r="J501" i="4"/>
  <c r="M501" i="4" s="1"/>
  <c r="I501" i="4"/>
  <c r="L501" i="4" s="1"/>
  <c r="J1035" i="4"/>
  <c r="M1035" i="4" s="1"/>
  <c r="I1035" i="4"/>
  <c r="L1035" i="4" s="1"/>
  <c r="J133" i="4"/>
  <c r="M133" i="4" s="1"/>
  <c r="I133" i="4"/>
  <c r="L133" i="4" s="1"/>
  <c r="J673" i="4"/>
  <c r="M673" i="4" s="1"/>
  <c r="I673" i="4"/>
  <c r="L673" i="4" s="1"/>
  <c r="J791" i="4"/>
  <c r="M791" i="4" s="1"/>
  <c r="I791" i="4"/>
  <c r="L791" i="4" s="1"/>
  <c r="J1049" i="4"/>
  <c r="M1049" i="4" s="1"/>
  <c r="I1049" i="4"/>
  <c r="L1049" i="4" s="1"/>
  <c r="J1143" i="4"/>
  <c r="M1143" i="4" s="1"/>
  <c r="I1143" i="4"/>
  <c r="L1143" i="4" s="1"/>
  <c r="J151" i="4"/>
  <c r="M151" i="4" s="1"/>
  <c r="I151" i="4"/>
  <c r="L151" i="4" s="1"/>
  <c r="J643" i="4"/>
  <c r="M643" i="4" s="1"/>
  <c r="I643" i="4"/>
  <c r="L643" i="4" s="1"/>
  <c r="J591" i="4"/>
  <c r="M591" i="4" s="1"/>
  <c r="I591" i="4"/>
  <c r="L591" i="4" s="1"/>
  <c r="J134" i="4"/>
  <c r="M134" i="4" s="1"/>
  <c r="I134" i="4"/>
  <c r="L134" i="4" s="1"/>
  <c r="J149" i="4"/>
  <c r="M149" i="4" s="1"/>
  <c r="I149" i="4"/>
  <c r="L149" i="4" s="1"/>
  <c r="J144" i="4"/>
  <c r="M144" i="4" s="1"/>
  <c r="I144" i="4"/>
  <c r="L144" i="4" s="1"/>
  <c r="J1056" i="4"/>
  <c r="M1056" i="4" s="1"/>
  <c r="I1056" i="4"/>
  <c r="L1056" i="4" s="1"/>
  <c r="J1053" i="4"/>
  <c r="M1053" i="4" s="1"/>
  <c r="I1053" i="4"/>
  <c r="L1053" i="4" s="1"/>
  <c r="J865" i="4"/>
  <c r="M865" i="4" s="1"/>
  <c r="I865" i="4"/>
  <c r="L865" i="4" s="1"/>
  <c r="J92" i="4"/>
  <c r="M92" i="4" s="1"/>
  <c r="I92" i="4"/>
  <c r="L92" i="4" s="1"/>
  <c r="J104" i="4"/>
  <c r="M104" i="4" s="1"/>
  <c r="I104" i="4"/>
  <c r="L104" i="4" s="1"/>
  <c r="J377" i="4"/>
  <c r="M377" i="4" s="1"/>
  <c r="I377" i="4"/>
  <c r="L377" i="4" s="1"/>
  <c r="J91" i="4"/>
  <c r="M91" i="4" s="1"/>
  <c r="I91" i="4"/>
  <c r="L91" i="4" s="1"/>
  <c r="J587" i="4"/>
  <c r="M587" i="4" s="1"/>
  <c r="I587" i="4"/>
  <c r="L587" i="4" s="1"/>
  <c r="J115" i="4"/>
  <c r="M115" i="4" s="1"/>
  <c r="I115" i="4"/>
  <c r="L115" i="4" s="1"/>
  <c r="J316" i="4"/>
  <c r="M316" i="4" s="1"/>
  <c r="I316" i="4"/>
  <c r="L316" i="4" s="1"/>
  <c r="J502" i="4"/>
  <c r="M502" i="4" s="1"/>
  <c r="I502" i="4"/>
  <c r="L502" i="4" s="1"/>
  <c r="J837" i="4"/>
  <c r="M837" i="4" s="1"/>
  <c r="I837" i="4"/>
  <c r="L837" i="4" s="1"/>
  <c r="J338" i="4"/>
  <c r="M338" i="4" s="1"/>
  <c r="I338" i="4"/>
  <c r="L338" i="4" s="1"/>
  <c r="J132" i="4"/>
  <c r="M132" i="4" s="1"/>
  <c r="I132" i="4"/>
  <c r="L132" i="4" s="1"/>
  <c r="J958" i="4"/>
  <c r="M958" i="4" s="1"/>
  <c r="I958" i="4"/>
  <c r="L958" i="4" s="1"/>
  <c r="J408" i="4"/>
  <c r="M408" i="4" s="1"/>
  <c r="I408" i="4"/>
  <c r="L408" i="4" s="1"/>
  <c r="J409" i="4"/>
  <c r="M409" i="4" s="1"/>
  <c r="I409" i="4"/>
  <c r="L409" i="4" s="1"/>
  <c r="J163" i="4"/>
  <c r="M163" i="4" s="1"/>
  <c r="I163" i="4"/>
  <c r="L163" i="4" s="1"/>
  <c r="J359" i="4"/>
  <c r="M359" i="4" s="1"/>
  <c r="I359" i="4"/>
  <c r="L359" i="4" s="1"/>
  <c r="J1066" i="4"/>
  <c r="M1066" i="4" s="1"/>
  <c r="I1066" i="4"/>
  <c r="L1066" i="4" s="1"/>
  <c r="J335" i="4"/>
  <c r="M335" i="4" s="1"/>
  <c r="I335" i="4"/>
  <c r="L335" i="4" s="1"/>
  <c r="J337" i="4"/>
  <c r="M337" i="4" s="1"/>
  <c r="I337" i="4"/>
  <c r="L337" i="4" s="1"/>
  <c r="J169" i="4"/>
  <c r="M169" i="4" s="1"/>
  <c r="I169" i="4"/>
  <c r="L169" i="4" s="1"/>
  <c r="J428" i="4"/>
  <c r="M428" i="4" s="1"/>
  <c r="I428" i="4"/>
  <c r="L428" i="4" s="1"/>
  <c r="J407" i="4"/>
  <c r="M407" i="4" s="1"/>
  <c r="I407" i="4"/>
  <c r="L407" i="4" s="1"/>
  <c r="J112" i="4"/>
  <c r="M112" i="4" s="1"/>
  <c r="I112" i="4"/>
  <c r="L112" i="4" s="1"/>
  <c r="J467" i="4"/>
  <c r="M467" i="4" s="1"/>
  <c r="I467" i="4"/>
  <c r="L467" i="4" s="1"/>
  <c r="J427" i="4"/>
  <c r="M427" i="4" s="1"/>
  <c r="I427" i="4"/>
  <c r="L427" i="4" s="1"/>
  <c r="J344" i="4"/>
  <c r="M344" i="4" s="1"/>
  <c r="I344" i="4"/>
  <c r="L344" i="4" s="1"/>
  <c r="J329" i="4"/>
  <c r="M329" i="4" s="1"/>
  <c r="I329" i="4"/>
  <c r="L329" i="4" s="1"/>
  <c r="J569" i="4"/>
  <c r="M569" i="4" s="1"/>
  <c r="I569" i="4"/>
  <c r="L569" i="4" s="1"/>
  <c r="J503" i="4"/>
  <c r="M503" i="4" s="1"/>
  <c r="I503" i="4"/>
  <c r="L503" i="4" s="1"/>
  <c r="J895" i="4"/>
  <c r="M895" i="4" s="1"/>
  <c r="I895" i="4"/>
  <c r="L895" i="4" s="1"/>
  <c r="J1044" i="4"/>
  <c r="M1044" i="4" s="1"/>
  <c r="I1044" i="4"/>
  <c r="L1044" i="4" s="1"/>
  <c r="J898" i="4"/>
  <c r="M898" i="4" s="1"/>
  <c r="I898" i="4"/>
  <c r="L898" i="4" s="1"/>
  <c r="J101" i="4"/>
  <c r="M101" i="4" s="1"/>
  <c r="I101" i="4"/>
  <c r="L101" i="4" s="1"/>
  <c r="J1112" i="4"/>
  <c r="M1112" i="4" s="1"/>
  <c r="I1112" i="4"/>
  <c r="L1112" i="4" s="1"/>
  <c r="J349" i="4"/>
  <c r="M349" i="4" s="1"/>
  <c r="I349" i="4"/>
  <c r="L349" i="4" s="1"/>
  <c r="J624" i="4"/>
  <c r="M624" i="4" s="1"/>
  <c r="I624" i="4"/>
  <c r="L624" i="4" s="1"/>
  <c r="J1145" i="4"/>
  <c r="M1145" i="4" s="1"/>
  <c r="I1145" i="4"/>
  <c r="L1145" i="4" s="1"/>
  <c r="J931" i="4"/>
  <c r="M931" i="4" s="1"/>
  <c r="I931" i="4"/>
  <c r="L931" i="4" s="1"/>
  <c r="J930" i="4"/>
  <c r="M930" i="4" s="1"/>
  <c r="I930" i="4"/>
  <c r="L930" i="4" s="1"/>
  <c r="J669" i="4"/>
  <c r="M669" i="4" s="1"/>
  <c r="I669" i="4"/>
  <c r="L669" i="4" s="1"/>
  <c r="J977" i="4"/>
  <c r="M977" i="4" s="1"/>
  <c r="I977" i="4"/>
  <c r="L977" i="4" s="1"/>
  <c r="J45" i="4"/>
  <c r="M45" i="4" s="1"/>
  <c r="I45" i="4"/>
  <c r="L45" i="4" s="1"/>
  <c r="J256" i="4"/>
  <c r="M256" i="4" s="1"/>
  <c r="I256" i="4"/>
  <c r="L256" i="4" s="1"/>
  <c r="J243" i="4"/>
  <c r="M243" i="4" s="1"/>
  <c r="I243" i="4"/>
  <c r="L243" i="4" s="1"/>
  <c r="J339" i="4"/>
  <c r="M339" i="4" s="1"/>
  <c r="I339" i="4"/>
  <c r="L339" i="4" s="1"/>
  <c r="J655" i="4"/>
  <c r="M655" i="4" s="1"/>
  <c r="I655" i="4"/>
  <c r="L655" i="4" s="1"/>
  <c r="J124" i="4"/>
  <c r="M124" i="4" s="1"/>
  <c r="I124" i="4"/>
  <c r="L124" i="4" s="1"/>
  <c r="J1106" i="4"/>
  <c r="M1106" i="4" s="1"/>
  <c r="I1106" i="4"/>
  <c r="L1106" i="4" s="1"/>
  <c r="J463" i="4"/>
  <c r="M463" i="4" s="1"/>
  <c r="I463" i="4"/>
  <c r="L463" i="4" s="1"/>
  <c r="J481" i="4"/>
  <c r="M481" i="4" s="1"/>
  <c r="I481" i="4"/>
  <c r="L481" i="4" s="1"/>
  <c r="J1135" i="4"/>
  <c r="M1135" i="4" s="1"/>
  <c r="I1135" i="4"/>
  <c r="L1135" i="4" s="1"/>
  <c r="J902" i="4"/>
  <c r="M902" i="4" s="1"/>
  <c r="I902" i="4"/>
  <c r="L902" i="4" s="1"/>
  <c r="J901" i="4"/>
  <c r="M901" i="4" s="1"/>
  <c r="I901" i="4"/>
  <c r="L901" i="4" s="1"/>
  <c r="J1048" i="4"/>
  <c r="M1048" i="4" s="1"/>
  <c r="I1048" i="4"/>
  <c r="L1048" i="4" s="1"/>
  <c r="J740" i="4"/>
  <c r="M740" i="4" s="1"/>
  <c r="I740" i="4"/>
  <c r="L740" i="4" s="1"/>
  <c r="J1072" i="4"/>
  <c r="M1072" i="4" s="1"/>
  <c r="I1072" i="4"/>
  <c r="L1072" i="4" s="1"/>
  <c r="J181" i="4"/>
  <c r="M181" i="4" s="1"/>
  <c r="I181" i="4"/>
  <c r="L181" i="4" s="1"/>
  <c r="J285" i="4"/>
  <c r="M285" i="4" s="1"/>
  <c r="I285" i="4"/>
  <c r="L285" i="4" s="1"/>
  <c r="J458" i="4"/>
  <c r="M458" i="4" s="1"/>
  <c r="I458" i="4"/>
  <c r="L458" i="4" s="1"/>
  <c r="J1113" i="4"/>
  <c r="M1113" i="4" s="1"/>
  <c r="I1113" i="4"/>
  <c r="L1113" i="4" s="1"/>
  <c r="J1114" i="4"/>
  <c r="M1114" i="4" s="1"/>
  <c r="I1114" i="4"/>
  <c r="L1114" i="4" s="1"/>
  <c r="J301" i="4"/>
  <c r="M301" i="4" s="1"/>
  <c r="I301" i="4"/>
  <c r="L301" i="4" s="1"/>
  <c r="J422" i="4"/>
  <c r="M422" i="4" s="1"/>
  <c r="I422" i="4"/>
  <c r="L422" i="4" s="1"/>
  <c r="J484" i="4"/>
  <c r="M484" i="4" s="1"/>
  <c r="I484" i="4"/>
  <c r="L484" i="4" s="1"/>
  <c r="J429" i="4"/>
  <c r="M429" i="4" s="1"/>
  <c r="I429" i="4"/>
  <c r="L429" i="4" s="1"/>
  <c r="J304" i="4"/>
  <c r="M304" i="4" s="1"/>
  <c r="I304" i="4"/>
  <c r="L304" i="4" s="1"/>
  <c r="J916" i="4"/>
  <c r="M916" i="4" s="1"/>
  <c r="I916" i="4"/>
  <c r="L916" i="4" s="1"/>
  <c r="J445" i="4"/>
  <c r="M445" i="4" s="1"/>
  <c r="I445" i="4"/>
  <c r="L445" i="4" s="1"/>
  <c r="J1026" i="4"/>
  <c r="M1026" i="4" s="1"/>
  <c r="I1026" i="4"/>
  <c r="L1026" i="4" s="1"/>
  <c r="J566" i="4"/>
  <c r="M566" i="4" s="1"/>
  <c r="I566" i="4"/>
  <c r="L566" i="4" s="1"/>
  <c r="J245" i="4"/>
  <c r="M245" i="4" s="1"/>
  <c r="I245" i="4"/>
  <c r="L245" i="4" s="1"/>
  <c r="J314" i="4"/>
  <c r="M314" i="4" s="1"/>
  <c r="I314" i="4"/>
  <c r="L314" i="4" s="1"/>
  <c r="J603" i="4"/>
  <c r="M603" i="4" s="1"/>
  <c r="I603" i="4"/>
  <c r="L603" i="4" s="1"/>
  <c r="J595" i="4"/>
  <c r="M595" i="4" s="1"/>
  <c r="I595" i="4"/>
  <c r="L595" i="4" s="1"/>
  <c r="J593" i="4"/>
  <c r="M593" i="4" s="1"/>
  <c r="I593" i="4"/>
  <c r="L593" i="4" s="1"/>
  <c r="J982" i="4"/>
  <c r="M982" i="4" s="1"/>
  <c r="I982" i="4"/>
  <c r="L982" i="4" s="1"/>
  <c r="J1148" i="4"/>
  <c r="M1148" i="4" s="1"/>
  <c r="I1148" i="4"/>
  <c r="L1148" i="4" s="1"/>
  <c r="J405" i="4"/>
  <c r="M405" i="4" s="1"/>
  <c r="I405" i="4"/>
  <c r="L405" i="4" s="1"/>
  <c r="J299" i="4"/>
  <c r="M299" i="4" s="1"/>
  <c r="I299" i="4"/>
  <c r="L299" i="4" s="1"/>
  <c r="J137" i="4"/>
  <c r="M137" i="4" s="1"/>
  <c r="I137" i="4"/>
  <c r="L137" i="4" s="1"/>
  <c r="J438" i="4"/>
  <c r="M438" i="4" s="1"/>
  <c r="I438" i="4"/>
  <c r="L438" i="4" s="1"/>
  <c r="J459" i="4"/>
  <c r="M459" i="4" s="1"/>
  <c r="I459" i="4"/>
  <c r="L459" i="4" s="1"/>
  <c r="J330" i="4"/>
  <c r="M330" i="4" s="1"/>
  <c r="I330" i="4"/>
  <c r="L330" i="4" s="1"/>
  <c r="J340" i="4"/>
  <c r="M340" i="4" s="1"/>
  <c r="I340" i="4"/>
  <c r="L340" i="4" s="1"/>
  <c r="J491" i="4"/>
  <c r="M491" i="4" s="1"/>
  <c r="I491" i="4"/>
  <c r="L491" i="4" s="1"/>
  <c r="J334" i="4"/>
  <c r="M334" i="4" s="1"/>
  <c r="I334" i="4"/>
  <c r="L334" i="4" s="1"/>
  <c r="J790" i="4"/>
  <c r="M790" i="4" s="1"/>
  <c r="I790" i="4"/>
  <c r="L790" i="4" s="1"/>
  <c r="J1060" i="4"/>
  <c r="M1060" i="4" s="1"/>
  <c r="I1060" i="4"/>
  <c r="L1060" i="4" s="1"/>
  <c r="J411" i="4"/>
  <c r="M411" i="4" s="1"/>
  <c r="I411" i="4"/>
  <c r="L411" i="4" s="1"/>
  <c r="J702" i="4"/>
  <c r="M702" i="4" s="1"/>
  <c r="I702" i="4"/>
  <c r="L702" i="4" s="1"/>
  <c r="J228" i="4"/>
  <c r="M228" i="4" s="1"/>
  <c r="I228" i="4"/>
  <c r="L228" i="4" s="1"/>
  <c r="J320" i="4"/>
  <c r="M320" i="4" s="1"/>
  <c r="I320" i="4"/>
  <c r="L320" i="4" s="1"/>
  <c r="J983" i="4"/>
  <c r="M983" i="4" s="1"/>
  <c r="I983" i="4"/>
  <c r="L983" i="4" s="1"/>
  <c r="J985" i="4"/>
  <c r="M985" i="4" s="1"/>
  <c r="I985" i="4"/>
  <c r="L985" i="4" s="1"/>
  <c r="J584" i="4"/>
  <c r="M584" i="4" s="1"/>
  <c r="I584" i="4"/>
  <c r="L584" i="4" s="1"/>
  <c r="J1069" i="4"/>
  <c r="M1069" i="4" s="1"/>
  <c r="I1069" i="4"/>
  <c r="L1069" i="4" s="1"/>
  <c r="J136" i="4"/>
  <c r="M136" i="4" s="1"/>
  <c r="I136" i="4"/>
  <c r="L136" i="4" s="1"/>
  <c r="J940" i="4"/>
  <c r="M940" i="4" s="1"/>
  <c r="I940" i="4"/>
  <c r="L940" i="4" s="1"/>
  <c r="J42" i="4"/>
  <c r="M42" i="4" s="1"/>
  <c r="I42" i="4"/>
  <c r="L42" i="4" s="1"/>
  <c r="J477" i="4"/>
  <c r="M477" i="4" s="1"/>
  <c r="I477" i="4"/>
  <c r="L477" i="4" s="1"/>
  <c r="J86" i="4"/>
  <c r="M86" i="4" s="1"/>
  <c r="I86" i="4"/>
  <c r="L86" i="4" s="1"/>
  <c r="J497" i="4"/>
  <c r="M497" i="4" s="1"/>
  <c r="I497" i="4"/>
  <c r="L497" i="4" s="1"/>
  <c r="J1137" i="4"/>
  <c r="M1137" i="4" s="1"/>
  <c r="I1137" i="4"/>
  <c r="L1137" i="4" s="1"/>
  <c r="J131" i="4"/>
  <c r="M131" i="4" s="1"/>
  <c r="I131" i="4"/>
  <c r="L131" i="4" s="1"/>
  <c r="J141" i="4"/>
  <c r="M141" i="4" s="1"/>
  <c r="I141" i="4"/>
  <c r="L141" i="4" s="1"/>
  <c r="J568" i="4"/>
  <c r="M568" i="4" s="1"/>
  <c r="I568" i="4"/>
  <c r="L568" i="4" s="1"/>
  <c r="J602" i="4"/>
  <c r="M602" i="4" s="1"/>
  <c r="I602" i="4"/>
  <c r="L602" i="4" s="1"/>
  <c r="J578" i="4"/>
  <c r="M578" i="4" s="1"/>
  <c r="I578" i="4"/>
  <c r="L578" i="4" s="1"/>
  <c r="J401" i="4"/>
  <c r="M401" i="4" s="1"/>
  <c r="I401" i="4"/>
  <c r="L401" i="4" s="1"/>
  <c r="J415" i="4"/>
  <c r="M415" i="4" s="1"/>
  <c r="I415" i="4"/>
  <c r="L415" i="4" s="1"/>
  <c r="J371" i="4"/>
  <c r="M371" i="4" s="1"/>
  <c r="I371" i="4"/>
  <c r="L371" i="4" s="1"/>
  <c r="J1108" i="4"/>
  <c r="M1108" i="4" s="1"/>
  <c r="I1108" i="4"/>
  <c r="L1108" i="4" s="1"/>
  <c r="J341" i="4"/>
  <c r="M341" i="4" s="1"/>
  <c r="I341" i="4"/>
  <c r="L341" i="4" s="1"/>
  <c r="J476" i="4"/>
  <c r="M476" i="4" s="1"/>
  <c r="I476" i="4"/>
  <c r="L476" i="4" s="1"/>
  <c r="J41" i="4"/>
  <c r="M41" i="4" s="1"/>
  <c r="I41" i="4"/>
  <c r="L41" i="4" s="1"/>
  <c r="J1149" i="4"/>
  <c r="M1149" i="4" s="1"/>
  <c r="I1149" i="4"/>
  <c r="L1149" i="4" s="1"/>
  <c r="J1088" i="4"/>
  <c r="M1088" i="4" s="1"/>
  <c r="I1088" i="4"/>
  <c r="L1088" i="4" s="1"/>
  <c r="J988" i="4"/>
  <c r="M988" i="4" s="1"/>
  <c r="I988" i="4"/>
  <c r="L988" i="4" s="1"/>
  <c r="J145" i="4"/>
  <c r="M145" i="4" s="1"/>
  <c r="I145" i="4"/>
  <c r="L145" i="4" s="1"/>
  <c r="J1080" i="4"/>
  <c r="M1080" i="4" s="1"/>
  <c r="I1080" i="4"/>
  <c r="L1080" i="4" s="1"/>
  <c r="J971" i="4"/>
  <c r="M971" i="4" s="1"/>
  <c r="I971" i="4"/>
  <c r="L971" i="4" s="1"/>
  <c r="J941" i="4"/>
  <c r="M941" i="4" s="1"/>
  <c r="I941" i="4"/>
  <c r="L941" i="4" s="1"/>
  <c r="J460" i="4"/>
  <c r="M460" i="4" s="1"/>
  <c r="I460" i="4"/>
  <c r="L460" i="4" s="1"/>
  <c r="J1025" i="4"/>
  <c r="M1025" i="4" s="1"/>
  <c r="I1025" i="4"/>
  <c r="L1025" i="4" s="1"/>
  <c r="J257" i="4"/>
  <c r="M257" i="4" s="1"/>
  <c r="I257" i="4"/>
  <c r="L257" i="4" s="1"/>
  <c r="J254" i="4"/>
  <c r="M254" i="4" s="1"/>
  <c r="I254" i="4"/>
  <c r="L254" i="4" s="1"/>
  <c r="J717" i="4"/>
  <c r="M717" i="4" s="1"/>
  <c r="I717" i="4"/>
  <c r="L717" i="4" s="1"/>
  <c r="J496" i="4"/>
  <c r="M496" i="4" s="1"/>
  <c r="I496" i="4"/>
  <c r="L496" i="4" s="1"/>
  <c r="J495" i="4"/>
  <c r="M495" i="4" s="1"/>
  <c r="I495" i="4"/>
  <c r="L495" i="4" s="1"/>
  <c r="J498" i="4"/>
  <c r="M498" i="4" s="1"/>
  <c r="I498" i="4"/>
  <c r="L498" i="4" s="1"/>
  <c r="J432" i="4"/>
  <c r="M432" i="4" s="1"/>
  <c r="I432" i="4"/>
  <c r="L432" i="4" s="1"/>
  <c r="J738" i="4"/>
  <c r="M738" i="4" s="1"/>
  <c r="I738" i="4"/>
  <c r="L738" i="4" s="1"/>
  <c r="J986" i="4"/>
  <c r="M986" i="4" s="1"/>
  <c r="I986" i="4"/>
  <c r="L986" i="4" s="1"/>
  <c r="J929" i="4"/>
  <c r="M929" i="4" s="1"/>
  <c r="I929" i="4"/>
  <c r="L929" i="4" s="1"/>
  <c r="J434" i="4"/>
  <c r="M434" i="4" s="1"/>
  <c r="I434" i="4"/>
  <c r="L434" i="4" s="1"/>
  <c r="J984" i="4"/>
  <c r="M984" i="4" s="1"/>
  <c r="I984" i="4"/>
  <c r="L984" i="4" s="1"/>
  <c r="J806" i="4"/>
  <c r="M806" i="4" s="1"/>
  <c r="I806" i="4"/>
  <c r="L806" i="4" s="1"/>
  <c r="J782" i="4"/>
  <c r="M782" i="4" s="1"/>
  <c r="I782" i="4"/>
  <c r="L782" i="4" s="1"/>
  <c r="J123" i="4"/>
  <c r="M123" i="4" s="1"/>
  <c r="I123" i="4"/>
  <c r="L123" i="4" s="1"/>
  <c r="J1007" i="4"/>
  <c r="M1007" i="4" s="1"/>
  <c r="I1007" i="4"/>
  <c r="L1007" i="4" s="1"/>
  <c r="J1008" i="4"/>
  <c r="M1008" i="4" s="1"/>
  <c r="I1008" i="4"/>
  <c r="L1008" i="4" s="1"/>
  <c r="J867" i="4"/>
  <c r="M867" i="4" s="1"/>
  <c r="I867" i="4"/>
  <c r="L867" i="4" s="1"/>
  <c r="J676" i="4"/>
  <c r="M676" i="4" s="1"/>
  <c r="I676" i="4"/>
  <c r="L676" i="4" s="1"/>
  <c r="J255" i="4"/>
  <c r="M255" i="4" s="1"/>
  <c r="I255" i="4"/>
  <c r="L255" i="4" s="1"/>
  <c r="J558" i="4"/>
  <c r="M558" i="4" s="1"/>
  <c r="I558" i="4"/>
  <c r="L558" i="4" s="1"/>
  <c r="J1018" i="4"/>
  <c r="M1018" i="4" s="1"/>
  <c r="I1018" i="4"/>
  <c r="L1018" i="4" s="1"/>
  <c r="J142" i="4"/>
  <c r="M142" i="4" s="1"/>
  <c r="I142" i="4"/>
  <c r="L142" i="4" s="1"/>
  <c r="J585" i="4"/>
  <c r="M585" i="4" s="1"/>
  <c r="I585" i="4"/>
  <c r="L585" i="4" s="1"/>
  <c r="J322" i="4"/>
  <c r="M322" i="4" s="1"/>
  <c r="I322" i="4"/>
  <c r="L322" i="4" s="1"/>
  <c r="J1002" i="4"/>
  <c r="M1002" i="4" s="1"/>
  <c r="I1002" i="4"/>
  <c r="L1002" i="4" s="1"/>
  <c r="J321" i="4"/>
  <c r="M321" i="4" s="1"/>
  <c r="I321" i="4"/>
  <c r="L321" i="4" s="1"/>
  <c r="J295" i="4"/>
  <c r="M295" i="4" s="1"/>
  <c r="I295" i="4"/>
  <c r="L295" i="4" s="1"/>
  <c r="J812" i="4"/>
  <c r="M812" i="4" s="1"/>
  <c r="I812" i="4"/>
  <c r="L812" i="4" s="1"/>
  <c r="J317" i="4"/>
  <c r="M317" i="4" s="1"/>
  <c r="I317" i="4"/>
  <c r="L317" i="4" s="1"/>
  <c r="J784" i="4"/>
  <c r="M784" i="4" s="1"/>
  <c r="I784" i="4"/>
  <c r="L784" i="4" s="1"/>
  <c r="J236" i="4"/>
  <c r="M236" i="4" s="1"/>
  <c r="I236" i="4"/>
  <c r="L236" i="4" s="1"/>
  <c r="J325" i="4"/>
  <c r="M325" i="4" s="1"/>
  <c r="I325" i="4"/>
  <c r="L325" i="4" s="1"/>
  <c r="J248" i="4"/>
  <c r="M248" i="4" s="1"/>
  <c r="I248" i="4"/>
  <c r="L248" i="4" s="1"/>
  <c r="J435" i="4"/>
  <c r="M435" i="4" s="1"/>
  <c r="I435" i="4"/>
  <c r="L435" i="4" s="1"/>
  <c r="J249" i="4"/>
  <c r="M249" i="4" s="1"/>
  <c r="I249" i="4"/>
  <c r="L249" i="4" s="1"/>
  <c r="J65" i="4"/>
  <c r="M65" i="4" s="1"/>
  <c r="I65" i="4"/>
  <c r="L65" i="4" s="1"/>
  <c r="J247" i="4"/>
  <c r="M247" i="4" s="1"/>
  <c r="I247" i="4"/>
  <c r="L247" i="4" s="1"/>
  <c r="J89" i="4"/>
  <c r="M89" i="4" s="1"/>
  <c r="I89" i="4"/>
  <c r="L89" i="4" s="1"/>
  <c r="J5" i="4"/>
  <c r="M5" i="4" s="1"/>
  <c r="I5" i="4"/>
  <c r="L5" i="4" s="1"/>
  <c r="J388" i="4"/>
  <c r="M388" i="4" s="1"/>
  <c r="I388" i="4"/>
  <c r="L388" i="4" s="1"/>
  <c r="J601" i="4"/>
  <c r="M601" i="4" s="1"/>
  <c r="I601" i="4"/>
  <c r="L601" i="4" s="1"/>
  <c r="J35" i="4"/>
  <c r="M35" i="4" s="1"/>
  <c r="I35" i="4"/>
  <c r="L35" i="4" s="1"/>
  <c r="J659" i="4"/>
  <c r="M659" i="4" s="1"/>
  <c r="I659" i="4"/>
  <c r="L659" i="4" s="1"/>
  <c r="J725" i="4"/>
  <c r="M725" i="4" s="1"/>
  <c r="I725" i="4"/>
  <c r="L725" i="4" s="1"/>
  <c r="J240" i="4"/>
  <c r="M240" i="4" s="1"/>
  <c r="I240" i="4"/>
  <c r="L240" i="4" s="1"/>
  <c r="J936" i="4"/>
  <c r="M936" i="4" s="1"/>
  <c r="I936" i="4"/>
  <c r="L936" i="4" s="1"/>
  <c r="J187" i="4"/>
  <c r="M187" i="4" s="1"/>
  <c r="I187" i="4"/>
  <c r="L187" i="4" s="1"/>
  <c r="J343" i="4"/>
  <c r="M343" i="4" s="1"/>
  <c r="I343" i="4"/>
  <c r="L343" i="4" s="1"/>
  <c r="J356" i="4"/>
  <c r="M356" i="4" s="1"/>
  <c r="I356" i="4"/>
  <c r="L356" i="4" s="1"/>
  <c r="J890" i="4"/>
  <c r="M890" i="4" s="1"/>
  <c r="I890" i="4"/>
  <c r="L890" i="4" s="1"/>
  <c r="J768" i="4"/>
  <c r="M768" i="4" s="1"/>
  <c r="I768" i="4"/>
  <c r="L768" i="4" s="1"/>
  <c r="J100" i="4"/>
  <c r="M100" i="4" s="1"/>
  <c r="I100" i="4"/>
  <c r="L100" i="4" s="1"/>
  <c r="J831" i="4"/>
  <c r="M831" i="4" s="1"/>
  <c r="I831" i="4"/>
  <c r="L831" i="4" s="1"/>
  <c r="J174" i="4"/>
  <c r="M174" i="4" s="1"/>
  <c r="I174" i="4"/>
  <c r="L174" i="4" s="1"/>
  <c r="J94" i="4"/>
  <c r="M94" i="4" s="1"/>
  <c r="I94" i="4"/>
  <c r="L94" i="4" s="1"/>
  <c r="J556" i="4"/>
  <c r="M556" i="4" s="1"/>
  <c r="I556" i="4"/>
  <c r="L556" i="4" s="1"/>
  <c r="J368" i="4"/>
  <c r="M368" i="4" s="1"/>
  <c r="I368" i="4"/>
  <c r="L368" i="4" s="1"/>
  <c r="J262" i="4"/>
  <c r="M262" i="4" s="1"/>
  <c r="I262" i="4"/>
  <c r="L262" i="4" s="1"/>
  <c r="J263" i="4"/>
  <c r="M263" i="4" s="1"/>
  <c r="I263" i="4"/>
  <c r="L263" i="4" s="1"/>
  <c r="J396" i="4"/>
  <c r="M396" i="4" s="1"/>
  <c r="I396" i="4"/>
  <c r="L396" i="4" s="1"/>
  <c r="J375" i="4"/>
  <c r="M375" i="4" s="1"/>
  <c r="I375" i="4"/>
  <c r="L375" i="4" s="1"/>
  <c r="J430" i="4"/>
  <c r="M430" i="4" s="1"/>
  <c r="I430" i="4"/>
  <c r="L430" i="4" s="1"/>
  <c r="J679" i="4"/>
  <c r="M679" i="4" s="1"/>
  <c r="I679" i="4"/>
  <c r="L679" i="4" s="1"/>
  <c r="J1001" i="4"/>
  <c r="M1001" i="4" s="1"/>
  <c r="I1001" i="4"/>
  <c r="L1001" i="4" s="1"/>
  <c r="J29" i="4"/>
  <c r="M29" i="4" s="1"/>
  <c r="I29" i="4"/>
  <c r="L29" i="4" s="1"/>
  <c r="J598" i="4"/>
  <c r="M598" i="4" s="1"/>
  <c r="I598" i="4"/>
  <c r="L598" i="4" s="1"/>
  <c r="J469" i="4"/>
  <c r="M469" i="4" s="1"/>
  <c r="I469" i="4"/>
  <c r="L469" i="4" s="1"/>
  <c r="J891" i="4"/>
  <c r="M891" i="4" s="1"/>
  <c r="I891" i="4"/>
  <c r="L891" i="4" s="1"/>
  <c r="J447" i="4"/>
  <c r="M447" i="4" s="1"/>
  <c r="I447" i="4"/>
  <c r="L447" i="4" s="1"/>
  <c r="J342" i="4"/>
  <c r="M342" i="4" s="1"/>
  <c r="I342" i="4"/>
  <c r="L342" i="4" s="1"/>
  <c r="J830" i="4"/>
  <c r="M830" i="4" s="1"/>
  <c r="I830" i="4"/>
  <c r="L830" i="4" s="1"/>
  <c r="J937" i="4"/>
  <c r="M937" i="4" s="1"/>
  <c r="I937" i="4"/>
  <c r="L937" i="4" s="1"/>
  <c r="J698" i="4"/>
  <c r="M698" i="4" s="1"/>
  <c r="I698" i="4"/>
  <c r="L698" i="4" s="1"/>
  <c r="J747" i="4"/>
  <c r="M747" i="4" s="1"/>
  <c r="I747" i="4"/>
  <c r="L747" i="4" s="1"/>
  <c r="J361" i="4"/>
  <c r="M361" i="4" s="1"/>
  <c r="I361" i="4"/>
  <c r="L361" i="4" s="1"/>
  <c r="J416" i="4"/>
  <c r="M416" i="4" s="1"/>
  <c r="I416" i="4"/>
  <c r="L416" i="4" s="1"/>
  <c r="J751" i="4"/>
  <c r="M751" i="4" s="1"/>
  <c r="I751" i="4"/>
  <c r="L751" i="4" s="1"/>
  <c r="J66" i="4"/>
  <c r="M66" i="4" s="1"/>
  <c r="I66" i="4"/>
  <c r="L66" i="4" s="1"/>
  <c r="J813" i="4"/>
  <c r="M813" i="4" s="1"/>
  <c r="I813" i="4"/>
  <c r="L813" i="4" s="1"/>
  <c r="J631" i="4"/>
  <c r="M631" i="4" s="1"/>
  <c r="I631" i="4"/>
  <c r="L631" i="4" s="1"/>
  <c r="J785" i="4"/>
  <c r="M785" i="4" s="1"/>
  <c r="I785" i="4"/>
  <c r="L785" i="4" s="1"/>
  <c r="J672" i="4"/>
  <c r="M672" i="4" s="1"/>
  <c r="I672" i="4"/>
  <c r="L672" i="4" s="1"/>
  <c r="J13" i="4"/>
  <c r="M13" i="4" s="1"/>
  <c r="I13" i="4"/>
  <c r="L13" i="4" s="1"/>
  <c r="J15" i="4"/>
  <c r="M15" i="4" s="1"/>
  <c r="I15" i="4"/>
  <c r="L15" i="4" s="1"/>
  <c r="J197" i="4"/>
  <c r="M197" i="4" s="1"/>
  <c r="I197" i="4"/>
  <c r="L197" i="4" s="1"/>
  <c r="J992" i="4"/>
  <c r="M992" i="4" s="1"/>
  <c r="I992" i="4"/>
  <c r="L992" i="4" s="1"/>
  <c r="J121" i="4"/>
  <c r="M121" i="4" s="1"/>
  <c r="I121" i="4"/>
  <c r="L121" i="4" s="1"/>
  <c r="J99" i="4"/>
  <c r="M99" i="4" s="1"/>
  <c r="I99" i="4"/>
  <c r="L99" i="4" s="1"/>
  <c r="J6" i="4"/>
  <c r="M6" i="4" s="1"/>
  <c r="I6" i="4"/>
  <c r="L6" i="4" s="1"/>
  <c r="J608" i="4"/>
  <c r="M608" i="4" s="1"/>
  <c r="I608" i="4"/>
  <c r="L608" i="4" s="1"/>
  <c r="J814" i="4"/>
  <c r="M814" i="4" s="1"/>
  <c r="I814" i="4"/>
  <c r="L814" i="4" s="1"/>
  <c r="J471" i="4"/>
  <c r="M471" i="4" s="1"/>
  <c r="I471" i="4"/>
  <c r="L471" i="4" s="1"/>
  <c r="J269" i="4"/>
  <c r="M269" i="4" s="1"/>
  <c r="I269" i="4"/>
  <c r="L269" i="4" s="1"/>
  <c r="J85" i="4"/>
  <c r="M85" i="4" s="1"/>
  <c r="I85" i="4"/>
  <c r="L85" i="4" s="1"/>
  <c r="J28" i="4"/>
  <c r="M28" i="4" s="1"/>
  <c r="I28" i="4"/>
  <c r="L28" i="4" s="1"/>
  <c r="J1015" i="4"/>
  <c r="M1015" i="4" s="1"/>
  <c r="I1015" i="4"/>
  <c r="L1015" i="4" s="1"/>
  <c r="J609" i="4"/>
  <c r="M609" i="4" s="1"/>
  <c r="I609" i="4"/>
  <c r="L609" i="4" s="1"/>
  <c r="J892" i="4"/>
  <c r="M892" i="4" s="1"/>
  <c r="I892" i="4"/>
  <c r="L892" i="4" s="1"/>
  <c r="J786" i="4"/>
  <c r="M786" i="4" s="1"/>
  <c r="I786" i="4"/>
  <c r="L786" i="4" s="1"/>
  <c r="J923" i="4"/>
  <c r="M923" i="4" s="1"/>
  <c r="I923" i="4"/>
  <c r="L923" i="4" s="1"/>
  <c r="J918" i="4"/>
  <c r="M918" i="4" s="1"/>
  <c r="I918" i="4"/>
  <c r="L918" i="4" s="1"/>
  <c r="J596" i="4"/>
  <c r="M596" i="4" s="1"/>
  <c r="I596" i="4"/>
  <c r="L596" i="4" s="1"/>
  <c r="J69" i="4"/>
  <c r="M69" i="4" s="1"/>
  <c r="I69" i="4"/>
  <c r="L69" i="4" s="1"/>
  <c r="J919" i="4"/>
  <c r="M919" i="4" s="1"/>
  <c r="I919" i="4"/>
  <c r="L919" i="4" s="1"/>
  <c r="J767" i="4"/>
  <c r="M767" i="4" s="1"/>
  <c r="I767" i="4"/>
  <c r="L767" i="4" s="1"/>
  <c r="J693" i="4"/>
  <c r="M693" i="4" s="1"/>
  <c r="I693" i="4"/>
  <c r="L693" i="4" s="1"/>
  <c r="J311" i="4"/>
  <c r="M311" i="4" s="1"/>
  <c r="I311" i="4"/>
  <c r="L311" i="4" s="1"/>
  <c r="J973" i="4"/>
  <c r="M973" i="4" s="1"/>
  <c r="I973" i="4"/>
  <c r="L973" i="4" s="1"/>
  <c r="J535" i="4"/>
  <c r="M535" i="4" s="1"/>
  <c r="I535" i="4"/>
  <c r="L535" i="4" s="1"/>
  <c r="J692" i="4"/>
  <c r="M692" i="4" s="1"/>
  <c r="I692" i="4"/>
  <c r="L692" i="4" s="1"/>
  <c r="J700" i="4"/>
  <c r="M700" i="4" s="1"/>
  <c r="I700" i="4"/>
  <c r="L700" i="4" s="1"/>
  <c r="J682" i="4"/>
  <c r="M682" i="4" s="1"/>
  <c r="I682" i="4"/>
  <c r="L682" i="4" s="1"/>
  <c r="J573" i="4"/>
  <c r="M573" i="4" s="1"/>
  <c r="I573" i="4"/>
  <c r="L573" i="4" s="1"/>
  <c r="J95" i="4"/>
  <c r="M95" i="4" s="1"/>
  <c r="I95" i="4"/>
  <c r="L95" i="4" s="1"/>
  <c r="J454" i="4"/>
  <c r="M454" i="4" s="1"/>
  <c r="I454" i="4"/>
  <c r="L454" i="4" s="1"/>
  <c r="J259" i="4"/>
  <c r="M259" i="4" s="1"/>
  <c r="I259" i="4"/>
  <c r="L259" i="4" s="1"/>
  <c r="J581" i="4"/>
  <c r="M581" i="4" s="1"/>
  <c r="I581" i="4"/>
  <c r="L581" i="4" s="1"/>
  <c r="J1152" i="4"/>
  <c r="M1152" i="4" s="1"/>
  <c r="I1152" i="4"/>
  <c r="L1152" i="4" s="1"/>
  <c r="J109" i="4"/>
  <c r="M109" i="4" s="1"/>
  <c r="I109" i="4"/>
  <c r="L109" i="4" s="1"/>
  <c r="J760" i="4"/>
  <c r="M760" i="4" s="1"/>
  <c r="I760" i="4"/>
  <c r="L760" i="4" s="1"/>
  <c r="J264" i="4"/>
  <c r="M264" i="4" s="1"/>
  <c r="I264" i="4"/>
  <c r="L264" i="4" s="1"/>
  <c r="J1043" i="4"/>
  <c r="M1043" i="4" s="1"/>
  <c r="I1043" i="4"/>
  <c r="L1043" i="4" s="1"/>
  <c r="J594" i="4"/>
  <c r="M594" i="4" s="1"/>
  <c r="I594" i="4"/>
  <c r="L594" i="4" s="1"/>
  <c r="J1016" i="4"/>
  <c r="M1016" i="4" s="1"/>
  <c r="I1016" i="4"/>
  <c r="L1016" i="4" s="1"/>
  <c r="J671" i="4"/>
  <c r="M671" i="4" s="1"/>
  <c r="I671" i="4"/>
  <c r="L671" i="4" s="1"/>
  <c r="J843" i="4"/>
  <c r="M843" i="4" s="1"/>
  <c r="I843" i="4"/>
  <c r="L843" i="4" s="1"/>
  <c r="J993" i="4"/>
  <c r="M993" i="4" s="1"/>
  <c r="I993" i="4"/>
  <c r="L993" i="4" s="1"/>
  <c r="J468" i="4"/>
  <c r="M468" i="4" s="1"/>
  <c r="I468" i="4"/>
  <c r="L468" i="4" s="1"/>
  <c r="J613" i="4"/>
  <c r="M613" i="4" s="1"/>
  <c r="I613" i="4"/>
  <c r="L613" i="4" s="1"/>
  <c r="J888" i="4"/>
  <c r="M888" i="4" s="1"/>
  <c r="I888" i="4"/>
  <c r="L888" i="4" s="1"/>
  <c r="J1085" i="4"/>
  <c r="M1085" i="4" s="1"/>
  <c r="I1085" i="4"/>
  <c r="L1085" i="4" s="1"/>
  <c r="J991" i="4"/>
  <c r="M991" i="4" s="1"/>
  <c r="I991" i="4"/>
  <c r="L991" i="4" s="1"/>
  <c r="J696" i="4"/>
  <c r="M696" i="4" s="1"/>
  <c r="I696" i="4"/>
  <c r="L696" i="4" s="1"/>
  <c r="J400" i="4"/>
  <c r="M400" i="4" s="1"/>
  <c r="I400" i="4"/>
  <c r="L400" i="4" s="1"/>
  <c r="J838" i="4"/>
  <c r="M838" i="4" s="1"/>
  <c r="I838" i="4"/>
  <c r="L838" i="4" s="1"/>
  <c r="J651" i="4"/>
  <c r="M651" i="4" s="1"/>
  <c r="I651" i="4"/>
  <c r="L651" i="4" s="1"/>
  <c r="J678" i="4"/>
  <c r="M678" i="4" s="1"/>
  <c r="I678" i="4"/>
  <c r="L678" i="4" s="1"/>
  <c r="J697" i="4"/>
  <c r="M697" i="4" s="1"/>
  <c r="I697" i="4"/>
  <c r="L697" i="4" s="1"/>
  <c r="J439" i="4"/>
  <c r="M439" i="4" s="1"/>
  <c r="I439" i="4"/>
  <c r="L439" i="4" s="1"/>
  <c r="J433" i="4"/>
  <c r="M433" i="4" s="1"/>
  <c r="I433" i="4"/>
  <c r="L433" i="4" s="1"/>
  <c r="J1075" i="4"/>
  <c r="M1075" i="4" s="1"/>
  <c r="I1075" i="4"/>
  <c r="L1075" i="4" s="1"/>
  <c r="J590" i="4"/>
  <c r="M590" i="4" s="1"/>
  <c r="I590" i="4"/>
  <c r="L590" i="4" s="1"/>
  <c r="J777" i="4"/>
  <c r="M777" i="4" s="1"/>
  <c r="I777" i="4"/>
  <c r="L777" i="4" s="1"/>
  <c r="J749" i="4"/>
  <c r="M749" i="4" s="1"/>
  <c r="I749" i="4"/>
  <c r="L749" i="4" s="1"/>
  <c r="J851" i="4"/>
  <c r="M851" i="4" s="1"/>
  <c r="I851" i="4"/>
  <c r="L851" i="4" s="1"/>
  <c r="J554" i="4"/>
  <c r="M554" i="4" s="1"/>
  <c r="I554" i="4"/>
  <c r="L554" i="4" s="1"/>
  <c r="J1118" i="4"/>
  <c r="M1118" i="4" s="1"/>
  <c r="I1118" i="4"/>
  <c r="L1118" i="4" s="1"/>
  <c r="J387" i="4"/>
  <c r="M387" i="4" s="1"/>
  <c r="I387" i="4"/>
  <c r="L387" i="4" s="1"/>
  <c r="J1133" i="4"/>
  <c r="M1133" i="4" s="1"/>
  <c r="I1133" i="4"/>
  <c r="L1133" i="4" s="1"/>
  <c r="J897" i="4"/>
  <c r="M897" i="4" s="1"/>
  <c r="I897" i="4"/>
  <c r="L897" i="4" s="1"/>
  <c r="J164" i="4"/>
  <c r="M164" i="4" s="1"/>
  <c r="I164" i="4"/>
  <c r="L164" i="4" s="1"/>
  <c r="J857" i="4"/>
  <c r="M857" i="4" s="1"/>
  <c r="I857" i="4"/>
  <c r="L857" i="4" s="1"/>
  <c r="J527" i="4"/>
  <c r="M527" i="4" s="1"/>
  <c r="I527" i="4"/>
  <c r="L527" i="4" s="1"/>
  <c r="J1121" i="4"/>
  <c r="M1121" i="4" s="1"/>
  <c r="I1121" i="4"/>
  <c r="L1121" i="4" s="1"/>
  <c r="J824" i="4"/>
  <c r="M824" i="4" s="1"/>
  <c r="I824" i="4"/>
  <c r="L824" i="4" s="1"/>
  <c r="J534" i="4"/>
  <c r="M534" i="4" s="1"/>
  <c r="I534" i="4"/>
  <c r="L534" i="4" s="1"/>
  <c r="J266" i="4"/>
  <c r="M266" i="4" s="1"/>
  <c r="I266" i="4"/>
  <c r="L266" i="4" s="1"/>
  <c r="J615" i="4"/>
  <c r="M615" i="4" s="1"/>
  <c r="I615" i="4"/>
  <c r="L615" i="4" s="1"/>
  <c r="J688" i="4"/>
  <c r="M688" i="4" s="1"/>
  <c r="I688" i="4"/>
  <c r="L688" i="4" s="1"/>
  <c r="J974" i="4"/>
  <c r="M974" i="4" s="1"/>
  <c r="I974" i="4"/>
  <c r="L974" i="4" s="1"/>
  <c r="J972" i="4"/>
  <c r="M972" i="4" s="1"/>
  <c r="I972" i="4"/>
  <c r="L972" i="4" s="1"/>
  <c r="J715" i="4"/>
  <c r="M715" i="4" s="1"/>
  <c r="I715" i="4"/>
  <c r="L715" i="4" s="1"/>
  <c r="J221" i="4"/>
  <c r="M221" i="4" s="1"/>
  <c r="I221" i="4"/>
  <c r="L221" i="4" s="1"/>
  <c r="J206" i="4"/>
  <c r="M206" i="4" s="1"/>
  <c r="I206" i="4"/>
  <c r="L206" i="4" s="1"/>
  <c r="J957" i="4"/>
  <c r="M957" i="4" s="1"/>
  <c r="I957" i="4"/>
  <c r="L957" i="4" s="1"/>
  <c r="J294" i="4"/>
  <c r="M294" i="4" s="1"/>
  <c r="I294" i="4"/>
  <c r="L294" i="4" s="1"/>
  <c r="J819" i="4"/>
  <c r="M819" i="4" s="1"/>
  <c r="I819" i="4"/>
  <c r="L819" i="4" s="1"/>
  <c r="J560" i="4"/>
  <c r="M560" i="4" s="1"/>
  <c r="I560" i="4"/>
  <c r="L560" i="4" s="1"/>
  <c r="J732" i="4"/>
  <c r="M732" i="4" s="1"/>
  <c r="I732" i="4"/>
  <c r="L732" i="4" s="1"/>
  <c r="J914" i="4"/>
  <c r="M914" i="4" s="1"/>
  <c r="I914" i="4"/>
  <c r="L914" i="4" s="1"/>
  <c r="J900" i="4"/>
  <c r="M900" i="4" s="1"/>
  <c r="I900" i="4"/>
  <c r="L900" i="4" s="1"/>
  <c r="J858" i="4"/>
  <c r="M858" i="4" s="1"/>
  <c r="I858" i="4"/>
  <c r="L858" i="4" s="1"/>
  <c r="J822" i="4"/>
  <c r="M822" i="4" s="1"/>
  <c r="I822" i="4"/>
  <c r="L822" i="4" s="1"/>
  <c r="J1127" i="4"/>
  <c r="M1127" i="4" s="1"/>
  <c r="I1127" i="4"/>
  <c r="L1127" i="4" s="1"/>
  <c r="J548" i="4"/>
  <c r="M548" i="4" s="1"/>
  <c r="I548" i="4"/>
  <c r="L548" i="4" s="1"/>
  <c r="J1074" i="4"/>
  <c r="M1074" i="4" s="1"/>
  <c r="I1074" i="4"/>
  <c r="L1074" i="4" s="1"/>
  <c r="J1129" i="4"/>
  <c r="M1129" i="4" s="1"/>
  <c r="I1129" i="4"/>
  <c r="L1129" i="4" s="1"/>
  <c r="J730" i="4"/>
  <c r="M730" i="4" s="1"/>
  <c r="I730" i="4"/>
  <c r="L730" i="4" s="1"/>
  <c r="J820" i="4"/>
  <c r="M820" i="4" s="1"/>
  <c r="I820" i="4"/>
  <c r="L820" i="4" s="1"/>
  <c r="J417" i="4"/>
  <c r="M417" i="4" s="1"/>
  <c r="I417" i="4"/>
  <c r="L417" i="4" s="1"/>
  <c r="J198" i="4"/>
  <c r="M198" i="4" s="1"/>
  <c r="I198" i="4"/>
  <c r="L198" i="4" s="1"/>
  <c r="J521" i="4"/>
  <c r="M521" i="4" s="1"/>
  <c r="I521" i="4"/>
  <c r="L521" i="4" s="1"/>
  <c r="J171" i="4"/>
  <c r="M171" i="4" s="1"/>
  <c r="I171" i="4"/>
  <c r="L171" i="4" s="1"/>
  <c r="J840" i="4"/>
  <c r="M840" i="4" s="1"/>
  <c r="I840" i="4"/>
  <c r="L840" i="4" s="1"/>
  <c r="J771" i="4"/>
  <c r="M771" i="4" s="1"/>
  <c r="I771" i="4"/>
  <c r="L771" i="4" s="1"/>
  <c r="J40" i="4"/>
  <c r="M40" i="4" s="1"/>
  <c r="I40" i="4"/>
  <c r="L40" i="4" s="1"/>
  <c r="K919" i="4" l="1"/>
  <c r="K259" i="4"/>
  <c r="K682" i="4"/>
  <c r="K973" i="4"/>
  <c r="K923" i="4"/>
  <c r="K471" i="4"/>
  <c r="K99" i="4"/>
  <c r="K396" i="4"/>
  <c r="K556" i="4"/>
  <c r="K100" i="4"/>
  <c r="K322" i="4"/>
  <c r="K558" i="4"/>
  <c r="K1071" i="4"/>
  <c r="K644" i="4"/>
  <c r="K474" i="4"/>
  <c r="K226" i="4"/>
  <c r="K103" i="4"/>
  <c r="K809" i="4"/>
  <c r="K989" i="4"/>
  <c r="K716" i="4"/>
  <c r="K369" i="4"/>
  <c r="K150" i="4"/>
  <c r="K360" i="4"/>
  <c r="K1008" i="4"/>
  <c r="K1015" i="4"/>
  <c r="K15" i="4"/>
  <c r="K631" i="4"/>
  <c r="K416" i="4"/>
  <c r="K937" i="4"/>
  <c r="K891" i="4"/>
  <c r="K1001" i="4"/>
  <c r="K343" i="4"/>
  <c r="K171" i="4"/>
  <c r="K820" i="4"/>
  <c r="K548" i="4"/>
  <c r="K819" i="4"/>
  <c r="K221" i="4"/>
  <c r="K688" i="4"/>
  <c r="K824" i="4"/>
  <c r="K164" i="4"/>
  <c r="K1118" i="4"/>
  <c r="K777" i="4"/>
  <c r="K439" i="4"/>
  <c r="K838" i="4"/>
  <c r="K1085" i="4"/>
  <c r="K993" i="4"/>
  <c r="K594" i="4"/>
  <c r="K109" i="4"/>
  <c r="K454" i="4"/>
  <c r="K700" i="4"/>
  <c r="K311" i="4"/>
  <c r="K69" i="4"/>
  <c r="K786" i="4"/>
  <c r="K28" i="4"/>
  <c r="K814" i="4"/>
  <c r="K121" i="4"/>
  <c r="K13" i="4"/>
  <c r="K813" i="4"/>
  <c r="K361" i="4"/>
  <c r="K830" i="4"/>
  <c r="K469" i="4"/>
  <c r="K679" i="4"/>
  <c r="K263" i="4"/>
  <c r="K94" i="4"/>
  <c r="K768" i="4"/>
  <c r="K187" i="4"/>
  <c r="K659" i="4"/>
  <c r="K5" i="4"/>
  <c r="K249" i="4"/>
  <c r="K236" i="4"/>
  <c r="K295" i="4"/>
  <c r="K585" i="4"/>
  <c r="K255" i="4"/>
  <c r="K1007" i="4"/>
  <c r="K984" i="4"/>
  <c r="K738" i="4"/>
  <c r="K496" i="4"/>
  <c r="K1025" i="4"/>
  <c r="K1080" i="4"/>
  <c r="K1149" i="4"/>
  <c r="K1108" i="4"/>
  <c r="K578" i="4"/>
  <c r="K131" i="4"/>
  <c r="K477" i="4"/>
  <c r="K1069" i="4"/>
  <c r="K320" i="4"/>
  <c r="K1060" i="4"/>
  <c r="K340" i="4"/>
  <c r="K137" i="4"/>
  <c r="K982" i="4"/>
  <c r="K314" i="4"/>
  <c r="K445" i="4"/>
  <c r="K484" i="4"/>
  <c r="K1113" i="4"/>
  <c r="K1072" i="4"/>
  <c r="K902" i="4"/>
  <c r="K1106" i="4"/>
  <c r="K243" i="4"/>
  <c r="K669" i="4"/>
  <c r="K624" i="4"/>
  <c r="K898" i="4"/>
  <c r="K569" i="4"/>
  <c r="K467" i="4"/>
  <c r="K169" i="4"/>
  <c r="K359" i="4"/>
  <c r="K958" i="4"/>
  <c r="K502" i="4"/>
  <c r="K91" i="4"/>
  <c r="K865" i="4"/>
  <c r="K149" i="4"/>
  <c r="K151" i="4"/>
  <c r="K673" i="4"/>
  <c r="K1141" i="4"/>
  <c r="K284" i="4"/>
  <c r="K1140" i="4"/>
  <c r="K1107" i="4"/>
  <c r="K1079" i="4"/>
  <c r="K742" i="4"/>
  <c r="K660" i="4"/>
  <c r="K868" i="4"/>
  <c r="K943" i="4"/>
  <c r="K864" i="4"/>
  <c r="K148" i="4"/>
  <c r="K147" i="4"/>
  <c r="K752" i="4"/>
  <c r="K61" i="4"/>
  <c r="K917" i="4"/>
  <c r="K327" i="4"/>
  <c r="K170" i="4"/>
  <c r="K690" i="4"/>
  <c r="K1070" i="4"/>
  <c r="K326" i="4"/>
  <c r="K252" i="4"/>
  <c r="K634" i="4"/>
  <c r="K227" i="4"/>
  <c r="K135" i="4"/>
  <c r="K57" i="4"/>
  <c r="K130" i="4"/>
  <c r="K168" i="4"/>
  <c r="K1004" i="4"/>
  <c r="K951" i="4"/>
  <c r="K726" i="4"/>
  <c r="K1063" i="4"/>
  <c r="K319" i="4"/>
  <c r="K792" i="4"/>
  <c r="K423" i="4"/>
  <c r="K623" i="4"/>
  <c r="K1139" i="4"/>
  <c r="K21" i="4"/>
  <c r="K1033" i="4"/>
  <c r="K605" i="4"/>
  <c r="K306" i="4"/>
  <c r="K1020" i="4"/>
  <c r="K191" i="4"/>
  <c r="K1115" i="4"/>
  <c r="K1151" i="4"/>
  <c r="K724" i="4"/>
  <c r="K869" i="4"/>
  <c r="K855" i="4"/>
  <c r="K847" i="4"/>
  <c r="K949" i="4"/>
  <c r="K793" i="4"/>
  <c r="K687" i="4"/>
  <c r="K799" i="4"/>
  <c r="K303" i="4"/>
  <c r="K279" i="4"/>
  <c r="K964" i="4"/>
  <c r="K721" i="4"/>
  <c r="K764" i="4"/>
  <c r="K504" i="4"/>
  <c r="K505" i="4"/>
  <c r="K305" i="4"/>
  <c r="K1061" i="4"/>
  <c r="K878" i="4"/>
  <c r="K998" i="4"/>
  <c r="K506" i="4"/>
  <c r="K642" i="4"/>
  <c r="K62" i="4"/>
  <c r="K563" i="4"/>
  <c r="K849" i="4"/>
  <c r="K1153" i="4"/>
  <c r="K352" i="4"/>
  <c r="K620" i="4"/>
  <c r="K188" i="4"/>
  <c r="K310" i="4"/>
  <c r="K83" i="4"/>
  <c r="K233" i="4"/>
  <c r="K362" i="4"/>
  <c r="K622" i="4"/>
  <c r="K656" i="4"/>
  <c r="K1110" i="4"/>
  <c r="K1082" i="4"/>
  <c r="K277" i="4"/>
  <c r="K479" i="4"/>
  <c r="K636" i="4"/>
  <c r="K1144" i="4"/>
  <c r="K874" i="4"/>
  <c r="K1146" i="4"/>
  <c r="K155" i="4"/>
  <c r="K64" i="4"/>
  <c r="K117" i="4"/>
  <c r="K946" i="4"/>
  <c r="K1021" i="4"/>
  <c r="K34" i="4"/>
  <c r="K1067" i="4"/>
  <c r="K358" i="4"/>
  <c r="K938" i="4"/>
  <c r="K637" i="4"/>
  <c r="K879" i="4"/>
  <c r="K866" i="4"/>
  <c r="K795" i="4"/>
  <c r="K351" i="4"/>
  <c r="K1052" i="4"/>
  <c r="K309" i="4"/>
  <c r="K746" i="4"/>
  <c r="K402" i="4"/>
  <c r="K1092" i="4"/>
  <c r="K618" i="4"/>
  <c r="K202" i="4"/>
  <c r="K932" i="4"/>
  <c r="K935" i="4"/>
  <c r="K999" i="4"/>
  <c r="K143" i="4"/>
  <c r="K287" i="4"/>
  <c r="K160" i="4"/>
  <c r="K1155" i="4"/>
  <c r="K54" i="4"/>
  <c r="K1090" i="4"/>
  <c r="K189" i="4"/>
  <c r="K403" i="4"/>
  <c r="K712" i="4"/>
  <c r="K388" i="4"/>
  <c r="K806" i="4"/>
  <c r="K283" i="4"/>
  <c r="K65" i="4"/>
  <c r="K725" i="4"/>
  <c r="K325" i="4"/>
  <c r="K812" i="4"/>
  <c r="K661" i="4"/>
  <c r="K186" i="4"/>
  <c r="K684" i="4"/>
  <c r="K986" i="4"/>
  <c r="K495" i="4"/>
  <c r="K257" i="4"/>
  <c r="K971" i="4"/>
  <c r="K706" i="4"/>
  <c r="K900" i="4"/>
  <c r="K1088" i="4"/>
  <c r="K341" i="4"/>
  <c r="K401" i="4"/>
  <c r="K141" i="4"/>
  <c r="K86" i="4"/>
  <c r="K331" i="4"/>
  <c r="K223" i="4"/>
  <c r="K500" i="4"/>
  <c r="K562" i="4"/>
  <c r="K53" i="4"/>
  <c r="K875" i="4"/>
  <c r="K241" i="4"/>
  <c r="K761" i="4"/>
  <c r="K244" i="4"/>
  <c r="K281" i="4"/>
  <c r="K177" i="4"/>
  <c r="K719" i="4"/>
  <c r="K886" i="4"/>
  <c r="K970" i="4"/>
  <c r="K37" i="4"/>
  <c r="K492" i="4"/>
  <c r="K307" i="4"/>
  <c r="K461" i="4"/>
  <c r="K157" i="4"/>
  <c r="K366" i="4"/>
  <c r="K565" i="4"/>
  <c r="K744" i="4"/>
  <c r="K280" i="4"/>
  <c r="K797" i="4"/>
  <c r="K449" i="4"/>
  <c r="K807" i="4"/>
  <c r="K939" i="4"/>
  <c r="K1019" i="4"/>
  <c r="K1122" i="4"/>
  <c r="K267" i="4"/>
  <c r="K653" i="4"/>
  <c r="K129" i="4"/>
  <c r="K190" i="4"/>
  <c r="K253" i="4"/>
  <c r="K674" i="4"/>
  <c r="K347" i="4"/>
  <c r="K762" i="4"/>
  <c r="K950" i="4"/>
  <c r="K1057" i="4"/>
  <c r="K486" i="4"/>
  <c r="K365" i="4"/>
  <c r="K577" i="4"/>
  <c r="K38" i="4"/>
  <c r="K796" i="4"/>
  <c r="K357" i="4"/>
  <c r="K546" i="4"/>
  <c r="K945" i="4"/>
  <c r="K152" i="4"/>
  <c r="K1087" i="4"/>
  <c r="K652" i="4"/>
  <c r="K604" i="4"/>
  <c r="K146" i="4"/>
  <c r="K345" i="4"/>
  <c r="K1091" i="4"/>
  <c r="K43" i="4"/>
  <c r="K848" i="4"/>
  <c r="K619" i="4"/>
  <c r="K46" i="4"/>
  <c r="K560" i="4"/>
  <c r="K206" i="4"/>
  <c r="K974" i="4"/>
  <c r="K534" i="4"/>
  <c r="K857" i="4"/>
  <c r="K387" i="4"/>
  <c r="K749" i="4"/>
  <c r="K433" i="4"/>
  <c r="K651" i="4"/>
  <c r="K991" i="4"/>
  <c r="K468" i="4"/>
  <c r="K1016" i="4"/>
  <c r="K760" i="4"/>
  <c r="K840" i="4"/>
  <c r="K417" i="4"/>
  <c r="K1074" i="4"/>
  <c r="K858" i="4"/>
  <c r="K159" i="4"/>
  <c r="K84" i="4"/>
  <c r="K1097" i="4"/>
  <c r="K1157" i="4"/>
  <c r="K457" i="4"/>
  <c r="K173" i="4"/>
  <c r="K63" i="4"/>
  <c r="K1081" i="4"/>
  <c r="K789" i="4"/>
  <c r="K478" i="4"/>
  <c r="K987" i="4"/>
  <c r="K592" i="4"/>
  <c r="K297" i="4"/>
  <c r="K703" i="4"/>
  <c r="K288" i="4"/>
  <c r="K543" i="4"/>
  <c r="K395" i="4"/>
  <c r="K1158" i="4"/>
  <c r="K456" i="4"/>
  <c r="K158" i="4"/>
  <c r="K802" i="4"/>
  <c r="K176" i="4"/>
  <c r="K926" i="4"/>
  <c r="K1022" i="4"/>
  <c r="K441" i="4"/>
  <c r="K1012" i="4"/>
  <c r="K1029" i="4"/>
  <c r="K662" i="4"/>
  <c r="K242" i="4"/>
  <c r="K960" i="4"/>
  <c r="K934" i="4"/>
  <c r="K194" i="4"/>
  <c r="K962" i="4"/>
  <c r="K794" i="4"/>
  <c r="K583" i="4"/>
  <c r="K40" i="4"/>
  <c r="K521" i="4"/>
  <c r="K730" i="4"/>
  <c r="K1127" i="4"/>
  <c r="K914" i="4"/>
  <c r="K294" i="4"/>
  <c r="K715" i="4"/>
  <c r="K615" i="4"/>
  <c r="K1121" i="4"/>
  <c r="K897" i="4"/>
  <c r="K554" i="4"/>
  <c r="K590" i="4"/>
  <c r="K697" i="4"/>
  <c r="K400" i="4"/>
  <c r="K888" i="4"/>
  <c r="K843" i="4"/>
  <c r="K1043" i="4"/>
  <c r="K1152" i="4"/>
  <c r="K95" i="4"/>
  <c r="K692" i="4"/>
  <c r="K693" i="4"/>
  <c r="K596" i="4"/>
  <c r="K892" i="4"/>
  <c r="K85" i="4"/>
  <c r="K608" i="4"/>
  <c r="K992" i="4"/>
  <c r="K672" i="4"/>
  <c r="K66" i="4"/>
  <c r="K747" i="4"/>
  <c r="K342" i="4"/>
  <c r="K598" i="4"/>
  <c r="K430" i="4"/>
  <c r="K262" i="4"/>
  <c r="K174" i="4"/>
  <c r="K890" i="4"/>
  <c r="K936" i="4"/>
  <c r="K35" i="4"/>
  <c r="K89" i="4"/>
  <c r="K435" i="4"/>
  <c r="K784" i="4"/>
  <c r="K321" i="4"/>
  <c r="K142" i="4"/>
  <c r="K676" i="4"/>
  <c r="K123" i="4"/>
  <c r="K434" i="4"/>
  <c r="K432" i="4"/>
  <c r="K717" i="4"/>
  <c r="K460" i="4"/>
  <c r="K145" i="4"/>
  <c r="K41" i="4"/>
  <c r="K371" i="4"/>
  <c r="K602" i="4"/>
  <c r="K1137" i="4"/>
  <c r="K42" i="4"/>
  <c r="K584" i="4"/>
  <c r="K228" i="4"/>
  <c r="K790" i="4"/>
  <c r="K330" i="4"/>
  <c r="K299" i="4"/>
  <c r="K593" i="4"/>
  <c r="K245" i="4"/>
  <c r="K916" i="4"/>
  <c r="K422" i="4"/>
  <c r="K458" i="4"/>
  <c r="K740" i="4"/>
  <c r="K1135" i="4"/>
  <c r="K124" i="4"/>
  <c r="K256" i="4"/>
  <c r="K930" i="4"/>
  <c r="K349" i="4"/>
  <c r="K1044" i="4"/>
  <c r="K329" i="4"/>
  <c r="K112" i="4"/>
  <c r="K337" i="4"/>
  <c r="K163" i="4"/>
  <c r="K132" i="4"/>
  <c r="K316" i="4"/>
  <c r="K377" i="4"/>
  <c r="K1053" i="4"/>
  <c r="K134" i="4"/>
  <c r="K1143" i="4"/>
  <c r="K133" i="4"/>
  <c r="K367" i="4"/>
  <c r="K1011" i="4"/>
  <c r="K906" i="4"/>
  <c r="K976" i="4"/>
  <c r="K1023" i="4"/>
  <c r="K530" i="4"/>
  <c r="K355" i="4"/>
  <c r="K953" i="4"/>
  <c r="K680" i="4"/>
  <c r="K225" i="4"/>
  <c r="K318" i="4"/>
  <c r="K125" i="4"/>
  <c r="K728" i="4"/>
  <c r="K336" i="4"/>
  <c r="K20" i="4"/>
  <c r="K436" i="4"/>
  <c r="K350" i="4"/>
  <c r="K810" i="4"/>
  <c r="K545" i="4"/>
  <c r="K79" i="4"/>
  <c r="K376" i="4"/>
  <c r="K1150" i="4"/>
  <c r="K224" i="4"/>
  <c r="K1037" i="4"/>
  <c r="K185" i="4"/>
  <c r="K282" i="4"/>
  <c r="K215" i="4"/>
  <c r="K654" i="4"/>
  <c r="K275" i="4"/>
  <c r="K332" i="4"/>
  <c r="K685" i="4"/>
  <c r="K426" i="4"/>
  <c r="K1116" i="4"/>
  <c r="K1062" i="4"/>
  <c r="K207" i="4"/>
  <c r="K59" i="4"/>
  <c r="K846" i="4"/>
  <c r="K487" i="4"/>
  <c r="K570" i="4"/>
  <c r="K723" i="4"/>
  <c r="K815" i="4"/>
  <c r="K348" i="4"/>
  <c r="K842" i="4"/>
  <c r="K1032" i="4"/>
  <c r="K854" i="4"/>
  <c r="K870" i="4"/>
  <c r="K579" i="4"/>
  <c r="K509" i="4"/>
  <c r="K490" i="4"/>
  <c r="K179" i="4"/>
  <c r="K920" i="4"/>
  <c r="K192" i="4"/>
  <c r="K136" i="4"/>
  <c r="K983" i="4"/>
  <c r="K411" i="4"/>
  <c r="K491" i="4"/>
  <c r="K438" i="4"/>
  <c r="K1148" i="4"/>
  <c r="K603" i="4"/>
  <c r="K1026" i="4"/>
  <c r="K429" i="4"/>
  <c r="K1114" i="4"/>
  <c r="K181" i="4"/>
  <c r="K901" i="4"/>
  <c r="K463" i="4"/>
  <c r="K339" i="4"/>
  <c r="K977" i="4"/>
  <c r="K1145" i="4"/>
  <c r="K101" i="4"/>
  <c r="K503" i="4"/>
  <c r="K427" i="4"/>
  <c r="K428" i="4"/>
  <c r="K1066" i="4"/>
  <c r="K408" i="4"/>
  <c r="K837" i="4"/>
  <c r="K587" i="4"/>
  <c r="K92" i="4"/>
  <c r="K144" i="4"/>
  <c r="K643" i="4"/>
  <c r="K791" i="4"/>
  <c r="K501" i="4"/>
  <c r="K44" i="4"/>
  <c r="K261" i="4"/>
  <c r="K1100" i="4"/>
  <c r="K494" i="4"/>
  <c r="K36" i="4"/>
  <c r="K300" i="4"/>
  <c r="K394" i="4"/>
  <c r="K1089" i="4"/>
  <c r="K771" i="4"/>
  <c r="K198" i="4"/>
  <c r="K1129" i="4"/>
  <c r="K822" i="4"/>
  <c r="K732" i="4"/>
  <c r="K957" i="4"/>
  <c r="K972" i="4"/>
  <c r="K266" i="4"/>
  <c r="K527" i="4"/>
  <c r="K1133" i="4"/>
  <c r="K851" i="4"/>
  <c r="K1075" i="4"/>
  <c r="K678" i="4"/>
  <c r="K696" i="4"/>
  <c r="K613" i="4"/>
  <c r="K671" i="4"/>
  <c r="K264" i="4"/>
  <c r="K581" i="4"/>
  <c r="K573" i="4"/>
  <c r="K535" i="4"/>
  <c r="K918" i="4"/>
  <c r="K609" i="4"/>
  <c r="K269" i="4"/>
  <c r="K6" i="4"/>
  <c r="K197" i="4"/>
  <c r="K785" i="4"/>
  <c r="K751" i="4"/>
  <c r="K698" i="4"/>
  <c r="K447" i="4"/>
  <c r="K29" i="4"/>
  <c r="K375" i="4"/>
  <c r="K368" i="4"/>
  <c r="K831" i="4"/>
  <c r="K356" i="4"/>
  <c r="K240" i="4"/>
  <c r="K601" i="4"/>
  <c r="K247" i="4"/>
  <c r="K248" i="4"/>
  <c r="K317" i="4"/>
  <c r="K1002" i="4"/>
  <c r="K1018" i="4"/>
  <c r="K867" i="4"/>
  <c r="K782" i="4"/>
  <c r="K929" i="4"/>
  <c r="K498" i="4"/>
  <c r="K254" i="4"/>
  <c r="K941" i="4"/>
  <c r="K988" i="4"/>
  <c r="K476" i="4"/>
  <c r="K415" i="4"/>
  <c r="K568" i="4"/>
  <c r="K497" i="4"/>
  <c r="K940" i="4"/>
  <c r="K985" i="4"/>
  <c r="K702" i="4"/>
  <c r="K334" i="4"/>
  <c r="K459" i="4"/>
  <c r="K405" i="4"/>
  <c r="K595" i="4"/>
  <c r="K566" i="4"/>
  <c r="K304" i="4"/>
  <c r="K301" i="4"/>
  <c r="K285" i="4"/>
  <c r="K1048" i="4"/>
  <c r="K481" i="4"/>
  <c r="K655" i="4"/>
  <c r="K45" i="4"/>
  <c r="K931" i="4"/>
  <c r="K1112" i="4"/>
  <c r="K895" i="4"/>
  <c r="K344" i="4"/>
  <c r="K407" i="4"/>
  <c r="K335" i="4"/>
  <c r="K409" i="4"/>
  <c r="K338" i="4"/>
  <c r="K115" i="4"/>
  <c r="K104" i="4"/>
  <c r="K1056" i="4"/>
  <c r="K591" i="4"/>
  <c r="K1049" i="4"/>
  <c r="K1035" i="4"/>
  <c r="K483" i="4"/>
  <c r="K769" i="4"/>
  <c r="K33" i="4"/>
  <c r="K1051" i="4"/>
  <c r="K800" i="4"/>
  <c r="K689" i="4"/>
  <c r="K834" i="4"/>
  <c r="K912" i="4"/>
  <c r="K722" i="4"/>
  <c r="K328" i="4"/>
  <c r="K126" i="4"/>
  <c r="K499" i="4"/>
  <c r="K635" i="4"/>
  <c r="K739" i="4"/>
  <c r="K14" i="4"/>
  <c r="K526" i="4"/>
  <c r="K910" i="4"/>
  <c r="K346" i="4"/>
  <c r="K102" i="4"/>
  <c r="K1160" i="4"/>
  <c r="K701" i="4"/>
  <c r="K645" i="4"/>
  <c r="K222" i="4"/>
  <c r="K302" i="4"/>
  <c r="K841" i="4"/>
  <c r="K128" i="4"/>
  <c r="K798" i="4"/>
  <c r="K493" i="4"/>
  <c r="K1050" i="4"/>
  <c r="K315" i="4"/>
  <c r="K446" i="4"/>
  <c r="K216" i="4"/>
  <c r="K178" i="4"/>
  <c r="K211" i="4"/>
  <c r="K251" i="4"/>
  <c r="K667" i="4"/>
  <c r="K961" i="4"/>
  <c r="K911" i="4"/>
  <c r="K333" i="4"/>
  <c r="K873" i="4"/>
  <c r="K296" i="4"/>
  <c r="K885" i="4"/>
  <c r="K1109" i="4"/>
  <c r="K39" i="4"/>
  <c r="K668" i="4"/>
  <c r="K648" i="4"/>
  <c r="K720" i="4"/>
  <c r="K650" i="4"/>
  <c r="K127" i="4"/>
  <c r="K872" i="4"/>
  <c r="K364" i="4"/>
  <c r="K489" i="4"/>
  <c r="K871" i="4"/>
  <c r="K184" i="4"/>
  <c r="K963" i="4"/>
  <c r="K363" i="4"/>
  <c r="K406" i="4"/>
  <c r="K763" i="4"/>
  <c r="K947" i="4"/>
  <c r="K801" i="4"/>
  <c r="K508" i="4"/>
  <c r="K1010" i="4"/>
  <c r="K308" i="4"/>
  <c r="K1030" i="4"/>
  <c r="K861" i="4"/>
  <c r="K1009" i="4"/>
  <c r="K1013" i="4"/>
  <c r="K876" i="4"/>
  <c r="K200" i="4"/>
  <c r="K1041" i="4"/>
  <c r="K877" i="4"/>
  <c r="K47" i="4"/>
  <c r="K968" i="4"/>
  <c r="K942" i="4"/>
  <c r="K507" i="4"/>
  <c r="K588" i="4"/>
  <c r="K32" i="4"/>
  <c r="K232" i="4"/>
  <c r="K448" i="4"/>
  <c r="K50" i="4"/>
  <c r="K743" i="4"/>
  <c r="K183" i="4"/>
  <c r="K965" i="4"/>
  <c r="K1059" i="4"/>
  <c r="K55" i="4"/>
  <c r="K201" i="4"/>
  <c r="K1111" i="4"/>
  <c r="K959" i="4"/>
  <c r="K884" i="4"/>
  <c r="K664" i="4"/>
  <c r="K60" i="4"/>
  <c r="K1038" i="4"/>
  <c r="K967" i="4"/>
  <c r="K704" i="4"/>
  <c r="K404" i="4"/>
  <c r="K378" i="4"/>
  <c r="K392" i="4"/>
  <c r="K154" i="4"/>
  <c r="K633" i="4"/>
  <c r="K770" i="4"/>
  <c r="K1142" i="4"/>
  <c r="K948" i="4"/>
  <c r="K239" i="4"/>
  <c r="K203" i="4"/>
  <c r="K56" i="4"/>
  <c r="K1058" i="4"/>
  <c r="K1084" i="4"/>
  <c r="K582" i="4"/>
  <c r="K632" i="4"/>
  <c r="K880" i="4"/>
  <c r="K933" i="4"/>
  <c r="K979" i="4"/>
  <c r="K488" i="4"/>
  <c r="K1039" i="4"/>
  <c r="K1034" i="4"/>
  <c r="K766" i="4"/>
  <c r="K138" i="4"/>
  <c r="K391" i="4"/>
  <c r="K657" i="4"/>
  <c r="K745" i="4"/>
  <c r="K246" i="4"/>
  <c r="K597" i="4"/>
  <c r="K412" i="4"/>
  <c r="K975" i="4"/>
  <c r="K995" i="4"/>
  <c r="K510" i="4"/>
  <c r="K639" i="4"/>
  <c r="K276" i="4"/>
  <c r="K156" i="4"/>
  <c r="K425" i="4"/>
  <c r="K231" i="4"/>
  <c r="K1014" i="4"/>
  <c r="K298" i="4"/>
  <c r="K860" i="4"/>
  <c r="K1147" i="4"/>
  <c r="K278" i="4"/>
  <c r="K731" i="4"/>
  <c r="K444" i="4"/>
  <c r="K658" i="4"/>
  <c r="K621" i="4"/>
  <c r="K180" i="4"/>
  <c r="K182" i="4"/>
  <c r="K666" i="4"/>
  <c r="K952" i="4"/>
  <c r="K944" i="4"/>
  <c r="K748" i="4"/>
  <c r="K665" i="4"/>
  <c r="K51" i="4"/>
  <c r="K1027" i="4"/>
  <c r="K629" i="4"/>
  <c r="K393" i="4"/>
  <c r="K978" i="4"/>
  <c r="K58" i="4"/>
  <c r="K1105" i="4"/>
  <c r="K564" i="4"/>
  <c r="K567" i="4"/>
  <c r="K718" i="4"/>
  <c r="K630" i="4"/>
  <c r="K1036" i="4"/>
  <c r="K774" i="4"/>
  <c r="K705" i="4"/>
  <c r="K1003" i="4"/>
  <c r="K663" i="4"/>
  <c r="K462" i="4"/>
  <c r="K1005" i="4"/>
  <c r="K765" i="4"/>
  <c r="K638" i="4"/>
  <c r="K863" i="4"/>
  <c r="K1017" i="4"/>
  <c r="K82" i="4"/>
  <c r="K1065" i="4"/>
  <c r="K1156" i="4"/>
  <c r="K969" i="4"/>
  <c r="K1154" i="4"/>
  <c r="K153" i="4"/>
  <c r="K465" i="4"/>
  <c r="K353" i="4"/>
  <c r="K210" i="4"/>
  <c r="K893" i="4"/>
  <c r="K1138" i="4"/>
  <c r="K862" i="4"/>
  <c r="K193" i="4"/>
  <c r="K966" i="4"/>
  <c r="K273" i="4"/>
  <c r="K670" i="4"/>
  <c r="K1028" i="4"/>
  <c r="K767" i="4"/>
  <c r="K853" i="4"/>
  <c r="K773" i="4"/>
  <c r="K450" i="4"/>
  <c r="P760" i="4"/>
  <c r="K3"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74"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45"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75"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23"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914"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<sst xmlns="http://schemas.openxmlformats.org/spreadsheetml/2006/main" count="12361" uniqueCount="3677">
  <si>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</si>
  <si>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</si>
  <si>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</si>
  <si>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</si>
  <si>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</si>
  <si>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</si>
  <si>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</si>
  <si>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</si>
  <si>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</si>
  <si>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</si>
  <si>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</si>
  <si>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</si>
  <si>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</si>
  <si>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</si>
  <si>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</si>
  <si>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</si>
  <si>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</si>
  <si>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</si>
  <si>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</si>
  <si>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</si>
  <si>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</si>
  <si>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</si>
  <si>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</si>
  <si>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</si>
  <si>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</si>
  <si>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</si>
  <si>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</si>
  <si>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</si>
  <si>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</si>
  <si>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</si>
  <si>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</si>
  <si>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</si>
  <si>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</si>
  <si>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</si>
  <si>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</si>
  <si>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</si>
  <si>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</si>
  <si>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</si>
  <si>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</si>
  <si>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</si>
  <si>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</si>
  <si>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</si>
  <si>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</si>
  <si>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</si>
  <si>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</si>
  <si>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</si>
  <si>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</si>
  <si>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</si>
  <si>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</si>
  <si>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</si>
  <si>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</si>
  <si>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</si>
  <si>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</si>
  <si>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</si>
  <si>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</si>
  <si>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</si>
  <si>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</si>
  <si>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</si>
  <si>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</si>
  <si>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</si>
  <si>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</si>
  <si>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</si>
  <si>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</si>
  <si>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</si>
  <si>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</si>
  <si>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</si>
  <si>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</si>
  <si>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</si>
  <si>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</si>
  <si>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</si>
  <si>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</si>
  <si>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</si>
  <si>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</si>
  <si>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</si>
  <si>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</si>
  <si>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</si>
  <si>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</si>
  <si>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</si>
  <si>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</si>
  <si>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</si>
  <si>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</si>
  <si>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</si>
  <si>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</si>
  <si>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</si>
  <si>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</si>
  <si>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</si>
  <si>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</si>
  <si>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</si>
  <si>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</si>
  <si>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</si>
  <si>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</si>
  <si>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</si>
  <si>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</si>
  <si>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</si>
  <si>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</si>
  <si>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</si>
  <si>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</si>
  <si>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</si>
  <si>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</si>
  <si>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</si>
  <si>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</si>
  <si>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</si>
  <si>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</si>
  <si>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</si>
  <si>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</si>
  <si>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</si>
  <si>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</si>
  <si>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</si>
  <si>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</si>
  <si>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</si>
  <si>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</si>
  <si>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</si>
  <si>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</si>
  <si>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</si>
  <si>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</si>
  <si>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</si>
  <si>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</si>
  <si>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</si>
  <si>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</si>
  <si>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</si>
  <si>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</si>
  <si>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</si>
  <si>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</si>
  <si>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</si>
  <si>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</si>
  <si>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</si>
  <si>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</si>
  <si>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</si>
  <si>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</si>
  <si>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</si>
  <si>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</si>
  <si>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</si>
  <si>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</si>
  <si>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</si>
  <si>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</si>
  <si>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</si>
  <si>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</si>
  <si>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</si>
  <si>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</si>
  <si>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</si>
  <si>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</si>
  <si>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</si>
  <si>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</si>
  <si>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</si>
  <si>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</si>
  <si>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</si>
  <si>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</si>
  <si>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</si>
  <si>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</si>
  <si>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</si>
  <si>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</si>
  <si>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</si>
  <si>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</si>
  <si>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</si>
  <si>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</si>
  <si>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</si>
  <si>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</si>
  <si>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</si>
  <si>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</si>
  <si>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</si>
  <si>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</si>
  <si>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</si>
  <si>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</si>
  <si>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</si>
  <si>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</si>
  <si>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</si>
  <si>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</si>
  <si>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</si>
  <si>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</si>
  <si>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</si>
  <si>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</si>
  <si>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</si>
  <si>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</si>
  <si>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</si>
  <si>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</si>
  <si>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</si>
  <si>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</si>
  <si>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</si>
  <si>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</si>
  <si>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</si>
  <si>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</si>
  <si>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</si>
  <si>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</si>
  <si>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</si>
  <si>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</si>
  <si>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</si>
  <si>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</si>
  <si>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</si>
  <si>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</si>
  <si>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</si>
  <si>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</si>
  <si>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</si>
  <si>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</si>
  <si>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</si>
  <si>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</si>
  <si>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</si>
  <si>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</si>
  <si>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</si>
  <si>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</si>
  <si>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</si>
  <si>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</si>
  <si>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</si>
  <si>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</si>
  <si>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</si>
  <si>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</si>
  <si>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</si>
  <si>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</si>
  <si>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</si>
  <si>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</si>
  <si>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</si>
  <si>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</si>
  <si>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</si>
  <si>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</si>
  <si>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</si>
  <si>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</si>
  <si>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</si>
  <si>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</si>
  <si>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</si>
  <si>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</si>
  <si>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</si>
  <si>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</si>
  <si>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</si>
  <si>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</si>
  <si>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</si>
  <si>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</si>
  <si>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</si>
  <si>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</si>
  <si>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</si>
  <si>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</si>
  <si>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</si>
  <si>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</si>
  <si>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</si>
  <si>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</si>
  <si>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</si>
  <si>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</si>
  <si>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</si>
  <si>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</si>
  <si>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</si>
  <si>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</si>
  <si>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</si>
  <si>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</si>
  <si>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</si>
  <si>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</si>
  <si>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</si>
  <si>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</si>
  <si>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</si>
  <si>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</si>
  <si>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</si>
  <si>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</si>
  <si>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</si>
  <si>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</si>
  <si>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</si>
  <si>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</si>
  <si>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</si>
  <si>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</si>
  <si>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</si>
  <si>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</si>
  <si>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</si>
  <si>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</si>
  <si>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</si>
  <si>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</si>
  <si>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</si>
  <si>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</si>
  <si>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</si>
  <si>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</si>
  <si>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</si>
  <si>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</si>
  <si>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</si>
  <si>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</si>
  <si>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</si>
  <si>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</si>
  <si>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</si>
  <si>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</si>
  <si>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</si>
  <si>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</si>
  <si>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</si>
  <si>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</si>
  <si>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</si>
  <si>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</si>
  <si>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</si>
  <si>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</si>
  <si>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</si>
  <si>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</si>
  <si>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</si>
  <si>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</si>
  <si>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</si>
  <si>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</si>
  <si>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</si>
  <si>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</si>
  <si>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</si>
  <si>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</si>
  <si>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</si>
  <si>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</si>
  <si>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</si>
  <si>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</si>
  <si>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</si>
  <si>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</si>
  <si>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</si>
  <si>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</si>
  <si>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</si>
  <si>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</si>
  <si>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</si>
  <si>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</si>
  <si>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</si>
  <si>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</si>
  <si>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</si>
  <si>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</si>
  <si>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</si>
  <si>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</si>
  <si>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</si>
  <si>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</si>
  <si>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</si>
  <si>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</si>
  <si>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</si>
  <si>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</si>
  <si>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</si>
  <si>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</si>
  <si>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</si>
  <si>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</si>
  <si>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</si>
  <si>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</si>
  <si>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</si>
  <si>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</si>
  <si>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</si>
  <si>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</si>
  <si>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</si>
  <si>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</si>
  <si>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</si>
  <si>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</si>
  <si>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</si>
  <si>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</si>
  <si>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</si>
  <si>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</si>
  <si>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</si>
  <si>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</si>
  <si>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</si>
  <si>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</si>
  <si>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</si>
  <si>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</si>
  <si>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</si>
  <si>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</si>
  <si>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</si>
  <si>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</si>
  <si>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</si>
  <si>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</si>
  <si>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</si>
  <si>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</si>
  <si>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</si>
  <si>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</si>
  <si>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</si>
  <si>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</si>
  <si>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</si>
  <si>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</si>
  <si>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</si>
  <si>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</si>
  <si>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</si>
  <si>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</si>
  <si>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</si>
  <si>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</si>
  <si>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</si>
  <si>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</si>
  <si>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</si>
  <si>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</si>
  <si>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</si>
  <si>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</si>
  <si>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</si>
  <si>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</si>
  <si>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</si>
  <si>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</si>
  <si>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</si>
  <si>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</si>
  <si>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</si>
  <si>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</si>
  <si>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</si>
  <si>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</si>
  <si>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</si>
  <si>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</si>
  <si>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</si>
  <si>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</si>
  <si>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</si>
  <si>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</si>
  <si>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</si>
  <si>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</si>
  <si>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</si>
  <si>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</si>
  <si>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</si>
  <si>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</si>
  <si>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</si>
  <si>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</si>
  <si>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</si>
  <si>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</si>
  <si>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</si>
  <si>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</si>
  <si>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</si>
  <si>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</si>
  <si>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</si>
  <si>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</si>
  <si>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</si>
  <si>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</si>
  <si>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</si>
  <si>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</si>
  <si>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</si>
  <si>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</si>
  <si>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</si>
  <si>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</si>
  <si>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</si>
  <si>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</si>
  <si>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</si>
  <si>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</si>
  <si>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</si>
  <si>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</si>
  <si>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</si>
  <si>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</si>
  <si>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</si>
  <si>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</si>
  <si>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</si>
  <si>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</si>
  <si>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</si>
  <si>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</si>
  <si>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</si>
  <si>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</si>
  <si>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</si>
  <si>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</si>
  <si>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</si>
  <si>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</si>
  <si>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</si>
  <si>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</si>
  <si>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</si>
  <si>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</si>
  <si>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</si>
  <si>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</si>
  <si>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</si>
  <si>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</si>
  <si>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</si>
  <si>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</si>
  <si>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</si>
  <si>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</si>
  <si>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</si>
  <si>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</si>
  <si>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</si>
  <si>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</si>
  <si>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</si>
  <si>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</si>
  <si>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</si>
  <si>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</si>
  <si>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</si>
  <si>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</si>
  <si>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</si>
  <si>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</si>
  <si>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</si>
  <si>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</si>
  <si>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</si>
  <si>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</si>
  <si>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</si>
  <si>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</si>
  <si>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</si>
  <si>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</si>
  <si>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</si>
  <si>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</si>
  <si>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</si>
  <si>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</si>
  <si>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</si>
  <si>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</si>
  <si>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</si>
  <si>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</si>
  <si>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</si>
  <si>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</si>
  <si>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</si>
  <si>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</si>
  <si>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</si>
  <si>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</si>
  <si>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</si>
  <si>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</si>
  <si>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</si>
  <si>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</si>
  <si>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</si>
  <si>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</si>
  <si>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</si>
  <si>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</si>
  <si>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</si>
  <si>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</si>
  <si>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</si>
  <si>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</si>
  <si>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</si>
  <si>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</si>
  <si>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</si>
  <si>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</si>
  <si>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</si>
  <si>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</si>
  <si>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</si>
  <si>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</si>
  <si>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</si>
  <si>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</si>
  <si>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</si>
  <si>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</si>
  <si>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</si>
  <si>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</si>
  <si>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</si>
  <si>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</si>
  <si>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</si>
  <si>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</si>
  <si>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</si>
  <si>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</si>
  <si>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</si>
  <si>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</si>
  <si>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</si>
  <si>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</si>
  <si>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</si>
  <si>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</si>
  <si>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</si>
  <si>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</si>
  <si>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</si>
  <si>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</si>
  <si>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</si>
  <si>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</si>
  <si>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</si>
  <si>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</si>
  <si>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</si>
  <si>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</si>
  <si>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</si>
  <si>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</si>
  <si>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</si>
  <si>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</si>
  <si>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</si>
  <si>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</si>
  <si>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</si>
  <si>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</si>
  <si>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</si>
  <si>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</si>
  <si>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</si>
  <si>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</si>
  <si>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</si>
  <si>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</si>
  <si>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</si>
  <si>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</si>
  <si>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</si>
  <si>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</si>
  <si>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</si>
  <si>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</si>
  <si>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</si>
  <si>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</si>
  <si>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</si>
  <si>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</si>
  <si>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</si>
  <si>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</si>
  <si>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</si>
  <si>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</si>
  <si>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</si>
  <si>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</si>
  <si>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</si>
  <si>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</si>
  <si>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</si>
  <si>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</si>
  <si>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</si>
  <si>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</si>
  <si>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</si>
  <si>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</si>
  <si>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</si>
  <si>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</si>
  <si>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</si>
  <si>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</si>
  <si>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</si>
  <si>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</si>
  <si>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</si>
  <si>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</si>
  <si>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</si>
  <si>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</si>
  <si>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</si>
  <si>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</si>
  <si>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</si>
  <si>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</si>
  <si>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</si>
  <si>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</si>
  <si>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</si>
  <si>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</si>
  <si>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</si>
  <si>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</si>
  <si>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</si>
  <si>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</si>
  <si>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</si>
  <si>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</si>
  <si>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</si>
  <si>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</si>
  <si>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</si>
  <si>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</si>
  <si>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</si>
  <si>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</si>
  <si>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</si>
  <si>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</si>
  <si>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</si>
  <si>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</si>
  <si>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</si>
  <si>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</si>
  <si>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</si>
  <si>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</si>
  <si>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</si>
  <si>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</si>
  <si>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</si>
  <si>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</si>
  <si>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</si>
  <si>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</si>
  <si>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</si>
  <si>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</si>
  <si>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</si>
  <si>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</si>
  <si>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</si>
  <si>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</si>
  <si>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</si>
  <si>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</si>
  <si>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</si>
  <si>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</si>
  <si>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</si>
  <si>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</si>
  <si>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</si>
  <si>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</si>
  <si>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</si>
  <si>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</si>
  <si>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</si>
  <si>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</si>
  <si>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</si>
  <si>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</si>
  <si>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</si>
  <si>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</si>
  <si>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</si>
  <si>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</si>
  <si>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</si>
  <si>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</si>
  <si>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</si>
  <si>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</si>
  <si>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</si>
  <si>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</si>
  <si>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</si>
  <si>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</si>
  <si>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</si>
  <si>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</si>
  <si>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</si>
  <si>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</si>
  <si>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</si>
  <si>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</si>
  <si>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</si>
  <si>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</si>
  <si>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</si>
  <si>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</si>
  <si>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</si>
  <si>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</si>
  <si>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</si>
  <si>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</si>
  <si>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</si>
  <si>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</si>
  <si>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</si>
  <si>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</si>
  <si>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</si>
  <si>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</si>
  <si>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</si>
  <si>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</si>
  <si>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</si>
  <si>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</si>
  <si>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</si>
  <si>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</si>
  <si>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</si>
  <si>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</si>
  <si>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</si>
  <si>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</si>
  <si>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</si>
  <si>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</si>
  <si>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</si>
  <si>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</si>
  <si>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</si>
  <si>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</si>
  <si>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</si>
  <si>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</si>
  <si>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</si>
  <si>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</si>
  <si>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</si>
  <si>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</si>
  <si>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</si>
  <si>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</si>
  <si>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</si>
  <si>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</si>
  <si>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</si>
  <si>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</si>
  <si>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</si>
  <si>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</si>
  <si>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</si>
  <si>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</si>
  <si>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</si>
  <si>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</si>
  <si>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</si>
  <si>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</si>
  <si>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</si>
  <si>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</si>
  <si>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</si>
  <si>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</si>
  <si>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</si>
  <si>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</si>
  <si>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</si>
  <si>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</si>
  <si>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</si>
  <si>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</si>
  <si>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</si>
  <si>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</si>
  <si>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</si>
  <si>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</si>
  <si>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</si>
  <si>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</si>
  <si>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</si>
  <si>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</si>
  <si>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</si>
  <si>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</si>
  <si>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</si>
  <si>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</si>
  <si>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</si>
  <si>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</si>
  <si>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</si>
  <si>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</si>
  <si>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</si>
  <si>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</si>
  <si>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</si>
  <si>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</si>
  <si>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</si>
  <si>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</si>
  <si>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</si>
  <si>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</si>
  <si>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</si>
  <si>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</si>
  <si>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</si>
  <si>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</si>
  <si>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</si>
  <si>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</si>
  <si>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</si>
  <si>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</si>
  <si>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</si>
  <si>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</si>
  <si>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</si>
  <si>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</si>
  <si>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</si>
  <si>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</si>
  <si>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</si>
  <si>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</si>
  <si>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</si>
  <si>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</si>
  <si>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</si>
  <si>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</si>
  <si>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</si>
  <si>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</si>
  <si>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</si>
  <si>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</si>
  <si>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</si>
  <si>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</si>
  <si>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</si>
  <si>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</si>
  <si>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</si>
  <si>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</si>
  <si>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</si>
  <si>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</si>
  <si>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</si>
  <si>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</si>
  <si>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</si>
  <si>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</si>
  <si>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</si>
  <si>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</si>
  <si>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</si>
  <si>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</si>
  <si>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</si>
  <si>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</si>
  <si>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</si>
  <si>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</si>
  <si>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</si>
  <si>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</si>
  <si>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</si>
  <si>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</si>
  <si>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</si>
  <si>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</si>
  <si>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</si>
  <si>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</si>
  <si>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</si>
  <si>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</si>
  <si>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</si>
  <si>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</si>
  <si>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</si>
  <si>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</si>
  <si>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</si>
  <si>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</si>
  <si>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</si>
  <si>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</si>
  <si>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</si>
  <si>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</si>
  <si>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</si>
  <si>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</si>
  <si>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</si>
  <si>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</si>
  <si>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</si>
  <si>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</si>
  <si>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</si>
  <si>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</si>
  <si>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</si>
  <si>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</si>
  <si>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</si>
  <si>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</si>
  <si>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</si>
  <si>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</si>
  <si>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</si>
  <si>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</si>
  <si>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</si>
  <si>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</si>
  <si>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</si>
  <si>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</si>
  <si>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</si>
  <si>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</si>
  <si>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</si>
  <si>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</si>
  <si>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</si>
  <si>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</si>
  <si>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</si>
  <si>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</si>
  <si>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</si>
  <si>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</si>
  <si>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</si>
  <si>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</si>
  <si>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</si>
  <si>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</si>
  <si>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</si>
  <si>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</si>
  <si>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</si>
  <si>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</si>
  <si>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</si>
  <si>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</si>
  <si>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</si>
  <si>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</si>
  <si>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</si>
  <si>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</si>
  <si>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</si>
  <si>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</si>
  <si>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</si>
  <si>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</si>
  <si>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</si>
  <si>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</si>
  <si>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</si>
  <si>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</si>
  <si>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</si>
  <si>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</si>
  <si>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</si>
  <si>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</si>
  <si>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</si>
  <si>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</si>
  <si>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</si>
  <si>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</si>
  <si>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</si>
  <si>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</si>
  <si>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</si>
  <si>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</si>
  <si>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</si>
  <si>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</si>
  <si>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</si>
  <si>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</si>
  <si>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</si>
  <si>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</si>
  <si>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</si>
  <si>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</si>
  <si>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</si>
  <si>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</si>
  <si>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</si>
  <si>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</si>
  <si>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</si>
  <si>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</si>
  <si>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</si>
  <si>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</si>
  <si>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</si>
  <si>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</si>
  <si>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</si>
  <si>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</si>
  <si>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</si>
  <si>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</si>
  <si>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</si>
  <si>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</si>
  <si>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</si>
  <si>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</si>
  <si>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</si>
  <si>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</si>
  <si>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</si>
  <si>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</si>
  <si>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</si>
  <si>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</si>
  <si>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</si>
  <si>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</si>
  <si>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</si>
  <si>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</si>
  <si>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</si>
  <si>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</si>
  <si>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</si>
  <si>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</si>
  <si>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</si>
  <si>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</si>
  <si>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</si>
  <si>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</si>
  <si>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</si>
  <si>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</si>
  <si>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</si>
  <si>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</si>
  <si>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</si>
  <si>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</si>
  <si>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</si>
  <si>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</si>
  <si>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</si>
  <si>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</si>
  <si>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</si>
  <si>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</si>
  <si>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</si>
  <si>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</si>
  <si>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</si>
  <si>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</si>
  <si>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</si>
  <si>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</si>
  <si>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</si>
  <si>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</si>
  <si>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</si>
  <si>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</si>
  <si>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</si>
  <si>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</si>
  <si>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</si>
  <si>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</si>
  <si>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</si>
  <si>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</si>
  <si>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</si>
  <si>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</si>
  <si>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</si>
  <si>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</si>
  <si>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</si>
  <si>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</si>
  <si>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</si>
  <si>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</si>
  <si>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</si>
  <si>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</si>
  <si>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</si>
  <si>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</si>
  <si>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</si>
  <si>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</si>
  <si>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</si>
  <si>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</si>
  <si>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</si>
  <si>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</si>
  <si>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</si>
  <si>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</si>
  <si>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</si>
  <si>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</si>
  <si>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</si>
  <si>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</si>
  <si>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</si>
  <si>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</si>
  <si>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</si>
  <si>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</si>
  <si>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</si>
  <si>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</si>
  <si>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</si>
  <si>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</si>
  <si>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</si>
  <si>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</si>
  <si>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</si>
  <si>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</si>
  <si>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</si>
  <si>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</si>
  <si>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</si>
  <si>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</si>
  <si>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</si>
  <si>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</si>
  <si>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</si>
  <si>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</si>
  <si>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</si>
  <si>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</si>
  <si>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</si>
  <si>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</si>
  <si>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</si>
  <si>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</si>
  <si>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</si>
  <si>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</si>
  <si>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</si>
  <si>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</si>
  <si>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</si>
  <si>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</si>
  <si>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</si>
  <si>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</si>
  <si>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</si>
  <si>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</si>
  <si>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</si>
  <si>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</si>
  <si>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</si>
  <si>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</si>
  <si>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</si>
  <si>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</si>
  <si>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</si>
  <si>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</si>
  <si>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</si>
  <si>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</si>
  <si>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</si>
  <si>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</si>
  <si>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</si>
  <si>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</si>
  <si>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</si>
  <si>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</si>
  <si>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</si>
  <si>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</si>
  <si>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</si>
  <si>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</si>
  <si>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</si>
  <si>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</si>
  <si>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</si>
  <si>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</si>
  <si>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</si>
  <si>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</si>
  <si>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</si>
  <si>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</si>
  <si>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</si>
  <si>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</si>
  <si>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</si>
  <si>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</si>
  <si>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</si>
  <si>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</si>
  <si>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</si>
  <si>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</si>
  <si>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</si>
  <si>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</si>
  <si>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</si>
  <si>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</si>
  <si>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</si>
  <si>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</si>
  <si>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</si>
  <si>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</si>
  <si>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</si>
  <si>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</si>
  <si>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</si>
  <si>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</si>
  <si>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</si>
  <si>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</si>
  <si>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</si>
  <si>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</si>
  <si>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</si>
  <si>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</si>
  <si>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</si>
  <si>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</si>
  <si>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</si>
  <si>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</si>
  <si>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</si>
  <si>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</si>
  <si>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</si>
  <si>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</si>
  <si>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</si>
  <si>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</si>
  <si>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</si>
  <si>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</si>
  <si>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</si>
  <si>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</si>
  <si>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</si>
  <si>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</si>
  <si>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</si>
  <si>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</si>
  <si>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</si>
  <si>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</si>
  <si>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</si>
  <si>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</si>
  <si>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</si>
  <si>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</si>
  <si>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</si>
  <si>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</si>
  <si>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</si>
  <si>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</si>
  <si>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</si>
  <si>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</si>
  <si>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</si>
  <si>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</si>
  <si>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</si>
  <si>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</si>
  <si>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</si>
  <si>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</si>
  <si>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</si>
  <si>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</si>
  <si>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</si>
  <si>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</si>
  <si>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</si>
  <si>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</si>
  <si>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</si>
  <si>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</si>
  <si>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</si>
  <si>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</si>
  <si>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</si>
  <si>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</si>
  <si>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</si>
  <si>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</si>
  <si>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</si>
  <si>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</si>
  <si>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</si>
  <si>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</si>
  <si>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</si>
  <si>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</si>
  <si>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</si>
  <si>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</si>
  <si>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</si>
  <si>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</si>
  <si>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</si>
  <si>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</si>
  <si>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</si>
  <si>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</si>
  <si>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</si>
  <si>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</si>
  <si>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</si>
  <si>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</si>
  <si>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</si>
  <si>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</si>
  <si>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</si>
  <si>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</si>
  <si>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</si>
  <si>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</si>
  <si>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</si>
  <si>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</si>
  <si>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</si>
  <si>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</si>
  <si>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</si>
  <si>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</si>
  <si>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</si>
  <si>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</si>
  <si>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</si>
  <si>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</si>
  <si>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</si>
  <si>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</si>
  <si>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</si>
  <si>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</si>
  <si>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</si>
  <si>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</si>
  <si>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</si>
  <si>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</si>
  <si>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</si>
  <si>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</si>
  <si>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</si>
  <si>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</si>
  <si>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</si>
  <si>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</si>
  <si>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</si>
  <si>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</si>
  <si>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</si>
  <si>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</si>
  <si>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</si>
  <si>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</si>
  <si>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</si>
  <si>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</si>
  <si>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</si>
  <si>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</si>
  <si>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</si>
  <si>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</si>
  <si>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</si>
  <si>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</si>
  <si>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</si>
  <si>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</si>
  <si>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</si>
  <si>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</si>
  <si>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</si>
  <si>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</si>
  <si>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</si>
  <si>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</si>
  <si>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</si>
  <si>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</si>
  <si>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</si>
  <si>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</si>
  <si>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</si>
  <si>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</si>
  <si>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</si>
  <si>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</si>
  <si>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</si>
  <si>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</si>
  <si>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</si>
  <si>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</si>
  <si>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</si>
  <si>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</si>
  <si>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</si>
  <si>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</si>
  <si>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</si>
  <si>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</si>
  <si>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</si>
  <si>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</si>
  <si>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</si>
  <si>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</si>
  <si>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</si>
  <si>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</si>
  <si>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</si>
  <si>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</si>
  <si>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</si>
  <si>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</si>
  <si>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</si>
  <si>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</si>
  <si>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</si>
  <si>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</si>
  <si>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</si>
  <si>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</si>
  <si>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</si>
  <si>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</si>
  <si>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</si>
  <si>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</si>
  <si>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</si>
  <si>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</si>
  <si>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</si>
  <si>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</si>
  <si>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</si>
  <si>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</si>
  <si>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</si>
  <si>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</si>
  <si>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</si>
  <si>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</si>
  <si>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</si>
  <si>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</si>
  <si>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</si>
  <si>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</si>
  <si>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</si>
  <si>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</si>
  <si>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</si>
  <si>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</si>
  <si>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</si>
  <si>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</si>
  <si>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</si>
  <si>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</si>
  <si>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</si>
  <si>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</si>
  <si>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</si>
  <si>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</si>
  <si>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</si>
  <si>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</si>
  <si>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</si>
  <si>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</si>
  <si>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</si>
  <si>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</si>
  <si>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</si>
  <si>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</si>
  <si>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</si>
  <si>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</si>
  <si>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</si>
  <si>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</si>
  <si>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</si>
  <si>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</si>
  <si>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</si>
  <si>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</si>
  <si>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</si>
  <si>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</si>
  <si>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</si>
  <si>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</si>
  <si>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</si>
  <si>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</si>
  <si>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</si>
  <si>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</si>
  <si>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</si>
  <si>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</si>
  <si>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</si>
  <si>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</si>
  <si>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</si>
  <si>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</si>
  <si>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</si>
  <si>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</si>
  <si>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</si>
  <si>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</si>
  <si>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</si>
  <si>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</si>
  <si>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</si>
  <si>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</si>
  <si>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</si>
  <si>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</si>
  <si>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</si>
  <si>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</si>
  <si>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</si>
  <si>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</si>
  <si>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</si>
  <si>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</si>
  <si>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</si>
  <si>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</si>
  <si>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</si>
  <si>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</si>
  <si>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</si>
  <si>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</si>
  <si>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</si>
  <si>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</si>
  <si>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</si>
  <si>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</si>
  <si>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</si>
  <si>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</si>
  <si>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</si>
  <si>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</si>
  <si>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</si>
  <si>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</si>
  <si>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</si>
  <si>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</si>
  <si>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</si>
  <si>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</si>
  <si>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</si>
  <si>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</si>
  <si>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</si>
  <si>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</si>
  <si>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</si>
  <si>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</si>
  <si>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</si>
  <si>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</si>
  <si>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</si>
  <si>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</si>
  <si>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</si>
  <si>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</si>
  <si>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</si>
  <si>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</si>
  <si>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</si>
  <si>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</si>
  <si>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</si>
  <si>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</si>
  <si>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</si>
  <si>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</si>
  <si>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</si>
  <si>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</si>
  <si>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</si>
  <si>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</si>
  <si>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</si>
  <si>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</si>
  <si>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</si>
  <si>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</si>
  <si>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</si>
  <si>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</si>
  <si>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</si>
  <si>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</si>
  <si>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</si>
  <si>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</si>
  <si>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</si>
  <si>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</si>
  <si>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</si>
  <si>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</si>
  <si>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</si>
  <si>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</si>
  <si>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</si>
  <si>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</si>
  <si>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</si>
  <si>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</si>
  <si>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</si>
  <si>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</si>
  <si>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</si>
  <si>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</si>
  <si>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</si>
  <si>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</si>
  <si>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</si>
  <si>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</si>
  <si>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</si>
  <si>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</si>
  <si>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</si>
  <si>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</si>
  <si>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</si>
  <si>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</si>
  <si>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</si>
  <si>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</si>
  <si>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</si>
  <si>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</si>
  <si>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</si>
  <si>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</si>
  <si>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</si>
  <si>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</si>
  <si>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</si>
  <si>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</si>
  <si>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</si>
  <si>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</si>
  <si>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</si>
  <si>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</si>
  <si>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</si>
  <si>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</si>
  <si>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</si>
  <si>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</si>
  <si>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</si>
  <si>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</si>
  <si>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</si>
  <si>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</si>
  <si>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</si>
  <si>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</si>
  <si>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</si>
  <si>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</si>
  <si>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</si>
  <si>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</si>
  <si>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</si>
  <si>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</si>
  <si>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</si>
  <si>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</si>
  <si>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</si>
  <si>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</si>
  <si>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</si>
  <si>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</si>
  <si>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</si>
  <si>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</si>
  <si>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</si>
  <si>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</si>
  <si>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</si>
  <si>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</si>
  <si>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</si>
  <si>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</si>
  <si>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</si>
  <si>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</si>
  <si>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</si>
  <si>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</si>
  <si>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</si>
  <si>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</si>
  <si>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</si>
  <si>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</si>
  <si>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</si>
  <si>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</si>
  <si>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</si>
  <si>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</si>
  <si>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</si>
  <si>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</si>
  <si>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</si>
  <si>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</si>
  <si>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</si>
  <si>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</si>
  <si>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</si>
  <si>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</si>
  <si>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</si>
  <si>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</si>
  <si>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</si>
  <si>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</si>
  <si>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</si>
  <si>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</si>
  <si>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</si>
  <si>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</si>
  <si>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</si>
  <si>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</si>
  <si>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</si>
  <si>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</si>
  <si>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</si>
  <si>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</si>
  <si>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</si>
  <si>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</si>
  <si>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</si>
  <si>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</si>
  <si>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</si>
  <si>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</si>
  <si>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</si>
  <si>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</si>
  <si>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</si>
  <si>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</si>
  <si>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</si>
  <si>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</si>
  <si>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</si>
  <si>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</si>
  <si>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</si>
  <si>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</si>
  <si>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</si>
  <si>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</si>
  <si>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</si>
  <si>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</si>
  <si>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</si>
  <si>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</si>
  <si>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</si>
  <si>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</si>
  <si>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</si>
  <si>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</si>
  <si>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</si>
  <si>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</si>
  <si>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</si>
  <si>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</si>
  <si>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</si>
  <si>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</si>
  <si>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</si>
  <si>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</si>
  <si>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</si>
  <si>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</si>
  <si>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</si>
  <si>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</si>
  <si>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</si>
  <si>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</si>
  <si>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</si>
  <si>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</si>
  <si>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</si>
  <si>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</si>
  <si>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</si>
  <si>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</si>
  <si>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</si>
  <si>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</si>
  <si>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</si>
  <si>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</si>
  <si>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</si>
  <si>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</si>
  <si>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</si>
  <si>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</si>
  <si>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</si>
  <si>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</si>
  <si>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</si>
  <si>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</si>
  <si>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</si>
  <si>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</si>
  <si>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</si>
  <si>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</si>
  <si>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</si>
  <si>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</si>
  <si>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</si>
  <si>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</si>
  <si>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</si>
  <si>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</si>
  <si>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</si>
  <si>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</si>
  <si>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</si>
  <si>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</si>
  <si>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</si>
  <si>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</si>
  <si>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</si>
  <si>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</si>
  <si>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</si>
  <si>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</si>
  <si>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</si>
  <si>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</si>
  <si>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</si>
  <si>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</si>
  <si>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</si>
  <si>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</si>
  <si>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</si>
  <si>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</si>
  <si>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</si>
  <si>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</si>
  <si>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</si>
  <si>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</si>
  <si>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</si>
  <si>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</si>
  <si>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</si>
  <si>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</si>
  <si>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</si>
  <si>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</si>
  <si>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</si>
  <si>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</si>
  <si>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</si>
  <si>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</si>
  <si>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</si>
  <si>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</si>
  <si>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</si>
  <si>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</si>
  <si>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</si>
  <si>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</si>
  <si>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</si>
  <si>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</si>
  <si>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</si>
  <si>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</si>
  <si>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</si>
  <si>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</si>
  <si>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</si>
  <si>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</si>
  <si>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</si>
  <si>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</si>
  <si>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</si>
  <si>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</si>
  <si>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</si>
  <si>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</si>
  <si>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</si>
  <si>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</si>
  <si>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</si>
  <si>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</si>
  <si>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</si>
  <si>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</si>
  <si>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</si>
  <si>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</si>
  <si>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</si>
  <si>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</si>
  <si>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</si>
  <si>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</si>
  <si>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</si>
  <si>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</si>
  <si>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</si>
  <si>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</si>
  <si>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</si>
  <si>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</si>
  <si>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</si>
  <si>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</si>
  <si>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</si>
  <si>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</si>
  <si>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</si>
  <si>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</si>
  <si>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</si>
  <si>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</si>
  <si>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</si>
  <si>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</si>
  <si>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</si>
  <si>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</si>
  <si>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</si>
  <si>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</si>
  <si>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</si>
  <si>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</si>
  <si>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</si>
  <si>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</si>
  <si>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</si>
  <si>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</si>
  <si>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</si>
  <si>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</si>
  <si>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</si>
  <si>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</si>
  <si>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</si>
  <si>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</si>
  <si>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</si>
  <si>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</si>
  <si>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</si>
  <si>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</si>
  <si>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</si>
  <si>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</si>
  <si>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</si>
  <si>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</si>
  <si>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</si>
  <si>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</si>
  <si>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</si>
  <si>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</si>
  <si>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</si>
  <si>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</si>
  <si>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</si>
  <si>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</si>
  <si>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</si>
  <si>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</si>
  <si>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</si>
  <si>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</si>
  <si>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</si>
  <si>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</si>
  <si>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</si>
  <si>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</si>
  <si>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</si>
  <si>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</si>
  <si>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</si>
  <si>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</si>
  <si>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</si>
  <si>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</si>
  <si>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</si>
  <si>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</si>
  <si>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</si>
  <si>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</si>
  <si>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</si>
  <si>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</si>
  <si>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</si>
  <si>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</si>
  <si>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</si>
  <si>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</si>
  <si>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</si>
  <si>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</si>
  <si>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</si>
  <si>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</si>
  <si>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</si>
  <si>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</si>
  <si>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</si>
  <si>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</si>
  <si>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</si>
  <si>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</si>
  <si>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</si>
  <si>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</si>
  <si>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</si>
  <si>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</si>
  <si>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</si>
  <si>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</si>
  <si>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</si>
  <si>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</si>
  <si>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</si>
  <si>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</si>
  <si>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</si>
  <si>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</si>
  <si>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</si>
  <si>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</si>
  <si>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</si>
  <si>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</si>
  <si>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</si>
  <si>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</si>
  <si>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</si>
  <si>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</si>
  <si>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</si>
  <si>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</si>
  <si>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</si>
  <si>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</si>
  <si>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</si>
  <si>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</si>
  <si>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</si>
  <si>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</si>
  <si>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</si>
  <si>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</si>
  <si>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</si>
  <si>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</si>
  <si>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</si>
  <si>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</si>
  <si>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</si>
  <si>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</si>
  <si>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</si>
  <si>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</si>
  <si>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</si>
  <si>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</si>
  <si>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</si>
  <si>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</si>
  <si>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</si>
  <si>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</si>
  <si>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</si>
  <si>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</si>
  <si>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</si>
  <si>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</si>
  <si>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</si>
  <si>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</si>
  <si>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</si>
  <si>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</si>
  <si>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</si>
  <si>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</si>
  <si>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</si>
  <si>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</si>
  <si>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</si>
  <si>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</si>
  <si>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</si>
  <si>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</si>
  <si>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</si>
  <si>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</si>
  <si>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</si>
  <si>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</si>
  <si>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</si>
  <si>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</si>
  <si>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</si>
  <si>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</si>
  <si>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</si>
  <si>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</si>
  <si>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</si>
  <si>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</si>
  <si>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</si>
  <si>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</si>
  <si>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</si>
  <si>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</si>
  <si>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</si>
  <si>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</si>
  <si>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</si>
  <si>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</si>
  <si>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</si>
  <si>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</si>
  <si>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</si>
  <si>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</si>
  <si>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</si>
  <si>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</si>
  <si>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</si>
  <si>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</si>
  <si>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</si>
  <si>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</si>
  <si>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</si>
  <si>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</si>
  <si>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</si>
  <si>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</si>
  <si>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</si>
  <si>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</si>
  <si>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</si>
  <si>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</si>
  <si>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</si>
  <si>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</si>
  <si>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</si>
  <si>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</si>
  <si>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</si>
  <si>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</si>
  <si>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</si>
  <si>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</si>
  <si>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</si>
  <si>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</si>
  <si>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</si>
  <si>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</si>
  <si>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</si>
  <si>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</si>
  <si>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</si>
  <si>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</si>
  <si>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</si>
  <si>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</si>
  <si>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</si>
  <si>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</si>
  <si>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</si>
  <si>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</si>
  <si>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</si>
  <si>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</si>
  <si>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</si>
  <si>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</si>
  <si>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</si>
  <si>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</si>
  <si>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</si>
  <si>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</si>
  <si>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</si>
  <si>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</si>
  <si>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</si>
  <si>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</si>
  <si>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</si>
  <si>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</si>
  <si>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</si>
  <si>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</si>
  <si>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</si>
  <si>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</si>
  <si>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</si>
  <si>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</si>
  <si>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</si>
  <si>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</si>
  <si>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</si>
  <si>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</si>
  <si>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</si>
  <si>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</si>
  <si>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</si>
  <si>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</si>
  <si>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</si>
  <si>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</si>
  <si>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</si>
  <si>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</si>
  <si>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</si>
  <si>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</si>
  <si>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</si>
  <si>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</si>
  <si>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</si>
  <si>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</si>
  <si>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</si>
  <si>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</si>
  <si>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</si>
  <si>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</si>
  <si>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</si>
  <si>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</si>
  <si>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</si>
  <si>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</si>
  <si>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</si>
  <si>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</si>
  <si>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</si>
  <si>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</si>
  <si>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</si>
  <si>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</si>
  <si>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</si>
  <si>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</si>
  <si>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</si>
  <si>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</si>
  <si>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</si>
  <si>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</si>
  <si>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</si>
  <si>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</si>
  <si>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</si>
  <si>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</si>
  <si>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</si>
  <si>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</si>
  <si>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</si>
  <si>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</si>
  <si>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</si>
  <si>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</si>
  <si>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</si>
  <si>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</si>
  <si>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</si>
  <si>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</si>
  <si>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</si>
  <si>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</si>
  <si>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</si>
  <si>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</si>
  <si>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</si>
  <si>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</si>
  <si>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</si>
  <si>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</si>
  <si>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</si>
  <si>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</si>
  <si>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</si>
  <si>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</si>
  <si>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</si>
  <si>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</si>
  <si>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</si>
  <si>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</si>
  <si>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</si>
  <si>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</si>
  <si>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</si>
  <si>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</si>
  <si>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</si>
  <si>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</si>
  <si>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</si>
  <si>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</si>
  <si>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</si>
  <si>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</si>
  <si>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</si>
  <si>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</si>
  <si>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</si>
  <si>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</si>
  <si>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</si>
  <si>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</si>
  <si>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</si>
  <si>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</si>
  <si>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</si>
  <si>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</si>
  <si>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</si>
  <si>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</si>
  <si>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</si>
  <si>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</si>
  <si>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</si>
  <si>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</si>
  <si>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</si>
  <si>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</si>
  <si>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</si>
  <si>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</si>
  <si>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</si>
  <si>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</si>
  <si>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</si>
  <si>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</si>
  <si>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</si>
  <si>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</si>
  <si>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</si>
  <si>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</si>
  <si>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</si>
  <si>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</si>
  <si>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</si>
  <si>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</si>
  <si>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</si>
  <si>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</si>
  <si>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</si>
  <si>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</si>
  <si>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</si>
  <si>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</si>
  <si>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</si>
  <si>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</si>
  <si>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</si>
  <si>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</si>
  <si>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</si>
  <si>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</si>
  <si>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</si>
  <si>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</si>
  <si>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</si>
  <si>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</si>
  <si>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</si>
  <si>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</si>
  <si>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</si>
  <si>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</si>
  <si>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</si>
  <si>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</si>
  <si>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</si>
  <si>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</si>
  <si>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</si>
  <si>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</si>
  <si>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</si>
  <si>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</si>
  <si>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</si>
  <si>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</si>
  <si>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</si>
  <si>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</si>
  <si>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</si>
  <si>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</si>
  <si>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</si>
  <si>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</si>
  <si>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</si>
  <si>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</si>
  <si>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</si>
  <si>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</si>
  <si>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</si>
  <si>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</si>
  <si>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</si>
  <si>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</si>
  <si>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</si>
  <si>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</si>
  <si>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</si>
  <si>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</si>
  <si>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</si>
  <si>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</si>
  <si>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</si>
  <si>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</si>
  <si>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</si>
  <si>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</si>
  <si>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</si>
  <si>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</si>
  <si>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</si>
  <si>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</si>
  <si>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</si>
  <si>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</si>
  <si>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</si>
  <si>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</si>
  <si>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</si>
  <si>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</si>
  <si>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</si>
  <si>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</si>
  <si>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</si>
  <si>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</si>
  <si>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</si>
  <si>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</si>
  <si>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</si>
  <si>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</si>
  <si>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</si>
  <si>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</si>
  <si>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</si>
  <si>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</si>
  <si>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</si>
  <si>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</si>
  <si>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</si>
  <si>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</si>
  <si>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</si>
  <si>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</si>
  <si>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</si>
  <si>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</si>
  <si>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</si>
  <si>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</si>
  <si>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</si>
  <si>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</si>
  <si>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</si>
  <si>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</si>
  <si>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</si>
  <si>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</si>
  <si>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</si>
  <si>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</si>
  <si>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</si>
  <si>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</si>
  <si>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</si>
  <si>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</si>
  <si>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</si>
  <si>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</si>
  <si>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</si>
  <si>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</si>
  <si>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</si>
  <si>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</si>
  <si>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</si>
  <si>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</si>
  <si>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</si>
  <si>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</si>
  <si>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</si>
  <si>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</si>
  <si>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</si>
  <si>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</si>
  <si>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</si>
  <si>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</si>
  <si>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</si>
  <si>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</si>
  <si>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</si>
  <si>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</si>
  <si>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</si>
  <si>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</si>
  <si>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</si>
  <si>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</si>
  <si>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</si>
  <si>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</si>
  <si>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</si>
  <si>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</si>
  <si>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</si>
  <si>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</si>
  <si>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</si>
  <si>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</si>
  <si>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</si>
  <si>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</si>
  <si>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</si>
  <si>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</si>
  <si>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</si>
  <si>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</si>
  <si>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</si>
  <si>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</si>
  <si>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</si>
  <si>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</si>
  <si>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</si>
  <si>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</si>
  <si>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</si>
  <si>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</si>
  <si>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</si>
  <si>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</si>
  <si>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</si>
  <si>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</si>
  <si>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</si>
  <si>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</si>
  <si>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</si>
  <si>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</si>
  <si>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</si>
  <si>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</si>
  <si>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</si>
  <si>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</si>
  <si>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</si>
  <si>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</si>
  <si>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</si>
  <si>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</si>
  <si>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</si>
  <si>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</si>
  <si>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</si>
  <si>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</si>
  <si>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</si>
  <si>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</si>
  <si>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</si>
  <si>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</si>
  <si>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</si>
  <si>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</si>
  <si>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</si>
  <si>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</si>
  <si>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</si>
  <si>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</si>
  <si>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</si>
  <si>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</si>
  <si>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</si>
  <si>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</si>
  <si>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</si>
  <si>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</si>
  <si>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</si>
  <si>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</si>
  <si>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</si>
  <si>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</si>
  <si>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</si>
  <si>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</si>
  <si>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</si>
  <si>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</si>
  <si>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</si>
  <si>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</si>
  <si>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</si>
  <si>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</si>
  <si>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</si>
  <si>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</si>
  <si>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</si>
  <si>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</si>
  <si>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</si>
  <si>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</si>
  <si>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</si>
  <si>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</si>
  <si>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</si>
  <si>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</si>
  <si>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</si>
  <si>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</si>
  <si>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</si>
  <si>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</si>
  <si>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</si>
  <si>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</si>
  <si>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</si>
  <si>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</si>
  <si>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</si>
  <si>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</si>
  <si>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</si>
  <si>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</si>
  <si>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</si>
  <si>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</si>
  <si>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</si>
  <si>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</si>
  <si>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</si>
  <si>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</si>
  <si>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</si>
  <si>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</si>
  <si>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</si>
  <si>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</si>
  <si>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</si>
  <si>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</si>
  <si>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</si>
  <si>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</si>
  <si>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</si>
  <si>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</si>
  <si>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</si>
  <si>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</si>
  <si>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</si>
  <si>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</si>
  <si>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</si>
  <si>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</si>
  <si>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</si>
  <si>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</si>
  <si>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</si>
  <si>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</si>
  <si>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</si>
  <si>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</si>
  <si>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</si>
  <si>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</si>
  <si>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</si>
  <si>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</si>
  <si>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</si>
  <si>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</si>
  <si>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</si>
  <si>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</si>
  <si>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</si>
  <si>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</si>
  <si>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</si>
  <si>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</si>
  <si>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</si>
  <si>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</si>
  <si>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</si>
  <si>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</si>
  <si>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</si>
  <si>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</si>
  <si>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</si>
  <si>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</si>
  <si>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</si>
  <si>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</si>
  <si>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</si>
  <si>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</si>
  <si>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</si>
  <si>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</si>
  <si>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</si>
  <si>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</si>
  <si>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</si>
  <si>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</si>
  <si>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</si>
  <si>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</si>
  <si>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</si>
  <si>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</si>
  <si>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</si>
  <si>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</si>
  <si>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</si>
  <si>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</si>
  <si>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</si>
  <si>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</si>
  <si>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</si>
  <si>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</si>
  <si>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</si>
  <si>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</si>
  <si>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</si>
  <si>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</si>
  <si>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</si>
  <si>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</si>
  <si>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</si>
  <si>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</si>
  <si>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</si>
  <si>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</si>
  <si>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</si>
  <si>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</si>
  <si>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</si>
  <si>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</si>
  <si>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</si>
  <si>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</si>
  <si>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</si>
  <si>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</si>
  <si>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</si>
  <si>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</si>
  <si>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</si>
  <si>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</si>
  <si>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</si>
  <si>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</si>
  <si>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</si>
  <si>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</si>
  <si>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</si>
  <si>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</si>
  <si>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</si>
  <si>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</si>
  <si>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</si>
  <si>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</si>
  <si>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</si>
  <si>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</si>
  <si>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</si>
  <si>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</si>
  <si>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</si>
  <si>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</si>
  <si>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</si>
  <si>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</si>
  <si>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</si>
  <si>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</si>
  <si>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</si>
  <si>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</si>
  <si>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</si>
  <si>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</si>
  <si>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</si>
  <si>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</si>
  <si>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</si>
  <si>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</si>
  <si>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</si>
  <si>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</si>
  <si>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</si>
  <si>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</si>
  <si>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</si>
  <si>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</si>
  <si>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</si>
  <si>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</si>
  <si>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</si>
  <si>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</si>
  <si>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</si>
  <si>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</si>
  <si>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</si>
  <si>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</si>
  <si>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</si>
  <si>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</si>
  <si>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</si>
  <si>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</si>
  <si>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</si>
  <si>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</si>
  <si>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</si>
  <si>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</si>
  <si>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</si>
  <si>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</si>
  <si>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</si>
  <si>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</si>
  <si>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</si>
  <si>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</si>
  <si>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</si>
  <si>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</si>
  <si>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</si>
  <si>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</si>
  <si>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</si>
  <si>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</si>
  <si>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</si>
  <si>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</si>
  <si>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</si>
  <si>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</si>
  <si>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</si>
  <si>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</si>
  <si>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</si>
  <si>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</si>
  <si>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</si>
  <si>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</si>
  <si>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</si>
  <si>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</si>
  <si>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</si>
  <si>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</si>
  <si>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</si>
  <si>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</si>
  <si>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</si>
  <si>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</si>
  <si>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</si>
  <si>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</si>
  <si>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</si>
  <si>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</si>
  <si>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</si>
  <si>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</si>
  <si>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</si>
  <si>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</si>
  <si>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</si>
  <si>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</si>
  <si>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</si>
  <si>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</si>
  <si>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</si>
  <si>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</si>
  <si>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</si>
  <si>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</si>
  <si>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</si>
  <si>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</si>
  <si>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</si>
  <si>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</si>
  <si>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</si>
  <si>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</si>
  <si>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</si>
  <si>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</si>
  <si>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</si>
  <si>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</si>
  <si>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</si>
  <si>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</si>
  <si>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</si>
  <si>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</si>
  <si>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</si>
  <si>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</si>
  <si>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</si>
  <si>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</si>
  <si>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</si>
  <si>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</si>
  <si>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</si>
  <si>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</si>
  <si>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</si>
  <si>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</si>
  <si>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</si>
  <si>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</si>
  <si>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</si>
  <si>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</si>
  <si>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</si>
  <si>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</si>
  <si>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</si>
  <si>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</si>
  <si>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</si>
  <si>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</si>
  <si>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</si>
  <si>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</si>
  <si>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</si>
  <si>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</si>
  <si>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</si>
  <si>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</si>
  <si>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</si>
  <si>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</si>
  <si>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</si>
  <si>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</si>
  <si>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</si>
  <si>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</si>
  <si>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</si>
  <si>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</si>
  <si>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</si>
  <si>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</si>
  <si>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</si>
  <si>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</si>
  <si>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</si>
  <si>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</si>
  <si>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</si>
  <si>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</si>
  <si>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</si>
  <si>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</si>
  <si>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</si>
  <si>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</si>
  <si>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</si>
  <si>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</si>
  <si>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</si>
  <si>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</si>
  <si>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</si>
  <si>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</si>
  <si>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</si>
  <si>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</si>
  <si>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</si>
  <si>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</si>
  <si>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</si>
  <si>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</si>
  <si>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</si>
  <si>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</si>
  <si>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</si>
  <si>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</si>
  <si>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</si>
  <si>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</si>
  <si>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</si>
  <si>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</si>
  <si>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</si>
  <si>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</si>
  <si>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</si>
  <si>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</si>
  <si>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</si>
  <si>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</si>
  <si>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</si>
  <si>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</si>
  <si>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</si>
  <si>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</si>
  <si>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</si>
  <si>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</si>
  <si>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</si>
  <si>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</si>
  <si>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</si>
  <si>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</si>
  <si>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</si>
  <si>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</si>
  <si>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</si>
  <si>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</si>
  <si>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</si>
  <si>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</si>
  <si>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</si>
  <si>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</si>
  <si>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</si>
  <si>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</si>
  <si>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</si>
  <si>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</si>
  <si>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</si>
  <si>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</si>
  <si>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</si>
  <si>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</si>
  <si>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</si>
  <si>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</si>
  <si>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</si>
  <si>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</si>
  <si>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</si>
  <si>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</si>
  <si>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</si>
  <si>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</si>
  <si>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</si>
  <si>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</si>
  <si>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</si>
  <si>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</si>
  <si>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</si>
  <si>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</si>
  <si>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</si>
  <si>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</si>
  <si>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</si>
  <si>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</si>
  <si>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</si>
  <si>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</si>
  <si>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</si>
  <si>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</si>
  <si>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</si>
  <si>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</si>
  <si>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</si>
  <si>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</si>
  <si>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</si>
  <si>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</si>
  <si>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</si>
  <si>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</si>
  <si>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</si>
  <si>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</si>
  <si>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</si>
  <si>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</si>
  <si>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</si>
  <si>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</si>
  <si>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</si>
  <si>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</si>
  <si>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</si>
  <si>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</si>
  <si>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</si>
  <si>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</si>
  <si>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</si>
  <si>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</si>
  <si>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</si>
  <si>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</si>
  <si>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</si>
  <si>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</si>
  <si>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</si>
  <si>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</si>
  <si>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</si>
  <si>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</si>
  <si>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</si>
  <si>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</si>
  <si>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</si>
  <si>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</si>
  <si>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</si>
  <si>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</si>
  <si>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</si>
  <si>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</si>
  <si>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</si>
  <si>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</si>
  <si>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</si>
  <si>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</si>
  <si>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</si>
  <si>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</si>
  <si>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</si>
  <si>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</si>
  <si>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</si>
  <si>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</si>
  <si>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</si>
  <si>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</si>
  <si>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</si>
  <si>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</si>
  <si>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</si>
  <si>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</si>
  <si>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</si>
  <si>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</si>
  <si>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</si>
  <si>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</si>
  <si>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</si>
  <si>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</si>
  <si>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</si>
  <si>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</si>
  <si>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</si>
  <si>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</si>
  <si>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</si>
  <si>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</si>
  <si>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</si>
  <si>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</si>
  <si>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</si>
  <si>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</si>
  <si>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</si>
  <si>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</si>
  <si>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</si>
  <si>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</si>
  <si>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</si>
  <si>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</si>
  <si>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</si>
  <si>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</si>
  <si>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</si>
  <si>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</si>
  <si>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</si>
  <si>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</si>
  <si>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</si>
  <si>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</si>
  <si>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</si>
  <si>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</si>
  <si>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</si>
  <si>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</si>
  <si>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</si>
  <si>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</si>
  <si>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</si>
  <si>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</si>
  <si>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</si>
  <si>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</si>
  <si>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</si>
  <si>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</si>
  <si>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</si>
  <si>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</si>
  <si>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</si>
  <si>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</si>
  <si>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</si>
  <si>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</si>
  <si>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</si>
  <si>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</si>
  <si>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</si>
  <si>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</si>
  <si>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</si>
  <si>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</si>
  <si>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</si>
  <si>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</si>
  <si>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</si>
  <si>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</si>
  <si>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</si>
  <si>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</si>
  <si>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</si>
  <si>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</si>
  <si>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</si>
  <si>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</si>
  <si>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</si>
  <si>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</si>
  <si>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</si>
  <si>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</si>
  <si>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</si>
  <si>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</si>
  <si>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</si>
  <si>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</si>
  <si>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</si>
  <si>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</si>
  <si>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</si>
  <si>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</si>
  <si>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</si>
  <si>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</si>
  <si>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</si>
  <si>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</si>
  <si>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</si>
  <si>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</si>
  <si>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</si>
  <si>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</si>
  <si>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</si>
  <si>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</si>
  <si>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</si>
  <si>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</si>
  <si>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</si>
  <si>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</si>
  <si>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</si>
  <si>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</si>
  <si>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</si>
  <si>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</si>
  <si>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</si>
  <si>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</si>
  <si>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</si>
  <si>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</si>
  <si>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</si>
  <si>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</si>
  <si>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</si>
  <si>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</si>
  <si>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</si>
  <si>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</si>
  <si>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</si>
  <si>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</si>
  <si>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</si>
  <si>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</si>
  <si>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</si>
  <si>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</si>
  <si>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</si>
  <si>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</si>
  <si>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</si>
  <si>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</si>
  <si>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</si>
  <si>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</si>
  <si>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</si>
  <si>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</si>
  <si>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</si>
  <si>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</si>
  <si>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</si>
  <si>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</si>
  <si>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</si>
  <si>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</si>
  <si>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</si>
  <si>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</si>
  <si>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</si>
  <si>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</si>
  <si>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</si>
  <si>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</si>
  <si>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</si>
  <si>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</si>
  <si>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</si>
  <si>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</si>
  <si>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</si>
  <si>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</si>
  <si>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</si>
  <si>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</si>
  <si>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</si>
  <si>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</si>
  <si>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</si>
  <si>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</si>
  <si>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</si>
  <si>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</si>
  <si>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</si>
  <si>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</si>
  <si>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</si>
  <si>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</si>
  <si>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</si>
  <si>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</si>
  <si>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</si>
  <si>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</si>
  <si>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</si>
  <si>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</si>
  <si>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</si>
  <si>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</si>
  <si>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</si>
  <si>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</si>
  <si>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</si>
  <si>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</si>
  <si>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</si>
  <si>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</si>
  <si>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</si>
  <si>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</si>
  <si>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</si>
  <si>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</si>
  <si>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</si>
  <si>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</si>
  <si>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</si>
  <si>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</si>
  <si>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</si>
  <si>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</si>
  <si>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</si>
  <si>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</si>
  <si>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</si>
  <si>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</si>
  <si>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</si>
  <si>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</si>
  <si>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</si>
  <si>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</si>
  <si>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</si>
  <si>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</si>
  <si>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</si>
  <si>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</si>
  <si>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</si>
  <si>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</si>
  <si>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</si>
  <si>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</si>
  <si>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</si>
  <si>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</si>
  <si>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</si>
  <si>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</si>
  <si>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</si>
  <si>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</si>
  <si>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</si>
  <si>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</si>
  <si>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</si>
  <si>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</si>
  <si>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</si>
  <si>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</si>
  <si>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</si>
  <si>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</si>
  <si>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</si>
  <si>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</si>
  <si>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</si>
  <si>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</si>
  <si>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</si>
  <si>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</si>
  <si>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</si>
  <si>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</si>
  <si>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</si>
  <si>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</si>
  <si>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</si>
  <si>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</si>
  <si>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</si>
  <si>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</si>
  <si>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</si>
  <si>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</si>
  <si>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</si>
  <si>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</si>
  <si>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</si>
  <si>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</si>
  <si>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</si>
  <si>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</si>
  <si>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</si>
  <si>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</si>
  <si>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</si>
  <si>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</si>
  <si>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</si>
  <si>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</si>
  <si>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</si>
  <si>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</si>
  <si>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</si>
  <si>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</si>
  <si>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</si>
  <si>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</si>
  <si>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</si>
  <si>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</si>
  <si>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</si>
  <si>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</si>
  <si>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</si>
  <si>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</si>
  <si>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</si>
  <si>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</si>
  <si>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</si>
  <si>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</si>
  <si>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</si>
  <si>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</si>
  <si>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</si>
  <si>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</si>
  <si>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</si>
  <si>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</si>
  <si>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</si>
  <si>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</si>
  <si>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</si>
  <si>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</si>
  <si>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</si>
  <si>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</si>
  <si>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</si>
  <si>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</si>
  <si>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</si>
  <si>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</si>
  <si>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</si>
  <si>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</si>
  <si>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</si>
  <si>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</si>
  <si>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</si>
  <si>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</si>
  <si>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</si>
  <si>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</si>
  <si>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</si>
  <si>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</si>
  <si>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</si>
  <si>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</si>
  <si>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</si>
  <si>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</si>
  <si>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</si>
  <si>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</si>
  <si>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</si>
  <si>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</si>
  <si>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</si>
  <si>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</si>
  <si>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</si>
  <si>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</si>
  <si>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</si>
  <si>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</si>
  <si>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</si>
  <si>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</si>
  <si>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</si>
  <si>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</si>
  <si>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</si>
  <si>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</si>
  <si>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</si>
  <si>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</si>
  <si>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</si>
  <si>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</si>
  <si>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</si>
  <si>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</si>
  <si>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</si>
  <si>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</si>
  <si>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</si>
  <si>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</si>
  <si>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</si>
  <si>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</si>
  <si>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</si>
  <si>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</si>
  <si>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</si>
  <si>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</si>
  <si>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</si>
  <si>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</si>
  <si>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</si>
  <si>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</si>
  <si>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</si>
  <si>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</si>
  <si>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</si>
  <si>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</si>
  <si>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</si>
  <si>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</si>
  <si>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</si>
  <si>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</si>
  <si>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</si>
  <si>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</si>
  <si>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</si>
  <si>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</si>
  <si>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</si>
  <si>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</si>
  <si>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</si>
  <si>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</si>
  <si>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</si>
  <si>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</si>
  <si>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</si>
  <si>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</si>
  <si>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</si>
  <si>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</si>
  <si>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</si>
  <si>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</si>
  <si>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</si>
  <si>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</si>
  <si>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</si>
  <si>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</si>
  <si>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</si>
  <si>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</si>
  <si>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</si>
  <si>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</si>
  <si>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</si>
  <si>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</si>
  <si>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</si>
  <si>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</si>
  <si>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</si>
  <si>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</si>
  <si>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</si>
  <si>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</si>
  <si>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</si>
  <si>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</si>
  <si>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</si>
  <si>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</si>
  <si>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</si>
  <si>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</si>
  <si>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</si>
  <si>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</si>
  <si>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</si>
  <si>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</si>
  <si>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</si>
  <si>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</si>
  <si>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</si>
  <si>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</si>
  <si>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</si>
  <si>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</si>
  <si>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</si>
  <si>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</si>
  <si>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</si>
  <si>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</si>
  <si>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</si>
  <si>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</si>
  <si>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</si>
  <si>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</si>
  <si>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</si>
  <si>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</si>
  <si>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</si>
  <si>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</si>
  <si>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</si>
  <si>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</si>
  <si>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</si>
  <si>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</si>
  <si>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</si>
  <si>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</si>
  <si>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</si>
  <si>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</si>
  <si>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</si>
  <si>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</si>
  <si>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</si>
  <si>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</si>
  <si>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</si>
  <si>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</si>
  <si>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</si>
  <si>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</si>
  <si>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</si>
  <si>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</si>
  <si>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</si>
  <si>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</si>
  <si>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</si>
  <si>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</si>
  <si>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</si>
  <si>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</si>
  <si>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</si>
  <si>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</si>
  <si>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</si>
  <si>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</si>
  <si>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</si>
  <si>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</si>
  <si>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</si>
  <si>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</si>
  <si>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</si>
  <si>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</si>
  <si>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</si>
  <si>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</si>
  <si>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</si>
  <si>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</si>
  <si>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</si>
  <si>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</si>
  <si>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</si>
  <si>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</si>
  <si>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</si>
  <si>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</si>
  <si>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</si>
  <si>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</si>
  <si>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</si>
  <si>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</si>
  <si>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</si>
  <si>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</si>
  <si>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</si>
  <si>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</si>
  <si>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</si>
  <si>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</si>
  <si>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</si>
  <si>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</si>
  <si>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</si>
  <si>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</si>
  <si>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</si>
  <si>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</si>
  <si>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</si>
  <si>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</si>
  <si>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</si>
  <si>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</si>
  <si>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</si>
  <si>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</si>
  <si>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</si>
  <si>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</si>
  <si>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</si>
  <si>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</si>
  <si>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</si>
  <si>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</si>
  <si>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</si>
  <si>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</si>
  <si>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</si>
  <si>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</si>
  <si>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</si>
  <si>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</si>
  <si>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</si>
  <si>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</si>
  <si>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</si>
  <si>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</si>
  <si>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</si>
  <si>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</si>
  <si>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</si>
  <si>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</si>
  <si>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</si>
  <si>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</si>
  <si>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</si>
  <si>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</si>
  <si>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</si>
  <si>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</si>
  <si>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</si>
  <si>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</si>
  <si>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</si>
  <si>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</si>
  <si>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</si>
  <si>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</si>
  <si>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</si>
  <si>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</si>
  <si>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</si>
  <si>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</si>
  <si>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</si>
  <si>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CP20-50</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</si>
  <si>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</si>
  <si>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</si>
  <si>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</si>
  <si>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</si>
  <si>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</si>
  <si>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</si>
  <si>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</si>
  <si>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</si>
  <si>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</si>
  <si>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</si>
  <si>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</si>
  <si>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</si>
  <si>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</si>
  <si>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</si>
  <si>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</si>
  <si>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</si>
  <si>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</si>
  <si>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</si>
  <si>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</si>
  <si>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</si>
  <si>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</si>
  <si>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</si>
  <si>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</si>
  <si>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</si>
  <si>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</si>
  <si>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</si>
  <si>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</si>
  <si>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</si>
  <si>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</si>
  <si>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</si>
  <si>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</si>
  <si>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</si>
  <si>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</si>
  <si>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</si>
  <si>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</si>
  <si>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</si>
  <si>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</si>
  <si>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</si>
  <si>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</si>
  <si>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</si>
  <si>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</si>
  <si>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</si>
  <si>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</si>
  <si>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</si>
  <si>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</si>
  <si>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</si>
  <si>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</si>
  <si>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</si>
  <si>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</si>
  <si>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</si>
  <si>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</si>
  <si>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</si>
  <si>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</si>
  <si>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</si>
  <si>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</si>
  <si>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</si>
  <si>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</si>
  <si>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</si>
  <si>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</si>
  <si>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</si>
  <si>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</si>
  <si>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</si>
  <si>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</si>
  <si>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</si>
  <si>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</si>
  <si>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</si>
  <si>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</si>
  <si>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</si>
  <si>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</si>
  <si>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</si>
  <si>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</si>
  <si>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</si>
  <si>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</si>
  <si>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</si>
  <si>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</si>
  <si>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</si>
  <si>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</si>
  <si>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</si>
  <si>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</si>
  <si>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</si>
  <si>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</si>
  <si>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</si>
  <si>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</si>
  <si>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</si>
  <si>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</si>
  <si>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</si>
  <si>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</si>
  <si>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</si>
  <si>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</si>
  <si>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</si>
  <si>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</si>
  <si>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</si>
  <si>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</si>
  <si>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</si>
  <si>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</si>
  <si>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</si>
  <si>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</si>
  <si>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</si>
  <si>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</si>
  <si>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</si>
  <si>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</si>
  <si>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</si>
  <si>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</si>
  <si>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</si>
  <si>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</si>
  <si>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</si>
  <si>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</si>
  <si>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</si>
  <si>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</si>
  <si>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</si>
  <si>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</si>
  <si>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</si>
  <si>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</si>
  <si>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</si>
  <si>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</si>
  <si>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</si>
  <si>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</si>
  <si>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</si>
  <si>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</si>
  <si>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</si>
  <si>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</si>
  <si>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</si>
  <si>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</si>
  <si>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</si>
  <si>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</si>
  <si>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</si>
  <si>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</si>
  <si>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</si>
  <si>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</si>
  <si>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</si>
  <si>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</si>
  <si>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</si>
  <si>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</si>
  <si>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</si>
  <si>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</si>
  <si>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</si>
  <si>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</si>
  <si>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</si>
  <si>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</si>
  <si>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</si>
  <si>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</si>
  <si>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</si>
  <si>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</si>
  <si>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</si>
  <si>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</si>
  <si>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</si>
  <si>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</si>
  <si>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</si>
  <si>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</si>
  <si>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</si>
  <si>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</si>
  <si>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</si>
  <si>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</si>
  <si>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</si>
  <si>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</si>
  <si>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</si>
  <si>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</si>
  <si>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</si>
  <si>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</si>
  <si>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</si>
  <si>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</si>
  <si>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</si>
  <si>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</si>
  <si>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</si>
  <si>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</si>
  <si>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</si>
  <si>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</si>
  <si>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</si>
  <si>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</si>
  <si>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</si>
  <si>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</si>
  <si>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</si>
  <si>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</si>
  <si>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</si>
  <si>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</si>
  <si>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</si>
  <si>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</si>
  <si>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</si>
  <si>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</si>
  <si>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</si>
  <si>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</si>
  <si>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</si>
  <si>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</si>
  <si>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</si>
  <si>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</si>
  <si>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</si>
  <si>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</si>
  <si>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</si>
  <si>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</si>
  <si>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</si>
  <si>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</si>
  <si>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</si>
  <si>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</si>
  <si>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</si>
  <si>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</si>
  <si>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</si>
  <si>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</si>
  <si>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</si>
  <si>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</si>
  <si>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</si>
  <si>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</si>
  <si>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</si>
  <si>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</si>
  <si>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</si>
  <si>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</si>
  <si>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</si>
  <si>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</si>
  <si>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</si>
  <si>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</si>
  <si>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</si>
  <si>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</si>
  <si>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</si>
  <si>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http://www.enbridgepipelines.com/projects-and-infrastructure/projects/middlesex-extension-project</t>
  </si>
  <si>
    <t>https://www.tcenergy.com/operations/natural-gas/tuscarora-xpress-project/</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</si>
  <si>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</si>
  <si>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</si>
  <si>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</si>
  <si>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</si>
  <si>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</si>
  <si>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</si>
  <si>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</si>
  <si>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</si>
  <si>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</si>
  <si>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</si>
  <si>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</si>
  <si>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</si>
  <si>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</si>
  <si>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</si>
  <si>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</si>
  <si>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</si>
  <si>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</si>
  <si>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</si>
  <si>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</si>
  <si>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</si>
  <si>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</si>
  <si>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</si>
  <si>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</si>
  <si>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</si>
  <si>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</si>
  <si>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</si>
  <si>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</si>
  <si>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</si>
  <si>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</si>
  <si>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</si>
  <si>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</si>
  <si>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</si>
  <si>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</si>
  <si>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</si>
  <si>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</si>
  <si>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</si>
  <si>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</si>
  <si>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</si>
  <si>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</si>
  <si>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</si>
  <si>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</si>
  <si>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</si>
  <si>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</si>
  <si>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</si>
  <si>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</si>
  <si>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</si>
  <si>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</si>
  <si>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</si>
  <si>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</si>
  <si>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</si>
  <si>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</si>
  <si>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</si>
  <si>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</si>
  <si>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</si>
  <si>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</si>
  <si>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</si>
  <si>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</si>
  <si>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</si>
  <si>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</si>
  <si>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</si>
  <si>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</si>
  <si>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</si>
  <si>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</si>
  <si>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</si>
  <si>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</si>
  <si>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</si>
  <si>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</si>
  <si>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</si>
  <si>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</si>
  <si>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</si>
  <si>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</si>
  <si>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</si>
  <si>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</si>
  <si>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</si>
  <si>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</si>
  <si>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</si>
  <si>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</si>
  <si>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</si>
  <si>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</si>
  <si>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</si>
  <si>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</si>
  <si>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</si>
  <si>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</si>
  <si>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</si>
  <si>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</si>
  <si>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</si>
  <si>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</si>
  <si>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</si>
  <si>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</si>
  <si>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</si>
  <si>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</si>
  <si>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</si>
  <si>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</si>
  <si>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</si>
  <si>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</si>
  <si>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</si>
  <si>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</si>
  <si>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</si>
  <si>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</si>
  <si>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</si>
  <si>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</si>
  <si>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</si>
  <si>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</si>
  <si>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</si>
  <si>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</si>
  <si>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</si>
  <si>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</si>
  <si>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</si>
  <si>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</si>
  <si>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</si>
  <si>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</si>
  <si>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</si>
  <si>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</si>
  <si>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</si>
  <si>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</si>
  <si>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</si>
  <si>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</si>
  <si>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</si>
  <si>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</si>
  <si>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</si>
  <si>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</si>
  <si>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</si>
  <si>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</si>
  <si>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</si>
  <si>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</si>
  <si>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</si>
  <si>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</si>
  <si>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</si>
  <si>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</si>
  <si>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</si>
  <si>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</si>
  <si>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</si>
  <si>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</si>
  <si>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</si>
  <si>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</si>
  <si>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</si>
  <si>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</si>
  <si>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</si>
  <si>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</si>
  <si>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</si>
  <si>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</si>
  <si>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</si>
  <si>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</si>
  <si>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</si>
  <si>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ADCC Pipeline</t>
  </si>
  <si>
    <t>Commonwealth Energy Connector Project</t>
  </si>
  <si>
    <t>CP22-502</t>
  </si>
  <si>
    <t>Virginia Reliability Project</t>
  </si>
  <si>
    <t>CP22-503</t>
  </si>
  <si>
    <t>Cumberland Project</t>
  </si>
  <si>
    <t>CP22-493</t>
  </si>
  <si>
    <t>2023 Line Section 27 Expansion Project</t>
  </si>
  <si>
    <t>CP22-512</t>
  </si>
  <si>
    <t>Power</t>
  </si>
  <si>
    <t>CP22-501</t>
  </si>
  <si>
    <t>Gillis Access Project</t>
  </si>
  <si>
    <t>Greenfield pipeline that with 1.5 Bcf/d of capacity that would increase takeaway capacity out of the Haynesville and feed LNG exports along the Gulf Coast.</t>
  </si>
  <si>
    <t>Ridgeline Expansion Project</t>
  </si>
  <si>
    <t>117 miles of 30 inch pipe and 8 miles of 24 inch lateral to deliver natural gas to an existing coal-fired power plant that is being converted to a natural gas-fired plant</t>
  </si>
  <si>
    <t>CP21-78</t>
  </si>
  <si>
    <t>Saguaro Connector Pipeline</t>
  </si>
  <si>
    <t>CP23-29</t>
  </si>
  <si>
    <t>Red Hills Lateral Project</t>
  </si>
  <si>
    <t>CP23-24</t>
  </si>
  <si>
    <t>Double E Pipeline, LLC.</t>
  </si>
  <si>
    <t>Grasslands South Expansion Project</t>
  </si>
  <si>
    <t>CP23-35</t>
  </si>
  <si>
    <t>CP22-201</t>
  </si>
  <si>
    <t>CP22-21</t>
  </si>
  <si>
    <t>6630-CG-138</t>
  </si>
  <si>
    <t>Replacement of lines serving area south of Means Measuring station which have experienced increased population density.</t>
  </si>
  <si>
    <t>CP22-466</t>
  </si>
  <si>
    <t>https://www.wbienergy.com/projects/wahpeton/</t>
  </si>
  <si>
    <t>Louisiana Xpress Project FERC Docket CP19-488</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</si>
  <si>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</si>
  <si>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</si>
  <si>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</si>
  <si>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</si>
  <si>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</si>
  <si>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</si>
  <si>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</si>
  <si>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</si>
  <si>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</si>
  <si>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</si>
  <si>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</si>
  <si>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</si>
  <si>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</si>
  <si>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</si>
  <si>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</si>
  <si>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Extension of the Gillis Access project to connect supplies from the Haynesville at Gillis</t>
  </si>
  <si>
    <t>Gillis Access Project Extension</t>
  </si>
  <si>
    <t>New Generation Gas Gathering (NG3)</t>
  </si>
  <si>
    <t>Momentum</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</si>
  <si>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</si>
  <si>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</si>
  <si>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</si>
  <si>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</si>
  <si>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</si>
  <si>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</si>
  <si>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</si>
  <si>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</si>
  <si>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</si>
  <si>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</si>
  <si>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</si>
  <si>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</si>
  <si>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</si>
  <si>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</si>
  <si>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</si>
  <si>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</si>
  <si>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</si>
  <si>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</si>
  <si>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</si>
  <si>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</si>
  <si>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</si>
  <si>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</si>
  <si>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</si>
  <si>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</si>
  <si>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</si>
  <si>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</si>
  <si>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</si>
  <si>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</si>
  <si>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</si>
  <si>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</si>
  <si>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</si>
  <si>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</si>
  <si>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</si>
  <si>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</si>
  <si>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</si>
  <si>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</si>
  <si>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</si>
  <si>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</si>
  <si>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</si>
  <si>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https://elibrary.ferc.gov/eLibrary/filelist?accession_number=20230811-5185&amp;optimized=false</t>
  </si>
  <si>
    <t>FERC Order</t>
  </si>
  <si>
    <t>Trunkline Pipeline Modifications Project</t>
  </si>
  <si>
    <t>Trunkline Gas</t>
  </si>
  <si>
    <t>MS, LA</t>
  </si>
  <si>
    <t>CP14-119-000
CP14-120-000</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</si>
  <si>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</si>
  <si>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</si>
  <si>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</si>
  <si>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Bison Xpress Project</t>
  </si>
  <si>
    <t>Northern Border Pipeline Co.</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</si>
  <si>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</si>
  <si>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</si>
  <si>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</si>
  <si>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</si>
  <si>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</si>
  <si>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</si>
  <si>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</si>
  <si>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</si>
  <si>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</si>
  <si>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Project is to provide transportation services, including treating, for Kimmeridge Texas Gas and other 3rd parties. The expansion is supported by a long-term contract and will deliver Eagle Ford nat gas supply to mkts along the TX Gulf Coast and Mexico.</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</si>
  <si>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</si>
  <si>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</si>
  <si>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</si>
  <si>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</si>
  <si>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</si>
  <si>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1/19/24: Received one-year extension, its second extension, to complete project. Reapplied after NY and NJ denied application in May 2020</t>
  </si>
  <si>
    <t>South Texas to Houston Market Expansion Project</t>
  </si>
  <si>
    <t>1.9 miles of new pipe and an 11,110 HP compressor station in Chilton and Coosa Counties, AL to provide new capacity to serve Unit 5 of the Earnest C. Gaston power plant in Shelby Cty, AL.</t>
  </si>
  <si>
    <t>CP22-495</t>
  </si>
  <si>
    <t xml:space="preserve">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t>
  </si>
  <si>
    <t>https://elibrary.ferc.gov/eLibrary/filelist?accession_number=20231116-3071&amp;optimized=false</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</si>
  <si>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</si>
  <si>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</si>
  <si>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</si>
  <si>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</si>
  <si>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</si>
  <si>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</si>
  <si>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</si>
  <si>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</si>
  <si>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</si>
  <si>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</si>
  <si>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</si>
  <si>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</si>
  <si>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</si>
  <si>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</si>
  <si>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</si>
  <si>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</si>
  <si>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</si>
  <si>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</si>
  <si>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Rec'd permit from TX RRC in 2023. Project will stretch southeast across TX delivering nat gas from Midland Basin (Permian) to the Beaumont/Port Arthur area and support projects in the Sabine River area.</t>
  </si>
  <si>
    <t>Blackfin Pipeline</t>
  </si>
  <si>
    <t>WhiteWater Midstream</t>
  </si>
  <si>
    <t>DeLa Express Project</t>
  </si>
  <si>
    <t>DeLa Express LLC</t>
  </si>
  <si>
    <t>PF24-4</t>
  </si>
  <si>
    <t>Project is to deliver prodn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</si>
  <si>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Evangeline Pass Expansion Project (Phase 2)</t>
  </si>
  <si>
    <t>Southern Natural Gas Co.</t>
  </si>
  <si>
    <t>CP20-51</t>
  </si>
  <si>
    <t xml:space="preserve">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Southern states the facilities will not increase capacity on its system but will effectuate the bi-directional flow TGP needs after the project is placed in service. </t>
  </si>
  <si>
    <t>Evangeline Pass Expansion Project (Phase 1)</t>
  </si>
  <si>
    <t>Complete</t>
  </si>
  <si>
    <t>Heartland Project</t>
  </si>
  <si>
    <t>ANR</t>
  </si>
  <si>
    <t>12,30,36,42</t>
  </si>
  <si>
    <t>Project involving new and replacement pipeline; installation of 3 new compressor stations, and modifications at 2 existing compressor stations; construction of new meter stations, and expansion of existing meter stations. Additonal capacity will be used to meet market demand for increased natural gas supply in the Midwest US as coal-fired plants retire.</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</si>
  <si>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</si>
  <si>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</si>
  <si>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</si>
  <si>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</si>
  <si>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</si>
  <si>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is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</si>
  <si>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</si>
  <si>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</si>
  <si>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</si>
  <si>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 xml:space="preserve">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
  </si>
  <si>
    <t>CP23-516</t>
  </si>
  <si>
    <t>PF23-2-000
CP24-75</t>
  </si>
  <si>
    <t>3/13/24: Application of 2/29/24 withdrawn - Sabine Crossing has identified potential optimization/improvement of the p/l route which it intends to further develop, including likely inclusion of add'l facilites.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</si>
  <si>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Saguaro - Border Facility</t>
  </si>
  <si>
    <t xml:space="preserve">Lateral (1,000 feet) in Hudspeth County, TX, connecting the Saguaro Connector Pipeline with the proposed Sierra Madre pipeline on the Mexico side of the border that will extend to Mexico Pacific's Saguaro Energia LNG export project under development on West Coast of Mexico. </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</si>
  <si>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</si>
  <si>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</si>
  <si>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Pecan Pipeline Company</t>
  </si>
  <si>
    <t>EOG Resources (owner of Pecan Pipeline)</t>
  </si>
  <si>
    <t>Southeast Supply Enhancement Project</t>
  </si>
  <si>
    <t>VA, NC, SC, GA, AL</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</si>
  <si>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compresser units at Sta 165 in Pittsylvania Cty, VA, Sta 155 in Davidson Cty, NC, Sta 150 in Iredell Cty, NC, and replacement of compressor units at St 145 in Cleveland Cty, NC.</t>
  </si>
  <si>
    <t>System Allignment Project</t>
  </si>
  <si>
    <t>TN, VA, NC</t>
  </si>
  <si>
    <t>CP23-131</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</si>
  <si>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t>
  </si>
  <si>
    <t>Texas-Louisiana Expansion Project</t>
  </si>
  <si>
    <t>CP24-8</t>
  </si>
  <si>
    <t xml:space="preserve">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</si>
  <si>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</si>
  <si>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</si>
  <si>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Feb 2024: Has commitments for 25% of capacity needed for FID. Project would increase Permian takeway capacity, estimated between 1.5-2.0 Bcf/d delivering nautral gas from the Midland Basin to Energy Transfer pipeline assets south of the Dallas-Ft.Worth area. From there would access ajor Gulf Coast hubs including Katy, Beaumont, Houston Ship Channel, and Gillis and Henry Hubs.</t>
  </si>
  <si>
    <t>CP23-15</t>
  </si>
  <si>
    <t>Project includes replacing approx 48 miles of small diameter p/l with approx 51 miles of larger diameter p/l in IL and WI, and installation of two new compressor stations to facilitate expansion to various delivery points along ANR's Zone 7 in Wisconsin.</t>
  </si>
  <si>
    <t>FERC filing</t>
  </si>
  <si>
    <t>https://www.worldpipelines.com/project-news/15072024/adcc-pipeline-begins-commercial-service/</t>
  </si>
  <si>
    <t>Kinder Morgan notice of in-service</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</si>
  <si>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</si>
  <si>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Southeast Energy Connector Project</t>
  </si>
  <si>
    <t>Westbound Compression Expansion Project</t>
  </si>
  <si>
    <t>MountainWest Overthrust Pipeline</t>
  </si>
  <si>
    <t>CP24-13</t>
  </si>
  <si>
    <t>Project includes two new compressor stations (CS) and upgrades to other existing facilities. One CS will be located at Overthrust's existing Point of Rocks CS and the other at Overthrust's existing Rock Springs CS. Only other major facility includes installation of a 1,400-foot 24" lateral at the Rock Springs CS (North Rendezvous Tap facility) and Kern River Gas Transmission (KRGT) delivery point. The add'l 325,000 Dth capacity will be transported to a new interconnect with KRGT, called the "Wagon Wheel interconnect." 320,000 Dth of firm transportation to come from REX at Overthrust's Wamsutter Station and 5,000 Dth from WIC or MWP within Rock Springs CS. A binding, long-term agreement executed with the project shipper for 100% of firm transport capacity.</t>
  </si>
  <si>
    <t>Bakken xPress Project</t>
  </si>
  <si>
    <t>Wyoming Interstate Company</t>
  </si>
  <si>
    <t>Capacity Lease</t>
  </si>
  <si>
    <t>ND,WY</t>
  </si>
  <si>
    <t>CP23-545</t>
  </si>
  <si>
    <t>Project will allow project shippers to transport 300,000 Dth/day (~300 MMcf/d) of natural gas on a firm basis from existing receipt points on Northern Border’s system in McKenzie and Williams Ctys, ND, to the Fort Union/WIC Interconnect located on WIC’s Medicine Bow Lateral in Converse Cty, WY (the Bakken xPress Leased Capacity from Bison XPress Project). WIC executed binding precedent agreements with Hess Trading Corp (100,00 Dth/d) and ONEOK Rockies Midstream (200,000 Dth/d) of firm transportation service.</t>
  </si>
  <si>
    <t>TC Energy's Bison Xpress Project</t>
  </si>
  <si>
    <t>Blackcomb Pipeline</t>
  </si>
  <si>
    <t>Whitewater, MPLX LP and Enbridge through Whistler Parent JV, partnered with Targa Resources, LLC to reach FID. JV owned by Whistler (70%), Targa Resources (17.5%) and MPLX (12.5%). Project backed by firm transportation agreements, provides egress for Permian shippers including direct connections to processing facilities in Midland Basin, to Agua Dulce area in South TX.</t>
  </si>
  <si>
    <t>Enbridge FID Announcement</t>
  </si>
  <si>
    <t>Enbridge</t>
  </si>
  <si>
    <t xml:space="preserve">Offshore gas pipeline (gathering system) to support BP's Kaskida development in offshore GOM; attached to a crude oil pipeline project (Canyon Oil Pipeline System ("Canyon Oil")), will connect Enbridge's Magnolia Gas Gathering Pipeline to the Garden Banks Gas Pipeline. Agreement for pipeline construction contains options to expand the length of both the crude and gas pipelines. </t>
  </si>
  <si>
    <t>Enbridge Announcement</t>
  </si>
  <si>
    <t>Canyon Gas</t>
  </si>
  <si>
    <t>Oct  2024: By order of US Court of Appeals for the 6th Circuit, TGP cannot begin construction. Order was issued staying 2 required federal authorizations.
Aug 2024: Approved to begin construction.
Lateral from Tennessee Gas Pipeline's Line 100 in Dickson County, Tennessee to an existing coal-fired power plant in Cumberland, Tennessee that has plans to be converted to a gas-fired unit</t>
  </si>
  <si>
    <t>Stay order</t>
  </si>
  <si>
    <t>Dalton Lateral Expansion II Project</t>
  </si>
  <si>
    <t>Open Season, Oct 18-Nov 7, 2024. Project is an expansion of existing Dalton Lateral nat gas p/l system within Zone 4 and will consist of p/l looping and add'l compression.</t>
  </si>
  <si>
    <t>Announcement</t>
  </si>
  <si>
    <t xml:space="preserve">Delivery to gold mine in AK. Project is currently in litigation with several tribal nations and organizations in the state. </t>
  </si>
  <si>
    <t xml:space="preserve">Oct 2024: Tellurian (and the Driftwood LNG development) were acquired by Woodside Energy. 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 </t>
  </si>
  <si>
    <t>TC Energy in-service notice</t>
  </si>
  <si>
    <t>https://www.tcenergy.com/siteassets/pdfs/investors/reports-and-filings/regulatory-filings/2023/tce-2023-annual-information-form.pdf</t>
  </si>
  <si>
    <t>Gillis West</t>
  </si>
  <si>
    <t>Project will provide backhaul capacity to TX from LA. Project will help TX utility CenterPoint reduce its "dependence on TX intrastate gas p/l systems," CEO Alan Armstrong said in Aug 6 earnings call.</t>
  </si>
  <si>
    <t>Per Field Inspection Report of 8/27/24: Anticipated in-service timing moved to 1H25. Lead construction contractor declared bankruptcy on 5/21/24, which may impact completion deadlines. Deliver natural gas to Golden Pass LNG.</t>
  </si>
  <si>
    <t>KM 3Q24 results</t>
  </si>
  <si>
    <t>Quarterly report</t>
  </si>
  <si>
    <t>FERC approval</t>
  </si>
  <si>
    <t>https://www.sdge.com/major-projects/major-projects-pipeline-safety-enhancement-plan</t>
  </si>
  <si>
    <t>9/27/2024: With regard to dispute with Energy Transfer, FERC issued a Show Cause Order, that the "LEG System will not be subject to the Commission’s jurisdiction" as it serves primarily as a gathering function. 
Greenfield pipeline that would move up to 1.8 Bcf/d of natural gas from the Haynesville south to serve LNG export terminals on the Gulf Coast. Comprised of 2 segments: 1) Haynesville Spine, approx 64 miles of 30- to 42-inch diameter p/l and 2 compressor stations gathering gas from approx 775 well pads to Juniper CS in Sabine, LA and 2) Juniper South, approx 110-mile, 42-inch diameter p/l to carry gas from Haynesville Spine south to new treatment facility at Gillis Hub in LA.</t>
  </si>
  <si>
    <t>FERC Show cause order</t>
  </si>
  <si>
    <t>In-service (DTE investor presentation, p 14)</t>
  </si>
  <si>
    <t>Update letter to FERC</t>
  </si>
  <si>
    <t xml:space="preserve">New pipeline delivering gas from the Haynesville to Gulf Coast markets, including LNG; expandable to 2.2 Bcf/d. Delayed dute to litigation between Energy Transfer LP and Momentum Midstream LLC, settled in June 2024. </t>
  </si>
  <si>
    <t>Cancellation notice</t>
  </si>
  <si>
    <t>South Mississippi Project</t>
  </si>
  <si>
    <t>TX,LA,MI</t>
  </si>
  <si>
    <t>Launched Open Season, from Oct 17 - Nov 1, 2024. Project is expected to be a combination of new large-diameter pipe, compression, metering facilities with possible expansion and/or lease of existing capacity on Energy Transfer Intersate Holdings (ETIH)-affiliated p/ls.As currently contemplated, project will provide firm transportation from the Carthage Hub (TX), Haynesville prdn area, and Perryville Hub to multiple mkts in the SE, including SONAT in LA and FGT Zone 3 (delivery point is Perry Cty, MI). Project is scalable to 2 Bcf/d.</t>
  </si>
  <si>
    <t>Open Season Announcement</t>
  </si>
  <si>
    <t>South System Expansion 4 (SSE4) Project</t>
  </si>
  <si>
    <t xml:space="preserve">The project will add compression on Tejas' mainline to increase nat gas deliveries to Houston mkts. Ph 1 adds compression, in-service date of 1Q25. Ph 2 (Tejas has signed definitive agreements to proceed) involves 14 miles of pipeline looping, with expected in-service date of 3Q25. Together projects provide approx 0.5 Bcf/d to key mkts. </t>
  </si>
  <si>
    <t>Natural Gas Pipeline Company of America</t>
  </si>
  <si>
    <t>Tioga Pathway Expansion</t>
  </si>
  <si>
    <t xml:space="preserve">National Fuel Gas Supply Co. </t>
  </si>
  <si>
    <t>CP24-514</t>
  </si>
  <si>
    <t>Expansion project, adding 19.5 miles of new pipeline (Line YM59) and replacing ~3.5 miles of existing pipeline (line Z20). Adding 190,000 dekatherms. Fully suscribed to shipper (Seneca resources, the exploraton/production side of NG Supply Co). Authorization also includes compressor projects, and "constructing auxiliary and appurtenant facilities to support the Project."</t>
  </si>
  <si>
    <t>https://www.nationalfuel.com/pipeline-storage/tioga-pathway-project-overview/</t>
  </si>
  <si>
    <t>Webb County Extension Project</t>
  </si>
  <si>
    <t>TXRCC</t>
  </si>
  <si>
    <t>An expansion of KM's Texas Pipeline (KMTP), project delivers Eagle Ford natural gas from Webb Cty, TX, into KM's intrastate network.</t>
  </si>
  <si>
    <t>Sep 2024: Paritally in-service, offering 510,000 Dth/d interim FTS capacity. Facilities responsible for remaining capacity are not complete.
May 2022: FERC granted request for extension of time (until June 2027) to construct and place into service the Stage 3 LNG and Pipeline projects. 
Dec 2020: Placed into service the Unit 1 expansion at the existing Sinton Compressor Station in San Patricio Cty, TX, associated with this project. Increase deliverability to Corpus Christi LNG for Train 3</t>
  </si>
  <si>
    <t>Period covering 2/26/24-3/3/24, commissioning of Spring Creek CS completed. 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</si>
  <si>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Construction progress report</t>
  </si>
  <si>
    <t>36,48</t>
  </si>
  <si>
    <t>T-4 permit with TXRRC</t>
  </si>
  <si>
    <t>CP25-29</t>
  </si>
  <si>
    <t>FERC Application</t>
  </si>
  <si>
    <t>Project is to construct 4 new compressor stations (1 each in Clinton, Centre, and Franklin Ctys, PA, and 1 in Loudoun County, VA) that will provide an additional incremental transportation of gas to MD and VA. Project is fully subscribed by a local LDC.</t>
  </si>
  <si>
    <t>Capital Area Project</t>
  </si>
  <si>
    <t>Cedar Vale Compressor Station Project</t>
  </si>
  <si>
    <t>CP25-19</t>
  </si>
  <si>
    <t>Expansion consists of installing a 6,091 horsepower compressor station in Osage County, OK. Would add 98,000 Dth/d of gas transportation capacity in delivery area and another 35,000 Dth/d in the production area. Would serve local natural gas utility and electric power generation demand. Southern Star conducted a binding open season and sold 88,000 Dth/d of the market area and 20,000 Dth/d in the production area, with remaining capacity to be bid on by January 2025. Request FERC approval by 12/1/25. Planned in service date of 12/1/26.</t>
  </si>
  <si>
    <t>FERC, USDA, Forest Service</t>
  </si>
  <si>
    <t>Last issuance from FERC dated 7/9/2020 granted service area determination (docket No. CP20-461). Authorizing Agency now USDA, US Forest Service. New service to customers in WY, inc. electric cooperative; replace LNG trucked into area.</t>
  </si>
  <si>
    <t>11/27/2024: VG Plaquemines rec'd FERC approval to place PH 1 facilities in service.
Deliver feedgas to Plaquemines LNG via new interstate pipeline; interconnections with TGP (Southwest Lateral TGP) and TETCO.</t>
  </si>
  <si>
    <t>FERC approval to place into service</t>
  </si>
  <si>
    <t>Expands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</si>
  <si>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In-service notice</t>
  </si>
  <si>
    <t>Hugh Brinson Pipeline (formerly Warrior Pipeline)</t>
  </si>
  <si>
    <t>FID reached on 12/6/24. Project would initally allow for the transportation of 1.5 Bcf/d; second phase could allow for up to 2.2 Bcf/d, which may be constructed concurrently to Phase 1. Project would increase Permian takeway capacity, delivering nautral gas from the Midland Basin to Energy Transfer pipeline assets south of the Dallas-Ft.Worth area, and potentially then Agua Dulce, the Carthage Hub, the Houston Ship Channel, and Port Arthur hubs.</t>
  </si>
  <si>
    <t>Lousiana Energy Access Project (LEAP) Expansion Phase 4</t>
  </si>
  <si>
    <t>Project increases capacity from 1.9 Bcf/d to 2.1 Bcf/d. Project entails incremental compression and looping; is underpinned by new long-term, demand based contracts with 2 new LEAP customers.</t>
  </si>
  <si>
    <t>Company presentation, Nov 2024</t>
  </si>
  <si>
    <t>11/25/24: Partner project with the Pulaski Expansion Project. Projects are mainline extensions off Columbia Gulf Pipeline to support coal-to-gas conversions at power plants and supply incremental gas-fired power generation.</t>
  </si>
  <si>
    <t>Company earnings presentation, Nov 2024</t>
  </si>
  <si>
    <t>6/15/2023 entry by OH Siting Board: Expiration of data of approval of project extended an add'l 3 years. Supply additional gas to the Marysville area by running a line from Dublin, OH to Marysville, OH.</t>
  </si>
  <si>
    <t>OH PUC filing</t>
  </si>
  <si>
    <t>Mississippi Crossing (MSX)</t>
  </si>
  <si>
    <t>PF25-2</t>
  </si>
  <si>
    <t>Project is designed to transport natural gas from TGP's 100 line near Greenville, MS, to Southern Natural Gas Co's south mainline near Rose Hill/Meridian, MS and to Transco's Station 85 near Butler, AL. New pipeline will have lateral interconnections with TETCo and Texas Gas Transmission near Kosciusko, MS. Project also includes 3 new Compressor Stations in MS and 4 meter stations and 3 overpressure protection facilities in MS and AL.  Project is to meet growing demand in southeast from power gen, LNG and LDCs.</t>
  </si>
  <si>
    <t>power, LNG, LDC</t>
  </si>
  <si>
    <t>Mountain Valley Pipeline Interconnect Expansion</t>
  </si>
  <si>
    <t>Project increases outlet capacity on Stonewall lateral and MVP system. Stonewall system serves Marcellus and Utica shale plays in northern WV and southwestern PA. Project is underpinned by long-term contract with large privately held producer (EQT?) and provides customers with add'l access to growing Mid-Atlantic mkts.</t>
  </si>
  <si>
    <t>Tarzan Compressor Station Project</t>
  </si>
  <si>
    <t>CP25-47</t>
  </si>
  <si>
    <t xml:space="preserve">Project is to intall and operate a new 11,152-HP compressor station in Andrews County, TX. Project will provide 87,000 Dth/day of new transportation capacity in growing Permian Basin. Northern executed precedent agreement with one customer for 87,000 Dth/day and will execute a firm throughput agreement prior to construction. Northern Natural Gas is requesting authorization under blanket authority. </t>
  </si>
  <si>
    <t>Filing</t>
  </si>
  <si>
    <t>Pelican Pipeline</t>
  </si>
  <si>
    <t>Project runs from Williams, LA, to the Gillis Hub near Ragley, LA. Supply will be sourced from multiple upstream connections in the Haynesville, including direct connections to processing plants</t>
  </si>
  <si>
    <t>Whitewater PR</t>
  </si>
  <si>
    <t>Pulaski Expansion Project</t>
  </si>
  <si>
    <t>TC Energy Corp.</t>
  </si>
  <si>
    <t>11/25/24: Partner project with the Maysville Expansion Project. Projcts are  mainline extensions off Columbia Gulf Pipeline to support coal-to-gas conversions at power plants and supply incremental gas-fired power generation.</t>
  </si>
  <si>
    <t>Company quarterly earnings investor day release, Nov 2024</t>
  </si>
  <si>
    <t>Maysville Expansion Project</t>
  </si>
  <si>
    <t>Rover-Bulger CS and Harmon Creek MS Expansion</t>
  </si>
  <si>
    <t>CP25-12</t>
  </si>
  <si>
    <t>Project consists of expanding the existing Rover-Bulger CS and Harmon Creek MS located at milepost 0 of Rover's Burgettstown lateral in Washington Cty, PA. Rover and Range Resources entered into a Precedent Agreement for an initial 100,00 Dth/d and increasing to 250,000 Dth/d during the primary term.</t>
  </si>
  <si>
    <t>FERC application</t>
  </si>
  <si>
    <t xml:space="preserve">South Central Louisiana </t>
  </si>
  <si>
    <t xml:space="preserve">Florida Gas Transmission </t>
  </si>
  <si>
    <t>CP25-30</t>
  </si>
  <si>
    <t xml:space="preserve">12/23/24: Project consists of upgrades to four exisiting compressor stations, and the construction of one new compressor station, in order to provide additional transport capacity of 75 MMcf/d. </t>
  </si>
  <si>
    <t xml:space="preserve">FERC abbreviated application </t>
  </si>
  <si>
    <t>Pre-filing</t>
  </si>
  <si>
    <t>PF25-1</t>
  </si>
  <si>
    <t>Pre-filing update</t>
  </si>
  <si>
    <t>Project consists of looping and HP compression additions (14 new nat gas p/l loops, non-contiguous) along SNG's existing South Mainline in MS, AL, and GA and Elba Express p/l; modifications and/or HP expansions to 13 CSs; and 5 new meter or regulator stations and modifications to 11 existing MSs.  Incremental capacity will allow for open access firm transportation service from receipt points near Rose Hill/Meridian, MS on SNG and Hartwell, GA on Elba Express p/l to points of delivery along 1) the SNG South System in AL, GA, and SC and 2) the Elba Express p/l in GA. Entered into agreements with 5 customers for full capacity to be created by the project. Serves demand in Southeast markets.</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</si>
  <si>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was completed 2H24.</t>
  </si>
  <si>
    <t>Request to place into service</t>
  </si>
  <si>
    <t>New customers (LDC) in Elko County, Nevada; 22 mile backbone and 168 miles of distribution pipeline; connected to Ruby and Paiute pipelines.  Construction expected to start July 2020. Construction expected to start up again in Spring 2025 after stopping in Nov 2024.</t>
  </si>
  <si>
    <t>Spring Creek Gas</t>
  </si>
  <si>
    <t>FERC filing referencing SHP cancellation</t>
  </si>
  <si>
    <t>Trident Pipeline</t>
  </si>
  <si>
    <t>Kinder Morgan</t>
  </si>
  <si>
    <t>42, 48</t>
  </si>
  <si>
    <t>Commencement of service announcement</t>
  </si>
  <si>
    <t xml:space="preserve">12/26/24: FERC authorized Project to commence full service by placing into service Larose CS and New Roads CS and other remaining appurtenances. Texas Eastern requested approval by 12/31/24 so it could begin service 1/1/25.
4/4/24: FERC granted request to begin service of the 3-mile p/l associated with the project, while Enbridge completed tie-in work on its existing 36-inch p/l and replaced p/l to be abandoned. Construction of new pipeline segment and compressors allow for reversal of flows on Texas Eastern's Line 40 to accommodate gas glows to Plaquemines LNG. White Castle CS service request granted by FERC on 10/4/24. </t>
  </si>
  <si>
    <t>Warrior Pipeline (see Hugh Brinson Pipeline)</t>
  </si>
  <si>
    <t>CP25-10</t>
  </si>
  <si>
    <t>LDC, electric, industrial</t>
  </si>
  <si>
    <t xml:space="preserve">Announced in 4Q24 earnings call is proceeding with project. Project will initially supply 1.5 Bcf/d, is expandable up to 2.8 Bcf/d. Project will transport nat gas from Katy, TX (gathering point for WTX gas from the Permian), to delivery points in Grimes, San Jacinto, Liberty, Hardin and Jefferson Counties in TX. Golden Pass LNG has signed on as an anchor shipper. </t>
  </si>
  <si>
    <t>In-service notice for OH and WV facilities</t>
  </si>
  <si>
    <t>Part completed</t>
  </si>
  <si>
    <t>March 2024: OH and WV facilities in service. PA facilities still under construction, target in-service in 2025. 
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</si>
  <si>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includes 11.44 miles of new pipeline and approximately 6.45 miles of new pipeline loop on the existing mainline system. Project is to enable bi-directional flow with piping modifications at Longville CS in Beauregard Parish, LA, Pollock CS in Grant Parish, LA,Shaw CS in Bolivar, MS, and Epps CS in West Carroll Parish, LA, to serve Lake Charles LNG and other LNG facilities in the LA Gulf area. FERC application dated March 2014.</t>
  </si>
  <si>
    <t>Enhancements (in 2025)</t>
  </si>
  <si>
    <t xml:space="preserve">•     All projects completed in 2024, including those that may not have been updated in prior versions, have been moved </t>
  </si>
  <si>
    <t>TETCO Beauregard Interconnect Modifications &amp; Compressor Booster Station Project</t>
  </si>
  <si>
    <t>CP23-530</t>
  </si>
  <si>
    <t>Project enhanced capabilities of an existing interconnection in Beauregard Parish, LA between Trunkline's and TETCo's pipeline systems. The capabilities include an increase in delivery pressure and an increase in the Interconnection's design capacity from 200 MMscf/d to 300 MMscf/d.</t>
  </si>
  <si>
    <t>Natural gas pipeline projects from 1996 to 2024</t>
  </si>
  <si>
    <t>Natural gas pipeline projects from 2025</t>
  </si>
  <si>
    <t>Louisiana Energy Access Project (LEAP) Expansion Phase 3</t>
  </si>
  <si>
    <t>New interconnect on MVP to deliver 1 Bcf/d to Columbia Gas Transmission KA System; placed into service in June 2024 when MVP started service. The 1 Bcf/d is not included in the add'l capacity column because it is not new capacity - the interconnect is simply enabling that vol to be delivered from MVP into the Columbia Gas system.</t>
  </si>
  <si>
    <t>Verde Pipeline</t>
  </si>
  <si>
    <t>Provides firm transportation service along 2 paths on Transco's system: 160,000 Dth/d from existing station 165 (Zone 5 pooling pt) in PIttsylvania County, VA, through Transco's S VA lateral to existing metering facilities in Northampton County, NC (120,000 Dth/d) and Hertford County, NC (40,000 Dth/d), and 263,000 Dth/d from Transco's interconnect w/ the Pine Needle LNG Company storage facility in Guilford County, NC, to existing metering facilities in Iredell County, NC. Only 120,000 Dth/d is added to the State-to-State Capacity file because 303,000 Dth/d is w/i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</si>
  <si>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IL, WI</t>
  </si>
  <si>
    <t>CP25-79</t>
  </si>
  <si>
    <t>Request to put in service</t>
  </si>
  <si>
    <t>Request to put into service</t>
  </si>
  <si>
    <t>Borealis Project</t>
  </si>
  <si>
    <t>OH,LA</t>
  </si>
  <si>
    <t>Press release</t>
  </si>
  <si>
    <t>A subsidiary of Boardwalk Pipelines, Texas Gas announced an open season to test support for this pipeline expansion. Open season runs April 1-30, 2025. Project is to take Marcellus and Utica gas to demand centers across service territory from OH to LA.</t>
  </si>
  <si>
    <t>Traverse Pipeline</t>
  </si>
  <si>
    <t>Whitewater Midstream</t>
  </si>
  <si>
    <t>The bi-directional pipeline is designed to transport natural gas along the Gulf Coast from Agua Dulce in S TX to the Katy area near Houston. Supply will be sourced from multiple connections including but not limited to the Whistler, Blackcomb, and Matterhorn Express pipelines. Traverse Pipeline will be wholly owned by the Blackcomb Pipeline JV (70% WPC, 17.5% Targo, 12.5% MPLX, which is incremental to MPLX's ownership interest in WPC).</t>
  </si>
  <si>
    <t>power</t>
  </si>
  <si>
    <t>Feb 2025 - The TX RRC approved the addition of two laterals. One lateral (0.5 miles, 48" diameter) would link to Venture Global's CP Express Pipeline, which will supply LNG to the CP2 LNG terminal. The other lateral (0.2 miles, 42" diameter) is in Austin County, near the Matterhorn pipeline. Per TX RRC, start of construction 10/1/2024. Project includes Blackfin Mainline (160.5 miles, 48" diameter) and Sheridan lateral (35.1 miles, 36" diameter). Rec'd permit in 2023 from TX RRC. Pipeline route extends from Colorado County to southern Jasper County, TX. Project is fully underwritten by transportation service agreements and will move Permian Basin prodn to mkts along the Gulf Coast.</t>
  </si>
  <si>
    <t>Eunice Reliability and Lake Charles Supply Project</t>
  </si>
  <si>
    <t>Texas Gas Transmission and Gulf South Pipeline Co</t>
  </si>
  <si>
    <t>CP24-468</t>
  </si>
  <si>
    <t>Project is to replace existing reciprocating compressor units with new Solar T70 and T60 along with installation of associated cooling, suction and discharge piping, and other facilities at its existing Eunice CS in Acadia Parish, LA, and to install over pressure protection at the existing Woodlawn Junction in Jefferson Davis Parish, LA. Project will create 120,000 Dth/d of add'l firm transportation capacity on Texas Gas' system into the Lake Charles area. In capacity lease agreement, Gulf South will lease 120,000 Dth/d of firm transportation from Texas Gas into the Lake Charles area.</t>
  </si>
  <si>
    <t>CP25-60, CP19-14</t>
  </si>
  <si>
    <t>Feb 2025 - MVP submitted an amendment application to FERC for the MVP redesigned project, first provided for in Dec 2023. Requests FERC approval for amended application by Dec 2025. Completed a non-binding open season in Feb 2024 and entered into preceedent agreements for full pipeline capacity. 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</si>
  <si>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Laia Munoz-Cortijo</t>
  </si>
  <si>
    <t>Eulalia.Munoz-Cortijo@eia.gov</t>
  </si>
  <si>
    <t>202-586-4598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</si>
</sst>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8"/>
      <name val="Segoe UI"/>
      <family val="2"/>
    </font>
    <font>
      <u/>
      <sz val="10"/>
      <name val="Arial"/>
      <family val="2"/>
    </font>
    <font>
      <sz val="10"/>
      <color rgb="FFFF000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61">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29"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0" fillId="0" borderId="24" xfId="8" applyFont="1" applyBorder="1" applyAlignment="1" applyProtection="1"/>
    <xf numFmtId="14" fontId="30"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30"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31" fillId="0" borderId="24" xfId="0" applyNumberFormat="1" applyFont="1" applyBorder="1" applyAlignment="1">
      <alignment horizontal="left" wrapText="1"/>
    </xf>
    <xf numFmtId="0" fontId="30" fillId="0" borderId="24" xfId="8" applyFont="1" applyFill="1" applyBorder="1" applyAlignment="1" applyProtection="1"/>
    <xf numFmtId="14" fontId="6" fillId="0" borderId="0" xfId="0" applyNumberFormat="1" applyFont="1" applyAlignment="1">
      <alignment horizontal="center" wrapText="1"/>
    </xf>
    <xf numFmtId="0" fontId="6" fillId="0" borderId="0" xfId="0" applyFont="1" applyAlignment="1">
      <alignment horizontal="left"/>
    </xf>
    <xf numFmtId="0" fontId="6" fillId="0" borderId="0" xfId="0" applyFont="1" applyAlignment="1">
      <alignment horizontal="right"/>
    </xf>
    <xf numFmtId="1" fontId="6" fillId="0" borderId="0" xfId="0" applyNumberFormat="1" applyFont="1" applyAlignment="1">
      <alignment horizontal="right"/>
    </xf>
    <xf numFmtId="169" fontId="6" fillId="0" borderId="0" xfId="0" applyNumberFormat="1" applyFont="1" applyAlignment="1">
      <alignment horizontal="right" wrapText="1"/>
    </xf>
    <xf numFmtId="164" fontId="6" fillId="0" borderId="0" xfId="2" applyNumberFormat="1" applyFont="1" applyFill="1" applyAlignment="1">
      <alignment horizontal="right" wrapText="1"/>
    </xf>
    <xf numFmtId="164" fontId="6" fillId="0" borderId="0" xfId="2" applyNumberFormat="1" applyFont="1" applyFill="1" applyAlignment="1">
      <alignment horizontal="center" wrapText="1"/>
    </xf>
    <xf numFmtId="49" fontId="6" fillId="0" borderId="0" xfId="0" applyNumberFormat="1" applyFont="1" applyAlignment="1">
      <alignment horizontal="center" wrapText="1"/>
    </xf>
    <xf numFmtId="0" fontId="6" fillId="0" borderId="0" xfId="0" applyFont="1" applyAlignment="1">
      <alignment wrapText="1"/>
    </xf>
    <xf numFmtId="14" fontId="6" fillId="0" borderId="24" xfId="0" applyNumberFormat="1" applyFont="1" applyBorder="1" applyAlignment="1">
      <alignment horizontal="left" vertical="center" wrapText="1"/>
    </xf>
    <xf numFmtId="0" fontId="6" fillId="0" borderId="24" xfId="0" applyFont="1" applyBorder="1" applyAlignment="1">
      <alignment horizontal="left" vertical="center" wrapText="1"/>
    </xf>
    <xf numFmtId="14" fontId="8" fillId="0" borderId="0" xfId="8" applyNumberFormat="1" applyAlignment="1" applyProtection="1">
      <alignment wrapText="1"/>
    </xf>
    <xf numFmtId="0" fontId="30" fillId="0" borderId="0" xfId="8" applyFont="1" applyBorder="1" applyAlignment="1" applyProtection="1">
      <alignment horizontal="left" wrapText="1"/>
    </xf>
    <xf numFmtId="14" fontId="30" fillId="0" borderId="0" xfId="8" applyNumberFormat="1" applyFont="1" applyFill="1" applyBorder="1" applyAlignment="1" applyProtection="1">
      <alignment wrapText="1"/>
    </xf>
    <xf numFmtId="14" fontId="30" fillId="0" borderId="0" xfId="8" applyNumberFormat="1" applyFont="1" applyBorder="1" applyAlignment="1" applyProtection="1">
      <alignment wrapText="1"/>
    </xf>
    <xf numFmtId="14" fontId="17" fillId="0" borderId="24" xfId="0" applyNumberFormat="1" applyFont="1" applyBorder="1" applyAlignment="1">
      <alignment horizontal="center" vertical="center" wrapText="1"/>
    </xf>
    <xf numFmtId="0" fontId="8" fillId="0" borderId="0" xfId="8" applyAlignment="1" applyProtection="1">
      <alignment horizontal="left" wrapText="1"/>
    </xf>
    <xf numFmtId="14" fontId="6" fillId="0" borderId="24" xfId="2" applyNumberFormat="1" applyFont="1" applyFill="1" applyBorder="1" applyAlignment="1">
      <alignment horizontal="lef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OEA_OES_collaboration/NaturalGas/NaturalGasPipelineData/EIA-NaturalGasPipelineProjects_July2023_KF_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Eulalia.Munoz-Cortijo@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williams.com/expansion-project/alabama-georgia-connector/" TargetMode="External"/><Relationship Id="rId18" Type="http://schemas.openxmlformats.org/officeDocument/2006/relationships/hyperlink" Target="https://elibrary.ferc.gov/eLibrary/filelist?accession_number=20221114-5111&amp;optimized=false" TargetMode="External"/><Relationship Id="rId26" Type="http://schemas.openxmlformats.org/officeDocument/2006/relationships/hyperlink" Target="https://elibrary.ferc.gov/eLibrary/filelist?accession_number=20241017-3042&amp;optimized=false" TargetMode="External"/><Relationship Id="rId39" Type="http://schemas.openxmlformats.org/officeDocument/2006/relationships/hyperlink" Target="https://whitewatermidstream.com/news" TargetMode="External"/><Relationship Id="rId21" Type="http://schemas.openxmlformats.org/officeDocument/2006/relationships/hyperlink" Target="https://www.enbridge.com/media-center/news/details?id=123825" TargetMode="External"/><Relationship Id="rId34" Type="http://schemas.openxmlformats.org/officeDocument/2006/relationships/hyperlink" Target="https://s28.q4cdn.com/581450200/files/doc_presentations/2024/Nov/05/DTM-Company-Presentation-November-2024.pdf" TargetMode="External"/><Relationship Id="rId42" Type="http://schemas.openxmlformats.org/officeDocument/2006/relationships/hyperlink" Target="https://elibrary.ferc.gov/eLibrary/filelist?accession_number=20241213-5284" TargetMode="External"/><Relationship Id="rId47" Type="http://schemas.openxmlformats.org/officeDocument/2006/relationships/hyperlink" Target="https://ir.kindermorgan.com/news/news-details/2025/Kinder-Morgan-Reports-Fourth-Quarter-2024-Financial-Results/default.aspx" TargetMode="External"/><Relationship Id="rId50" Type="http://schemas.openxmlformats.org/officeDocument/2006/relationships/hyperlink" Target="https://ir.kindermorgan.com/news/news-details/2025/Kinder-Morgan-Reports-Fourth-Quarter-2024-Financial-Results/default.aspx" TargetMode="External"/><Relationship Id="rId55" Type="http://schemas.openxmlformats.org/officeDocument/2006/relationships/hyperlink" Target="https://whitewatermidstream.com/news" TargetMode="External"/><Relationship Id="rId7" Type="http://schemas.openxmlformats.org/officeDocument/2006/relationships/hyperlink" Target="https://www.tcenergy.com/operations/natural-gas/eastern-panhandle-expansion-project/"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elibrary.ferc.gov/eLibrary/filelist?accession_number=20231116-3071&amp;optimized=false" TargetMode="External"/><Relationship Id="rId29" Type="http://schemas.openxmlformats.org/officeDocument/2006/relationships/hyperlink" Target="https://pipelines.energytransfer.com/InfoPost/resources/documents/ETIH_South_Mississippi_Project_Open_Season.pdf" TargetMode="External"/><Relationship Id="rId11" Type="http://schemas.openxmlformats.org/officeDocument/2006/relationships/hyperlink" Target="https://elibrary.ferc.gov/eLibrary/filelist?accession_number=20220915-3026&amp;optimized=false" TargetMode="External"/><Relationship Id="rId24" Type="http://schemas.openxmlformats.org/officeDocument/2006/relationships/hyperlink" Target="https://www.1line.williams.com/xhtml/notice_list.jsf?buid=80&amp;type=-1&amp;type2=-1&amp;archive=N&amp;critical_ind=N&amp;hfSortField=posted_date&amp;hfSortDir=DESC" TargetMode="External"/><Relationship Id="rId32" Type="http://schemas.openxmlformats.org/officeDocument/2006/relationships/hyperlink" Target="https://elibrary.ferc.gov/eLibrary/filelist?accession_number=20241017-3049&amp;optimized=false" TargetMode="External"/><Relationship Id="rId37" Type="http://schemas.openxmlformats.org/officeDocument/2006/relationships/hyperlink" Target="https://s28.q4cdn.com/581450200/files/doc_presentations/2024/Nov/05/DTM-Company-Presentation-November-2024.pdf" TargetMode="External"/><Relationship Id="rId40" Type="http://schemas.openxmlformats.org/officeDocument/2006/relationships/hyperlink" Target="https://www.tcenergy.com/announcements/2024/2024-11-19-tc-energys-outlook-highlights-solid-growth-low-risk-repeatable-performance-at-2024-investor-day/" TargetMode="External"/><Relationship Id="rId45" Type="http://schemas.openxmlformats.org/officeDocument/2006/relationships/hyperlink" Target="https://elibrary.ferc.gov/eLibrary/filelist?accession_number=20241121-3048" TargetMode="External"/><Relationship Id="rId53" Type="http://schemas.openxmlformats.org/officeDocument/2006/relationships/hyperlink" Target="https://elibrary.ferc.gov/eLibrary/filelist?accession_number=20250228-5298&amp;optimized=false" TargetMode="External"/><Relationship Id="rId58" Type="http://schemas.openxmlformats.org/officeDocument/2006/relationships/printerSettings" Target="../printerSettings/printerSettings2.bin"/><Relationship Id="rId5" Type="http://schemas.openxmlformats.org/officeDocument/2006/relationships/hyperlink" Target="http://venturegloballng.com/wp-content/uploads/2019/05/Delta-Fact-Sheet-May-25-.pdf" TargetMode="External"/><Relationship Id="rId19" Type="http://schemas.openxmlformats.org/officeDocument/2006/relationships/hyperlink" Target="https://ir.kindermorgan.com/news/news-details/2024/Kinder-Morgan-Reports-Second-Quarter-2024-Financial-Results/default.aspx" TargetMode="External"/><Relationship Id="rId4" Type="http://schemas.openxmlformats.org/officeDocument/2006/relationships/hyperlink" Target="http://sabaltrailtransmission.com/" TargetMode="External"/><Relationship Id="rId9" Type="http://schemas.openxmlformats.org/officeDocument/2006/relationships/hyperlink" Target="http://goldenpassproducts.com/" TargetMode="External"/><Relationship Id="rId14" Type="http://schemas.openxmlformats.org/officeDocument/2006/relationships/hyperlink" Target="https://www.iroquois.com/operations/projects/exc-project/" TargetMode="External"/><Relationship Id="rId22" Type="http://schemas.openxmlformats.org/officeDocument/2006/relationships/hyperlink" Target="https://www.enbridge.com/media-center/news/details?id=123829&amp;lang=en" TargetMode="External"/><Relationship Id="rId27" Type="http://schemas.openxmlformats.org/officeDocument/2006/relationships/hyperlink" Target="https://elibrary.ferc.gov/eLibrary/filelist?accession_num=20240927-3063" TargetMode="External"/><Relationship Id="rId30" Type="http://schemas.openxmlformats.org/officeDocument/2006/relationships/hyperlink" Target="https://ir.kindermorgan.com/news/news-details/2024/Kinder-Morgan-Reports-Third-Quarter-2024-Financial-Results/default.aspx" TargetMode="External"/><Relationship Id="rId35" Type="http://schemas.openxmlformats.org/officeDocument/2006/relationships/hyperlink" Target="https://www.tcenergy.com/announcements/2024/2024-11-19-tc-energys-outlook-highlights-solid-growth-low-risk-repeatable-performance-at-2024-investor-day/" TargetMode="External"/><Relationship Id="rId43" Type="http://schemas.openxmlformats.org/officeDocument/2006/relationships/hyperlink" Target="https://elibrary.ferc.gov/eLibrary/filelist?accession_number=20250106-5032&amp;optimized=false" TargetMode="External"/><Relationship Id="rId48" Type="http://schemas.openxmlformats.org/officeDocument/2006/relationships/hyperlink" Target="https://ir.kindermorgan.com/news/news-details/2025/Kinder-Morgan-Reports-Fourth-Quarter-2024-Financial-Results/default.aspx" TargetMode="External"/><Relationship Id="rId56" Type="http://schemas.openxmlformats.org/officeDocument/2006/relationships/hyperlink" Target="https://elibrary.ferc.gov/eLibrary/filelist?accession_number=20250402-3057&amp;optimized=false" TargetMode="External"/><Relationship Id="rId8" Type="http://schemas.openxmlformats.org/officeDocument/2006/relationships/hyperlink" Target="https://www.permits.performance.gov/permitting-projects/crow-creek-pipeline-project" TargetMode="External"/><Relationship Id="rId51" Type="http://schemas.openxmlformats.org/officeDocument/2006/relationships/hyperlink" Target="https://elibrary.ferc.gov/eLibrary/filelist?accession_number=20240401-5384&amp;optimized=false" TargetMode="External"/><Relationship Id="rId3" Type="http://schemas.openxmlformats.org/officeDocument/2006/relationships/hyperlink" Target="http://sempralng.com/port-arthur-pipeline/" TargetMode="External"/><Relationship Id="rId12" Type="http://schemas.openxmlformats.org/officeDocument/2006/relationships/hyperlink" Target="https://elibrary.ferc.gov/eLibrary/filelist?accession_number=20230308-3028&amp;optimized=false" TargetMode="External"/><Relationship Id="rId17" Type="http://schemas.openxmlformats.org/officeDocument/2006/relationships/hyperlink" Target="https://www.columbiagasohio.com/services/work-in-your-neighborhood/northern-loop-project" TargetMode="External"/><Relationship Id="rId25" Type="http://schemas.openxmlformats.org/officeDocument/2006/relationships/hyperlink" Target="https://www.tcenergy.com/siteassets/pdfs/investors/reports-and-filings/regulatory-filings/2023/tce-2023-annual-information-form.pdf" TargetMode="External"/><Relationship Id="rId33" Type="http://schemas.openxmlformats.org/officeDocument/2006/relationships/hyperlink" Target="https://elibrary.ferc.gov/eLibrary/filelist?accession_number=20241118-5109" TargetMode="External"/><Relationship Id="rId38" Type="http://schemas.openxmlformats.org/officeDocument/2006/relationships/hyperlink" Target="https://elibrary.ferc.gov/eLibrary/filelist?accession_number=20250110-5262&amp;optimized=false" TargetMode="External"/><Relationship Id="rId46" Type="http://schemas.openxmlformats.org/officeDocument/2006/relationships/hyperlink" Target="https://elibrary.ferc.gov/eLibrary/filelist?accession_number=20241029-5076&amp;optimized=false" TargetMode="External"/><Relationship Id="rId20" Type="http://schemas.openxmlformats.org/officeDocument/2006/relationships/hyperlink" Target="https://www.tcenergy.com/operations/natural-gas/bison-xpress-project/" TargetMode="External"/><Relationship Id="rId41" Type="http://schemas.openxmlformats.org/officeDocument/2006/relationships/hyperlink" Target="https://elibrary.ferc.gov/eLibrary/filelist?accession_number=20241031-5360&amp;optimized=false" TargetMode="External"/><Relationship Id="rId54" Type="http://schemas.openxmlformats.org/officeDocument/2006/relationships/hyperlink" Target="https://www.bwpipelines.com/news-and-media/press-releases/press-release-details/2025/Unlocking-Americas-Energy-Future-with-Texas-Gas-New-Natural-Gas-Pipeline-Expansion-Project/default.aspx"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www.northernnaturalgas.com/expansionprojects/Pages/SouthSiouxCity.aspx" TargetMode="External"/><Relationship Id="rId15" Type="http://schemas.openxmlformats.org/officeDocument/2006/relationships/hyperlink" Target="https://ir.kindermorgan.com/news/news-details/2024/Kinder-Morgan-Reports-Fourth-Quarter-2023-Financial-Results/default.aspx" TargetMode="External"/><Relationship Id="rId23" Type="http://schemas.openxmlformats.org/officeDocument/2006/relationships/hyperlink" Target="https://elibrary.ferc.gov/eLibrary/filelist?accession_number=20241016-5187&amp;optimized=false" TargetMode="External"/><Relationship Id="rId28" Type="http://schemas.openxmlformats.org/officeDocument/2006/relationships/hyperlink" Target="https://elibrary.ferc.gov/eLibrary/filelist?accession_number=20241003-5167&amp;optimized=false" TargetMode="External"/><Relationship Id="rId36" Type="http://schemas.openxmlformats.org/officeDocument/2006/relationships/hyperlink" Target="https://dis.puc.state.oh.us/DocumentRecord.aspx?DocID=606ea458-88fc-414d-9efd-ff65920cfdab" TargetMode="External"/><Relationship Id="rId49" Type="http://schemas.openxmlformats.org/officeDocument/2006/relationships/hyperlink" Target="https://ir.kindermorgan.com/news/news-details/2025/Kinder-Morgan-Reports-Fourth-Quarter-2024-Financial-Results/default.aspx" TargetMode="External"/><Relationship Id="rId57" Type="http://schemas.openxmlformats.org/officeDocument/2006/relationships/hyperlink" Target="https://elibrary.ferc.gov/eLibrary/filelist?accession_number=20250407-3024&amp;optimized=false" TargetMode="External"/><Relationship Id="rId10" Type="http://schemas.openxmlformats.org/officeDocument/2006/relationships/hyperlink" Target="https://www.namerico-energy.com/portfolio/energy/pecos-trail-pipeline/" TargetMode="External"/><Relationship Id="rId31" Type="http://schemas.openxmlformats.org/officeDocument/2006/relationships/hyperlink" Target="https://www.nationalfuel.com/pipeline-storage/tioga-pathway-project-overview/" TargetMode="External"/><Relationship Id="rId44" Type="http://schemas.openxmlformats.org/officeDocument/2006/relationships/hyperlink" Target="https://springcreekgas.com/" TargetMode="External"/><Relationship Id="rId52" Type="http://schemas.openxmlformats.org/officeDocument/2006/relationships/hyperlink" Target="https://elibrary.ferc.gov/eLibrary/filelist?accession_number=20250304-5115&amp;optimized=false"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hyperlink" Target="https://www.kernrivergas.com/Projects/Delta-Lateral-Project/FERC-Filings-and-Information" TargetMode="External"/><Relationship Id="rId16" Type="http://schemas.openxmlformats.org/officeDocument/2006/relationships/hyperlink" Target="https://www.enbridge.com/projects-and-infrastructure/projects/south-texas-expansion-project" TargetMode="External"/><Relationship Id="rId107" Type="http://schemas.openxmlformats.org/officeDocument/2006/relationships/vmlDrawing" Target="../drawings/vmlDrawing1.vm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102" Type="http://schemas.openxmlformats.org/officeDocument/2006/relationships/hyperlink" Target="https://www.wbienergy.com/projects/wahpeton/" TargetMode="External"/><Relationship Id="rId5" Type="http://schemas.openxmlformats.org/officeDocument/2006/relationships/hyperlink" Target="http://www.gulfsouthpl.com/ExpansionProjects.aspx?id=4294967564" TargetMode="External"/><Relationship Id="rId90" Type="http://schemas.openxmlformats.org/officeDocument/2006/relationships/hyperlink" Target="http://venturegloballng.com/plaquemines-project/plaquemines-pipeline/" TargetMode="External"/><Relationship Id="rId95" Type="http://schemas.openxmlformats.org/officeDocument/2006/relationships/hyperlink" Target="https://www.sdge.com/major-projects/major-projects-pipeline-safety-enhancement-plan"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59" Type="http://schemas.openxmlformats.org/officeDocument/2006/relationships/hyperlink" Target="https://www.kindermorgan.com/Operations/Projects/261-Upgrade-Projects" TargetMode="External"/><Relationship Id="rId103" Type="http://schemas.openxmlformats.org/officeDocument/2006/relationships/hyperlink" Target="https://ir.kindermorgan.com/news/news-details/2024/Kinder-Morgan-Reports-Third-Quarter-2024-Financial-Results/default.aspx" TargetMode="External"/><Relationship Id="rId108" Type="http://schemas.openxmlformats.org/officeDocument/2006/relationships/comments" Target="../comments1.xm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hyperlink" Target="https://www.worldpipelines.com/project-news/15072024/adcc-pipeline-begins-commercial-service/" TargetMode="External"/><Relationship Id="rId91" Type="http://schemas.openxmlformats.org/officeDocument/2006/relationships/hyperlink" Target="https://elibrary.ferc.gov/eLibrary/filelist?accession_number=20241127-3021&amp;optimized=false" TargetMode="External"/><Relationship Id="rId96" Type="http://schemas.openxmlformats.org/officeDocument/2006/relationships/hyperlink" Target="https://s28.q4cdn.com/581450200/files/doc_presentations/2024/Sep/04/dtm-company-presentation-september-2024.pdf"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6" Type="http://schemas.openxmlformats.org/officeDocument/2006/relationships/printerSettings" Target="../printerSettings/printerSettings3.bin"/><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94" Type="http://schemas.openxmlformats.org/officeDocument/2006/relationships/hyperlink" Target="https://elibrary.ferc.gov/eLibrary/filelist?accession_number=20240819-5112&amp;optimized=false" TargetMode="External"/><Relationship Id="rId99" Type="http://schemas.openxmlformats.org/officeDocument/2006/relationships/hyperlink" Target="https://filecache.investorroom.com/mr5ir_eogresources2/362/3Q%202024.pdf" TargetMode="External"/><Relationship Id="rId101" Type="http://schemas.openxmlformats.org/officeDocument/2006/relationships/hyperlink" Target="https://elibrary.ferc.gov/eLibrary/filelist?accession_number=20250113-5037&amp;optimized=false"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97" Type="http://schemas.openxmlformats.org/officeDocument/2006/relationships/hyperlink" Target="https://rrcsearch3.neubus.com/esd3-rrc/index.php?_module_=esd&amp;_action_=keysearch&amp;profile=12" TargetMode="External"/><Relationship Id="rId104" Type="http://schemas.openxmlformats.org/officeDocument/2006/relationships/hyperlink" Target="https://northeastsupplyenhancement.com/"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92" Type="http://schemas.openxmlformats.org/officeDocument/2006/relationships/hyperlink" Target="https://www.tcenergy.com/announcements/2024/2024-05-03-tc-energy-reports-strong-first-quarter-2024-operating-and-financial-results/"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hyperlink" Target="https://elibrary.ferc.gov/eLibrary/filelist?accession_number=20240306-5157&amp;optimized=false" TargetMode="External"/><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56" Type="http://schemas.openxmlformats.org/officeDocument/2006/relationships/hyperlink" Target="https://psc.wi.gov/Pages/MajorCases/LakeshoreCapacityProject.aspx" TargetMode="External"/><Relationship Id="rId77" Type="http://schemas.openxmlformats.org/officeDocument/2006/relationships/hyperlink" Target="https://adelphiagateway.com/" TargetMode="External"/><Relationship Id="rId100" Type="http://schemas.openxmlformats.org/officeDocument/2006/relationships/hyperlink" Target="https://elibrary.ferc.gov/eLibrary/filelist?accession_number=20241126-5315&amp;optimized=false" TargetMode="External"/><Relationship Id="rId105" Type="http://schemas.openxmlformats.org/officeDocument/2006/relationships/hyperlink" Target="https://elibrary.ferc.gov/eLibrary/filelist?accession_number=20240930-3002&amp;optimized=false"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93" Type="http://schemas.openxmlformats.org/officeDocument/2006/relationships/hyperlink" Target="https://elibrary.ferc.gov/eLibrary/filelist?accession_number=20241218-5116&amp;optimized=false" TargetMode="External"/><Relationship Id="rId98" Type="http://schemas.openxmlformats.org/officeDocument/2006/relationships/hyperlink" Target="https://www.mountainvalleypipeline.info/" TargetMode="External"/><Relationship Id="rId3" Type="http://schemas.openxmlformats.org/officeDocument/2006/relationships/hyperlink" Target="http://www.1line.williams.com/Transco/files/presentations/2018CSSpringUpdate.pdf" TargetMode="External"/><Relationship Id="rId25" Type="http://schemas.openxmlformats.org/officeDocument/2006/relationships/hyperlink" Target="http://www.millenniumpipeline.com/eastern-system-upgrade/" TargetMode="External"/><Relationship Id="rId46" Type="http://schemas.openxmlformats.org/officeDocument/2006/relationships/hyperlink" Target="https://www.transcanada.com/en/operations/natural-gas/buckeye-xpress-project/" TargetMode="External"/><Relationship Id="rId67" Type="http://schemas.openxmlformats.org/officeDocument/2006/relationships/hyperlink" Target="http://maritimesenergy.com/flow/uploads/MonctonNaturalGasSupplyALL.pdf"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70"/>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3650</v>
      </c>
      <c r="D6" s="182" t="s">
        <v>157</v>
      </c>
      <c r="E6" s="182" t="s">
        <v>155</v>
      </c>
    </row>
    <row r="7" spans="2:6" x14ac:dyDescent="0.2">
      <c r="B7" s="183" t="s">
        <v>2363</v>
      </c>
      <c r="C7" s="182" t="s">
        <v>3649</v>
      </c>
      <c r="D7" s="182" t="s">
        <v>157</v>
      </c>
      <c r="E7" s="182" t="s">
        <v>2942</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45771</v>
      </c>
    </row>
    <row r="12" spans="2:6" x14ac:dyDescent="0.2">
      <c r="B12" s="7" t="s">
        <v>150</v>
      </c>
      <c r="C12" s="5" t="s">
        <v>1716</v>
      </c>
      <c r="F12" s="12" t="s">
        <v>153</v>
      </c>
    </row>
    <row r="13" spans="2:6" x14ac:dyDescent="0.2">
      <c r="B13" s="7" t="s">
        <v>151</v>
      </c>
      <c r="C13" s="59" t="s">
        <v>2250</v>
      </c>
    </row>
    <row r="14" spans="2:6" x14ac:dyDescent="0.2">
      <c r="B14" s="7" t="s">
        <v>176</v>
      </c>
      <c r="C14" s="5" t="s">
        <v>2895</v>
      </c>
    </row>
    <row r="15" spans="2:6" x14ac:dyDescent="0.2">
      <c r="C15" s="5" t="s">
        <v>2428</v>
      </c>
      <c r="D15" s="58" t="s">
        <v>2429</v>
      </c>
    </row>
    <row r="16" spans="2:6" x14ac:dyDescent="0.2">
      <c r="C16" s="58" t="s">
        <v>3006</v>
      </c>
      <c r="D16" s="58"/>
    </row>
    <row r="17" spans="2:5" x14ac:dyDescent="0.2">
      <c r="B17" s="7" t="s">
        <v>152</v>
      </c>
      <c r="C17" s="5" t="s">
        <v>3674</v>
      </c>
      <c r="D17" s="58" t="s">
        <v>3675</v>
      </c>
    </row>
    <row r="18" spans="2:5" x14ac:dyDescent="0.2">
      <c r="C18" s="7" t="s">
        <v>3676</v>
      </c>
    </row>
    <row r="20" spans="2:5" ht="15" customHeight="1" x14ac:dyDescent="0.2">
      <c r="B20" s="7" t="s">
        <v>177</v>
      </c>
      <c r="C20" s="260" t="s">
        <v>3415</v>
      </c>
      <c r="D20" s="260"/>
      <c r="E20" s="260"/>
    </row>
    <row r="21" spans="2:5" ht="12.75" customHeight="1" x14ac:dyDescent="0.2">
      <c r="C21" s="260"/>
      <c r="D21" s="260"/>
      <c r="E21" s="260"/>
    </row>
    <row r="22" spans="2:5" ht="12.75" customHeight="1" x14ac:dyDescent="0.2">
      <c r="C22" s="260"/>
      <c r="D22" s="260"/>
      <c r="E22" s="260"/>
    </row>
    <row r="23" spans="2:5" ht="12.75" customHeight="1" x14ac:dyDescent="0.2">
      <c r="C23" s="260"/>
      <c r="D23" s="260"/>
      <c r="E23" s="260"/>
    </row>
    <row r="24" spans="2:5" ht="12.75" customHeight="1" x14ac:dyDescent="0.2">
      <c r="C24" s="260"/>
      <c r="D24" s="260"/>
      <c r="E24" s="260"/>
    </row>
    <row r="25" spans="2:5" ht="12.75" customHeight="1" x14ac:dyDescent="0.2">
      <c r="C25" s="260"/>
      <c r="D25" s="260"/>
      <c r="E25" s="260"/>
    </row>
    <row r="26" spans="2:5" ht="12.75" customHeight="1" x14ac:dyDescent="0.2">
      <c r="C26" s="260"/>
      <c r="D26" s="260"/>
      <c r="E26" s="260"/>
    </row>
    <row r="27" spans="2:5" ht="12.75" customHeight="1" x14ac:dyDescent="0.2">
      <c r="C27" s="260"/>
      <c r="D27" s="260"/>
      <c r="E27" s="260"/>
    </row>
    <row r="28" spans="2:5" ht="12.75" customHeight="1" x14ac:dyDescent="0.2">
      <c r="C28" s="193" t="s">
        <v>3644</v>
      </c>
      <c r="D28" s="172"/>
      <c r="E28" s="172"/>
    </row>
    <row r="29" spans="2:5" ht="12.75" customHeight="1" x14ac:dyDescent="0.2">
      <c r="C29" s="174" t="s">
        <v>3645</v>
      </c>
      <c r="D29" s="172"/>
      <c r="E29" s="172"/>
    </row>
    <row r="30" spans="2:5" ht="12.75" customHeight="1" x14ac:dyDescent="0.2">
      <c r="C30" s="140" t="s">
        <v>2894</v>
      </c>
      <c r="D30" s="172"/>
      <c r="E30" s="172"/>
    </row>
    <row r="31" spans="2:5" ht="12.75" customHeight="1" x14ac:dyDescent="0.2">
      <c r="C31" s="172"/>
      <c r="D31" s="172"/>
      <c r="E31" s="172"/>
    </row>
    <row r="32" spans="2:5" ht="12.75" customHeight="1" x14ac:dyDescent="0.2">
      <c r="C32" s="239" t="s">
        <v>3449</v>
      </c>
      <c r="D32" s="172"/>
      <c r="E32" s="172"/>
    </row>
    <row r="33" spans="3:5" ht="12.75" customHeight="1" x14ac:dyDescent="0.2">
      <c r="C33" s="189" t="s">
        <v>3450</v>
      </c>
      <c r="D33" s="172"/>
      <c r="E33" s="172"/>
    </row>
    <row r="34" spans="3:5" ht="12.75" customHeight="1" x14ac:dyDescent="0.2">
      <c r="C34" s="190" t="s">
        <v>2894</v>
      </c>
      <c r="D34" s="172"/>
      <c r="E34" s="172"/>
    </row>
    <row r="35" spans="3:5" ht="12.75" customHeight="1" x14ac:dyDescent="0.2">
      <c r="C35" s="172"/>
      <c r="D35" s="172"/>
      <c r="E35" s="172"/>
    </row>
    <row r="36" spans="3:5" ht="12.75" customHeight="1" x14ac:dyDescent="0.2">
      <c r="C36" s="239" t="s">
        <v>3349</v>
      </c>
      <c r="D36" s="172"/>
      <c r="E36" s="172"/>
    </row>
    <row r="37" spans="3:5" ht="12.75" customHeight="1" x14ac:dyDescent="0.2">
      <c r="C37" s="189" t="s">
        <v>3350</v>
      </c>
      <c r="D37" s="172"/>
      <c r="E37" s="172"/>
    </row>
    <row r="38" spans="3:5" ht="12.75" customHeight="1" x14ac:dyDescent="0.2">
      <c r="C38" s="190" t="s">
        <v>2894</v>
      </c>
      <c r="D38" s="172"/>
      <c r="E38" s="172"/>
    </row>
    <row r="39" spans="3:5" ht="12.75" customHeight="1" x14ac:dyDescent="0.2">
      <c r="C39" s="172"/>
      <c r="D39" s="172"/>
      <c r="E39" s="172"/>
    </row>
    <row r="40" spans="3:5" ht="12.75" customHeight="1" x14ac:dyDescent="0.2">
      <c r="C40" s="187" t="s">
        <v>3202</v>
      </c>
      <c r="D40" s="172"/>
      <c r="E40" s="172"/>
    </row>
    <row r="41" spans="3:5" ht="12.75" customHeight="1" x14ac:dyDescent="0.2">
      <c r="C41" s="189" t="s">
        <v>3203</v>
      </c>
      <c r="D41" s="172"/>
      <c r="E41" s="172"/>
    </row>
    <row r="42" spans="3:5" ht="12.75" customHeight="1" x14ac:dyDescent="0.2">
      <c r="C42" s="190" t="s">
        <v>2894</v>
      </c>
      <c r="D42" s="172"/>
      <c r="E42" s="172"/>
    </row>
    <row r="43" spans="3:5" ht="12.75" customHeight="1" x14ac:dyDescent="0.2">
      <c r="C43" s="189" t="s">
        <v>3252</v>
      </c>
      <c r="D43" s="172"/>
      <c r="E43" s="172"/>
    </row>
    <row r="44" spans="3:5" ht="12.75" customHeight="1" x14ac:dyDescent="0.2">
      <c r="C44" s="172"/>
      <c r="D44" s="172"/>
      <c r="E44" s="172"/>
    </row>
    <row r="45" spans="3:5" ht="12.75" customHeight="1" x14ac:dyDescent="0.2">
      <c r="C45" s="187" t="s">
        <v>3111</v>
      </c>
      <c r="D45" s="172"/>
      <c r="E45" s="172"/>
    </row>
    <row r="46" spans="3:5" ht="12.75" customHeight="1" x14ac:dyDescent="0.2">
      <c r="C46" s="189" t="s">
        <v>3112</v>
      </c>
      <c r="D46" s="172"/>
      <c r="E46" s="172"/>
    </row>
    <row r="47" spans="3:5" ht="12.75" customHeight="1" x14ac:dyDescent="0.2">
      <c r="C47" s="190" t="s">
        <v>2894</v>
      </c>
      <c r="D47" s="172"/>
      <c r="E47" s="172"/>
    </row>
    <row r="48" spans="3:5" ht="12.75" customHeight="1" x14ac:dyDescent="0.2">
      <c r="C48" s="140"/>
      <c r="D48" s="172"/>
      <c r="E48" s="172"/>
    </row>
    <row r="49" spans="3:5" ht="12.75" customHeight="1" x14ac:dyDescent="0.2">
      <c r="C49" s="187" t="s">
        <v>2948</v>
      </c>
      <c r="D49" s="172"/>
      <c r="E49" s="172"/>
    </row>
    <row r="50" spans="3:5" ht="12.75" customHeight="1" x14ac:dyDescent="0.2">
      <c r="C50" s="188" t="s">
        <v>2946</v>
      </c>
      <c r="D50" s="172"/>
      <c r="E50" s="172"/>
    </row>
    <row r="51" spans="3:5" ht="12.75" customHeight="1" x14ac:dyDescent="0.2">
      <c r="C51" s="190" t="s">
        <v>2947</v>
      </c>
      <c r="D51" s="172"/>
      <c r="E51" s="172"/>
    </row>
    <row r="52" spans="3:5" ht="12.75" customHeight="1" x14ac:dyDescent="0.2">
      <c r="C52" s="189" t="s">
        <v>3093</v>
      </c>
      <c r="D52" s="172"/>
      <c r="E52" s="172"/>
    </row>
    <row r="53" spans="3:5" ht="12.75" customHeight="1" x14ac:dyDescent="0.2">
      <c r="C53" s="189" t="s">
        <v>2949</v>
      </c>
      <c r="D53" s="172"/>
      <c r="E53" s="172"/>
    </row>
    <row r="54" spans="3:5" ht="12.75" customHeight="1" x14ac:dyDescent="0.2">
      <c r="C54" s="190" t="s">
        <v>2894</v>
      </c>
      <c r="D54" s="172"/>
      <c r="E54" s="172"/>
    </row>
    <row r="55" spans="3:5" ht="12.75" customHeight="1" x14ac:dyDescent="0.2">
      <c r="C55" s="189" t="s">
        <v>2980</v>
      </c>
      <c r="D55" s="172"/>
      <c r="E55" s="172"/>
    </row>
    <row r="56" spans="3:5" ht="12.75" customHeight="1" x14ac:dyDescent="0.2">
      <c r="C56" s="189" t="s">
        <v>3061</v>
      </c>
      <c r="D56" s="172"/>
      <c r="E56" s="172"/>
    </row>
    <row r="57" spans="3:5" ht="12.75" customHeight="1" x14ac:dyDescent="0.2">
      <c r="C57" s="140"/>
      <c r="D57" s="172"/>
      <c r="E57" s="172"/>
    </row>
    <row r="58" spans="3:5" ht="12.75" customHeight="1" x14ac:dyDescent="0.2">
      <c r="C58" s="187" t="s">
        <v>2891</v>
      </c>
      <c r="D58" s="13"/>
      <c r="E58" s="172"/>
    </row>
    <row r="59" spans="3:5" ht="12.75" customHeight="1" x14ac:dyDescent="0.2">
      <c r="C59" s="188" t="s">
        <v>2892</v>
      </c>
      <c r="D59" s="13"/>
      <c r="E59" s="172"/>
    </row>
    <row r="60" spans="3:5" ht="12.75" customHeight="1" x14ac:dyDescent="0.2">
      <c r="C60" s="189" t="s">
        <v>2893</v>
      </c>
      <c r="D60" s="172"/>
      <c r="E60" s="172"/>
    </row>
    <row r="61" spans="3:5" ht="12.75" customHeight="1" x14ac:dyDescent="0.2">
      <c r="C61" s="190" t="s">
        <v>2894</v>
      </c>
      <c r="D61" s="172"/>
      <c r="E61" s="172"/>
    </row>
    <row r="62" spans="3:5" ht="12.75" customHeight="1" x14ac:dyDescent="0.2">
      <c r="C62" s="191"/>
      <c r="D62" s="172"/>
      <c r="E62" s="172"/>
    </row>
    <row r="63" spans="3:5" ht="12.75" customHeight="1" x14ac:dyDescent="0.2">
      <c r="C63" s="187" t="s">
        <v>2780</v>
      </c>
      <c r="D63" s="13"/>
    </row>
    <row r="64" spans="3:5" ht="12.75" customHeight="1" x14ac:dyDescent="0.2">
      <c r="C64" s="188" t="s">
        <v>2719</v>
      </c>
      <c r="D64" s="13"/>
    </row>
    <row r="65" spans="3:4" ht="12.75" customHeight="1" x14ac:dyDescent="0.2">
      <c r="C65" s="188" t="s">
        <v>2717</v>
      </c>
      <c r="D65" s="13"/>
    </row>
    <row r="66" spans="3:4" ht="12.75" customHeight="1" x14ac:dyDescent="0.2">
      <c r="C66" s="190" t="s">
        <v>2720</v>
      </c>
      <c r="D66" s="13"/>
    </row>
    <row r="67" spans="3:4" ht="12.75" customHeight="1" x14ac:dyDescent="0.2">
      <c r="C67" s="188" t="s">
        <v>2718</v>
      </c>
      <c r="D67" s="13"/>
    </row>
    <row r="68" spans="3:4" ht="12.75" customHeight="1" x14ac:dyDescent="0.2">
      <c r="C68" s="190" t="s">
        <v>2714</v>
      </c>
      <c r="D68" s="13"/>
    </row>
    <row r="69" spans="3:4" x14ac:dyDescent="0.2">
      <c r="C69" s="190" t="s">
        <v>2715</v>
      </c>
    </row>
    <row r="70" spans="3:4" x14ac:dyDescent="0.2">
      <c r="C70" s="190" t="s">
        <v>2716</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D16770"/>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2466</v>
      </c>
      <c r="O2" s="143" t="s">
        <v>130</v>
      </c>
      <c r="P2" s="177" t="s">
        <v>131</v>
      </c>
      <c r="Q2" s="92" t="s">
        <v>132</v>
      </c>
      <c r="R2" s="92" t="s">
        <v>185</v>
      </c>
      <c r="S2" s="94" t="s">
        <v>125</v>
      </c>
      <c r="T2" s="92" t="s">
        <v>192</v>
      </c>
      <c r="U2" s="92" t="s">
        <v>193</v>
      </c>
      <c r="V2" s="92" t="s">
        <v>2174</v>
      </c>
      <c r="W2" s="92" t="s">
        <v>2426</v>
      </c>
      <c r="X2" s="92" t="s">
        <v>2851</v>
      </c>
      <c r="Y2" s="92" t="s">
        <v>2434</v>
      </c>
    </row>
    <row r="3" spans="1:261" ht="94.9" customHeight="1" x14ac:dyDescent="0.2">
      <c r="A3" s="96">
        <v>45672</v>
      </c>
      <c r="B3" s="79" t="s">
        <v>3393</v>
      </c>
      <c r="C3" s="79" t="s">
        <v>1875</v>
      </c>
      <c r="D3" s="79" t="s">
        <v>140</v>
      </c>
      <c r="E3" s="79" t="s">
        <v>419</v>
      </c>
      <c r="F3" s="60"/>
      <c r="G3" s="61">
        <v>2025</v>
      </c>
      <c r="H3" s="97" t="s">
        <v>3352</v>
      </c>
      <c r="I3" s="97" t="str">
        <f t="shared" ref="I3:I36" si="0">LEFT($H3,2)</f>
        <v>AL</v>
      </c>
      <c r="J3" s="97" t="str">
        <f t="shared" ref="J3:J36" si="1">RIGHT($H3,2)</f>
        <v>GA</v>
      </c>
      <c r="K3" s="104" t="str">
        <f t="shared" ref="K3:K28" si="2">IF($L3=$M3,L3,CONCATENATE($L3,", ",IF(ISBLANK(N3),"",CONCATENATE(N3,", ")),$M3))</f>
        <v>South Central, Southeast</v>
      </c>
      <c r="L3" s="97" t="str">
        <f>INDEX('State '!$A$1:$C$62,MATCH($I3,'State '!$B:$B,0),3)</f>
        <v>South Central</v>
      </c>
      <c r="M3" s="97" t="str">
        <f>INDEX('State '!$A$1:$C$62,MATCH($J3,'State '!$B:$B,0),3)</f>
        <v>Southeast</v>
      </c>
      <c r="N3" s="97"/>
      <c r="O3" s="145">
        <v>70.7</v>
      </c>
      <c r="P3" s="158">
        <v>300</v>
      </c>
      <c r="Q3" s="146">
        <v>63.8</v>
      </c>
      <c r="R3" s="98"/>
      <c r="S3" s="97" t="s">
        <v>135</v>
      </c>
      <c r="T3" s="97" t="s">
        <v>381</v>
      </c>
      <c r="U3" s="97" t="s">
        <v>3394</v>
      </c>
      <c r="V3" s="97" t="s">
        <v>2178</v>
      </c>
      <c r="W3" s="79" t="s">
        <v>3395</v>
      </c>
      <c r="X3" s="79" t="s">
        <v>2830</v>
      </c>
      <c r="Y3" s="148" t="s">
        <v>3396</v>
      </c>
      <c r="Z3" s="17"/>
    </row>
    <row r="4" spans="1:261" ht="25.5" x14ac:dyDescent="0.2">
      <c r="A4" s="96">
        <v>44295</v>
      </c>
      <c r="B4" s="79" t="s">
        <v>2217</v>
      </c>
      <c r="C4" s="80" t="s">
        <v>2573</v>
      </c>
      <c r="D4" s="79" t="s">
        <v>136</v>
      </c>
      <c r="E4" s="79" t="s">
        <v>137</v>
      </c>
      <c r="F4" s="60"/>
      <c r="G4" s="61">
        <v>2025</v>
      </c>
      <c r="H4" s="97" t="s">
        <v>532</v>
      </c>
      <c r="I4" s="97" t="str">
        <f t="shared" si="0"/>
        <v>AK</v>
      </c>
      <c r="J4" s="97" t="str">
        <f t="shared" si="1"/>
        <v>AK</v>
      </c>
      <c r="K4" s="104" t="str">
        <f t="shared" si="2"/>
        <v>Pacific</v>
      </c>
      <c r="L4" s="97" t="str">
        <f>INDEX('State '!$A$1:$C$62,MATCH($I4,'State '!$B:$B,0),3)</f>
        <v>Pacific</v>
      </c>
      <c r="M4" s="97" t="str">
        <f>INDEX('State '!$A$1:$C$62,MATCH($J4,'State '!$B:$B,0),3)</f>
        <v>Pacific</v>
      </c>
      <c r="N4" s="97"/>
      <c r="O4" s="145">
        <v>45000</v>
      </c>
      <c r="P4" s="111">
        <v>805</v>
      </c>
      <c r="Q4" s="146">
        <v>3500</v>
      </c>
      <c r="R4" s="98">
        <v>42</v>
      </c>
      <c r="S4" s="97" t="s">
        <v>138</v>
      </c>
      <c r="T4" s="97" t="s">
        <v>381</v>
      </c>
      <c r="U4" s="105" t="s">
        <v>2608</v>
      </c>
      <c r="V4" s="97" t="s">
        <v>2175</v>
      </c>
      <c r="W4" s="79" t="s">
        <v>2609</v>
      </c>
      <c r="X4" s="79" t="s">
        <v>2827</v>
      </c>
      <c r="Y4" s="195"/>
      <c r="Z4" s="17"/>
    </row>
    <row r="5" spans="1:261" ht="25.5" x14ac:dyDescent="0.2">
      <c r="A5" s="96">
        <v>44295</v>
      </c>
      <c r="B5" s="80" t="s">
        <v>2572</v>
      </c>
      <c r="C5" s="80" t="s">
        <v>2573</v>
      </c>
      <c r="D5" s="80" t="s">
        <v>136</v>
      </c>
      <c r="E5" s="102" t="s">
        <v>2221</v>
      </c>
      <c r="F5" s="62"/>
      <c r="G5" s="107" t="s">
        <v>382</v>
      </c>
      <c r="H5" s="97" t="s">
        <v>532</v>
      </c>
      <c r="I5" s="97" t="str">
        <f t="shared" si="0"/>
        <v>AK</v>
      </c>
      <c r="J5" s="97" t="str">
        <f t="shared" si="1"/>
        <v>AK</v>
      </c>
      <c r="K5" s="104" t="str">
        <f t="shared" si="2"/>
        <v>Pacific</v>
      </c>
      <c r="L5" s="97" t="str">
        <f>INDEX('State '!$A$1:$C$62,MATCH($I5,'State '!$B:$B,0),3)</f>
        <v>Pacific</v>
      </c>
      <c r="M5" s="97" t="str">
        <f>INDEX('State '!$A$1:$C$62,MATCH($J5,'State '!$B:$B,0),3)</f>
        <v>Pacific</v>
      </c>
      <c r="N5" s="97"/>
      <c r="O5" s="145">
        <v>9970</v>
      </c>
      <c r="P5" s="61">
        <f>733+30</f>
        <v>763</v>
      </c>
      <c r="Q5" s="108">
        <v>500</v>
      </c>
      <c r="R5" s="63" t="s">
        <v>2574</v>
      </c>
      <c r="S5" s="103" t="s">
        <v>138</v>
      </c>
      <c r="T5" s="104"/>
      <c r="U5" s="105"/>
      <c r="V5" s="97" t="s">
        <v>2175</v>
      </c>
      <c r="W5" s="79" t="s">
        <v>2576</v>
      </c>
      <c r="X5" s="79"/>
      <c r="Y5" s="137" t="s">
        <v>2575</v>
      </c>
      <c r="Z5" s="17"/>
    </row>
    <row r="6" spans="1:261" ht="24.6" customHeight="1" x14ac:dyDescent="0.2">
      <c r="A6" s="96">
        <v>45419</v>
      </c>
      <c r="B6" s="80" t="s">
        <v>3455</v>
      </c>
      <c r="C6" s="80" t="s">
        <v>3456</v>
      </c>
      <c r="D6" s="80" t="s">
        <v>136</v>
      </c>
      <c r="E6" s="102" t="s">
        <v>389</v>
      </c>
      <c r="F6" s="62"/>
      <c r="G6" s="107">
        <v>2026</v>
      </c>
      <c r="H6" s="97" t="s">
        <v>6</v>
      </c>
      <c r="I6" s="97" t="str">
        <f t="shared" si="0"/>
        <v>TX</v>
      </c>
      <c r="J6" s="97" t="str">
        <f t="shared" si="1"/>
        <v>TX</v>
      </c>
      <c r="K6" s="104" t="str">
        <f t="shared" si="2"/>
        <v>South Central</v>
      </c>
      <c r="L6" s="97" t="str">
        <f>INDEX('State '!$A$1:$C$62,MATCH($I6,'State '!$B:$B,0),3)</f>
        <v>South Central</v>
      </c>
      <c r="M6" s="97" t="str">
        <f>INDEX('State '!$A$1:$C$62,MATCH($J6,'State '!$B:$B,0),3)</f>
        <v>South Central</v>
      </c>
      <c r="N6" s="97"/>
      <c r="O6" s="145"/>
      <c r="P6" s="61">
        <v>563</v>
      </c>
      <c r="Q6" s="108">
        <v>2000</v>
      </c>
      <c r="R6" s="63">
        <v>42</v>
      </c>
      <c r="S6" s="103" t="s">
        <v>138</v>
      </c>
      <c r="T6" s="104" t="s">
        <v>2601</v>
      </c>
      <c r="U6" s="105"/>
      <c r="V6" s="97" t="s">
        <v>2175</v>
      </c>
      <c r="W6" s="79" t="s">
        <v>3457</v>
      </c>
      <c r="X6" s="79" t="s">
        <v>2827</v>
      </c>
      <c r="Y6" s="235"/>
      <c r="Z6" s="17"/>
    </row>
    <row r="7" spans="1:261" ht="51" x14ac:dyDescent="0.2">
      <c r="A7" s="96">
        <v>45573</v>
      </c>
      <c r="B7" s="80" t="s">
        <v>3361</v>
      </c>
      <c r="C7" s="80" t="s">
        <v>199</v>
      </c>
      <c r="D7" s="80" t="s">
        <v>142</v>
      </c>
      <c r="E7" s="102" t="s">
        <v>419</v>
      </c>
      <c r="F7" s="62"/>
      <c r="G7" s="107">
        <v>2025</v>
      </c>
      <c r="H7" s="97" t="s">
        <v>399</v>
      </c>
      <c r="I7" s="97" t="str">
        <f t="shared" si="0"/>
        <v>PA</v>
      </c>
      <c r="J7" s="97" t="str">
        <f t="shared" si="1"/>
        <v>NJ</v>
      </c>
      <c r="K7" s="104" t="str">
        <f t="shared" si="2"/>
        <v>Northeast</v>
      </c>
      <c r="L7" s="97" t="str">
        <f>INDEX('State '!$A$1:$C$62,MATCH($I7,'State '!$B:$B,0),3)</f>
        <v>Northeast</v>
      </c>
      <c r="M7" s="97" t="str">
        <f>INDEX('State '!$A$1:$C$62,MATCH($J7,'State '!$B:$B,0),3)</f>
        <v>Northeast</v>
      </c>
      <c r="N7" s="97"/>
      <c r="O7" s="145">
        <v>368</v>
      </c>
      <c r="P7" s="61">
        <v>2</v>
      </c>
      <c r="Q7" s="108">
        <v>55</v>
      </c>
      <c r="R7" s="63">
        <v>36</v>
      </c>
      <c r="S7" s="103" t="s">
        <v>135</v>
      </c>
      <c r="T7" s="104" t="s">
        <v>381</v>
      </c>
      <c r="U7" s="105" t="s">
        <v>3362</v>
      </c>
      <c r="V7" s="97" t="s">
        <v>2178</v>
      </c>
      <c r="W7" s="79" t="s">
        <v>3363</v>
      </c>
      <c r="X7" s="79"/>
      <c r="Y7" s="137"/>
      <c r="Z7" s="17"/>
    </row>
    <row r="8" spans="1:261" ht="137.44999999999999" customHeight="1" x14ac:dyDescent="0.2">
      <c r="A8" s="96">
        <v>45594</v>
      </c>
      <c r="B8" s="80" t="s">
        <v>3517</v>
      </c>
      <c r="C8" s="80" t="s">
        <v>3518</v>
      </c>
      <c r="D8" s="80" t="s">
        <v>3519</v>
      </c>
      <c r="E8" s="102" t="s">
        <v>389</v>
      </c>
      <c r="F8" s="62"/>
      <c r="G8" s="107">
        <v>2026</v>
      </c>
      <c r="H8" s="97" t="s">
        <v>3520</v>
      </c>
      <c r="I8" s="97" t="str">
        <f t="shared" si="0"/>
        <v>ND</v>
      </c>
      <c r="J8" s="97" t="str">
        <f t="shared" si="1"/>
        <v>WY</v>
      </c>
      <c r="K8" s="104" t="str">
        <f t="shared" si="2"/>
        <v>Mountain</v>
      </c>
      <c r="L8" s="97" t="str">
        <f>INDEX('State '!$A$1:$C$62,MATCH($I8,'State '!$B:$B,0),3)</f>
        <v>Mountain</v>
      </c>
      <c r="M8" s="97" t="str">
        <f>INDEX('State '!$A$1:$C$62,MATCH($J8,'State '!$B:$B,0),3)</f>
        <v>Mountain</v>
      </c>
      <c r="N8" s="97"/>
      <c r="O8" s="145"/>
      <c r="P8" s="61"/>
      <c r="Q8" s="108"/>
      <c r="R8" s="63"/>
      <c r="S8" s="103" t="s">
        <v>135</v>
      </c>
      <c r="T8" s="104" t="s">
        <v>381</v>
      </c>
      <c r="U8" s="105" t="s">
        <v>3521</v>
      </c>
      <c r="V8" s="97" t="s">
        <v>2178</v>
      </c>
      <c r="W8" s="250" t="s">
        <v>3522</v>
      </c>
      <c r="X8" s="79"/>
      <c r="Y8" s="137"/>
      <c r="Z8" s="17"/>
    </row>
    <row r="9" spans="1:261" ht="192.6" customHeight="1" x14ac:dyDescent="0.2">
      <c r="A9" s="96">
        <v>45586</v>
      </c>
      <c r="B9" s="80" t="s">
        <v>3416</v>
      </c>
      <c r="C9" s="80" t="s">
        <v>3417</v>
      </c>
      <c r="D9" s="80" t="s">
        <v>140</v>
      </c>
      <c r="E9" s="102" t="s">
        <v>389</v>
      </c>
      <c r="F9" s="62"/>
      <c r="G9" s="107">
        <v>2026</v>
      </c>
      <c r="H9" s="97" t="s">
        <v>3520</v>
      </c>
      <c r="I9" s="97" t="str">
        <f t="shared" si="0"/>
        <v>ND</v>
      </c>
      <c r="J9" s="97" t="str">
        <f t="shared" si="1"/>
        <v>WY</v>
      </c>
      <c r="K9" s="104" t="str">
        <f t="shared" si="2"/>
        <v>Mountain</v>
      </c>
      <c r="L9" s="97" t="str">
        <f>INDEX('State '!$A$1:$C$62,MATCH($I9,'State '!$B:$B,0),3)</f>
        <v>Mountain</v>
      </c>
      <c r="M9" s="97" t="str">
        <f>INDEX('State '!$A$1:$C$62,MATCH($J9,'State '!$B:$B,0),3)</f>
        <v>Mountain</v>
      </c>
      <c r="N9" s="97"/>
      <c r="O9" s="145">
        <v>555</v>
      </c>
      <c r="P9" s="61"/>
      <c r="Q9" s="108">
        <v>300</v>
      </c>
      <c r="R9" s="63"/>
      <c r="S9" s="103" t="s">
        <v>135</v>
      </c>
      <c r="T9" s="104" t="s">
        <v>381</v>
      </c>
      <c r="U9" s="105" t="s">
        <v>3419</v>
      </c>
      <c r="V9" s="97" t="s">
        <v>2175</v>
      </c>
      <c r="W9" s="79" t="s">
        <v>3418</v>
      </c>
      <c r="X9" s="79"/>
      <c r="Y9" s="137" t="s">
        <v>3523</v>
      </c>
      <c r="Z9" s="17"/>
    </row>
    <row r="10" spans="1:261" ht="99.6" customHeight="1" x14ac:dyDescent="0.2">
      <c r="A10" s="96">
        <v>45524</v>
      </c>
      <c r="B10" s="80" t="s">
        <v>3524</v>
      </c>
      <c r="C10" s="80" t="s">
        <v>3664</v>
      </c>
      <c r="D10" s="80" t="s">
        <v>136</v>
      </c>
      <c r="E10" s="102" t="s">
        <v>389</v>
      </c>
      <c r="F10" s="62"/>
      <c r="G10" s="107">
        <v>2026</v>
      </c>
      <c r="H10" s="97" t="s">
        <v>6</v>
      </c>
      <c r="I10" s="97" t="str">
        <f t="shared" si="0"/>
        <v>TX</v>
      </c>
      <c r="J10" s="97" t="str">
        <f t="shared" si="1"/>
        <v>TX</v>
      </c>
      <c r="K10" s="104" t="str">
        <f t="shared" si="2"/>
        <v>South Central</v>
      </c>
      <c r="L10" s="97" t="str">
        <f>INDEX('State '!$A$1:$C$62,MATCH($I10,'State '!$B:$B,0),3)</f>
        <v>South Central</v>
      </c>
      <c r="M10" s="97" t="str">
        <f>INDEX('State '!$A$1:$C$62,MATCH($J10,'State '!$B:$B,0),3)</f>
        <v>South Central</v>
      </c>
      <c r="N10" s="97"/>
      <c r="O10" s="145">
        <v>365</v>
      </c>
      <c r="P10" s="61"/>
      <c r="Q10" s="108">
        <v>2500</v>
      </c>
      <c r="R10" s="63">
        <v>42</v>
      </c>
      <c r="S10" s="103" t="s">
        <v>138</v>
      </c>
      <c r="T10" s="104" t="s">
        <v>2601</v>
      </c>
      <c r="U10" s="105"/>
      <c r="V10" s="97" t="s">
        <v>2175</v>
      </c>
      <c r="W10" s="251" t="s">
        <v>3525</v>
      </c>
      <c r="X10" s="79"/>
      <c r="Y10" s="137" t="s">
        <v>3526</v>
      </c>
      <c r="Z10" s="17"/>
    </row>
    <row r="11" spans="1:261" s="56" customFormat="1" ht="173.45" customHeight="1" x14ac:dyDescent="0.2">
      <c r="A11" s="96">
        <v>45699</v>
      </c>
      <c r="B11" s="80" t="s">
        <v>3458</v>
      </c>
      <c r="C11" s="80" t="s">
        <v>3459</v>
      </c>
      <c r="D11" s="80" t="s">
        <v>136</v>
      </c>
      <c r="E11" s="102" t="s">
        <v>419</v>
      </c>
      <c r="F11" s="62"/>
      <c r="G11" s="107">
        <v>2025</v>
      </c>
      <c r="H11" s="97" t="s">
        <v>6</v>
      </c>
      <c r="I11" s="97" t="str">
        <f t="shared" si="0"/>
        <v>TX</v>
      </c>
      <c r="J11" s="97" t="str">
        <f t="shared" si="1"/>
        <v>TX</v>
      </c>
      <c r="K11" s="104" t="str">
        <f t="shared" si="2"/>
        <v>South Central</v>
      </c>
      <c r="L11" s="97" t="str">
        <f>INDEX('State '!$A$1:$C$62,MATCH($I11,'State '!$B:$B,0),3)</f>
        <v>South Central</v>
      </c>
      <c r="M11" s="97" t="str">
        <f>INDEX('State '!$A$1:$C$62,MATCH($J11,'State '!$B:$B,0),3)</f>
        <v>South Central</v>
      </c>
      <c r="N11" s="97"/>
      <c r="O11" s="145"/>
      <c r="P11" s="61">
        <v>193</v>
      </c>
      <c r="Q11" s="108">
        <v>3500</v>
      </c>
      <c r="R11" s="63" t="s">
        <v>3571</v>
      </c>
      <c r="S11" s="103" t="s">
        <v>138</v>
      </c>
      <c r="T11" s="104" t="s">
        <v>2601</v>
      </c>
      <c r="U11" s="105"/>
      <c r="V11" s="97" t="s">
        <v>2175</v>
      </c>
      <c r="W11" s="79" t="s">
        <v>3667</v>
      </c>
      <c r="X11" s="240"/>
      <c r="Y11" s="137" t="s">
        <v>3572</v>
      </c>
    </row>
    <row r="12" spans="1:261" ht="25.5" x14ac:dyDescent="0.2">
      <c r="A12" s="96">
        <v>44126</v>
      </c>
      <c r="B12" s="79" t="s">
        <v>2798</v>
      </c>
      <c r="C12" s="79" t="s">
        <v>2799</v>
      </c>
      <c r="D12" s="79" t="s">
        <v>136</v>
      </c>
      <c r="E12" s="102" t="s">
        <v>2872</v>
      </c>
      <c r="F12" s="60"/>
      <c r="G12" s="61" t="s">
        <v>382</v>
      </c>
      <c r="H12" s="97" t="s">
        <v>6</v>
      </c>
      <c r="I12" s="97" t="str">
        <f t="shared" si="0"/>
        <v>TX</v>
      </c>
      <c r="J12" s="97" t="str">
        <f t="shared" si="1"/>
        <v>TX</v>
      </c>
      <c r="K12" s="104" t="str">
        <f t="shared" si="2"/>
        <v>South Central</v>
      </c>
      <c r="L12" s="97" t="str">
        <f>INDEX('State '!$A$1:$C$62,MATCH($I12,'State '!$B:$B,0),3)</f>
        <v>South Central</v>
      </c>
      <c r="M12" s="97" t="str">
        <f>INDEX('State '!$A$1:$C$62,MATCH($J12,'State '!$B:$B,0),3)</f>
        <v>South Central</v>
      </c>
      <c r="N12" s="97"/>
      <c r="O12" s="145"/>
      <c r="P12" s="158"/>
      <c r="Q12" s="146">
        <v>2000</v>
      </c>
      <c r="R12" s="98"/>
      <c r="S12" s="97" t="s">
        <v>138</v>
      </c>
      <c r="T12" s="97" t="s">
        <v>2601</v>
      </c>
      <c r="U12" s="97"/>
      <c r="V12" s="97" t="s">
        <v>2175</v>
      </c>
      <c r="W12" s="79" t="s">
        <v>2800</v>
      </c>
      <c r="X12" s="79"/>
      <c r="Y12" s="195"/>
      <c r="Z12" s="17"/>
    </row>
    <row r="13" spans="1:261" ht="63.75" x14ac:dyDescent="0.2">
      <c r="A13" s="96">
        <v>45755</v>
      </c>
      <c r="B13" s="79" t="s">
        <v>3659</v>
      </c>
      <c r="C13" s="79" t="s">
        <v>1939</v>
      </c>
      <c r="D13" s="79" t="s">
        <v>140</v>
      </c>
      <c r="E13" s="102" t="s">
        <v>139</v>
      </c>
      <c r="F13" s="60"/>
      <c r="G13" s="61"/>
      <c r="H13" s="97" t="s">
        <v>3660</v>
      </c>
      <c r="I13" s="97" t="str">
        <f t="shared" si="0"/>
        <v>OH</v>
      </c>
      <c r="J13" s="97" t="str">
        <f t="shared" si="1"/>
        <v>LA</v>
      </c>
      <c r="K13" s="104" t="str">
        <f t="shared" si="2"/>
        <v>Northeast, South Central</v>
      </c>
      <c r="L13" s="97" t="str">
        <f>INDEX('State '!$A$1:$C$62,MATCH($I13,'State '!$B:$B,0),3)</f>
        <v>Northeast</v>
      </c>
      <c r="M13" s="97" t="str">
        <f>INDEX('State '!$A$1:$C$62,MATCH($J13,'State '!$B:$B,0),3)</f>
        <v>South Central</v>
      </c>
      <c r="N13" s="97"/>
      <c r="O13" s="145"/>
      <c r="P13" s="158"/>
      <c r="Q13" s="146">
        <v>2000</v>
      </c>
      <c r="R13" s="98"/>
      <c r="S13" s="97" t="s">
        <v>135</v>
      </c>
      <c r="T13" s="97" t="s">
        <v>381</v>
      </c>
      <c r="U13" s="97"/>
      <c r="V13" s="97" t="s">
        <v>2178</v>
      </c>
      <c r="W13" s="79" t="s">
        <v>3662</v>
      </c>
      <c r="X13" s="79" t="s">
        <v>3598</v>
      </c>
      <c r="Y13" s="207" t="s">
        <v>3661</v>
      </c>
      <c r="Z13" s="17"/>
    </row>
    <row r="14" spans="1:261" ht="89.25" x14ac:dyDescent="0.2">
      <c r="A14" s="96">
        <v>45575</v>
      </c>
      <c r="B14" s="79" t="s">
        <v>3530</v>
      </c>
      <c r="C14" s="79" t="s">
        <v>3527</v>
      </c>
      <c r="D14" s="79" t="s">
        <v>134</v>
      </c>
      <c r="E14" s="102" t="s">
        <v>139</v>
      </c>
      <c r="F14" s="60"/>
      <c r="G14" s="61">
        <v>2029</v>
      </c>
      <c r="H14" s="97" t="s">
        <v>47</v>
      </c>
      <c r="I14" s="97" t="str">
        <f t="shared" si="0"/>
        <v>GM</v>
      </c>
      <c r="J14" s="97" t="str">
        <f t="shared" si="1"/>
        <v>GM</v>
      </c>
      <c r="K14" s="104" t="str">
        <f t="shared" si="2"/>
        <v>Gulf of Mexico</v>
      </c>
      <c r="L14" s="97" t="str">
        <f>INDEX('State '!$A$1:$C$62,MATCH($I14,'State '!$B:$B,0),3)</f>
        <v>Gulf of Mexico</v>
      </c>
      <c r="M14" s="97" t="str">
        <f>INDEX('State '!$A$1:$C$62,MATCH($J14,'State '!$B:$B,0),3)</f>
        <v>Gulf of Mexico</v>
      </c>
      <c r="N14" s="97"/>
      <c r="O14" s="145"/>
      <c r="P14" s="158">
        <v>60</v>
      </c>
      <c r="Q14" s="146">
        <v>125</v>
      </c>
      <c r="R14" s="98"/>
      <c r="S14" s="97" t="s">
        <v>138</v>
      </c>
      <c r="T14" s="97" t="s">
        <v>381</v>
      </c>
      <c r="U14" s="97"/>
      <c r="V14" s="97" t="s">
        <v>2175</v>
      </c>
      <c r="W14" s="252" t="s">
        <v>3528</v>
      </c>
      <c r="X14" s="79" t="s">
        <v>2826</v>
      </c>
      <c r="Y14" s="207" t="s">
        <v>3529</v>
      </c>
      <c r="Z14" s="17"/>
    </row>
    <row r="15" spans="1:261" ht="63.75" x14ac:dyDescent="0.2">
      <c r="A15" s="96">
        <v>45642</v>
      </c>
      <c r="B15" s="79" t="s">
        <v>3576</v>
      </c>
      <c r="C15" s="79" t="s">
        <v>3128</v>
      </c>
      <c r="D15" s="79" t="s">
        <v>140</v>
      </c>
      <c r="E15" s="102" t="s">
        <v>137</v>
      </c>
      <c r="F15" s="60"/>
      <c r="G15" s="61">
        <v>2027</v>
      </c>
      <c r="H15" s="97" t="s">
        <v>1701</v>
      </c>
      <c r="I15" s="97" t="str">
        <f t="shared" si="0"/>
        <v>PA</v>
      </c>
      <c r="J15" s="97" t="str">
        <f t="shared" si="1"/>
        <v>VA</v>
      </c>
      <c r="K15" s="104" t="str">
        <f t="shared" si="2"/>
        <v>Northeast</v>
      </c>
      <c r="L15" s="97" t="str">
        <f>INDEX('State '!$A$1:$C$62,MATCH($I15,'State '!$B:$B,0),3)</f>
        <v>Northeast</v>
      </c>
      <c r="M15" s="97" t="str">
        <f>INDEX('State '!$A$1:$C$62,MATCH($J15,'State '!$B:$B,0),3)</f>
        <v>Northeast</v>
      </c>
      <c r="N15" s="97"/>
      <c r="O15" s="145"/>
      <c r="P15" s="158">
        <v>171</v>
      </c>
      <c r="Q15" s="146">
        <v>67.5</v>
      </c>
      <c r="R15" s="98"/>
      <c r="S15" s="97" t="s">
        <v>135</v>
      </c>
      <c r="T15" s="97" t="s">
        <v>381</v>
      </c>
      <c r="U15" s="97" t="s">
        <v>3573</v>
      </c>
      <c r="V15" s="97" t="s">
        <v>2178</v>
      </c>
      <c r="W15" s="252" t="s">
        <v>3575</v>
      </c>
      <c r="X15" s="79" t="s">
        <v>2833</v>
      </c>
      <c r="Y15" s="207" t="s">
        <v>3574</v>
      </c>
      <c r="Z15" s="17"/>
    </row>
    <row r="16" spans="1:261" ht="127.5" x14ac:dyDescent="0.2">
      <c r="A16" s="96">
        <v>45636</v>
      </c>
      <c r="B16" s="79" t="s">
        <v>3577</v>
      </c>
      <c r="C16" s="79" t="s">
        <v>1991</v>
      </c>
      <c r="D16" s="79" t="s">
        <v>140</v>
      </c>
      <c r="E16" s="79" t="s">
        <v>137</v>
      </c>
      <c r="F16" s="60"/>
      <c r="G16" s="111">
        <v>2026</v>
      </c>
      <c r="H16" s="97" t="s">
        <v>37</v>
      </c>
      <c r="I16" s="97" t="str">
        <f t="shared" si="0"/>
        <v>OK</v>
      </c>
      <c r="J16" s="97" t="str">
        <f t="shared" si="1"/>
        <v>OK</v>
      </c>
      <c r="K16" s="104" t="str">
        <f t="shared" si="2"/>
        <v>South Central</v>
      </c>
      <c r="L16" s="97" t="str">
        <f>INDEX('State '!$A$1:$C$62,MATCH($I16,'State '!$B:$B,0),3)</f>
        <v>South Central</v>
      </c>
      <c r="M16" s="97" t="str">
        <f>INDEX('State '!$A$1:$C$62,MATCH($J16,'State '!$B:$B,0),3)</f>
        <v>South Central</v>
      </c>
      <c r="N16" s="97"/>
      <c r="O16" s="145">
        <v>48</v>
      </c>
      <c r="P16" s="178"/>
      <c r="Q16" s="146">
        <v>98</v>
      </c>
      <c r="R16" s="98"/>
      <c r="S16" s="97" t="s">
        <v>138</v>
      </c>
      <c r="T16" s="97" t="s">
        <v>381</v>
      </c>
      <c r="U16" s="97" t="s">
        <v>3578</v>
      </c>
      <c r="V16" s="97" t="s">
        <v>2175</v>
      </c>
      <c r="W16" s="251" t="s">
        <v>3579</v>
      </c>
      <c r="X16" s="79" t="s">
        <v>2833</v>
      </c>
      <c r="Y16" s="207" t="s">
        <v>3574</v>
      </c>
      <c r="Z16" s="17"/>
    </row>
    <row r="17" spans="1:26" ht="76.5" x14ac:dyDescent="0.2">
      <c r="A17" s="96">
        <v>45573</v>
      </c>
      <c r="B17" s="79" t="s">
        <v>3320</v>
      </c>
      <c r="C17" s="79" t="s">
        <v>1875</v>
      </c>
      <c r="D17" s="79" t="s">
        <v>140</v>
      </c>
      <c r="E17" s="79" t="s">
        <v>419</v>
      </c>
      <c r="F17" s="60"/>
      <c r="G17" s="61">
        <v>2025</v>
      </c>
      <c r="H17" s="97" t="s">
        <v>19</v>
      </c>
      <c r="I17" s="97" t="str">
        <f t="shared" si="0"/>
        <v>VA</v>
      </c>
      <c r="J17" s="97" t="str">
        <f t="shared" si="1"/>
        <v>VA</v>
      </c>
      <c r="K17" s="104" t="str">
        <f t="shared" si="2"/>
        <v>Northeast</v>
      </c>
      <c r="L17" s="97" t="str">
        <f>INDEX('State '!$A$1:$C$62,MATCH($I17,'State '!$B:$B,0),3)</f>
        <v>Northeast</v>
      </c>
      <c r="M17" s="97" t="str">
        <f>INDEX('State '!$A$1:$C$62,MATCH($J17,'State '!$B:$B,0),3)</f>
        <v>Northeast</v>
      </c>
      <c r="N17" s="97"/>
      <c r="O17" s="145">
        <v>117.7</v>
      </c>
      <c r="P17" s="158">
        <v>6.35</v>
      </c>
      <c r="Q17" s="146">
        <v>105</v>
      </c>
      <c r="R17" s="98">
        <v>24</v>
      </c>
      <c r="S17" s="97" t="s">
        <v>135</v>
      </c>
      <c r="T17" s="97" t="s">
        <v>381</v>
      </c>
      <c r="U17" s="97" t="s">
        <v>3321</v>
      </c>
      <c r="V17" s="97" t="s">
        <v>2175</v>
      </c>
      <c r="W17" s="79" t="s">
        <v>3420</v>
      </c>
      <c r="X17" s="79" t="s">
        <v>2830</v>
      </c>
      <c r="Y17" s="137"/>
    </row>
    <row r="18" spans="1:26" ht="137.44999999999999" customHeight="1" x14ac:dyDescent="0.2">
      <c r="A18" s="96">
        <v>45551</v>
      </c>
      <c r="B18" s="79" t="s">
        <v>2753</v>
      </c>
      <c r="C18" s="79" t="s">
        <v>2754</v>
      </c>
      <c r="D18" s="79" t="s">
        <v>140</v>
      </c>
      <c r="E18" s="79" t="s">
        <v>2638</v>
      </c>
      <c r="F18" s="60">
        <v>44183</v>
      </c>
      <c r="G18" s="111">
        <v>2024</v>
      </c>
      <c r="H18" s="97" t="s">
        <v>6</v>
      </c>
      <c r="I18" s="97" t="str">
        <f t="shared" si="0"/>
        <v>TX</v>
      </c>
      <c r="J18" s="97" t="str">
        <f t="shared" si="1"/>
        <v>TX</v>
      </c>
      <c r="K18" s="104" t="str">
        <f t="shared" si="2"/>
        <v>South Central</v>
      </c>
      <c r="L18" s="97" t="str">
        <f>INDEX('State '!$A$1:$C$62,MATCH($I18,'State '!$B:$B,0),3)</f>
        <v>South Central</v>
      </c>
      <c r="M18" s="97" t="str">
        <f>INDEX('State '!$A$1:$C$62,MATCH($J18,'State '!$B:$B,0),3)</f>
        <v>South Central</v>
      </c>
      <c r="N18" s="97"/>
      <c r="O18" s="145"/>
      <c r="P18" s="158">
        <v>21</v>
      </c>
      <c r="Q18" s="146">
        <v>1530</v>
      </c>
      <c r="R18" s="98">
        <v>42</v>
      </c>
      <c r="S18" s="97" t="s">
        <v>135</v>
      </c>
      <c r="T18" s="97" t="s">
        <v>381</v>
      </c>
      <c r="U18" s="97" t="s">
        <v>2755</v>
      </c>
      <c r="V18" s="97" t="s">
        <v>2175</v>
      </c>
      <c r="W18" s="79" t="s">
        <v>3568</v>
      </c>
      <c r="X18" s="109" t="s">
        <v>2827</v>
      </c>
      <c r="Y18" s="147"/>
      <c r="Z18" s="17"/>
    </row>
    <row r="19" spans="1:26" ht="38.25" x14ac:dyDescent="0.2">
      <c r="A19" s="96">
        <v>45575</v>
      </c>
      <c r="B19" s="79" t="s">
        <v>3306</v>
      </c>
      <c r="C19" s="79" t="s">
        <v>2782</v>
      </c>
      <c r="D19" s="79" t="s">
        <v>136</v>
      </c>
      <c r="E19" s="79" t="s">
        <v>389</v>
      </c>
      <c r="F19" s="60"/>
      <c r="G19" s="61">
        <v>2026</v>
      </c>
      <c r="H19" s="97" t="s">
        <v>429</v>
      </c>
      <c r="I19" s="97" t="str">
        <f t="shared" si="0"/>
        <v>TX</v>
      </c>
      <c r="J19" s="97" t="str">
        <f t="shared" si="1"/>
        <v>LA</v>
      </c>
      <c r="K19" s="104" t="str">
        <f t="shared" si="2"/>
        <v>South Central</v>
      </c>
      <c r="L19" s="97" t="str">
        <f>INDEX('State '!$A$1:$C$62,MATCH($I19,'State '!$B:$B,0),3)</f>
        <v>South Central</v>
      </c>
      <c r="M19" s="97" t="str">
        <f>INDEX('State '!$A$1:$C$62,MATCH($J19,'State '!$B:$B,0),3)</f>
        <v>South Central</v>
      </c>
      <c r="N19" s="97"/>
      <c r="O19" s="145"/>
      <c r="P19" s="158">
        <v>91.4</v>
      </c>
      <c r="Q19" s="146">
        <v>2200</v>
      </c>
      <c r="R19" s="98" t="s">
        <v>3303</v>
      </c>
      <c r="S19" s="97" t="s">
        <v>135</v>
      </c>
      <c r="T19" s="97" t="s">
        <v>381</v>
      </c>
      <c r="U19" s="97" t="s">
        <v>3343</v>
      </c>
      <c r="V19" s="97" t="s">
        <v>2178</v>
      </c>
      <c r="W19" s="79" t="s">
        <v>3304</v>
      </c>
      <c r="X19" s="109" t="s">
        <v>2827</v>
      </c>
      <c r="Y19" s="147"/>
      <c r="Z19" s="17"/>
    </row>
    <row r="20" spans="1:26" ht="51" x14ac:dyDescent="0.2">
      <c r="A20" s="96">
        <v>45575</v>
      </c>
      <c r="B20" s="79" t="s">
        <v>3307</v>
      </c>
      <c r="C20" s="79" t="s">
        <v>2782</v>
      </c>
      <c r="D20" s="79" t="s">
        <v>136</v>
      </c>
      <c r="E20" s="79" t="s">
        <v>389</v>
      </c>
      <c r="F20" s="60"/>
      <c r="G20" s="61">
        <v>2026</v>
      </c>
      <c r="H20" s="97" t="s">
        <v>429</v>
      </c>
      <c r="I20" s="97" t="str">
        <f t="shared" si="0"/>
        <v>TX</v>
      </c>
      <c r="J20" s="97" t="str">
        <f t="shared" si="1"/>
        <v>LA</v>
      </c>
      <c r="K20" s="104" t="str">
        <f t="shared" si="2"/>
        <v>South Central</v>
      </c>
      <c r="L20" s="97" t="str">
        <f>INDEX('State '!$A$1:$C$62,MATCH($I20,'State '!$B:$B,0),3)</f>
        <v>South Central</v>
      </c>
      <c r="M20" s="97" t="str">
        <f>INDEX('State '!$A$1:$C$62,MATCH($J20,'State '!$B:$B,0),3)</f>
        <v>South Central</v>
      </c>
      <c r="N20" s="97"/>
      <c r="O20" s="145"/>
      <c r="P20" s="158"/>
      <c r="Q20" s="146">
        <v>2200</v>
      </c>
      <c r="R20" s="98"/>
      <c r="S20" s="97" t="s">
        <v>135</v>
      </c>
      <c r="T20" s="97" t="s">
        <v>381</v>
      </c>
      <c r="U20" s="97" t="s">
        <v>3343</v>
      </c>
      <c r="V20" s="97" t="s">
        <v>2178</v>
      </c>
      <c r="W20" s="79" t="s">
        <v>3305</v>
      </c>
      <c r="X20" s="79" t="s">
        <v>2827</v>
      </c>
      <c r="Y20" s="195"/>
      <c r="Z20" s="17"/>
    </row>
    <row r="21" spans="1:26" ht="63.75" x14ac:dyDescent="0.2">
      <c r="A21" s="96">
        <v>45566</v>
      </c>
      <c r="B21" s="79" t="s">
        <v>3027</v>
      </c>
      <c r="C21" s="79" t="s">
        <v>280</v>
      </c>
      <c r="D21" s="79" t="s">
        <v>136</v>
      </c>
      <c r="E21" s="79" t="s">
        <v>137</v>
      </c>
      <c r="F21" s="60"/>
      <c r="G21" s="61">
        <v>2025</v>
      </c>
      <c r="H21" s="97" t="s">
        <v>3028</v>
      </c>
      <c r="I21" s="97" t="str">
        <f t="shared" si="0"/>
        <v>ID</v>
      </c>
      <c r="J21" s="97" t="str">
        <f t="shared" si="1"/>
        <v>WY</v>
      </c>
      <c r="K21" s="104" t="str">
        <f t="shared" si="2"/>
        <v>Mountain</v>
      </c>
      <c r="L21" s="97" t="str">
        <f>INDEX('State '!$A$1:$C$62,MATCH($I21,'State '!$B:$B,0),3)</f>
        <v>Mountain</v>
      </c>
      <c r="M21" s="97" t="str">
        <f>INDEX('State '!$A$1:$C$62,MATCH($J21,'State '!$B:$B,0),3)</f>
        <v>Mountain</v>
      </c>
      <c r="N21" s="97"/>
      <c r="O21" s="145"/>
      <c r="P21" s="158">
        <v>49</v>
      </c>
      <c r="Q21" s="146">
        <v>2</v>
      </c>
      <c r="R21" s="98">
        <v>24</v>
      </c>
      <c r="S21" s="97" t="s">
        <v>135</v>
      </c>
      <c r="T21" s="97" t="s">
        <v>3580</v>
      </c>
      <c r="U21" s="97" t="s">
        <v>3029</v>
      </c>
      <c r="V21" s="97" t="s">
        <v>2178</v>
      </c>
      <c r="W21" s="79" t="s">
        <v>3581</v>
      </c>
      <c r="X21" s="79" t="s">
        <v>2833</v>
      </c>
      <c r="Y21" s="175" t="s">
        <v>3030</v>
      </c>
    </row>
    <row r="22" spans="1:26" ht="102" x14ac:dyDescent="0.2">
      <c r="A22" s="96">
        <v>45594</v>
      </c>
      <c r="B22" s="79" t="s">
        <v>3324</v>
      </c>
      <c r="C22" s="79" t="s">
        <v>206</v>
      </c>
      <c r="D22" s="79" t="s">
        <v>134</v>
      </c>
      <c r="E22" s="79" t="s">
        <v>2199</v>
      </c>
      <c r="F22" s="60"/>
      <c r="G22" s="61">
        <v>2025</v>
      </c>
      <c r="H22" s="97" t="s">
        <v>52</v>
      </c>
      <c r="I22" s="97" t="str">
        <f t="shared" si="0"/>
        <v>TN</v>
      </c>
      <c r="J22" s="97" t="str">
        <f t="shared" si="1"/>
        <v>TN</v>
      </c>
      <c r="K22" s="104" t="str">
        <f t="shared" si="2"/>
        <v>Midwest</v>
      </c>
      <c r="L22" s="97" t="str">
        <f>INDEX('State '!$A$1:$C$62,MATCH($I22,'State '!$B:$B,0),3)</f>
        <v>Midwest</v>
      </c>
      <c r="M22" s="97" t="str">
        <f>INDEX('State '!$A$1:$C$62,MATCH($J22,'State '!$B:$B,0),3)</f>
        <v>Midwest</v>
      </c>
      <c r="N22" s="97"/>
      <c r="O22" s="145"/>
      <c r="P22" s="158">
        <v>32</v>
      </c>
      <c r="Q22" s="146">
        <v>245</v>
      </c>
      <c r="R22" s="98">
        <v>24</v>
      </c>
      <c r="S22" s="97" t="s">
        <v>135</v>
      </c>
      <c r="T22" s="97" t="s">
        <v>381</v>
      </c>
      <c r="U22" s="97" t="s">
        <v>3325</v>
      </c>
      <c r="V22" s="97" t="s">
        <v>2175</v>
      </c>
      <c r="W22" s="79" t="s">
        <v>3531</v>
      </c>
      <c r="X22" s="79" t="s">
        <v>2828</v>
      </c>
      <c r="Y22" s="253" t="s">
        <v>3532</v>
      </c>
    </row>
    <row r="23" spans="1:26" ht="40.15" customHeight="1" x14ac:dyDescent="0.2">
      <c r="A23" s="96">
        <v>45593</v>
      </c>
      <c r="B23" s="79" t="s">
        <v>3533</v>
      </c>
      <c r="C23" s="79" t="s">
        <v>1875</v>
      </c>
      <c r="D23" s="79" t="s">
        <v>140</v>
      </c>
      <c r="E23" s="79" t="s">
        <v>139</v>
      </c>
      <c r="F23" s="60"/>
      <c r="G23" s="61">
        <v>2029</v>
      </c>
      <c r="H23" s="97" t="s">
        <v>22</v>
      </c>
      <c r="I23" s="97" t="str">
        <f t="shared" si="0"/>
        <v>GA</v>
      </c>
      <c r="J23" s="97" t="str">
        <f t="shared" si="1"/>
        <v>GA</v>
      </c>
      <c r="K23" s="104" t="str">
        <f t="shared" si="2"/>
        <v>Southeast</v>
      </c>
      <c r="L23" s="97" t="str">
        <f>INDEX('State '!$A$1:$C$62,MATCH($I23,'State '!$B:$B,0),3)</f>
        <v>Southeast</v>
      </c>
      <c r="M23" s="97" t="str">
        <f>INDEX('State '!$A$1:$C$62,MATCH($J23,'State '!$B:$B,0),3)</f>
        <v>Southeast</v>
      </c>
      <c r="N23" s="97"/>
      <c r="O23" s="145"/>
      <c r="P23" s="158"/>
      <c r="Q23" s="146">
        <v>500</v>
      </c>
      <c r="R23" s="98"/>
      <c r="S23" s="97"/>
      <c r="T23" s="97"/>
      <c r="U23" s="97"/>
      <c r="V23" s="97"/>
      <c r="W23" s="79" t="s">
        <v>3534</v>
      </c>
      <c r="X23" s="79"/>
      <c r="Y23" s="254" t="s">
        <v>3535</v>
      </c>
      <c r="Z23" s="17"/>
    </row>
    <row r="24" spans="1:26" ht="102" x14ac:dyDescent="0.2">
      <c r="A24" s="96">
        <v>45397</v>
      </c>
      <c r="B24" s="79" t="s">
        <v>3460</v>
      </c>
      <c r="C24" s="79" t="s">
        <v>3461</v>
      </c>
      <c r="D24" s="79" t="s">
        <v>136</v>
      </c>
      <c r="E24" s="79" t="s">
        <v>159</v>
      </c>
      <c r="F24" s="60"/>
      <c r="G24" s="61">
        <v>2028</v>
      </c>
      <c r="H24" s="97" t="s">
        <v>429</v>
      </c>
      <c r="I24" s="97" t="str">
        <f t="shared" si="0"/>
        <v>TX</v>
      </c>
      <c r="J24" s="97" t="str">
        <f t="shared" si="1"/>
        <v>LA</v>
      </c>
      <c r="K24" s="104" t="str">
        <f t="shared" si="2"/>
        <v>South Central</v>
      </c>
      <c r="L24" s="97" t="str">
        <f>INDEX('State '!$A$1:$C$62,MATCH($I24,'State '!$B:$B,0),3)</f>
        <v>South Central</v>
      </c>
      <c r="M24" s="97" t="str">
        <f>INDEX('State '!$A$1:$C$62,MATCH($J24,'State '!$B:$B,0),3)</f>
        <v>South Central</v>
      </c>
      <c r="N24" s="97"/>
      <c r="O24" s="145"/>
      <c r="P24" s="158">
        <v>690</v>
      </c>
      <c r="Q24" s="146">
        <v>2000</v>
      </c>
      <c r="R24" s="98">
        <v>42</v>
      </c>
      <c r="S24" s="97" t="s">
        <v>135</v>
      </c>
      <c r="T24" s="97" t="s">
        <v>381</v>
      </c>
      <c r="U24" s="97" t="s">
        <v>3462</v>
      </c>
      <c r="V24" s="97" t="s">
        <v>2178</v>
      </c>
      <c r="W24" s="79" t="s">
        <v>3463</v>
      </c>
      <c r="X24" s="79" t="s">
        <v>2827</v>
      </c>
      <c r="Y24" s="147"/>
    </row>
    <row r="25" spans="1:26" ht="38.25" x14ac:dyDescent="0.2">
      <c r="A25" s="96">
        <v>44057</v>
      </c>
      <c r="B25" s="79" t="s">
        <v>2801</v>
      </c>
      <c r="C25" s="79" t="s">
        <v>2591</v>
      </c>
      <c r="D25" s="79" t="s">
        <v>136</v>
      </c>
      <c r="E25" s="79" t="s">
        <v>2221</v>
      </c>
      <c r="F25" s="60"/>
      <c r="G25" s="61" t="s">
        <v>382</v>
      </c>
      <c r="H25" s="97" t="s">
        <v>0</v>
      </c>
      <c r="I25" s="97" t="str">
        <f t="shared" si="0"/>
        <v>LA</v>
      </c>
      <c r="J25" s="97" t="str">
        <f t="shared" si="1"/>
        <v>LA</v>
      </c>
      <c r="K25" s="104" t="str">
        <f t="shared" si="2"/>
        <v>South Central</v>
      </c>
      <c r="L25" s="97" t="str">
        <f>INDEX('State '!$A$1:$C$62,MATCH($I25,'State '!$B:$B,0),3)</f>
        <v>South Central</v>
      </c>
      <c r="M25" s="97" t="str">
        <f>INDEX('State '!$A$1:$C$62,MATCH($J25,'State '!$B:$B,0),3)</f>
        <v>South Central</v>
      </c>
      <c r="N25" s="97"/>
      <c r="O25" s="145"/>
      <c r="P25" s="158"/>
      <c r="Q25" s="146">
        <v>2000</v>
      </c>
      <c r="R25" s="98"/>
      <c r="S25" s="97" t="s">
        <v>138</v>
      </c>
      <c r="T25" s="97"/>
      <c r="U25" s="97"/>
      <c r="V25" s="97" t="s">
        <v>2175</v>
      </c>
      <c r="W25" s="79" t="s">
        <v>3075</v>
      </c>
      <c r="X25" s="79"/>
      <c r="Y25" s="147"/>
    </row>
    <row r="26" spans="1:26" ht="27" customHeight="1" x14ac:dyDescent="0.2">
      <c r="A26" s="96">
        <v>45566</v>
      </c>
      <c r="B26" s="80" t="s">
        <v>2781</v>
      </c>
      <c r="C26" s="80" t="s">
        <v>2782</v>
      </c>
      <c r="D26" s="80" t="s">
        <v>136</v>
      </c>
      <c r="E26" s="102" t="s">
        <v>159</v>
      </c>
      <c r="F26" s="62"/>
      <c r="G26" s="107" t="s">
        <v>382</v>
      </c>
      <c r="H26" s="97" t="s">
        <v>0</v>
      </c>
      <c r="I26" s="97" t="str">
        <f t="shared" si="0"/>
        <v>LA</v>
      </c>
      <c r="J26" s="97" t="str">
        <f t="shared" si="1"/>
        <v>LA</v>
      </c>
      <c r="K26" s="104" t="str">
        <f t="shared" si="2"/>
        <v>South Central</v>
      </c>
      <c r="L26" s="97" t="str">
        <f>INDEX('State '!$A$1:$C$62,MATCH($I26,'State '!$B:$B,0),3)</f>
        <v>South Central</v>
      </c>
      <c r="M26" s="97" t="str">
        <f>INDEX('State '!$A$1:$C$62,MATCH($J26,'State '!$B:$B,0),3)</f>
        <v>South Central</v>
      </c>
      <c r="N26" s="97"/>
      <c r="O26" s="145"/>
      <c r="P26" s="61">
        <v>281</v>
      </c>
      <c r="Q26" s="108"/>
      <c r="R26" s="63">
        <v>42</v>
      </c>
      <c r="S26" s="103" t="s">
        <v>135</v>
      </c>
      <c r="T26" s="104" t="s">
        <v>381</v>
      </c>
      <c r="U26" s="105" t="s">
        <v>2783</v>
      </c>
      <c r="V26" s="97" t="s">
        <v>2175</v>
      </c>
      <c r="W26" s="79" t="s">
        <v>2784</v>
      </c>
      <c r="X26" s="79" t="s">
        <v>2827</v>
      </c>
      <c r="Y26" s="230" t="s">
        <v>2889</v>
      </c>
    </row>
    <row r="27" spans="1:26" x14ac:dyDescent="0.2">
      <c r="A27" s="96">
        <v>43756</v>
      </c>
      <c r="B27" s="109" t="s">
        <v>1934</v>
      </c>
      <c r="C27" s="79" t="s">
        <v>1875</v>
      </c>
      <c r="D27" s="79" t="s">
        <v>140</v>
      </c>
      <c r="E27" s="79" t="s">
        <v>2872</v>
      </c>
      <c r="F27" s="60"/>
      <c r="G27" s="61" t="s">
        <v>382</v>
      </c>
      <c r="H27" s="97" t="s">
        <v>388</v>
      </c>
      <c r="I27" s="97" t="str">
        <f t="shared" si="0"/>
        <v>PA</v>
      </c>
      <c r="J27" s="97" t="str">
        <f t="shared" si="1"/>
        <v>NY</v>
      </c>
      <c r="K27" s="104" t="str">
        <f t="shared" si="2"/>
        <v>Northeast</v>
      </c>
      <c r="L27" s="97" t="str">
        <f>INDEX('State '!$A$1:$C$62,MATCH($I27,'State '!$B:$B,0),3)</f>
        <v>Northeast</v>
      </c>
      <c r="M27" s="97" t="str">
        <f>INDEX('State '!$A$1:$C$62,MATCH($J27,'State '!$B:$B,0),3)</f>
        <v>Northeast</v>
      </c>
      <c r="N27" s="97"/>
      <c r="O27" s="145">
        <v>800</v>
      </c>
      <c r="P27" s="111">
        <v>50</v>
      </c>
      <c r="Q27" s="146">
        <v>1000</v>
      </c>
      <c r="R27" s="98"/>
      <c r="S27" s="97" t="s">
        <v>135</v>
      </c>
      <c r="T27" s="97" t="s">
        <v>381</v>
      </c>
      <c r="U27" s="97" t="s">
        <v>382</v>
      </c>
      <c r="V27" s="97" t="s">
        <v>2178</v>
      </c>
      <c r="W27" s="79" t="s">
        <v>2873</v>
      </c>
      <c r="X27" s="79"/>
      <c r="Y27" s="147"/>
    </row>
    <row r="28" spans="1:26" ht="30.6" customHeight="1" x14ac:dyDescent="0.2">
      <c r="A28" s="96">
        <v>45566</v>
      </c>
      <c r="B28" s="79" t="s">
        <v>2965</v>
      </c>
      <c r="C28" s="79" t="s">
        <v>2966</v>
      </c>
      <c r="D28" s="79" t="s">
        <v>136</v>
      </c>
      <c r="E28" s="79" t="s">
        <v>2199</v>
      </c>
      <c r="F28" s="60"/>
      <c r="G28" s="61" t="s">
        <v>382</v>
      </c>
      <c r="H28" s="97" t="s">
        <v>532</v>
      </c>
      <c r="I28" s="97" t="str">
        <f t="shared" si="0"/>
        <v>AK</v>
      </c>
      <c r="J28" s="97" t="str">
        <f t="shared" si="1"/>
        <v>AK</v>
      </c>
      <c r="K28" s="104" t="str">
        <f t="shared" si="2"/>
        <v>Pacific</v>
      </c>
      <c r="L28" s="97" t="str">
        <f>INDEX('State '!$A$1:$C$62,MATCH($I28,'State '!$B:$B,0),3)</f>
        <v>Pacific</v>
      </c>
      <c r="M28" s="97" t="str">
        <f>INDEX('State '!$A$1:$C$62,MATCH($J28,'State '!$B:$B,0),3)</f>
        <v>Pacific</v>
      </c>
      <c r="N28" s="97"/>
      <c r="O28" s="145">
        <v>783.2</v>
      </c>
      <c r="P28" s="111">
        <v>208</v>
      </c>
      <c r="Q28" s="146">
        <v>73</v>
      </c>
      <c r="R28" s="98">
        <v>14</v>
      </c>
      <c r="S28" s="97" t="s">
        <v>138</v>
      </c>
      <c r="T28" s="97" t="s">
        <v>2967</v>
      </c>
      <c r="U28" s="97"/>
      <c r="V28" s="97" t="s">
        <v>2175</v>
      </c>
      <c r="W28" s="79" t="s">
        <v>3536</v>
      </c>
      <c r="X28" s="79" t="s">
        <v>2826</v>
      </c>
      <c r="Y28" s="175"/>
    </row>
    <row r="29" spans="1:26" ht="164.45" customHeight="1" x14ac:dyDescent="0.2">
      <c r="A29" s="96">
        <v>45566</v>
      </c>
      <c r="B29" s="79" t="s">
        <v>3140</v>
      </c>
      <c r="C29" s="194" t="s">
        <v>2268</v>
      </c>
      <c r="D29" s="79" t="s">
        <v>136</v>
      </c>
      <c r="E29" s="79" t="s">
        <v>389</v>
      </c>
      <c r="F29" s="60"/>
      <c r="G29" s="61">
        <v>2025</v>
      </c>
      <c r="H29" s="97" t="s">
        <v>0</v>
      </c>
      <c r="I29" s="97" t="str">
        <f t="shared" si="0"/>
        <v>LA</v>
      </c>
      <c r="J29" s="97" t="str">
        <f t="shared" si="1"/>
        <v>LA</v>
      </c>
      <c r="K29" s="104" t="s">
        <v>2465</v>
      </c>
      <c r="L29" s="97" t="str">
        <f>INDEX('State '!$A$1:$C$62,MATCH($I29,'State '!$B:$B,0),3)</f>
        <v>South Central</v>
      </c>
      <c r="M29" s="97" t="str">
        <f>INDEX('State '!$A$1:$C$62,MATCH($J29,'State '!$B:$B,0),3)</f>
        <v>South Central</v>
      </c>
      <c r="N29" s="97"/>
      <c r="O29" s="145">
        <v>426</v>
      </c>
      <c r="P29" s="158">
        <v>38</v>
      </c>
      <c r="Q29" s="146">
        <v>3100</v>
      </c>
      <c r="R29" s="98">
        <v>42</v>
      </c>
      <c r="S29" s="97" t="s">
        <v>138</v>
      </c>
      <c r="T29" s="97" t="s">
        <v>381</v>
      </c>
      <c r="U29" s="97" t="s">
        <v>3376</v>
      </c>
      <c r="V29" s="97" t="s">
        <v>2175</v>
      </c>
      <c r="W29" s="79" t="s">
        <v>3537</v>
      </c>
      <c r="X29" s="79" t="s">
        <v>2827</v>
      </c>
      <c r="Y29" s="232" t="s">
        <v>3377</v>
      </c>
    </row>
    <row r="30" spans="1:26" ht="89.25" x14ac:dyDescent="0.2">
      <c r="A30" s="96">
        <v>45058</v>
      </c>
      <c r="B30" s="79" t="s">
        <v>3141</v>
      </c>
      <c r="C30" s="194" t="s">
        <v>2268</v>
      </c>
      <c r="D30" s="79" t="s">
        <v>136</v>
      </c>
      <c r="E30" s="79" t="s">
        <v>389</v>
      </c>
      <c r="F30" s="60"/>
      <c r="G30" s="61">
        <v>2026</v>
      </c>
      <c r="H30" s="97" t="s">
        <v>0</v>
      </c>
      <c r="I30" s="97" t="str">
        <f t="shared" si="0"/>
        <v>LA</v>
      </c>
      <c r="J30" s="97" t="str">
        <f t="shared" si="1"/>
        <v>LA</v>
      </c>
      <c r="K30" s="104" t="s">
        <v>2465</v>
      </c>
      <c r="L30" s="97" t="str">
        <f>INDEX('State '!$A$1:$C$62,MATCH($I30,'State '!$B:$B,0),3)</f>
        <v>South Central</v>
      </c>
      <c r="M30" s="97" t="str">
        <f>INDEX('State '!$A$1:$C$62,MATCH($J30,'State '!$B:$B,0),3)</f>
        <v>South Central</v>
      </c>
      <c r="N30" s="97"/>
      <c r="O30" s="145">
        <v>426</v>
      </c>
      <c r="P30" s="158">
        <v>31</v>
      </c>
      <c r="Q30" s="146">
        <v>1300</v>
      </c>
      <c r="R30" s="98">
        <v>42</v>
      </c>
      <c r="S30" s="97" t="s">
        <v>138</v>
      </c>
      <c r="T30" s="97" t="s">
        <v>381</v>
      </c>
      <c r="U30" s="97" t="s">
        <v>3376</v>
      </c>
      <c r="V30" s="97" t="s">
        <v>2175</v>
      </c>
      <c r="W30" s="79" t="s">
        <v>3378</v>
      </c>
      <c r="X30" s="79" t="s">
        <v>2827</v>
      </c>
      <c r="Y30" s="147"/>
      <c r="Z30" s="17"/>
    </row>
    <row r="31" spans="1:26" ht="102" x14ac:dyDescent="0.2">
      <c r="A31" s="96">
        <v>45058</v>
      </c>
      <c r="B31" s="79" t="s">
        <v>3142</v>
      </c>
      <c r="C31" s="194" t="s">
        <v>2268</v>
      </c>
      <c r="D31" s="79" t="s">
        <v>136</v>
      </c>
      <c r="E31" s="79" t="s">
        <v>389</v>
      </c>
      <c r="F31" s="60"/>
      <c r="G31" s="61">
        <v>2026</v>
      </c>
      <c r="H31" s="97" t="s">
        <v>0</v>
      </c>
      <c r="I31" s="97" t="str">
        <f t="shared" si="0"/>
        <v>LA</v>
      </c>
      <c r="J31" s="97" t="str">
        <f t="shared" si="1"/>
        <v>LA</v>
      </c>
      <c r="K31" s="104" t="s">
        <v>2465</v>
      </c>
      <c r="L31" s="97" t="str">
        <f>INDEX('State '!$A$1:$C$62,MATCH($I31,'State '!$B:$B,0),3)</f>
        <v>South Central</v>
      </c>
      <c r="M31" s="97" t="str">
        <f>INDEX('State '!$A$1:$C$62,MATCH($J31,'State '!$B:$B,0),3)</f>
        <v>South Central</v>
      </c>
      <c r="N31" s="97"/>
      <c r="O31" s="145">
        <v>426</v>
      </c>
      <c r="P31" s="158"/>
      <c r="Q31" s="146">
        <v>1000</v>
      </c>
      <c r="R31" s="98"/>
      <c r="S31" s="97" t="s">
        <v>138</v>
      </c>
      <c r="T31" s="97" t="s">
        <v>381</v>
      </c>
      <c r="U31" s="97" t="s">
        <v>3376</v>
      </c>
      <c r="V31" s="97" t="s">
        <v>2175</v>
      </c>
      <c r="W31" s="79" t="s">
        <v>3379</v>
      </c>
      <c r="X31" s="79" t="s">
        <v>2827</v>
      </c>
      <c r="Y31" s="195"/>
      <c r="Z31" s="17"/>
    </row>
    <row r="32" spans="1:26" ht="38.25" x14ac:dyDescent="0.2">
      <c r="A32" s="96">
        <v>45058</v>
      </c>
      <c r="B32" s="194" t="s">
        <v>2268</v>
      </c>
      <c r="C32" s="194" t="s">
        <v>2268</v>
      </c>
      <c r="D32" s="194" t="s">
        <v>136</v>
      </c>
      <c r="E32" s="194" t="s">
        <v>389</v>
      </c>
      <c r="F32" s="196"/>
      <c r="G32" s="106">
        <v>2026</v>
      </c>
      <c r="H32" s="197" t="s">
        <v>0</v>
      </c>
      <c r="I32" s="97" t="str">
        <f t="shared" si="0"/>
        <v>LA</v>
      </c>
      <c r="J32" s="97" t="str">
        <f t="shared" si="1"/>
        <v>LA</v>
      </c>
      <c r="K32" s="104" t="str">
        <f>IF($L32=$M32,L32,CONCATENATE($L32,", ",IF(ISBLANK(N32),"",CONCATENATE(N32,", ")),$M32))</f>
        <v>South Central</v>
      </c>
      <c r="L32" s="97" t="str">
        <f>INDEX('State '!$A$1:$C$62,MATCH($I32,'State '!$B:$B,0),3)</f>
        <v>South Central</v>
      </c>
      <c r="M32" s="97" t="str">
        <f>INDEX('State '!$A$1:$C$62,MATCH($J32,'State '!$B:$B,0),3)</f>
        <v>South Central</v>
      </c>
      <c r="N32" s="97"/>
      <c r="O32" s="145"/>
      <c r="P32" s="158">
        <v>96</v>
      </c>
      <c r="Q32" s="200">
        <v>4000</v>
      </c>
      <c r="R32" s="198" t="s">
        <v>3380</v>
      </c>
      <c r="S32" s="197" t="s">
        <v>138</v>
      </c>
      <c r="T32" s="197" t="s">
        <v>381</v>
      </c>
      <c r="U32" s="197" t="s">
        <v>2269</v>
      </c>
      <c r="V32" s="97" t="s">
        <v>2175</v>
      </c>
      <c r="W32" s="79" t="s">
        <v>3381</v>
      </c>
      <c r="X32" s="79" t="s">
        <v>2827</v>
      </c>
      <c r="Y32" s="207" t="s">
        <v>3382</v>
      </c>
      <c r="Z32" s="17"/>
    </row>
    <row r="33" spans="1:26" ht="114.75" x14ac:dyDescent="0.2">
      <c r="A33" s="96">
        <v>45757</v>
      </c>
      <c r="B33" s="80" t="s">
        <v>3084</v>
      </c>
      <c r="C33" s="192" t="s">
        <v>1954</v>
      </c>
      <c r="D33" s="192" t="s">
        <v>134</v>
      </c>
      <c r="E33" s="192" t="s">
        <v>3469</v>
      </c>
      <c r="F33" s="259">
        <v>45747</v>
      </c>
      <c r="G33" s="61">
        <v>2025</v>
      </c>
      <c r="H33" s="97" t="s">
        <v>0</v>
      </c>
      <c r="I33" s="97" t="str">
        <f t="shared" si="0"/>
        <v>LA</v>
      </c>
      <c r="J33" s="97" t="str">
        <f t="shared" si="1"/>
        <v>LA</v>
      </c>
      <c r="K33" s="104" t="s">
        <v>2465</v>
      </c>
      <c r="L33" s="104" t="s">
        <v>2465</v>
      </c>
      <c r="M33" s="104" t="s">
        <v>2465</v>
      </c>
      <c r="N33" s="178"/>
      <c r="O33" s="145">
        <v>363.8</v>
      </c>
      <c r="P33" s="158">
        <v>8</v>
      </c>
      <c r="Q33" s="146">
        <v>183</v>
      </c>
      <c r="R33" s="98">
        <v>30</v>
      </c>
      <c r="S33" s="97" t="s">
        <v>135</v>
      </c>
      <c r="T33" s="97" t="s">
        <v>381</v>
      </c>
      <c r="U33" s="97" t="s">
        <v>3085</v>
      </c>
      <c r="V33" s="97" t="s">
        <v>2175</v>
      </c>
      <c r="W33" s="79" t="s">
        <v>3421</v>
      </c>
      <c r="X33" s="80" t="s">
        <v>2827</v>
      </c>
      <c r="Y33" s="148" t="s">
        <v>3583</v>
      </c>
      <c r="Z33" s="17"/>
    </row>
    <row r="34" spans="1:26" ht="25.5" x14ac:dyDescent="0.2">
      <c r="A34" s="96">
        <v>44025</v>
      </c>
      <c r="B34" s="194" t="s">
        <v>2547</v>
      </c>
      <c r="C34" s="194" t="s">
        <v>261</v>
      </c>
      <c r="D34" s="194" t="s">
        <v>134</v>
      </c>
      <c r="E34" s="194" t="s">
        <v>2221</v>
      </c>
      <c r="F34" s="196"/>
      <c r="G34" s="98" t="s">
        <v>382</v>
      </c>
      <c r="H34" s="197" t="s">
        <v>3060</v>
      </c>
      <c r="I34" s="97" t="str">
        <f t="shared" si="0"/>
        <v>PA</v>
      </c>
      <c r="J34" s="97" t="str">
        <f t="shared" si="1"/>
        <v>WV</v>
      </c>
      <c r="K34" s="104" t="str">
        <f t="shared" ref="K34:K55" si="3">IF($L34=$M34,L34,CONCATENATE($L34,", ",IF(ISBLANK(N34),"",CONCATENATE(N34,", ")),$M34))</f>
        <v>Northeast</v>
      </c>
      <c r="L34" s="97" t="str">
        <f>INDEX('State '!$A$1:$C$62,MATCH($I34,'State '!$B:$B,0),3)</f>
        <v>Northeast</v>
      </c>
      <c r="M34" s="97" t="str">
        <f>INDEX('State '!$A$1:$C$62,MATCH($J34,'State '!$B:$B,0),3)</f>
        <v>Northeast</v>
      </c>
      <c r="N34" s="97"/>
      <c r="O34" s="145">
        <v>24.97</v>
      </c>
      <c r="P34" s="158">
        <v>3.37</v>
      </c>
      <c r="Q34" s="200">
        <v>47.5</v>
      </c>
      <c r="R34" s="198">
        <v>8</v>
      </c>
      <c r="S34" s="97" t="s">
        <v>135</v>
      </c>
      <c r="T34" s="97" t="s">
        <v>381</v>
      </c>
      <c r="U34" s="197" t="s">
        <v>2548</v>
      </c>
      <c r="V34" s="97" t="s">
        <v>2178</v>
      </c>
      <c r="W34" s="79" t="s">
        <v>2875</v>
      </c>
      <c r="X34" s="79" t="s">
        <v>2830</v>
      </c>
      <c r="Y34" s="148" t="s">
        <v>2874</v>
      </c>
      <c r="Z34" s="17"/>
    </row>
    <row r="35" spans="1:26" ht="140.25" x14ac:dyDescent="0.2">
      <c r="A35" s="96">
        <v>45693</v>
      </c>
      <c r="B35" s="79" t="s">
        <v>3668</v>
      </c>
      <c r="C35" s="79" t="s">
        <v>3669</v>
      </c>
      <c r="D35" s="79" t="s">
        <v>140</v>
      </c>
      <c r="E35" s="79" t="s">
        <v>137</v>
      </c>
      <c r="F35" s="60"/>
      <c r="G35" s="98">
        <v>2027</v>
      </c>
      <c r="H35" s="97" t="s">
        <v>0</v>
      </c>
      <c r="I35" s="97" t="str">
        <f t="shared" si="0"/>
        <v>LA</v>
      </c>
      <c r="J35" s="97" t="str">
        <f t="shared" si="1"/>
        <v>LA</v>
      </c>
      <c r="K35" s="104" t="str">
        <f t="shared" si="3"/>
        <v>South Central</v>
      </c>
      <c r="L35" s="97" t="str">
        <f>INDEX('State '!$A$1:$C$62,MATCH($I35,'State '!$B:$B,0),3)</f>
        <v>South Central</v>
      </c>
      <c r="M35" s="97" t="str">
        <f>INDEX('State '!$A$1:$C$62,MATCH($J35,'State '!$B:$B,0),3)</f>
        <v>South Central</v>
      </c>
      <c r="N35" s="97"/>
      <c r="O35" s="145">
        <v>72.8</v>
      </c>
      <c r="P35" s="158"/>
      <c r="Q35" s="146">
        <v>120</v>
      </c>
      <c r="R35" s="98"/>
      <c r="S35" s="97" t="s">
        <v>138</v>
      </c>
      <c r="T35" s="97" t="s">
        <v>381</v>
      </c>
      <c r="U35" s="97" t="s">
        <v>3670</v>
      </c>
      <c r="V35" s="97" t="s">
        <v>2175</v>
      </c>
      <c r="W35" s="79" t="s">
        <v>3671</v>
      </c>
      <c r="X35" s="79"/>
      <c r="Y35" s="175"/>
      <c r="Z35" s="17"/>
    </row>
    <row r="36" spans="1:26" ht="177" customHeight="1" x14ac:dyDescent="0.2">
      <c r="A36" s="199">
        <v>45685</v>
      </c>
      <c r="B36" s="194" t="s">
        <v>3468</v>
      </c>
      <c r="C36" s="194" t="s">
        <v>206</v>
      </c>
      <c r="D36" s="194" t="s">
        <v>140</v>
      </c>
      <c r="E36" s="194" t="s">
        <v>419</v>
      </c>
      <c r="F36" s="196"/>
      <c r="G36" s="198">
        <v>2025</v>
      </c>
      <c r="H36" s="197" t="s">
        <v>0</v>
      </c>
      <c r="I36" s="97" t="str">
        <f t="shared" si="0"/>
        <v>LA</v>
      </c>
      <c r="J36" s="97" t="str">
        <f t="shared" si="1"/>
        <v>LA</v>
      </c>
      <c r="K36" s="104" t="str">
        <f t="shared" si="3"/>
        <v>South Central</v>
      </c>
      <c r="L36" s="97" t="str">
        <f>INDEX('State '!$A$1:$C$62,MATCH($I36,'State '!$B:$B,0),3)</f>
        <v>South Central</v>
      </c>
      <c r="M36" s="97" t="str">
        <f>INDEX('State '!$A$1:$C$62,MATCH($J36,'State '!$B:$B,0),3)</f>
        <v>South Central</v>
      </c>
      <c r="N36" s="97"/>
      <c r="O36" s="145">
        <v>261.7</v>
      </c>
      <c r="P36" s="158">
        <f>9.1+4</f>
        <v>13.1</v>
      </c>
      <c r="Q36" s="200">
        <v>1100</v>
      </c>
      <c r="R36" s="198">
        <v>36</v>
      </c>
      <c r="S36" s="197" t="s">
        <v>135</v>
      </c>
      <c r="T36" s="197" t="s">
        <v>381</v>
      </c>
      <c r="U36" s="197" t="s">
        <v>2960</v>
      </c>
      <c r="V36" s="97" t="s">
        <v>2175</v>
      </c>
      <c r="W36" s="79" t="s">
        <v>3422</v>
      </c>
      <c r="X36" s="79" t="s">
        <v>2827</v>
      </c>
      <c r="Y36" s="59" t="s">
        <v>3510</v>
      </c>
    </row>
    <row r="37" spans="1:26" ht="223.9" customHeight="1" x14ac:dyDescent="0.2">
      <c r="A37" s="96">
        <v>45674</v>
      </c>
      <c r="B37" s="79" t="s">
        <v>3464</v>
      </c>
      <c r="C37" s="79" t="s">
        <v>3465</v>
      </c>
      <c r="D37" s="79" t="s">
        <v>140</v>
      </c>
      <c r="E37" s="79" t="s">
        <v>419</v>
      </c>
      <c r="F37" s="60"/>
      <c r="G37" s="98">
        <v>2025</v>
      </c>
      <c r="H37" s="97" t="s">
        <v>2345</v>
      </c>
      <c r="I37" s="97" t="str">
        <f t="shared" ref="I37:I68" si="4">LEFT($H37,2)</f>
        <v>MS</v>
      </c>
      <c r="J37" s="97" t="str">
        <f t="shared" ref="J37:J68" si="5">RIGHT($H37,2)</f>
        <v>LA</v>
      </c>
      <c r="K37" s="104" t="str">
        <f t="shared" si="3"/>
        <v>South Central</v>
      </c>
      <c r="L37" s="97" t="str">
        <f>INDEX('State '!$A$1:$C$62,MATCH($I37,'State '!$B:$B,0),3)</f>
        <v>South Central</v>
      </c>
      <c r="M37" s="97" t="str">
        <f>INDEX('State '!$A$1:$C$62,MATCH($J37,'State '!$B:$B,0),3)</f>
        <v>South Central</v>
      </c>
      <c r="N37" s="97"/>
      <c r="O37" s="145">
        <v>672</v>
      </c>
      <c r="P37" s="204"/>
      <c r="Q37" s="146">
        <v>1100</v>
      </c>
      <c r="R37" s="98"/>
      <c r="S37" s="97" t="s">
        <v>135</v>
      </c>
      <c r="T37" s="97" t="s">
        <v>381</v>
      </c>
      <c r="U37" s="97" t="s">
        <v>3466</v>
      </c>
      <c r="V37" s="97" t="s">
        <v>2178</v>
      </c>
      <c r="W37" s="79" t="s">
        <v>3467</v>
      </c>
      <c r="X37" s="79" t="s">
        <v>2827</v>
      </c>
      <c r="Y37" s="137" t="s">
        <v>3428</v>
      </c>
    </row>
    <row r="38" spans="1:26" ht="25.5" x14ac:dyDescent="0.2">
      <c r="A38" s="96">
        <v>45566</v>
      </c>
      <c r="B38" s="79" t="s">
        <v>3365</v>
      </c>
      <c r="C38" s="79" t="s">
        <v>2899</v>
      </c>
      <c r="D38" s="79" t="s">
        <v>140</v>
      </c>
      <c r="E38" s="79" t="s">
        <v>389</v>
      </c>
      <c r="F38" s="60"/>
      <c r="G38" s="61">
        <v>2025</v>
      </c>
      <c r="H38" s="97" t="s">
        <v>0</v>
      </c>
      <c r="I38" s="97" t="str">
        <f t="shared" si="4"/>
        <v>LA</v>
      </c>
      <c r="J38" s="97" t="str">
        <f t="shared" si="5"/>
        <v>LA</v>
      </c>
      <c r="K38" s="104" t="str">
        <f t="shared" si="3"/>
        <v>South Central</v>
      </c>
      <c r="L38" s="97" t="str">
        <f>INDEX('State '!$A$1:$C$62,MATCH($I38,'State '!$B:$B,0),3)</f>
        <v>South Central</v>
      </c>
      <c r="M38" s="97" t="str">
        <f>INDEX('State '!$A$1:$C$62,MATCH($J38,'State '!$B:$B,0),3)</f>
        <v>South Central</v>
      </c>
      <c r="N38" s="97"/>
      <c r="O38" s="145"/>
      <c r="P38" s="61">
        <v>39</v>
      </c>
      <c r="Q38" s="146">
        <v>1400</v>
      </c>
      <c r="R38" s="98"/>
      <c r="S38" s="97" t="s">
        <v>138</v>
      </c>
      <c r="T38" s="97"/>
      <c r="U38" s="97"/>
      <c r="V38" s="97" t="s">
        <v>2175</v>
      </c>
      <c r="W38" s="79" t="s">
        <v>3364</v>
      </c>
      <c r="X38" s="79" t="s">
        <v>2827</v>
      </c>
      <c r="Y38" s="137" t="s">
        <v>3539</v>
      </c>
    </row>
    <row r="39" spans="1:26" ht="51" x14ac:dyDescent="0.2">
      <c r="A39" s="96">
        <v>45576</v>
      </c>
      <c r="B39" s="79" t="s">
        <v>3540</v>
      </c>
      <c r="C39" s="79" t="s">
        <v>1875</v>
      </c>
      <c r="D39" s="79" t="s">
        <v>140</v>
      </c>
      <c r="E39" s="79" t="s">
        <v>139</v>
      </c>
      <c r="F39" s="60"/>
      <c r="G39" s="61">
        <v>2025</v>
      </c>
      <c r="H39" s="97" t="s">
        <v>0</v>
      </c>
      <c r="I39" s="97" t="str">
        <f t="shared" si="4"/>
        <v>LA</v>
      </c>
      <c r="J39" s="97" t="str">
        <f t="shared" si="5"/>
        <v>LA</v>
      </c>
      <c r="K39" s="104" t="str">
        <f t="shared" si="3"/>
        <v>South Central</v>
      </c>
      <c r="L39" s="97" t="str">
        <f>INDEX('State '!$A$1:$C$62,MATCH($I39,'State '!$B:$B,0),3)</f>
        <v>South Central</v>
      </c>
      <c r="M39" s="97" t="str">
        <f>INDEX('State '!$A$1:$C$62,MATCH($J39,'State '!$B:$B,0),3)</f>
        <v>South Central</v>
      </c>
      <c r="N39" s="97"/>
      <c r="O39" s="145"/>
      <c r="P39" s="178"/>
      <c r="Q39" s="146">
        <v>115</v>
      </c>
      <c r="R39" s="98"/>
      <c r="S39" s="97" t="s">
        <v>138</v>
      </c>
      <c r="T39" s="97"/>
      <c r="U39" s="97"/>
      <c r="V39" s="97" t="s">
        <v>2175</v>
      </c>
      <c r="W39" s="79" t="s">
        <v>3541</v>
      </c>
      <c r="X39" s="79"/>
      <c r="Y39" s="235"/>
    </row>
    <row r="40" spans="1:26" ht="63.75" x14ac:dyDescent="0.2">
      <c r="A40" s="96">
        <v>45550</v>
      </c>
      <c r="B40" s="79" t="s">
        <v>2358</v>
      </c>
      <c r="C40" s="79" t="s">
        <v>2359</v>
      </c>
      <c r="D40" s="79" t="s">
        <v>140</v>
      </c>
      <c r="E40" s="79" t="s">
        <v>419</v>
      </c>
      <c r="F40" s="60"/>
      <c r="G40" s="61">
        <v>2025</v>
      </c>
      <c r="H40" s="97" t="s">
        <v>2205</v>
      </c>
      <c r="I40" s="97" t="str">
        <f t="shared" si="4"/>
        <v>LA</v>
      </c>
      <c r="J40" s="97" t="str">
        <f t="shared" si="5"/>
        <v>TX</v>
      </c>
      <c r="K40" s="104" t="str">
        <f t="shared" si="3"/>
        <v>South Central</v>
      </c>
      <c r="L40" s="97" t="str">
        <f>INDEX('State '!$A$1:$C$62,MATCH($I40,'State '!$B:$B,0),3)</f>
        <v>South Central</v>
      </c>
      <c r="M40" s="97" t="str">
        <f>INDEX('State '!$A$1:$C$62,MATCH($J40,'State '!$B:$B,0),3)</f>
        <v>South Central</v>
      </c>
      <c r="N40" s="97"/>
      <c r="O40" s="145">
        <v>383</v>
      </c>
      <c r="P40" s="158">
        <v>69</v>
      </c>
      <c r="Q40" s="146">
        <v>2500</v>
      </c>
      <c r="R40" s="98">
        <v>42</v>
      </c>
      <c r="S40" s="97" t="s">
        <v>135</v>
      </c>
      <c r="T40" s="97" t="s">
        <v>381</v>
      </c>
      <c r="U40" s="97" t="s">
        <v>2254</v>
      </c>
      <c r="V40" s="97" t="s">
        <v>2178</v>
      </c>
      <c r="W40" s="251" t="s">
        <v>3542</v>
      </c>
      <c r="X40" s="79" t="s">
        <v>2827</v>
      </c>
      <c r="Y40" s="141" t="s">
        <v>2877</v>
      </c>
    </row>
    <row r="41" spans="1:26" ht="25.5" x14ac:dyDescent="0.2">
      <c r="A41" s="96">
        <v>44923</v>
      </c>
      <c r="B41" s="79" t="s">
        <v>2647</v>
      </c>
      <c r="C41" s="79" t="s">
        <v>199</v>
      </c>
      <c r="D41" s="79" t="s">
        <v>140</v>
      </c>
      <c r="E41" s="79" t="s">
        <v>139</v>
      </c>
      <c r="F41" s="60"/>
      <c r="G41" s="61" t="s">
        <v>382</v>
      </c>
      <c r="H41" s="97" t="s">
        <v>7</v>
      </c>
      <c r="I41" s="97" t="str">
        <f t="shared" si="4"/>
        <v>PA</v>
      </c>
      <c r="J41" s="97" t="str">
        <f t="shared" si="5"/>
        <v>PA</v>
      </c>
      <c r="K41" s="104" t="str">
        <f t="shared" si="3"/>
        <v>Northeast</v>
      </c>
      <c r="L41" s="97" t="str">
        <f>INDEX('State '!$A$1:$C$62,MATCH($I41,'State '!$B:$B,0),3)</f>
        <v>Northeast</v>
      </c>
      <c r="M41" s="97" t="str">
        <f>INDEX('State '!$A$1:$C$62,MATCH($J41,'State '!$B:$B,0),3)</f>
        <v>Northeast</v>
      </c>
      <c r="N41" s="97"/>
      <c r="O41" s="145"/>
      <c r="P41" s="178"/>
      <c r="Q41" s="146">
        <v>475</v>
      </c>
      <c r="R41" s="98"/>
      <c r="S41" s="97" t="s">
        <v>138</v>
      </c>
      <c r="T41" s="97"/>
      <c r="U41" s="97"/>
      <c r="V41" s="97" t="s">
        <v>2175</v>
      </c>
      <c r="W41" s="79" t="s">
        <v>2649</v>
      </c>
      <c r="X41" s="79" t="s">
        <v>2829</v>
      </c>
      <c r="Y41" s="141" t="s">
        <v>2648</v>
      </c>
    </row>
    <row r="42" spans="1:26" ht="30.6" customHeight="1" x14ac:dyDescent="0.2">
      <c r="A42" s="96">
        <v>45679</v>
      </c>
      <c r="B42" s="79" t="s">
        <v>3295</v>
      </c>
      <c r="C42" s="79" t="s">
        <v>221</v>
      </c>
      <c r="D42" s="79" t="s">
        <v>140</v>
      </c>
      <c r="E42" s="79" t="s">
        <v>419</v>
      </c>
      <c r="F42" s="60"/>
      <c r="G42" s="61">
        <v>2026</v>
      </c>
      <c r="H42" s="97" t="s">
        <v>6</v>
      </c>
      <c r="I42" s="97" t="str">
        <f t="shared" si="4"/>
        <v>TX</v>
      </c>
      <c r="J42" s="97" t="str">
        <f t="shared" si="5"/>
        <v>TX</v>
      </c>
      <c r="K42" s="104" t="str">
        <f t="shared" si="3"/>
        <v>South Central</v>
      </c>
      <c r="L42" s="97" t="str">
        <f>INDEX('State '!$A$1:$C$62,MATCH($I42,'State '!$B:$B,0),3)</f>
        <v>South Central</v>
      </c>
      <c r="M42" s="97" t="str">
        <f>INDEX('State '!$A$1:$C$62,MATCH($J42,'State '!$B:$B,0),3)</f>
        <v>South Central</v>
      </c>
      <c r="N42" s="97"/>
      <c r="O42" s="145">
        <v>455</v>
      </c>
      <c r="P42" s="158"/>
      <c r="Q42" s="146">
        <v>570</v>
      </c>
      <c r="R42" s="98"/>
      <c r="S42" s="97" t="s">
        <v>138</v>
      </c>
      <c r="T42" s="97" t="s">
        <v>2601</v>
      </c>
      <c r="U42" s="97"/>
      <c r="V42" s="97" t="s">
        <v>2175</v>
      </c>
      <c r="W42" s="79" t="s">
        <v>3296</v>
      </c>
      <c r="X42" s="79"/>
      <c r="Y42" s="253" t="s">
        <v>3428</v>
      </c>
    </row>
    <row r="43" spans="1:26" ht="38.25" x14ac:dyDescent="0.2">
      <c r="A43" s="96">
        <v>44057</v>
      </c>
      <c r="B43" s="79" t="s">
        <v>2804</v>
      </c>
      <c r="C43" s="79" t="s">
        <v>2591</v>
      </c>
      <c r="D43" s="79" t="s">
        <v>136</v>
      </c>
      <c r="E43" s="79" t="s">
        <v>2221</v>
      </c>
      <c r="F43" s="60"/>
      <c r="G43" s="98" t="s">
        <v>382</v>
      </c>
      <c r="H43" s="97" t="s">
        <v>0</v>
      </c>
      <c r="I43" s="97" t="str">
        <f t="shared" si="4"/>
        <v>LA</v>
      </c>
      <c r="J43" s="97" t="str">
        <f t="shared" si="5"/>
        <v>LA</v>
      </c>
      <c r="K43" s="104" t="str">
        <f t="shared" si="3"/>
        <v>South Central</v>
      </c>
      <c r="L43" s="97" t="str">
        <f>INDEX('State '!$A$1:$C$62,MATCH($I43,'State '!$B:$B,0),3)</f>
        <v>South Central</v>
      </c>
      <c r="M43" s="97" t="str">
        <f>INDEX('State '!$A$1:$C$62,MATCH($J43,'State '!$B:$B,0),3)</f>
        <v>South Central</v>
      </c>
      <c r="N43" s="97"/>
      <c r="O43" s="145"/>
      <c r="P43" s="158"/>
      <c r="Q43" s="146">
        <v>2000</v>
      </c>
      <c r="R43" s="98"/>
      <c r="S43" s="97" t="s">
        <v>138</v>
      </c>
      <c r="T43" s="97"/>
      <c r="U43" s="97"/>
      <c r="V43" s="97" t="s">
        <v>2175</v>
      </c>
      <c r="W43" s="79" t="s">
        <v>3076</v>
      </c>
      <c r="X43" s="79"/>
      <c r="Y43" s="137"/>
    </row>
    <row r="44" spans="1:26" ht="89.25" x14ac:dyDescent="0.2">
      <c r="A44" s="96">
        <v>45720</v>
      </c>
      <c r="B44" s="79" t="s">
        <v>3470</v>
      </c>
      <c r="C44" s="79" t="s">
        <v>3471</v>
      </c>
      <c r="D44" s="79" t="s">
        <v>136</v>
      </c>
      <c r="E44" s="79" t="s">
        <v>137</v>
      </c>
      <c r="F44" s="60"/>
      <c r="G44" s="98">
        <v>2027</v>
      </c>
      <c r="H44" s="97" t="s">
        <v>3655</v>
      </c>
      <c r="I44" s="97" t="str">
        <f t="shared" si="4"/>
        <v>IL</v>
      </c>
      <c r="J44" s="97" t="str">
        <f t="shared" si="5"/>
        <v>WI</v>
      </c>
      <c r="K44" s="104" t="str">
        <f t="shared" si="3"/>
        <v>Midwest</v>
      </c>
      <c r="L44" s="97" t="str">
        <f>INDEX('State '!$A$1:$C$62,MATCH($I44,'State '!$B:$B,0),3)</f>
        <v>Midwest</v>
      </c>
      <c r="M44" s="97" t="str">
        <f>INDEX('State '!$A$1:$C$62,MATCH($J44,'State '!$B:$B,0),3)</f>
        <v>Midwest</v>
      </c>
      <c r="N44" s="97"/>
      <c r="O44" s="145"/>
      <c r="P44" s="158">
        <v>70</v>
      </c>
      <c r="Q44" s="146">
        <v>473</v>
      </c>
      <c r="R44" s="98" t="s">
        <v>3472</v>
      </c>
      <c r="S44" s="97" t="s">
        <v>135</v>
      </c>
      <c r="T44" s="97" t="s">
        <v>381</v>
      </c>
      <c r="U44" s="97" t="s">
        <v>3656</v>
      </c>
      <c r="V44" s="97" t="s">
        <v>2178</v>
      </c>
      <c r="W44" s="79" t="s">
        <v>3473</v>
      </c>
      <c r="X44" s="79" t="s">
        <v>2833</v>
      </c>
      <c r="Y44" s="235"/>
    </row>
    <row r="45" spans="1:26" ht="17.649999999999999" customHeight="1" x14ac:dyDescent="0.2">
      <c r="A45" s="96">
        <v>45321</v>
      </c>
      <c r="B45" s="79" t="s">
        <v>3358</v>
      </c>
      <c r="C45" s="79" t="s">
        <v>1875</v>
      </c>
      <c r="D45" s="79" t="s">
        <v>140</v>
      </c>
      <c r="E45" s="102" t="s">
        <v>2221</v>
      </c>
      <c r="F45" s="60"/>
      <c r="G45" s="61" t="s">
        <v>382</v>
      </c>
      <c r="H45" s="97" t="s">
        <v>17</v>
      </c>
      <c r="I45" s="97" t="str">
        <f t="shared" si="4"/>
        <v>AL</v>
      </c>
      <c r="J45" s="97" t="str">
        <f t="shared" si="5"/>
        <v>AL</v>
      </c>
      <c r="K45" s="104" t="str">
        <f t="shared" si="3"/>
        <v>South Central</v>
      </c>
      <c r="L45" s="97" t="str">
        <f>INDEX('State '!$A$1:$C$62,MATCH($I45,'State '!$B:$B,0),3)</f>
        <v>South Central</v>
      </c>
      <c r="M45" s="97" t="str">
        <f>INDEX('State '!$A$1:$C$62,MATCH($J45,'State '!$B:$B,0),3)</f>
        <v>South Central</v>
      </c>
      <c r="N45" s="97"/>
      <c r="O45" s="145">
        <v>15</v>
      </c>
      <c r="P45" s="111">
        <v>13</v>
      </c>
      <c r="Q45" s="146">
        <v>106</v>
      </c>
      <c r="R45" s="98">
        <v>42</v>
      </c>
      <c r="S45" s="97" t="s">
        <v>135</v>
      </c>
      <c r="T45" s="97" t="s">
        <v>381</v>
      </c>
      <c r="U45" s="97" t="s">
        <v>1920</v>
      </c>
      <c r="V45" s="97" t="s">
        <v>2175</v>
      </c>
      <c r="W45" s="79"/>
      <c r="X45" s="79"/>
      <c r="Y45" s="195"/>
      <c r="Z45" s="17"/>
    </row>
    <row r="46" spans="1:26" ht="154.9" customHeight="1" x14ac:dyDescent="0.2">
      <c r="A46" s="96">
        <v>45586</v>
      </c>
      <c r="B46" s="79" t="s">
        <v>3400</v>
      </c>
      <c r="C46" s="79" t="s">
        <v>746</v>
      </c>
      <c r="D46" s="79" t="s">
        <v>140</v>
      </c>
      <c r="E46" s="102" t="s">
        <v>389</v>
      </c>
      <c r="F46" s="60"/>
      <c r="G46" s="61">
        <v>2027</v>
      </c>
      <c r="H46" s="97" t="s">
        <v>0</v>
      </c>
      <c r="I46" s="97" t="str">
        <f t="shared" si="4"/>
        <v>LA</v>
      </c>
      <c r="J46" s="97" t="str">
        <f t="shared" si="5"/>
        <v>LA</v>
      </c>
      <c r="K46" s="104" t="str">
        <f t="shared" si="3"/>
        <v>South Central</v>
      </c>
      <c r="L46" s="97" t="str">
        <f>INDEX('State '!$A$1:$C$62,MATCH($I46,'State '!$B:$B,0),3)</f>
        <v>South Central</v>
      </c>
      <c r="M46" s="97" t="str">
        <f>INDEX('State '!$A$1:$C$62,MATCH($J46,'State '!$B:$B,0),3)</f>
        <v>South Central</v>
      </c>
      <c r="N46" s="97"/>
      <c r="O46" s="145">
        <v>90</v>
      </c>
      <c r="P46" s="111"/>
      <c r="Q46" s="146">
        <v>1079</v>
      </c>
      <c r="R46" s="98"/>
      <c r="S46" s="97"/>
      <c r="T46" s="97" t="s">
        <v>381</v>
      </c>
      <c r="U46" s="97" t="s">
        <v>3401</v>
      </c>
      <c r="V46" s="97"/>
      <c r="W46" s="79" t="s">
        <v>3402</v>
      </c>
      <c r="X46" s="79" t="s">
        <v>2827</v>
      </c>
      <c r="Y46" s="207" t="s">
        <v>3545</v>
      </c>
      <c r="Z46" s="17"/>
    </row>
    <row r="47" spans="1:26" ht="130.9" customHeight="1" x14ac:dyDescent="0.2">
      <c r="A47" s="96">
        <v>45636</v>
      </c>
      <c r="B47" s="79" t="s">
        <v>3586</v>
      </c>
      <c r="C47" s="79" t="s">
        <v>3317</v>
      </c>
      <c r="D47" s="79" t="s">
        <v>136</v>
      </c>
      <c r="E47" s="102" t="s">
        <v>389</v>
      </c>
      <c r="F47" s="60"/>
      <c r="G47" s="61">
        <v>2026</v>
      </c>
      <c r="H47" s="97" t="s">
        <v>6</v>
      </c>
      <c r="I47" s="97" t="str">
        <f t="shared" si="4"/>
        <v>TX</v>
      </c>
      <c r="J47" s="97" t="str">
        <f t="shared" si="5"/>
        <v>TX</v>
      </c>
      <c r="K47" s="104" t="str">
        <f t="shared" si="3"/>
        <v>South Central</v>
      </c>
      <c r="L47" s="97" t="str">
        <f>INDEX('State '!$A$1:$C$62,MATCH($I47,'State '!$B:$B,0),3)</f>
        <v>South Central</v>
      </c>
      <c r="M47" s="97" t="str">
        <f>INDEX('State '!$A$1:$C$62,MATCH($J47,'State '!$B:$B,0),3)</f>
        <v>South Central</v>
      </c>
      <c r="N47" s="97"/>
      <c r="O47" s="145">
        <v>2700</v>
      </c>
      <c r="P47" s="111">
        <v>325</v>
      </c>
      <c r="Q47" s="146">
        <v>1500</v>
      </c>
      <c r="R47" s="98">
        <v>42</v>
      </c>
      <c r="S47" s="97" t="s">
        <v>138</v>
      </c>
      <c r="T47" s="97" t="s">
        <v>2601</v>
      </c>
      <c r="U47" s="257"/>
      <c r="V47" s="97" t="s">
        <v>2175</v>
      </c>
      <c r="W47" s="251" t="s">
        <v>3587</v>
      </c>
      <c r="X47" s="79"/>
      <c r="Y47" s="207"/>
      <c r="Z47" s="17"/>
    </row>
    <row r="48" spans="1:26" ht="76.5" x14ac:dyDescent="0.2">
      <c r="A48" s="96">
        <v>45299</v>
      </c>
      <c r="B48" s="79" t="s">
        <v>3264</v>
      </c>
      <c r="C48" s="79" t="s">
        <v>205</v>
      </c>
      <c r="D48" s="79" t="s">
        <v>140</v>
      </c>
      <c r="E48" s="79" t="s">
        <v>389</v>
      </c>
      <c r="F48" s="60"/>
      <c r="G48" s="61">
        <v>2025</v>
      </c>
      <c r="H48" s="97" t="s">
        <v>2968</v>
      </c>
      <c r="I48" s="97" t="str">
        <f t="shared" si="4"/>
        <v>QU</v>
      </c>
      <c r="J48" s="97" t="str">
        <f t="shared" si="5"/>
        <v>CT</v>
      </c>
      <c r="K48" s="104" t="str">
        <f t="shared" si="3"/>
        <v>Canada, Northeast</v>
      </c>
      <c r="L48" s="97" t="str">
        <f>INDEX('State '!$A$1:$C$62,MATCH($I48,'State '!$B:$B,0),3)</f>
        <v>Canada</v>
      </c>
      <c r="M48" s="97" t="str">
        <f>INDEX('State '!$A$1:$C$62,MATCH($J48,'State '!$B:$B,0),3)</f>
        <v>Northeast</v>
      </c>
      <c r="N48" s="97"/>
      <c r="O48" s="145">
        <v>272</v>
      </c>
      <c r="P48" s="178"/>
      <c r="Q48" s="146">
        <v>125</v>
      </c>
      <c r="R48" s="98"/>
      <c r="S48" s="97" t="s">
        <v>135</v>
      </c>
      <c r="T48" s="97" t="s">
        <v>381</v>
      </c>
      <c r="U48" s="97" t="s">
        <v>2969</v>
      </c>
      <c r="V48" s="97" t="s">
        <v>2178</v>
      </c>
      <c r="W48" s="79" t="s">
        <v>3424</v>
      </c>
      <c r="X48" s="79" t="s">
        <v>2833</v>
      </c>
      <c r="Y48" s="207" t="s">
        <v>3425</v>
      </c>
      <c r="Z48" s="17"/>
    </row>
    <row r="49" spans="1:16384" s="17" customFormat="1" ht="63.75" x14ac:dyDescent="0.2">
      <c r="A49" s="96">
        <v>45405</v>
      </c>
      <c r="B49" s="79" t="s">
        <v>3426</v>
      </c>
      <c r="C49" s="79" t="s">
        <v>340</v>
      </c>
      <c r="D49" s="79" t="s">
        <v>140</v>
      </c>
      <c r="E49" s="79" t="s">
        <v>419</v>
      </c>
      <c r="F49" s="60"/>
      <c r="G49" s="61">
        <v>2025</v>
      </c>
      <c r="H49" s="97" t="s">
        <v>6</v>
      </c>
      <c r="I49" s="97" t="str">
        <f t="shared" si="4"/>
        <v>TX</v>
      </c>
      <c r="J49" s="97" t="str">
        <f t="shared" si="5"/>
        <v>TX</v>
      </c>
      <c r="K49" s="104" t="str">
        <f t="shared" si="3"/>
        <v>South Central</v>
      </c>
      <c r="L49" s="97" t="str">
        <f>INDEX('State '!$A$1:$C$62,MATCH($I49,'State '!$B:$B,0),3)</f>
        <v>South Central</v>
      </c>
      <c r="M49" s="97" t="str">
        <f>INDEX('State '!$A$1:$C$62,MATCH($J49,'State '!$B:$B,0),3)</f>
        <v>South Central</v>
      </c>
      <c r="N49" s="97"/>
      <c r="O49" s="145">
        <v>180</v>
      </c>
      <c r="P49" s="111">
        <v>30</v>
      </c>
      <c r="Q49" s="146">
        <v>500</v>
      </c>
      <c r="R49" s="98">
        <v>30</v>
      </c>
      <c r="S49" s="97" t="s">
        <v>138</v>
      </c>
      <c r="T49" s="97"/>
      <c r="U49" s="97"/>
      <c r="V49" s="97" t="s">
        <v>2175</v>
      </c>
      <c r="W49" s="79" t="s">
        <v>3427</v>
      </c>
      <c r="X49" s="79"/>
      <c r="Y49" s="237" t="s">
        <v>3428</v>
      </c>
    </row>
    <row r="50" spans="1:16384" s="17" customFormat="1" x14ac:dyDescent="0.2">
      <c r="A50" s="96">
        <v>44313</v>
      </c>
      <c r="B50" s="79" t="s">
        <v>2418</v>
      </c>
      <c r="C50" s="79" t="s">
        <v>275</v>
      </c>
      <c r="D50" s="79" t="s">
        <v>1878</v>
      </c>
      <c r="E50" s="79" t="s">
        <v>2199</v>
      </c>
      <c r="F50" s="60"/>
      <c r="G50" s="111" t="s">
        <v>382</v>
      </c>
      <c r="H50" s="97" t="s">
        <v>0</v>
      </c>
      <c r="I50" s="97" t="str">
        <f t="shared" si="4"/>
        <v>LA</v>
      </c>
      <c r="J50" s="97" t="str">
        <f t="shared" si="5"/>
        <v>LA</v>
      </c>
      <c r="K50" s="104" t="str">
        <f t="shared" si="3"/>
        <v>South Central</v>
      </c>
      <c r="L50" s="97" t="str">
        <f>INDEX('State '!$A$1:$C$62,MATCH($I50,'State '!$B:$B,0),3)</f>
        <v>South Central</v>
      </c>
      <c r="M50" s="97" t="str">
        <f>INDEX('State '!$A$1:$C$62,MATCH($J50,'State '!$B:$B,0),3)</f>
        <v>South Central</v>
      </c>
      <c r="N50" s="97"/>
      <c r="O50" s="145">
        <v>202</v>
      </c>
      <c r="P50" s="178"/>
      <c r="Q50" s="146">
        <v>1362</v>
      </c>
      <c r="R50" s="98"/>
      <c r="S50" s="97" t="s">
        <v>135</v>
      </c>
      <c r="T50" s="97" t="s">
        <v>381</v>
      </c>
      <c r="U50" s="97" t="s">
        <v>2220</v>
      </c>
      <c r="V50" s="97" t="s">
        <v>2175</v>
      </c>
      <c r="W50" s="79"/>
      <c r="X50" s="79" t="s">
        <v>2827</v>
      </c>
      <c r="Y50" s="195"/>
    </row>
    <row r="51" spans="1:16384" s="17" customFormat="1" ht="38.25" x14ac:dyDescent="0.2">
      <c r="A51" s="96">
        <v>45153</v>
      </c>
      <c r="B51" s="79" t="s">
        <v>2994</v>
      </c>
      <c r="C51" s="79" t="s">
        <v>2407</v>
      </c>
      <c r="D51" s="79" t="s">
        <v>140</v>
      </c>
      <c r="E51" s="102" t="s">
        <v>389</v>
      </c>
      <c r="F51" s="60"/>
      <c r="G51" s="61">
        <v>2027</v>
      </c>
      <c r="H51" s="97" t="s">
        <v>0</v>
      </c>
      <c r="I51" s="97" t="str">
        <f t="shared" si="4"/>
        <v>LA</v>
      </c>
      <c r="J51" s="97" t="str">
        <f t="shared" si="5"/>
        <v>LA</v>
      </c>
      <c r="K51" s="104" t="str">
        <f t="shared" si="3"/>
        <v>South Central</v>
      </c>
      <c r="L51" s="97" t="str">
        <f>INDEX('State '!$A$1:$C$62,MATCH($I51,'State '!$B:$B,0),3)</f>
        <v>South Central</v>
      </c>
      <c r="M51" s="97" t="str">
        <f>INDEX('State '!$A$1:$C$62,MATCH($J51,'State '!$B:$B,0),3)</f>
        <v>South Central</v>
      </c>
      <c r="N51" s="97"/>
      <c r="O51" s="145">
        <v>88.897000000000006</v>
      </c>
      <c r="P51" s="158"/>
      <c r="Q51" s="146">
        <v>70</v>
      </c>
      <c r="R51" s="98"/>
      <c r="S51" s="97" t="s">
        <v>135</v>
      </c>
      <c r="T51" s="97" t="s">
        <v>381</v>
      </c>
      <c r="U51" s="97" t="s">
        <v>2995</v>
      </c>
      <c r="V51" s="97" t="s">
        <v>2175</v>
      </c>
      <c r="W51" s="79" t="s">
        <v>2996</v>
      </c>
      <c r="X51" s="79" t="s">
        <v>2827</v>
      </c>
      <c r="Y51" s="147"/>
      <c r="Z51"/>
    </row>
    <row r="52" spans="1:16384" s="17" customFormat="1" ht="25.5" x14ac:dyDescent="0.2">
      <c r="A52" s="96">
        <v>45153</v>
      </c>
      <c r="B52" s="194" t="s">
        <v>2997</v>
      </c>
      <c r="C52" s="194" t="s">
        <v>2407</v>
      </c>
      <c r="D52" s="80" t="s">
        <v>136</v>
      </c>
      <c r="E52" s="194" t="s">
        <v>389</v>
      </c>
      <c r="F52" s="196"/>
      <c r="G52" s="198">
        <v>2027</v>
      </c>
      <c r="H52" s="197" t="s">
        <v>2205</v>
      </c>
      <c r="I52" s="97" t="str">
        <f t="shared" si="4"/>
        <v>LA</v>
      </c>
      <c r="J52" s="97" t="str">
        <f t="shared" si="5"/>
        <v>TX</v>
      </c>
      <c r="K52" s="104" t="str">
        <f t="shared" si="3"/>
        <v>South Central</v>
      </c>
      <c r="L52" s="97" t="str">
        <f>INDEX('State '!$A$1:$C$62,MATCH($I52,'State '!$B:$B,0),3)</f>
        <v>South Central</v>
      </c>
      <c r="M52" s="97" t="str">
        <f>INDEX('State '!$A$1:$C$62,MATCH($J52,'State '!$B:$B,0),3)</f>
        <v>South Central</v>
      </c>
      <c r="N52" s="97"/>
      <c r="O52" s="145">
        <v>1207</v>
      </c>
      <c r="P52" s="206">
        <v>72</v>
      </c>
      <c r="Q52" s="200">
        <v>2000</v>
      </c>
      <c r="R52" s="198">
        <v>42</v>
      </c>
      <c r="S52" s="197" t="s">
        <v>135</v>
      </c>
      <c r="T52" s="197" t="s">
        <v>381</v>
      </c>
      <c r="U52" s="197" t="s">
        <v>2408</v>
      </c>
      <c r="V52" s="97" t="s">
        <v>2178</v>
      </c>
      <c r="W52" s="79" t="s">
        <v>2721</v>
      </c>
      <c r="X52" s="79" t="s">
        <v>2827</v>
      </c>
      <c r="Y52" s="141" t="s">
        <v>2776</v>
      </c>
      <c r="Z52"/>
    </row>
    <row r="53" spans="1:16384" s="17" customFormat="1" ht="176.45" customHeight="1" x14ac:dyDescent="0.2">
      <c r="A53" s="96">
        <v>45569</v>
      </c>
      <c r="B53" s="79" t="s">
        <v>3300</v>
      </c>
      <c r="C53" s="79" t="s">
        <v>2298</v>
      </c>
      <c r="D53" s="79" t="s">
        <v>136</v>
      </c>
      <c r="E53" s="79" t="s">
        <v>419</v>
      </c>
      <c r="F53" s="60"/>
      <c r="G53" s="61">
        <v>2025</v>
      </c>
      <c r="H53" s="97" t="s">
        <v>0</v>
      </c>
      <c r="I53" s="97" t="str">
        <f t="shared" si="4"/>
        <v>LA</v>
      </c>
      <c r="J53" s="97" t="str">
        <f t="shared" si="5"/>
        <v>LA</v>
      </c>
      <c r="K53" s="104" t="str">
        <f t="shared" si="3"/>
        <v>South Central</v>
      </c>
      <c r="L53" s="97" t="str">
        <f>INDEX('State '!$A$1:$C$62,MATCH($I53,'State '!$B:$B,0),3)</f>
        <v>South Central</v>
      </c>
      <c r="M53" s="97" t="str">
        <f>INDEX('State '!$A$1:$C$62,MATCH($J53,'State '!$B:$B,0),3)</f>
        <v>South Central</v>
      </c>
      <c r="N53" s="97"/>
      <c r="O53" s="145"/>
      <c r="P53" s="158">
        <v>174</v>
      </c>
      <c r="Q53" s="146">
        <v>1800</v>
      </c>
      <c r="R53" s="98" t="s">
        <v>2430</v>
      </c>
      <c r="S53" s="97" t="s">
        <v>138</v>
      </c>
      <c r="T53" s="97"/>
      <c r="U53" s="97"/>
      <c r="V53" s="97" t="s">
        <v>2175</v>
      </c>
      <c r="W53" s="79" t="s">
        <v>3547</v>
      </c>
      <c r="X53" s="79" t="s">
        <v>2827</v>
      </c>
      <c r="Y53" s="207" t="s">
        <v>3548</v>
      </c>
      <c r="Z53"/>
    </row>
    <row r="54" spans="1:16384" s="17" customFormat="1" ht="51" x14ac:dyDescent="0.2">
      <c r="A54" s="96">
        <v>45603</v>
      </c>
      <c r="B54" s="79" t="s">
        <v>3588</v>
      </c>
      <c r="C54" s="79" t="s">
        <v>2989</v>
      </c>
      <c r="D54" s="79" t="s">
        <v>140</v>
      </c>
      <c r="E54" s="79" t="s">
        <v>389</v>
      </c>
      <c r="F54" s="60"/>
      <c r="G54" s="98">
        <v>2026</v>
      </c>
      <c r="H54" s="97" t="s">
        <v>0</v>
      </c>
      <c r="I54" s="97" t="str">
        <f t="shared" si="4"/>
        <v>LA</v>
      </c>
      <c r="J54" s="97" t="str">
        <f t="shared" si="5"/>
        <v>LA</v>
      </c>
      <c r="K54" s="104" t="str">
        <f t="shared" si="3"/>
        <v>South Central</v>
      </c>
      <c r="L54" s="97" t="str">
        <f>INDEX('State '!$A$1:$C$62,MATCH($I54,'State '!$B:$B,0),3)</f>
        <v>South Central</v>
      </c>
      <c r="M54" s="97" t="str">
        <f>INDEX('State '!$A$1:$C$62,MATCH($J54,'State '!$B:$B,0),3)</f>
        <v>South Central</v>
      </c>
      <c r="N54" s="97"/>
      <c r="O54" s="145"/>
      <c r="P54" s="158"/>
      <c r="Q54" s="146">
        <v>200</v>
      </c>
      <c r="R54" s="98"/>
      <c r="S54" s="97" t="s">
        <v>138</v>
      </c>
      <c r="T54" s="97"/>
      <c r="U54" s="97"/>
      <c r="V54" s="97" t="s">
        <v>2175</v>
      </c>
      <c r="W54" s="251" t="s">
        <v>3589</v>
      </c>
      <c r="X54" s="79" t="s">
        <v>3431</v>
      </c>
      <c r="Y54" s="232" t="s">
        <v>3590</v>
      </c>
      <c r="Z54"/>
    </row>
    <row r="55" spans="1:16384" s="17" customFormat="1" ht="63.75" x14ac:dyDescent="0.2">
      <c r="A55" s="96">
        <v>45621</v>
      </c>
      <c r="B55" s="79" t="s">
        <v>3612</v>
      </c>
      <c r="C55" s="79" t="s">
        <v>2899</v>
      </c>
      <c r="D55" s="79" t="s">
        <v>140</v>
      </c>
      <c r="E55" s="79" t="s">
        <v>389</v>
      </c>
      <c r="F55" s="60"/>
      <c r="G55" s="98">
        <v>2029</v>
      </c>
      <c r="H55" s="97" t="s">
        <v>23</v>
      </c>
      <c r="I55" s="97" t="str">
        <f t="shared" si="4"/>
        <v>KY</v>
      </c>
      <c r="J55" s="97" t="str">
        <f t="shared" si="5"/>
        <v>KY</v>
      </c>
      <c r="K55" s="104" t="str">
        <f t="shared" si="3"/>
        <v>Midwest</v>
      </c>
      <c r="L55" s="97" t="str">
        <f>INDEX('State '!$A$1:$C$62,MATCH($I55,'State '!$B:$B,0),3)</f>
        <v>Midwest</v>
      </c>
      <c r="M55" s="97" t="str">
        <f>INDEX('State '!$A$1:$C$62,MATCH($J55,'State '!$B:$B,0),3)</f>
        <v>Midwest</v>
      </c>
      <c r="N55" s="97"/>
      <c r="O55" s="145">
        <v>400</v>
      </c>
      <c r="P55" s="158"/>
      <c r="Q55" s="146">
        <v>200</v>
      </c>
      <c r="R55" s="98"/>
      <c r="S55" s="97" t="s">
        <v>138</v>
      </c>
      <c r="T55" s="97"/>
      <c r="U55" s="97"/>
      <c r="V55" s="97" t="s">
        <v>2175</v>
      </c>
      <c r="W55" s="251" t="s">
        <v>3591</v>
      </c>
      <c r="X55" s="79" t="s">
        <v>2828</v>
      </c>
      <c r="Y55" s="232" t="s">
        <v>3592</v>
      </c>
      <c r="Z55"/>
    </row>
    <row r="56" spans="1:16384" s="17" customFormat="1" ht="51" x14ac:dyDescent="0.2">
      <c r="A56" s="96">
        <v>45665</v>
      </c>
      <c r="B56" s="80" t="s">
        <v>3083</v>
      </c>
      <c r="C56" s="80" t="s">
        <v>309</v>
      </c>
      <c r="D56" s="80" t="s">
        <v>140</v>
      </c>
      <c r="E56" s="80" t="s">
        <v>389</v>
      </c>
      <c r="F56" s="79"/>
      <c r="G56" s="61" t="s">
        <v>382</v>
      </c>
      <c r="H56" s="97" t="s">
        <v>8</v>
      </c>
      <c r="I56" s="97" t="str">
        <f t="shared" si="4"/>
        <v>OH</v>
      </c>
      <c r="J56" s="97" t="str">
        <f t="shared" si="5"/>
        <v>OH</v>
      </c>
      <c r="K56" s="104" t="s">
        <v>9</v>
      </c>
      <c r="L56" s="104" t="s">
        <v>9</v>
      </c>
      <c r="M56" s="104" t="s">
        <v>9</v>
      </c>
      <c r="N56" s="104"/>
      <c r="O56" s="145">
        <v>28</v>
      </c>
      <c r="P56" s="158">
        <v>2.1800000000000002</v>
      </c>
      <c r="Q56" s="146"/>
      <c r="R56" s="98">
        <v>12</v>
      </c>
      <c r="S56" s="97" t="s">
        <v>138</v>
      </c>
      <c r="T56" s="104" t="s">
        <v>2857</v>
      </c>
      <c r="U56" s="104"/>
      <c r="V56" s="104" t="s">
        <v>2175</v>
      </c>
      <c r="W56" s="80" t="s">
        <v>3593</v>
      </c>
      <c r="X56" s="80" t="s">
        <v>2830</v>
      </c>
      <c r="Y56" s="175" t="s">
        <v>3594</v>
      </c>
      <c r="Z56"/>
    </row>
    <row r="57" spans="1:16384" s="17" customFormat="1" ht="25.5" x14ac:dyDescent="0.2">
      <c r="A57" s="96">
        <v>45321</v>
      </c>
      <c r="B57" s="80" t="s">
        <v>2908</v>
      </c>
      <c r="C57" s="79" t="s">
        <v>1991</v>
      </c>
      <c r="D57" s="80" t="s">
        <v>140</v>
      </c>
      <c r="E57" s="102" t="s">
        <v>2221</v>
      </c>
      <c r="F57" s="62"/>
      <c r="G57" s="107" t="s">
        <v>382</v>
      </c>
      <c r="H57" s="97" t="s">
        <v>46</v>
      </c>
      <c r="I57" s="97" t="str">
        <f t="shared" si="4"/>
        <v>KS</v>
      </c>
      <c r="J57" s="97" t="str">
        <f t="shared" si="5"/>
        <v>KS</v>
      </c>
      <c r="K57" s="104" t="str">
        <f t="shared" ref="K57:K75" si="6">IF($L57=$M57,L57,CONCATENATE($L57,", ",IF(ISBLANK(N57),"",CONCATENATE(N57,", ")),$M57))</f>
        <v>South Central</v>
      </c>
      <c r="L57" s="97" t="str">
        <f>INDEX('State '!$A$1:$C$62,MATCH($I57,'State '!$B:$B,0),3)</f>
        <v>South Central</v>
      </c>
      <c r="M57" s="97" t="str">
        <f>INDEX('State '!$A$1:$C$62,MATCH($J57,'State '!$B:$B,0),3)</f>
        <v>South Central</v>
      </c>
      <c r="N57" s="97"/>
      <c r="O57" s="145">
        <v>3</v>
      </c>
      <c r="P57" s="158"/>
      <c r="Q57" s="108">
        <v>40</v>
      </c>
      <c r="R57" s="63"/>
      <c r="S57" s="103" t="s">
        <v>135</v>
      </c>
      <c r="T57" s="104" t="s">
        <v>381</v>
      </c>
      <c r="U57" s="105" t="s">
        <v>2909</v>
      </c>
      <c r="V57" s="97" t="s">
        <v>2175</v>
      </c>
      <c r="W57" s="79" t="s">
        <v>2911</v>
      </c>
      <c r="X57" s="79"/>
      <c r="Y57" s="195"/>
      <c r="Z57"/>
    </row>
    <row r="58" spans="1:16384" s="17" customFormat="1" ht="127.5" x14ac:dyDescent="0.2">
      <c r="A58" s="96">
        <v>45679</v>
      </c>
      <c r="B58" s="80" t="s">
        <v>3595</v>
      </c>
      <c r="C58" s="79" t="s">
        <v>206</v>
      </c>
      <c r="D58" s="80" t="s">
        <v>136</v>
      </c>
      <c r="E58" s="102" t="s">
        <v>139</v>
      </c>
      <c r="F58" s="62"/>
      <c r="G58" s="107">
        <v>2028</v>
      </c>
      <c r="H58" s="97" t="s">
        <v>483</v>
      </c>
      <c r="I58" s="97" t="str">
        <f t="shared" si="4"/>
        <v>MS</v>
      </c>
      <c r="J58" s="97" t="str">
        <f t="shared" si="5"/>
        <v>AL</v>
      </c>
      <c r="K58" s="104" t="str">
        <f t="shared" si="6"/>
        <v>South Central</v>
      </c>
      <c r="L58" s="97" t="str">
        <f>INDEX('State '!$A$1:$C$62,MATCH($I58,'State '!$B:$B,0),3)</f>
        <v>South Central</v>
      </c>
      <c r="M58" s="97" t="str">
        <f>INDEX('State '!$A$1:$C$62,MATCH($J58,'State '!$B:$B,0),3)</f>
        <v>South Central</v>
      </c>
      <c r="N58" s="97"/>
      <c r="O58" s="145">
        <v>1600</v>
      </c>
      <c r="P58" s="158">
        <v>206</v>
      </c>
      <c r="Q58" s="108">
        <v>2100</v>
      </c>
      <c r="R58" s="63" t="s">
        <v>550</v>
      </c>
      <c r="S58" s="103" t="s">
        <v>135</v>
      </c>
      <c r="T58" s="104" t="s">
        <v>381</v>
      </c>
      <c r="U58" s="105" t="s">
        <v>3596</v>
      </c>
      <c r="V58" s="97" t="s">
        <v>2178</v>
      </c>
      <c r="W58" s="79" t="s">
        <v>3597</v>
      </c>
      <c r="X58" s="79" t="s">
        <v>3598</v>
      </c>
      <c r="Y58" s="207" t="s">
        <v>3428</v>
      </c>
      <c r="Z58"/>
    </row>
    <row r="59" spans="1:16384" s="17" customFormat="1" ht="25.5" x14ac:dyDescent="0.2">
      <c r="A59" s="96">
        <v>44923</v>
      </c>
      <c r="B59" s="79" t="s">
        <v>3133</v>
      </c>
      <c r="C59" s="79" t="s">
        <v>2919</v>
      </c>
      <c r="D59" s="79" t="s">
        <v>140</v>
      </c>
      <c r="E59" s="102" t="s">
        <v>139</v>
      </c>
      <c r="F59" s="60"/>
      <c r="G59" s="61" t="s">
        <v>382</v>
      </c>
      <c r="H59" s="97" t="s">
        <v>39</v>
      </c>
      <c r="I59" s="97" t="str">
        <f t="shared" si="4"/>
        <v>MO</v>
      </c>
      <c r="J59" s="97" t="str">
        <f t="shared" si="5"/>
        <v>MO</v>
      </c>
      <c r="K59" s="104" t="str">
        <f t="shared" si="6"/>
        <v>Midwest</v>
      </c>
      <c r="L59" s="97" t="str">
        <f>INDEX('State '!$A$1:$C$62,MATCH($I59,'State '!$B:$B,0),3)</f>
        <v>Midwest</v>
      </c>
      <c r="M59" s="97" t="str">
        <f>INDEX('State '!$A$1:$C$62,MATCH($J59,'State '!$B:$B,0),3)</f>
        <v>Midwest</v>
      </c>
      <c r="N59" s="97"/>
      <c r="O59" s="145"/>
      <c r="P59" s="178"/>
      <c r="Q59" s="146">
        <v>75</v>
      </c>
      <c r="R59" s="98"/>
      <c r="S59" s="97" t="s">
        <v>135</v>
      </c>
      <c r="T59" s="97" t="s">
        <v>381</v>
      </c>
      <c r="U59" s="97"/>
      <c r="V59" s="97" t="s">
        <v>2175</v>
      </c>
      <c r="W59" s="79" t="s">
        <v>2918</v>
      </c>
      <c r="X59" s="79"/>
      <c r="Y59" s="137"/>
      <c r="Z59"/>
    </row>
    <row r="60" spans="1:16384" s="17" customFormat="1" ht="89.25" x14ac:dyDescent="0.2">
      <c r="A60" s="96">
        <v>45572</v>
      </c>
      <c r="B60" s="79" t="s">
        <v>3599</v>
      </c>
      <c r="C60" s="79" t="s">
        <v>2989</v>
      </c>
      <c r="D60" s="79" t="s">
        <v>140</v>
      </c>
      <c r="E60" s="102" t="s">
        <v>139</v>
      </c>
      <c r="F60" s="60"/>
      <c r="G60" s="61">
        <v>2026</v>
      </c>
      <c r="H60" s="97" t="s">
        <v>33</v>
      </c>
      <c r="I60" s="97" t="str">
        <f t="shared" si="4"/>
        <v>WV</v>
      </c>
      <c r="J60" s="97" t="str">
        <f t="shared" si="5"/>
        <v>WV</v>
      </c>
      <c r="K60" s="104" t="str">
        <f t="shared" si="6"/>
        <v>Northeast</v>
      </c>
      <c r="L60" s="97" t="str">
        <f>INDEX('State '!$A$1:$C$62,MATCH($I60,'State '!$B:$B,0),3)</f>
        <v>Northeast</v>
      </c>
      <c r="M60" s="97" t="str">
        <f>INDEX('State '!$A$1:$C$62,MATCH($J60,'State '!$B:$B,0),3)</f>
        <v>Northeast</v>
      </c>
      <c r="N60" s="97"/>
      <c r="O60" s="145"/>
      <c r="P60" s="202"/>
      <c r="Q60" s="146">
        <v>100</v>
      </c>
      <c r="R60" s="98"/>
      <c r="S60" s="97" t="s">
        <v>138</v>
      </c>
      <c r="T60" s="97"/>
      <c r="U60" s="97"/>
      <c r="V60" s="97" t="s">
        <v>2175</v>
      </c>
      <c r="W60" s="79" t="s">
        <v>3600</v>
      </c>
      <c r="X60" s="79"/>
      <c r="Y60" s="137" t="s">
        <v>3590</v>
      </c>
      <c r="Z60" s="96"/>
      <c r="AA60" s="79"/>
      <c r="AB60" s="79"/>
      <c r="AC60" s="79"/>
      <c r="AD60" s="102"/>
      <c r="AE60" s="60"/>
      <c r="AF60" s="61"/>
      <c r="AG60" s="97"/>
      <c r="AH60" s="97"/>
      <c r="AI60" s="97"/>
      <c r="AJ60" s="104"/>
      <c r="AK60" s="97"/>
      <c r="AL60" s="97"/>
      <c r="AM60" s="97"/>
      <c r="AN60" s="145"/>
      <c r="AO60" s="202"/>
      <c r="AP60" s="146"/>
      <c r="AQ60" s="98"/>
      <c r="AR60" s="97"/>
      <c r="AS60" s="97"/>
      <c r="AT60" s="97"/>
      <c r="AU60" s="97"/>
      <c r="AV60" s="79"/>
      <c r="AW60" s="79"/>
      <c r="AX60" s="137"/>
      <c r="AY60" s="96"/>
      <c r="AZ60" s="79"/>
      <c r="BA60" s="79"/>
      <c r="BB60" s="79"/>
      <c r="BC60" s="102"/>
      <c r="BD60" s="60"/>
      <c r="BE60" s="61"/>
      <c r="BF60" s="97"/>
      <c r="BG60" s="97"/>
      <c r="BH60" s="97"/>
      <c r="BI60" s="104"/>
      <c r="BJ60" s="97"/>
      <c r="BK60" s="97"/>
      <c r="BL60" s="97"/>
      <c r="BM60" s="145"/>
      <c r="BN60" s="202"/>
      <c r="BO60" s="146"/>
      <c r="BP60" s="98"/>
      <c r="BQ60" s="97"/>
      <c r="BR60" s="97"/>
      <c r="BS60" s="97"/>
      <c r="BT60" s="97"/>
      <c r="BU60" s="79"/>
      <c r="BV60" s="79"/>
      <c r="BW60" s="137"/>
      <c r="BX60" s="96"/>
      <c r="BY60" s="79"/>
      <c r="BZ60" s="79"/>
      <c r="CA60" s="79"/>
      <c r="CB60" s="102"/>
      <c r="CC60" s="60"/>
      <c r="CD60" s="61"/>
      <c r="CE60" s="97"/>
      <c r="CF60" s="97"/>
      <c r="CG60" s="97"/>
      <c r="CH60" s="104"/>
      <c r="CI60" s="97"/>
      <c r="CJ60" s="97"/>
      <c r="CK60" s="97"/>
      <c r="CL60" s="145"/>
      <c r="CM60" s="202"/>
      <c r="CN60" s="146"/>
      <c r="CO60" s="98"/>
      <c r="CP60" s="97"/>
      <c r="CQ60" s="97"/>
      <c r="CR60" s="97"/>
      <c r="CS60" s="97"/>
      <c r="CT60" s="79"/>
      <c r="CU60" s="79"/>
      <c r="CV60" s="137"/>
      <c r="CW60" s="96"/>
      <c r="CX60" s="79"/>
      <c r="CY60" s="79"/>
      <c r="CZ60" s="79"/>
      <c r="DA60" s="102"/>
      <c r="DB60" s="60"/>
      <c r="DC60" s="61"/>
      <c r="DD60" s="97"/>
      <c r="DE60" s="97"/>
      <c r="DF60" s="97"/>
      <c r="DG60" s="104"/>
      <c r="DH60" s="97"/>
      <c r="DI60" s="97"/>
      <c r="DJ60" s="97"/>
      <c r="DK60" s="145"/>
      <c r="DL60" s="202"/>
      <c r="DM60" s="146"/>
      <c r="DN60" s="98"/>
      <c r="DO60" s="97"/>
      <c r="DP60" s="97"/>
      <c r="DQ60" s="97"/>
      <c r="DR60" s="97"/>
      <c r="DS60" s="79"/>
      <c r="DT60" s="79"/>
      <c r="DU60" s="137"/>
      <c r="DV60" s="96"/>
      <c r="DW60" s="79"/>
      <c r="DX60" s="79"/>
      <c r="DY60" s="79"/>
      <c r="DZ60" s="102"/>
      <c r="EA60" s="60"/>
      <c r="EB60" s="61"/>
      <c r="EC60" s="97"/>
      <c r="ED60" s="97"/>
      <c r="EE60" s="97"/>
      <c r="EF60" s="104"/>
      <c r="EG60" s="97"/>
      <c r="EH60" s="97"/>
      <c r="EI60" s="97"/>
      <c r="EJ60" s="145"/>
      <c r="EK60" s="202"/>
      <c r="EL60" s="146"/>
      <c r="EM60" s="98"/>
      <c r="EN60" s="97"/>
      <c r="EO60" s="97"/>
      <c r="EP60" s="97"/>
      <c r="EQ60" s="97"/>
      <c r="ER60" s="79"/>
      <c r="ES60" s="79"/>
      <c r="ET60" s="137"/>
      <c r="EU60" s="96"/>
      <c r="EV60" s="79"/>
      <c r="EW60" s="79"/>
      <c r="EX60" s="79"/>
      <c r="EY60" s="102"/>
      <c r="EZ60" s="60"/>
      <c r="FA60" s="61"/>
      <c r="FB60" s="97"/>
      <c r="FC60" s="97"/>
      <c r="FD60" s="97"/>
      <c r="FE60" s="104"/>
      <c r="FF60" s="97"/>
      <c r="FG60" s="97"/>
      <c r="FH60" s="97"/>
      <c r="FI60" s="145"/>
      <c r="FJ60" s="202"/>
      <c r="FK60" s="146"/>
      <c r="FL60" s="98"/>
      <c r="FM60" s="97"/>
      <c r="FN60" s="97"/>
      <c r="FO60" s="97"/>
      <c r="FP60" s="97"/>
      <c r="FQ60" s="79"/>
      <c r="FR60" s="79"/>
      <c r="FS60" s="137"/>
      <c r="FT60" s="96"/>
      <c r="FU60" s="79"/>
      <c r="FV60" s="79"/>
      <c r="FW60" s="79"/>
      <c r="FX60" s="102"/>
      <c r="FY60" s="60"/>
      <c r="FZ60" s="61"/>
      <c r="GA60" s="97"/>
      <c r="GB60" s="97"/>
      <c r="GC60" s="97"/>
      <c r="GD60" s="104"/>
      <c r="GE60" s="97"/>
      <c r="GF60" s="97"/>
      <c r="GG60" s="97"/>
      <c r="GH60" s="145"/>
      <c r="GI60" s="202"/>
      <c r="GJ60" s="146"/>
      <c r="GK60" s="98"/>
      <c r="GL60" s="97"/>
      <c r="GM60" s="97"/>
      <c r="GN60" s="97"/>
      <c r="GO60" s="97"/>
      <c r="GP60" s="79"/>
      <c r="GQ60" s="79"/>
      <c r="GR60" s="137"/>
      <c r="GS60" s="96"/>
      <c r="GT60" s="79"/>
      <c r="GU60" s="79"/>
      <c r="GV60" s="79"/>
      <c r="GW60" s="102"/>
      <c r="GX60" s="60"/>
      <c r="GY60" s="61"/>
      <c r="GZ60" s="97"/>
      <c r="HA60" s="97"/>
      <c r="HB60" s="97"/>
      <c r="HC60" s="104"/>
      <c r="HD60" s="97"/>
      <c r="HE60" s="97"/>
      <c r="HF60" s="97"/>
      <c r="HG60" s="145"/>
      <c r="HH60" s="202"/>
      <c r="HI60" s="146"/>
      <c r="HJ60" s="98"/>
      <c r="HK60" s="97"/>
      <c r="HL60" s="97"/>
      <c r="HM60" s="97"/>
      <c r="HN60" s="97"/>
      <c r="HO60" s="79"/>
      <c r="HP60" s="79"/>
      <c r="HQ60" s="137"/>
      <c r="HR60" s="96"/>
      <c r="HS60" s="79"/>
      <c r="HT60" s="79"/>
      <c r="HU60" s="79"/>
      <c r="HV60" s="102"/>
      <c r="HW60" s="60"/>
      <c r="HX60" s="61"/>
      <c r="HY60" s="97"/>
      <c r="HZ60" s="97"/>
      <c r="IA60" s="97"/>
      <c r="IB60" s="104"/>
      <c r="IC60" s="97"/>
      <c r="ID60" s="97"/>
      <c r="IE60" s="97"/>
      <c r="IF60" s="145"/>
      <c r="IG60" s="202"/>
      <c r="IH60" s="146"/>
      <c r="II60" s="98"/>
      <c r="IJ60" s="97"/>
      <c r="IK60" s="97"/>
      <c r="IL60" s="97"/>
      <c r="IM60" s="97"/>
      <c r="IN60" s="79"/>
      <c r="IO60" s="79"/>
      <c r="IP60" s="137"/>
      <c r="IQ60" s="96"/>
      <c r="IR60" s="79"/>
      <c r="IS60" s="79"/>
      <c r="IT60" s="79"/>
      <c r="IU60" s="102"/>
      <c r="IV60" s="60"/>
      <c r="IW60" s="61"/>
      <c r="IX60" s="97"/>
      <c r="IY60" s="97"/>
      <c r="IZ60" s="97"/>
      <c r="JA60" s="104"/>
      <c r="JB60" s="97"/>
      <c r="JC60" s="97"/>
      <c r="JD60" s="97"/>
      <c r="JE60" s="145"/>
      <c r="JF60" s="202"/>
      <c r="JG60" s="146"/>
      <c r="JH60" s="98"/>
      <c r="JI60" s="97"/>
      <c r="JJ60" s="97"/>
      <c r="JK60" s="97"/>
      <c r="JL60" s="97"/>
      <c r="JM60" s="79"/>
      <c r="JN60" s="79"/>
      <c r="JO60" s="137"/>
      <c r="JP60" s="96"/>
      <c r="JQ60" s="79"/>
      <c r="JR60" s="79"/>
      <c r="JS60" s="79"/>
      <c r="JT60" s="102"/>
      <c r="JU60" s="60"/>
      <c r="JV60" s="61"/>
      <c r="JW60" s="97"/>
      <c r="JX60" s="97"/>
      <c r="JY60" s="97"/>
      <c r="JZ60" s="104"/>
      <c r="KA60" s="97"/>
      <c r="KB60" s="97"/>
      <c r="KC60" s="97"/>
      <c r="KD60" s="145"/>
      <c r="KE60" s="202"/>
      <c r="KF60" s="146"/>
      <c r="KG60" s="98"/>
      <c r="KH60" s="97"/>
      <c r="KI60" s="97"/>
      <c r="KJ60" s="97"/>
      <c r="KK60" s="97"/>
      <c r="KL60" s="79"/>
      <c r="KM60" s="79"/>
      <c r="KN60" s="137"/>
      <c r="KO60" s="96"/>
      <c r="KP60" s="79"/>
      <c r="KQ60" s="79"/>
      <c r="KR60" s="79"/>
      <c r="KS60" s="102"/>
      <c r="KT60" s="60"/>
      <c r="KU60" s="61"/>
      <c r="KV60" s="97"/>
      <c r="KW60" s="97"/>
      <c r="KX60" s="97"/>
      <c r="KY60" s="104"/>
      <c r="KZ60" s="97"/>
      <c r="LA60" s="97"/>
      <c r="LB60" s="97"/>
      <c r="LC60" s="145"/>
      <c r="LD60" s="202"/>
      <c r="LE60" s="146"/>
      <c r="LF60" s="98"/>
      <c r="LG60" s="97"/>
      <c r="LH60" s="97"/>
      <c r="LI60" s="97"/>
      <c r="LJ60" s="97"/>
      <c r="LK60" s="79"/>
      <c r="LL60" s="79"/>
      <c r="LM60" s="137"/>
      <c r="LN60" s="96"/>
      <c r="LO60" s="79"/>
      <c r="LP60" s="79"/>
      <c r="LQ60" s="79"/>
      <c r="LR60" s="102"/>
      <c r="LS60" s="60"/>
      <c r="LT60" s="61"/>
      <c r="LU60" s="97"/>
      <c r="LV60" s="97"/>
      <c r="LW60" s="97"/>
      <c r="LX60" s="104"/>
      <c r="LY60" s="97"/>
      <c r="LZ60" s="97"/>
      <c r="MA60" s="97"/>
      <c r="MB60" s="145"/>
      <c r="MC60" s="202"/>
      <c r="MD60" s="146"/>
      <c r="ME60" s="98"/>
      <c r="MF60" s="97"/>
      <c r="MG60" s="97"/>
      <c r="MH60" s="97"/>
      <c r="MI60" s="97"/>
      <c r="MJ60" s="79"/>
      <c r="MK60" s="79"/>
      <c r="ML60" s="137"/>
      <c r="MM60" s="96"/>
      <c r="MN60" s="79"/>
      <c r="MO60" s="79"/>
      <c r="MP60" s="79"/>
      <c r="MQ60" s="102"/>
      <c r="MR60" s="60"/>
      <c r="MS60" s="61"/>
      <c r="MT60" s="97"/>
      <c r="MU60" s="97"/>
      <c r="MV60" s="97"/>
      <c r="MW60" s="104"/>
      <c r="MX60" s="97"/>
      <c r="MY60" s="97"/>
      <c r="MZ60" s="97"/>
      <c r="NA60" s="145"/>
      <c r="NB60" s="202"/>
      <c r="NC60" s="146"/>
      <c r="ND60" s="98"/>
      <c r="NE60" s="97"/>
      <c r="NF60" s="97"/>
      <c r="NG60" s="97"/>
      <c r="NH60" s="97"/>
      <c r="NI60" s="79"/>
      <c r="NJ60" s="79"/>
      <c r="NK60" s="137"/>
      <c r="NL60" s="96"/>
      <c r="NM60" s="79"/>
      <c r="NN60" s="79"/>
      <c r="NO60" s="79"/>
      <c r="NP60" s="102"/>
      <c r="NQ60" s="60"/>
      <c r="NR60" s="61"/>
      <c r="NS60" s="97"/>
      <c r="NT60" s="97"/>
      <c r="NU60" s="97"/>
      <c r="NV60" s="104"/>
      <c r="NW60" s="97"/>
      <c r="NX60" s="97"/>
      <c r="NY60" s="97"/>
      <c r="NZ60" s="145"/>
      <c r="OA60" s="202"/>
      <c r="OB60" s="146"/>
      <c r="OC60" s="98"/>
      <c r="OD60" s="97"/>
      <c r="OE60" s="97"/>
      <c r="OF60" s="97"/>
      <c r="OG60" s="97"/>
      <c r="OH60" s="79"/>
      <c r="OI60" s="79"/>
      <c r="OJ60" s="137"/>
      <c r="OK60" s="96"/>
      <c r="OL60" s="79"/>
      <c r="OM60" s="79"/>
      <c r="ON60" s="79"/>
      <c r="OO60" s="102"/>
      <c r="OP60" s="60"/>
      <c r="OQ60" s="61"/>
      <c r="OR60" s="97"/>
      <c r="OS60" s="97"/>
      <c r="OT60" s="97"/>
      <c r="OU60" s="104"/>
      <c r="OV60" s="97"/>
      <c r="OW60" s="97"/>
      <c r="OX60" s="97"/>
      <c r="OY60" s="145"/>
      <c r="OZ60" s="202"/>
      <c r="PA60" s="146"/>
      <c r="PB60" s="98"/>
      <c r="PC60" s="97"/>
      <c r="PD60" s="97"/>
      <c r="PE60" s="97"/>
      <c r="PF60" s="97"/>
      <c r="PG60" s="79"/>
      <c r="PH60" s="79"/>
      <c r="PI60" s="137"/>
      <c r="PJ60" s="96"/>
      <c r="PK60" s="79"/>
      <c r="PL60" s="79"/>
      <c r="PM60" s="79"/>
      <c r="PN60" s="102"/>
      <c r="PO60" s="60"/>
      <c r="PP60" s="61"/>
      <c r="PQ60" s="97"/>
      <c r="PR60" s="97"/>
      <c r="PS60" s="97"/>
      <c r="PT60" s="104"/>
      <c r="PU60" s="97"/>
      <c r="PV60" s="97"/>
      <c r="PW60" s="97"/>
      <c r="PX60" s="145"/>
      <c r="PY60" s="202"/>
      <c r="PZ60" s="146"/>
      <c r="QA60" s="98"/>
      <c r="QB60" s="97"/>
      <c r="QC60" s="97"/>
      <c r="QD60" s="97"/>
      <c r="QE60" s="97"/>
      <c r="QF60" s="79"/>
      <c r="QG60" s="79"/>
      <c r="QH60" s="137"/>
      <c r="QI60" s="96"/>
      <c r="QJ60" s="79"/>
      <c r="QK60" s="79"/>
      <c r="QL60" s="79"/>
      <c r="QM60" s="102"/>
      <c r="QN60" s="60"/>
      <c r="QO60" s="61"/>
      <c r="QP60" s="97"/>
      <c r="QQ60" s="97"/>
      <c r="QR60" s="97"/>
      <c r="QS60" s="104"/>
      <c r="QT60" s="97"/>
      <c r="QU60" s="97"/>
      <c r="QV60" s="97"/>
      <c r="QW60" s="145"/>
      <c r="QX60" s="202"/>
      <c r="QY60" s="146"/>
      <c r="QZ60" s="98"/>
      <c r="RA60" s="97"/>
      <c r="RB60" s="97"/>
      <c r="RC60" s="97"/>
      <c r="RD60" s="97"/>
      <c r="RE60" s="79"/>
      <c r="RF60" s="79"/>
      <c r="RG60" s="137"/>
      <c r="RH60" s="96"/>
      <c r="RI60" s="79"/>
      <c r="RJ60" s="79"/>
      <c r="RK60" s="79"/>
      <c r="RL60" s="102"/>
      <c r="RM60" s="60"/>
      <c r="RN60" s="61"/>
      <c r="RO60" s="97"/>
      <c r="RP60" s="97"/>
      <c r="RQ60" s="97"/>
      <c r="RR60" s="104"/>
      <c r="RS60" s="97"/>
      <c r="RT60" s="97"/>
      <c r="RU60" s="97"/>
      <c r="RV60" s="145"/>
      <c r="RW60" s="202"/>
      <c r="RX60" s="146"/>
      <c r="RY60" s="98"/>
      <c r="RZ60" s="97"/>
      <c r="SA60" s="97"/>
      <c r="SB60" s="97"/>
      <c r="SC60" s="97"/>
      <c r="SD60" s="79"/>
      <c r="SE60" s="79"/>
      <c r="SF60" s="137"/>
      <c r="SG60" s="96"/>
      <c r="SH60" s="79"/>
      <c r="SI60" s="79"/>
      <c r="SJ60" s="79"/>
      <c r="SK60" s="102"/>
      <c r="SL60" s="60"/>
      <c r="SM60" s="61"/>
      <c r="SN60" s="97"/>
      <c r="SO60" s="97"/>
      <c r="SP60" s="97"/>
      <c r="SQ60" s="104"/>
      <c r="SR60" s="97"/>
      <c r="SS60" s="97"/>
      <c r="ST60" s="97"/>
      <c r="SU60" s="145"/>
      <c r="SV60" s="202"/>
      <c r="SW60" s="146"/>
      <c r="SX60" s="98"/>
      <c r="SY60" s="97"/>
      <c r="SZ60" s="97"/>
      <c r="TA60" s="97"/>
      <c r="TB60" s="97"/>
      <c r="TC60" s="79"/>
      <c r="TD60" s="79"/>
      <c r="TE60" s="137"/>
      <c r="TF60" s="96"/>
      <c r="TG60" s="79"/>
      <c r="TH60" s="79"/>
      <c r="TI60" s="79"/>
      <c r="TJ60" s="102"/>
      <c r="TK60" s="60"/>
      <c r="TL60" s="61"/>
      <c r="TM60" s="97"/>
      <c r="TN60" s="97"/>
      <c r="TO60" s="97"/>
      <c r="TP60" s="104"/>
      <c r="TQ60" s="97"/>
      <c r="TR60" s="97"/>
      <c r="TS60" s="97"/>
      <c r="TT60" s="145"/>
      <c r="TU60" s="202"/>
      <c r="TV60" s="146"/>
      <c r="TW60" s="98"/>
      <c r="TX60" s="97"/>
      <c r="TY60" s="97"/>
      <c r="TZ60" s="97"/>
      <c r="UA60" s="97"/>
      <c r="UB60" s="79"/>
      <c r="UC60" s="79"/>
      <c r="UD60" s="137"/>
      <c r="UE60" s="96"/>
      <c r="UF60" s="79"/>
      <c r="UG60" s="79"/>
      <c r="UH60" s="79"/>
      <c r="UI60" s="102"/>
      <c r="UJ60" s="60"/>
      <c r="UK60" s="61"/>
      <c r="UL60" s="97"/>
      <c r="UM60" s="97"/>
      <c r="UN60" s="97"/>
      <c r="UO60" s="104"/>
      <c r="UP60" s="97"/>
      <c r="UQ60" s="97"/>
      <c r="UR60" s="97"/>
      <c r="US60" s="145"/>
      <c r="UT60" s="202"/>
      <c r="UU60" s="146"/>
      <c r="UV60" s="98"/>
      <c r="UW60" s="97"/>
      <c r="UX60" s="97"/>
      <c r="UY60" s="97"/>
      <c r="UZ60" s="97"/>
      <c r="VA60" s="79"/>
      <c r="VB60" s="79"/>
      <c r="VC60" s="137"/>
      <c r="VD60" s="96"/>
      <c r="VE60" s="79"/>
      <c r="VF60" s="79"/>
      <c r="VG60" s="79"/>
      <c r="VH60" s="102"/>
      <c r="VI60" s="60"/>
      <c r="VJ60" s="61"/>
      <c r="VK60" s="97"/>
      <c r="VL60" s="97"/>
      <c r="VM60" s="97"/>
      <c r="VN60" s="104"/>
      <c r="VO60" s="97"/>
      <c r="VP60" s="97"/>
      <c r="VQ60" s="97"/>
      <c r="VR60" s="145"/>
      <c r="VS60" s="202"/>
      <c r="VT60" s="146"/>
      <c r="VU60" s="98"/>
      <c r="VV60" s="97"/>
      <c r="VW60" s="97"/>
      <c r="VX60" s="97"/>
      <c r="VY60" s="97"/>
      <c r="VZ60" s="79"/>
      <c r="WA60" s="79"/>
      <c r="WB60" s="137"/>
      <c r="WC60" s="96"/>
      <c r="WD60" s="79"/>
      <c r="WE60" s="79"/>
      <c r="WF60" s="79"/>
      <c r="WG60" s="102"/>
      <c r="WH60" s="60"/>
      <c r="WI60" s="61"/>
      <c r="WJ60" s="97"/>
      <c r="WK60" s="97"/>
      <c r="WL60" s="97"/>
      <c r="WM60" s="104"/>
      <c r="WN60" s="97"/>
      <c r="WO60" s="97"/>
      <c r="WP60" s="97"/>
      <c r="WQ60" s="145"/>
      <c r="WR60" s="202"/>
      <c r="WS60" s="146"/>
      <c r="WT60" s="98"/>
      <c r="WU60" s="97"/>
      <c r="WV60" s="97"/>
      <c r="WW60" s="97"/>
      <c r="WX60" s="97"/>
      <c r="WY60" s="79"/>
      <c r="WZ60" s="79"/>
      <c r="XA60" s="137"/>
      <c r="XB60" s="96"/>
      <c r="XC60" s="79"/>
      <c r="XD60" s="79"/>
      <c r="XE60" s="79"/>
      <c r="XF60" s="102"/>
      <c r="XG60" s="60"/>
      <c r="XH60" s="61"/>
      <c r="XI60" s="97"/>
      <c r="XJ60" s="97"/>
      <c r="XK60" s="97"/>
      <c r="XL60" s="104"/>
      <c r="XM60" s="97"/>
      <c r="XN60" s="97"/>
      <c r="XO60" s="97"/>
      <c r="XP60" s="145"/>
      <c r="XQ60" s="202"/>
      <c r="XR60" s="146"/>
      <c r="XS60" s="98"/>
      <c r="XT60" s="97"/>
      <c r="XU60" s="97"/>
      <c r="XV60" s="97"/>
      <c r="XW60" s="97"/>
      <c r="XX60" s="79"/>
      <c r="XY60" s="79"/>
      <c r="XZ60" s="137"/>
      <c r="YA60" s="96"/>
      <c r="YB60" s="79"/>
      <c r="YC60" s="79"/>
      <c r="YD60" s="79"/>
      <c r="YE60" s="102"/>
      <c r="YF60" s="60"/>
      <c r="YG60" s="61"/>
      <c r="YH60" s="97"/>
      <c r="YI60" s="97"/>
      <c r="YJ60" s="97"/>
      <c r="YK60" s="104"/>
      <c r="YL60" s="97"/>
      <c r="YM60" s="97"/>
      <c r="YN60" s="97"/>
      <c r="YO60" s="145"/>
      <c r="YP60" s="202"/>
      <c r="YQ60" s="146"/>
      <c r="YR60" s="98"/>
      <c r="YS60" s="97"/>
      <c r="YT60" s="97"/>
      <c r="YU60" s="97"/>
      <c r="YV60" s="97"/>
      <c r="YW60" s="79"/>
      <c r="YX60" s="79"/>
      <c r="YY60" s="137"/>
      <c r="YZ60" s="96"/>
      <c r="ZA60" s="79"/>
      <c r="ZB60" s="79"/>
      <c r="ZC60" s="79"/>
      <c r="ZD60" s="102"/>
      <c r="ZE60" s="60"/>
      <c r="ZF60" s="61"/>
      <c r="ZG60" s="97"/>
      <c r="ZH60" s="97"/>
      <c r="ZI60" s="97"/>
      <c r="ZJ60" s="104"/>
      <c r="ZK60" s="97"/>
      <c r="ZL60" s="97"/>
      <c r="ZM60" s="97"/>
      <c r="ZN60" s="145"/>
      <c r="ZO60" s="202"/>
      <c r="ZP60" s="146"/>
      <c r="ZQ60" s="98"/>
      <c r="ZR60" s="97"/>
      <c r="ZS60" s="97"/>
      <c r="ZT60" s="97"/>
      <c r="ZU60" s="97"/>
      <c r="ZV60" s="79"/>
      <c r="ZW60" s="79"/>
      <c r="ZX60" s="137"/>
      <c r="ZY60" s="96"/>
      <c r="ZZ60" s="79"/>
      <c r="AAA60" s="79"/>
      <c r="AAB60" s="79"/>
      <c r="AAC60" s="102"/>
      <c r="AAD60" s="60"/>
      <c r="AAE60" s="61"/>
      <c r="AAF60" s="97"/>
      <c r="AAG60" s="97"/>
      <c r="AAH60" s="97"/>
      <c r="AAI60" s="104"/>
      <c r="AAJ60" s="97"/>
      <c r="AAK60" s="97"/>
      <c r="AAL60" s="97"/>
      <c r="AAM60" s="145"/>
      <c r="AAN60" s="202"/>
      <c r="AAO60" s="146"/>
      <c r="AAP60" s="98"/>
      <c r="AAQ60" s="97"/>
      <c r="AAR60" s="97"/>
      <c r="AAS60" s="97"/>
      <c r="AAT60" s="97"/>
      <c r="AAU60" s="79"/>
      <c r="AAV60" s="79"/>
      <c r="AAW60" s="137"/>
      <c r="AAX60" s="96"/>
      <c r="AAY60" s="79"/>
      <c r="AAZ60" s="79"/>
      <c r="ABA60" s="79"/>
      <c r="ABB60" s="102"/>
      <c r="ABC60" s="60"/>
      <c r="ABD60" s="61"/>
      <c r="ABE60" s="97"/>
      <c r="ABF60" s="97"/>
      <c r="ABG60" s="97"/>
      <c r="ABH60" s="104"/>
      <c r="ABI60" s="97"/>
      <c r="ABJ60" s="97"/>
      <c r="ABK60" s="97"/>
      <c r="ABL60" s="145"/>
      <c r="ABM60" s="202"/>
      <c r="ABN60" s="146"/>
      <c r="ABO60" s="98"/>
      <c r="ABP60" s="97"/>
      <c r="ABQ60" s="97"/>
      <c r="ABR60" s="97"/>
      <c r="ABS60" s="97"/>
      <c r="ABT60" s="79"/>
      <c r="ABU60" s="79"/>
      <c r="ABV60" s="137"/>
      <c r="ABW60" s="96"/>
      <c r="ABX60" s="79"/>
      <c r="ABY60" s="79"/>
      <c r="ABZ60" s="79"/>
      <c r="ACA60" s="102"/>
      <c r="ACB60" s="60"/>
      <c r="ACC60" s="61"/>
      <c r="ACD60" s="97"/>
      <c r="ACE60" s="97"/>
      <c r="ACF60" s="97"/>
      <c r="ACG60" s="104"/>
      <c r="ACH60" s="97"/>
      <c r="ACI60" s="97"/>
      <c r="ACJ60" s="97"/>
      <c r="ACK60" s="145"/>
      <c r="ACL60" s="202"/>
      <c r="ACM60" s="146"/>
      <c r="ACN60" s="98"/>
      <c r="ACO60" s="97"/>
      <c r="ACP60" s="97"/>
      <c r="ACQ60" s="97"/>
      <c r="ACR60" s="97"/>
      <c r="ACS60" s="79"/>
      <c r="ACT60" s="79"/>
      <c r="ACU60" s="137"/>
      <c r="ACV60" s="96"/>
      <c r="ACW60" s="79"/>
      <c r="ACX60" s="79"/>
      <c r="ACY60" s="79"/>
      <c r="ACZ60" s="102"/>
      <c r="ADA60" s="60"/>
      <c r="ADB60" s="61"/>
      <c r="ADC60" s="97"/>
      <c r="ADD60" s="97"/>
      <c r="ADE60" s="97"/>
      <c r="ADF60" s="104"/>
      <c r="ADG60" s="97"/>
      <c r="ADH60" s="97"/>
      <c r="ADI60" s="97"/>
      <c r="ADJ60" s="145"/>
      <c r="ADK60" s="202"/>
      <c r="ADL60" s="146"/>
      <c r="ADM60" s="98"/>
      <c r="ADN60" s="97"/>
      <c r="ADO60" s="97"/>
      <c r="ADP60" s="97"/>
      <c r="ADQ60" s="97"/>
      <c r="ADR60" s="79"/>
      <c r="ADS60" s="79"/>
      <c r="ADT60" s="137"/>
      <c r="ADU60" s="96"/>
      <c r="ADV60" s="79"/>
      <c r="ADW60" s="79"/>
      <c r="ADX60" s="79"/>
      <c r="ADY60" s="102"/>
      <c r="ADZ60" s="60"/>
      <c r="AEA60" s="61"/>
      <c r="AEB60" s="97"/>
      <c r="AEC60" s="97"/>
      <c r="AED60" s="97"/>
      <c r="AEE60" s="104"/>
      <c r="AEF60" s="97"/>
      <c r="AEG60" s="97"/>
      <c r="AEH60" s="97"/>
      <c r="AEI60" s="145"/>
      <c r="AEJ60" s="202"/>
      <c r="AEK60" s="146"/>
      <c r="AEL60" s="98"/>
      <c r="AEM60" s="97"/>
      <c r="AEN60" s="97"/>
      <c r="AEO60" s="97"/>
      <c r="AEP60" s="97"/>
      <c r="AEQ60" s="79"/>
      <c r="AER60" s="79"/>
      <c r="AES60" s="137"/>
      <c r="AET60" s="96"/>
      <c r="AEU60" s="79"/>
      <c r="AEV60" s="79"/>
      <c r="AEW60" s="79"/>
      <c r="AEX60" s="102"/>
      <c r="AEY60" s="60"/>
      <c r="AEZ60" s="61"/>
      <c r="AFA60" s="97"/>
      <c r="AFB60" s="97"/>
      <c r="AFC60" s="97"/>
      <c r="AFD60" s="104"/>
      <c r="AFE60" s="97"/>
      <c r="AFF60" s="97"/>
      <c r="AFG60" s="97"/>
      <c r="AFH60" s="145"/>
      <c r="AFI60" s="202"/>
      <c r="AFJ60" s="146"/>
      <c r="AFK60" s="98"/>
      <c r="AFL60" s="97"/>
      <c r="AFM60" s="97"/>
      <c r="AFN60" s="97"/>
      <c r="AFO60" s="97"/>
      <c r="AFP60" s="79"/>
      <c r="AFQ60" s="79"/>
      <c r="AFR60" s="137"/>
      <c r="AFS60" s="96"/>
      <c r="AFT60" s="79"/>
      <c r="AFU60" s="79"/>
      <c r="AFV60" s="79"/>
      <c r="AFW60" s="102"/>
      <c r="AFX60" s="60"/>
      <c r="AFY60" s="61"/>
      <c r="AFZ60" s="97"/>
      <c r="AGA60" s="97"/>
      <c r="AGB60" s="97"/>
      <c r="AGC60" s="104"/>
      <c r="AGD60" s="97"/>
      <c r="AGE60" s="97"/>
      <c r="AGF60" s="97"/>
      <c r="AGG60" s="145"/>
      <c r="AGH60" s="202"/>
      <c r="AGI60" s="146"/>
      <c r="AGJ60" s="98"/>
      <c r="AGK60" s="97"/>
      <c r="AGL60" s="97"/>
      <c r="AGM60" s="97"/>
      <c r="AGN60" s="97"/>
      <c r="AGO60" s="79"/>
      <c r="AGP60" s="79"/>
      <c r="AGQ60" s="137"/>
      <c r="AGR60" s="96"/>
      <c r="AGS60" s="79"/>
      <c r="AGT60" s="79"/>
      <c r="AGU60" s="79"/>
      <c r="AGV60" s="102"/>
      <c r="AGW60" s="60"/>
      <c r="AGX60" s="61"/>
      <c r="AGY60" s="97"/>
      <c r="AGZ60" s="97"/>
      <c r="AHA60" s="97"/>
      <c r="AHB60" s="104"/>
      <c r="AHC60" s="97"/>
      <c r="AHD60" s="97"/>
      <c r="AHE60" s="97"/>
      <c r="AHF60" s="145"/>
      <c r="AHG60" s="202"/>
      <c r="AHH60" s="146"/>
      <c r="AHI60" s="98"/>
      <c r="AHJ60" s="97"/>
      <c r="AHK60" s="97"/>
      <c r="AHL60" s="97"/>
      <c r="AHM60" s="97"/>
      <c r="AHN60" s="79"/>
      <c r="AHO60" s="79"/>
      <c r="AHP60" s="137"/>
      <c r="AHQ60" s="96"/>
      <c r="AHR60" s="79"/>
      <c r="AHS60" s="79"/>
      <c r="AHT60" s="79"/>
      <c r="AHU60" s="102"/>
      <c r="AHV60" s="60"/>
      <c r="AHW60" s="61"/>
      <c r="AHX60" s="97"/>
      <c r="AHY60" s="97"/>
      <c r="AHZ60" s="97"/>
      <c r="AIA60" s="104"/>
      <c r="AIB60" s="97"/>
      <c r="AIC60" s="97"/>
      <c r="AID60" s="97"/>
      <c r="AIE60" s="145"/>
      <c r="AIF60" s="202"/>
      <c r="AIG60" s="146"/>
      <c r="AIH60" s="98"/>
      <c r="AII60" s="97"/>
      <c r="AIJ60" s="97"/>
      <c r="AIK60" s="97"/>
      <c r="AIL60" s="97"/>
      <c r="AIM60" s="79"/>
      <c r="AIN60" s="79"/>
      <c r="AIO60" s="137"/>
      <c r="AIP60" s="96"/>
      <c r="AIQ60" s="79"/>
      <c r="AIR60" s="79"/>
      <c r="AIS60" s="79"/>
      <c r="AIT60" s="102"/>
      <c r="AIU60" s="60"/>
      <c r="AIV60" s="61"/>
      <c r="AIW60" s="97"/>
      <c r="AIX60" s="97"/>
      <c r="AIY60" s="97"/>
      <c r="AIZ60" s="104"/>
      <c r="AJA60" s="97"/>
      <c r="AJB60" s="97"/>
      <c r="AJC60" s="97"/>
      <c r="AJD60" s="145"/>
      <c r="AJE60" s="202"/>
      <c r="AJF60" s="146"/>
      <c r="AJG60" s="98"/>
      <c r="AJH60" s="97"/>
      <c r="AJI60" s="97"/>
      <c r="AJJ60" s="97"/>
      <c r="AJK60" s="97"/>
      <c r="AJL60" s="79"/>
      <c r="AJM60" s="79"/>
      <c r="AJN60" s="137"/>
      <c r="AJO60" s="96"/>
      <c r="AJP60" s="79"/>
      <c r="AJQ60" s="79"/>
      <c r="AJR60" s="79"/>
      <c r="AJS60" s="102"/>
      <c r="AJT60" s="60"/>
      <c r="AJU60" s="61"/>
      <c r="AJV60" s="97"/>
      <c r="AJW60" s="97"/>
      <c r="AJX60" s="97"/>
      <c r="AJY60" s="104"/>
      <c r="AJZ60" s="97"/>
      <c r="AKA60" s="97"/>
      <c r="AKB60" s="97"/>
      <c r="AKC60" s="145"/>
      <c r="AKD60" s="202"/>
      <c r="AKE60" s="146"/>
      <c r="AKF60" s="98"/>
      <c r="AKG60" s="97"/>
      <c r="AKH60" s="97"/>
      <c r="AKI60" s="97"/>
      <c r="AKJ60" s="97"/>
      <c r="AKK60" s="79"/>
      <c r="AKL60" s="79"/>
      <c r="AKM60" s="137"/>
      <c r="AKN60" s="96"/>
      <c r="AKO60" s="79"/>
      <c r="AKP60" s="79"/>
      <c r="AKQ60" s="79"/>
      <c r="AKR60" s="102"/>
      <c r="AKS60" s="60"/>
      <c r="AKT60" s="61"/>
      <c r="AKU60" s="97"/>
      <c r="AKV60" s="97"/>
      <c r="AKW60" s="97"/>
      <c r="AKX60" s="104"/>
      <c r="AKY60" s="97"/>
      <c r="AKZ60" s="97"/>
      <c r="ALA60" s="97"/>
      <c r="ALB60" s="145"/>
      <c r="ALC60" s="202"/>
      <c r="ALD60" s="146"/>
      <c r="ALE60" s="98"/>
      <c r="ALF60" s="97"/>
      <c r="ALG60" s="97"/>
      <c r="ALH60" s="97"/>
      <c r="ALI60" s="97"/>
      <c r="ALJ60" s="79"/>
      <c r="ALK60" s="79"/>
      <c r="ALL60" s="137"/>
      <c r="ALM60" s="96"/>
      <c r="ALN60" s="79"/>
      <c r="ALO60" s="79"/>
      <c r="ALP60" s="79"/>
      <c r="ALQ60" s="102"/>
      <c r="ALR60" s="60"/>
      <c r="ALS60" s="61"/>
      <c r="ALT60" s="97"/>
      <c r="ALU60" s="97"/>
      <c r="ALV60" s="97"/>
      <c r="ALW60" s="104"/>
      <c r="ALX60" s="97"/>
      <c r="ALY60" s="97"/>
      <c r="ALZ60" s="97"/>
      <c r="AMA60" s="145"/>
      <c r="AMB60" s="202"/>
      <c r="AMC60" s="146"/>
      <c r="AMD60" s="98"/>
      <c r="AME60" s="97"/>
      <c r="AMF60" s="97"/>
      <c r="AMG60" s="97"/>
      <c r="AMH60" s="97"/>
      <c r="AMI60" s="79"/>
      <c r="AMJ60" s="79"/>
      <c r="AMK60" s="137"/>
      <c r="AML60" s="96"/>
      <c r="AMM60" s="79"/>
      <c r="AMN60" s="79"/>
      <c r="AMO60" s="79"/>
      <c r="AMP60" s="102"/>
      <c r="AMQ60" s="60"/>
      <c r="AMR60" s="61"/>
      <c r="AMS60" s="97"/>
      <c r="AMT60" s="97"/>
      <c r="AMU60" s="97"/>
      <c r="AMV60" s="104"/>
      <c r="AMW60" s="97"/>
      <c r="AMX60" s="97"/>
      <c r="AMY60" s="97"/>
      <c r="AMZ60" s="145"/>
      <c r="ANA60" s="202"/>
      <c r="ANB60" s="146"/>
      <c r="ANC60" s="98"/>
      <c r="AND60" s="97"/>
      <c r="ANE60" s="97"/>
      <c r="ANF60" s="97"/>
      <c r="ANG60" s="97"/>
      <c r="ANH60" s="79"/>
      <c r="ANI60" s="79"/>
      <c r="ANJ60" s="137"/>
      <c r="ANK60" s="96"/>
      <c r="ANL60" s="79"/>
      <c r="ANM60" s="79"/>
      <c r="ANN60" s="79"/>
      <c r="ANO60" s="102"/>
      <c r="ANP60" s="60"/>
      <c r="ANQ60" s="61"/>
      <c r="ANR60" s="97"/>
      <c r="ANS60" s="97"/>
      <c r="ANT60" s="97"/>
      <c r="ANU60" s="104"/>
      <c r="ANV60" s="97"/>
      <c r="ANW60" s="97"/>
      <c r="ANX60" s="97"/>
      <c r="ANY60" s="145"/>
      <c r="ANZ60" s="202"/>
      <c r="AOA60" s="146"/>
      <c r="AOB60" s="98"/>
      <c r="AOC60" s="97"/>
      <c r="AOD60" s="97"/>
      <c r="AOE60" s="97"/>
      <c r="AOF60" s="97"/>
      <c r="AOG60" s="79"/>
      <c r="AOH60" s="79"/>
      <c r="AOI60" s="137"/>
      <c r="AOJ60" s="96"/>
      <c r="AOK60" s="79"/>
      <c r="AOL60" s="79"/>
      <c r="AOM60" s="79"/>
      <c r="AON60" s="102"/>
      <c r="AOO60" s="60"/>
      <c r="AOP60" s="61"/>
      <c r="AOQ60" s="97"/>
      <c r="AOR60" s="97"/>
      <c r="AOS60" s="97"/>
      <c r="AOT60" s="104"/>
      <c r="AOU60" s="97"/>
      <c r="AOV60" s="97"/>
      <c r="AOW60" s="97"/>
      <c r="AOX60" s="145"/>
      <c r="AOY60" s="202"/>
      <c r="AOZ60" s="146"/>
      <c r="APA60" s="98"/>
      <c r="APB60" s="97"/>
      <c r="APC60" s="97"/>
      <c r="APD60" s="97"/>
      <c r="APE60" s="97"/>
      <c r="APF60" s="79"/>
      <c r="APG60" s="79"/>
      <c r="APH60" s="137"/>
      <c r="API60" s="96"/>
      <c r="APJ60" s="79"/>
      <c r="APK60" s="79"/>
      <c r="APL60" s="79"/>
      <c r="APM60" s="102"/>
      <c r="APN60" s="60"/>
      <c r="APO60" s="61"/>
      <c r="APP60" s="97"/>
      <c r="APQ60" s="97"/>
      <c r="APR60" s="97"/>
      <c r="APS60" s="104"/>
      <c r="APT60" s="97"/>
      <c r="APU60" s="97"/>
      <c r="APV60" s="97"/>
      <c r="APW60" s="145"/>
      <c r="APX60" s="202"/>
      <c r="APY60" s="146"/>
      <c r="APZ60" s="98"/>
      <c r="AQA60" s="97"/>
      <c r="AQB60" s="97"/>
      <c r="AQC60" s="97"/>
      <c r="AQD60" s="97"/>
      <c r="AQE60" s="79"/>
      <c r="AQF60" s="79"/>
      <c r="AQG60" s="137"/>
      <c r="AQH60" s="96"/>
      <c r="AQI60" s="79"/>
      <c r="AQJ60" s="79"/>
      <c r="AQK60" s="79"/>
      <c r="AQL60" s="102"/>
      <c r="AQM60" s="60"/>
      <c r="AQN60" s="61"/>
      <c r="AQO60" s="97"/>
      <c r="AQP60" s="97"/>
      <c r="AQQ60" s="97"/>
      <c r="AQR60" s="104"/>
      <c r="AQS60" s="97"/>
      <c r="AQT60" s="97"/>
      <c r="AQU60" s="97"/>
      <c r="AQV60" s="145"/>
      <c r="AQW60" s="202"/>
      <c r="AQX60" s="146"/>
      <c r="AQY60" s="98"/>
      <c r="AQZ60" s="97"/>
      <c r="ARA60" s="97"/>
      <c r="ARB60" s="97"/>
      <c r="ARC60" s="97"/>
      <c r="ARD60" s="79"/>
      <c r="ARE60" s="79"/>
      <c r="ARF60" s="137"/>
      <c r="ARG60" s="96"/>
      <c r="ARH60" s="79"/>
      <c r="ARI60" s="79"/>
      <c r="ARJ60" s="79"/>
      <c r="ARK60" s="102"/>
      <c r="ARL60" s="60"/>
      <c r="ARM60" s="61"/>
      <c r="ARN60" s="97"/>
      <c r="ARO60" s="97"/>
      <c r="ARP60" s="97"/>
      <c r="ARQ60" s="104"/>
      <c r="ARR60" s="97"/>
      <c r="ARS60" s="97"/>
      <c r="ART60" s="97"/>
      <c r="ARU60" s="145"/>
      <c r="ARV60" s="202"/>
      <c r="ARW60" s="146"/>
      <c r="ARX60" s="98"/>
      <c r="ARY60" s="97"/>
      <c r="ARZ60" s="97"/>
      <c r="ASA60" s="97"/>
      <c r="ASB60" s="97"/>
      <c r="ASC60" s="79"/>
      <c r="ASD60" s="79"/>
      <c r="ASE60" s="137"/>
      <c r="ASF60" s="96"/>
      <c r="ASG60" s="79"/>
      <c r="ASH60" s="79"/>
      <c r="ASI60" s="79"/>
      <c r="ASJ60" s="102"/>
      <c r="ASK60" s="60"/>
      <c r="ASL60" s="61"/>
      <c r="ASM60" s="97"/>
      <c r="ASN60" s="97"/>
      <c r="ASO60" s="97"/>
      <c r="ASP60" s="104"/>
      <c r="ASQ60" s="97"/>
      <c r="ASR60" s="97"/>
      <c r="ASS60" s="97"/>
      <c r="AST60" s="145"/>
      <c r="ASU60" s="202"/>
      <c r="ASV60" s="146"/>
      <c r="ASW60" s="98"/>
      <c r="ASX60" s="97"/>
      <c r="ASY60" s="97"/>
      <c r="ASZ60" s="97"/>
      <c r="ATA60" s="97"/>
      <c r="ATB60" s="79"/>
      <c r="ATC60" s="79"/>
      <c r="ATD60" s="137"/>
      <c r="ATE60" s="96"/>
      <c r="ATF60" s="79"/>
      <c r="ATG60" s="79"/>
      <c r="ATH60" s="79"/>
      <c r="ATI60" s="102"/>
      <c r="ATJ60" s="60"/>
      <c r="ATK60" s="61"/>
      <c r="ATL60" s="97"/>
      <c r="ATM60" s="97"/>
      <c r="ATN60" s="97"/>
      <c r="ATO60" s="104"/>
      <c r="ATP60" s="97"/>
      <c r="ATQ60" s="97"/>
      <c r="ATR60" s="97"/>
      <c r="ATS60" s="145"/>
      <c r="ATT60" s="202"/>
      <c r="ATU60" s="146"/>
      <c r="ATV60" s="98"/>
      <c r="ATW60" s="97"/>
      <c r="ATX60" s="97"/>
      <c r="ATY60" s="97"/>
      <c r="ATZ60" s="97"/>
      <c r="AUA60" s="79"/>
      <c r="AUB60" s="79"/>
      <c r="AUC60" s="137"/>
      <c r="AUD60" s="96"/>
      <c r="AUE60" s="79"/>
      <c r="AUF60" s="79"/>
      <c r="AUG60" s="79"/>
      <c r="AUH60" s="102"/>
      <c r="AUI60" s="60"/>
      <c r="AUJ60" s="61"/>
      <c r="AUK60" s="97"/>
      <c r="AUL60" s="97"/>
      <c r="AUM60" s="97"/>
      <c r="AUN60" s="104"/>
      <c r="AUO60" s="97"/>
      <c r="AUP60" s="97"/>
      <c r="AUQ60" s="97"/>
      <c r="AUR60" s="145"/>
      <c r="AUS60" s="202"/>
      <c r="AUT60" s="146"/>
      <c r="AUU60" s="98"/>
      <c r="AUV60" s="97"/>
      <c r="AUW60" s="97"/>
      <c r="AUX60" s="97"/>
      <c r="AUY60" s="97"/>
      <c r="AUZ60" s="79"/>
      <c r="AVA60" s="79"/>
      <c r="AVB60" s="137"/>
      <c r="AVC60" s="96"/>
      <c r="AVD60" s="79"/>
      <c r="AVE60" s="79"/>
      <c r="AVF60" s="79"/>
      <c r="AVG60" s="102"/>
      <c r="AVH60" s="60"/>
      <c r="AVI60" s="61"/>
      <c r="AVJ60" s="97"/>
      <c r="AVK60" s="97"/>
      <c r="AVL60" s="97"/>
      <c r="AVM60" s="104"/>
      <c r="AVN60" s="97"/>
      <c r="AVO60" s="97"/>
      <c r="AVP60" s="97"/>
      <c r="AVQ60" s="145"/>
      <c r="AVR60" s="202"/>
      <c r="AVS60" s="146"/>
      <c r="AVT60" s="98"/>
      <c r="AVU60" s="97"/>
      <c r="AVV60" s="97"/>
      <c r="AVW60" s="97"/>
      <c r="AVX60" s="97"/>
      <c r="AVY60" s="79"/>
      <c r="AVZ60" s="79"/>
      <c r="AWA60" s="137"/>
      <c r="AWB60" s="96"/>
      <c r="AWC60" s="79"/>
      <c r="AWD60" s="79"/>
      <c r="AWE60" s="79"/>
      <c r="AWF60" s="102"/>
      <c r="AWG60" s="60"/>
      <c r="AWH60" s="61"/>
      <c r="AWI60" s="97"/>
      <c r="AWJ60" s="97"/>
      <c r="AWK60" s="97"/>
      <c r="AWL60" s="104"/>
      <c r="AWM60" s="97"/>
      <c r="AWN60" s="97"/>
      <c r="AWO60" s="97"/>
      <c r="AWP60" s="145"/>
      <c r="AWQ60" s="202"/>
      <c r="AWR60" s="146"/>
      <c r="AWS60" s="98"/>
      <c r="AWT60" s="97"/>
      <c r="AWU60" s="97"/>
      <c r="AWV60" s="97"/>
      <c r="AWW60" s="97"/>
      <c r="AWX60" s="79"/>
      <c r="AWY60" s="79"/>
      <c r="AWZ60" s="137"/>
      <c r="AXA60" s="96"/>
      <c r="AXB60" s="79"/>
      <c r="AXC60" s="79"/>
      <c r="AXD60" s="79"/>
      <c r="AXE60" s="102"/>
      <c r="AXF60" s="60"/>
      <c r="AXG60" s="61"/>
      <c r="AXH60" s="97"/>
      <c r="AXI60" s="97"/>
      <c r="AXJ60" s="97"/>
      <c r="AXK60" s="104"/>
      <c r="AXL60" s="97"/>
      <c r="AXM60" s="97"/>
      <c r="AXN60" s="97"/>
      <c r="AXO60" s="145"/>
      <c r="AXP60" s="202"/>
      <c r="AXQ60" s="146"/>
      <c r="AXR60" s="98"/>
      <c r="AXS60" s="97"/>
      <c r="AXT60" s="97"/>
      <c r="AXU60" s="97"/>
      <c r="AXV60" s="97"/>
      <c r="AXW60" s="79"/>
      <c r="AXX60" s="79"/>
      <c r="AXY60" s="137"/>
      <c r="AXZ60" s="96"/>
      <c r="AYA60" s="79"/>
      <c r="AYB60" s="79"/>
      <c r="AYC60" s="79"/>
      <c r="AYD60" s="102"/>
      <c r="AYE60" s="60"/>
      <c r="AYF60" s="61"/>
      <c r="AYG60" s="97"/>
      <c r="AYH60" s="97"/>
      <c r="AYI60" s="97"/>
      <c r="AYJ60" s="104"/>
      <c r="AYK60" s="97"/>
      <c r="AYL60" s="97"/>
      <c r="AYM60" s="97"/>
      <c r="AYN60" s="145"/>
      <c r="AYO60" s="202"/>
      <c r="AYP60" s="146"/>
      <c r="AYQ60" s="98"/>
      <c r="AYR60" s="97"/>
      <c r="AYS60" s="97"/>
      <c r="AYT60" s="97"/>
      <c r="AYU60" s="97"/>
      <c r="AYV60" s="79"/>
      <c r="AYW60" s="79"/>
      <c r="AYX60" s="137"/>
      <c r="AYY60" s="96"/>
      <c r="AYZ60" s="79"/>
      <c r="AZA60" s="79"/>
      <c r="AZB60" s="79"/>
      <c r="AZC60" s="102"/>
      <c r="AZD60" s="60"/>
      <c r="AZE60" s="61"/>
      <c r="AZF60" s="97"/>
      <c r="AZG60" s="97"/>
      <c r="AZH60" s="97"/>
      <c r="AZI60" s="104"/>
      <c r="AZJ60" s="97"/>
      <c r="AZK60" s="97"/>
      <c r="AZL60" s="97"/>
      <c r="AZM60" s="145"/>
      <c r="AZN60" s="202"/>
      <c r="AZO60" s="146"/>
      <c r="AZP60" s="98"/>
      <c r="AZQ60" s="97"/>
      <c r="AZR60" s="97"/>
      <c r="AZS60" s="97"/>
      <c r="AZT60" s="97"/>
      <c r="AZU60" s="79"/>
      <c r="AZV60" s="79"/>
      <c r="AZW60" s="137"/>
      <c r="AZX60" s="96"/>
      <c r="AZY60" s="79"/>
      <c r="AZZ60" s="79"/>
      <c r="BAA60" s="79"/>
      <c r="BAB60" s="102"/>
      <c r="BAC60" s="60"/>
      <c r="BAD60" s="61"/>
      <c r="BAE60" s="97"/>
      <c r="BAF60" s="97"/>
      <c r="BAG60" s="97"/>
      <c r="BAH60" s="104"/>
      <c r="BAI60" s="97"/>
      <c r="BAJ60" s="97"/>
      <c r="BAK60" s="97"/>
      <c r="BAL60" s="145"/>
      <c r="BAM60" s="202"/>
      <c r="BAN60" s="146"/>
      <c r="BAO60" s="98"/>
      <c r="BAP60" s="97"/>
      <c r="BAQ60" s="97"/>
      <c r="BAR60" s="97"/>
      <c r="BAS60" s="97"/>
      <c r="BAT60" s="79"/>
      <c r="BAU60" s="79"/>
      <c r="BAV60" s="137"/>
      <c r="BAW60" s="96"/>
      <c r="BAX60" s="79"/>
      <c r="BAY60" s="79"/>
      <c r="BAZ60" s="79"/>
      <c r="BBA60" s="102"/>
      <c r="BBB60" s="60"/>
      <c r="BBC60" s="61"/>
      <c r="BBD60" s="97"/>
      <c r="BBE60" s="97"/>
      <c r="BBF60" s="97"/>
      <c r="BBG60" s="104"/>
      <c r="BBH60" s="97"/>
      <c r="BBI60" s="97"/>
      <c r="BBJ60" s="97"/>
      <c r="BBK60" s="145"/>
      <c r="BBL60" s="202"/>
      <c r="BBM60" s="146"/>
      <c r="BBN60" s="98"/>
      <c r="BBO60" s="97"/>
      <c r="BBP60" s="97"/>
      <c r="BBQ60" s="97"/>
      <c r="BBR60" s="97"/>
      <c r="BBS60" s="79"/>
      <c r="BBT60" s="79"/>
      <c r="BBU60" s="137"/>
      <c r="BBV60" s="96"/>
      <c r="BBW60" s="79"/>
      <c r="BBX60" s="79"/>
      <c r="BBY60" s="79"/>
      <c r="BBZ60" s="102"/>
      <c r="BCA60" s="60"/>
      <c r="BCB60" s="61"/>
      <c r="BCC60" s="97"/>
      <c r="BCD60" s="97"/>
      <c r="BCE60" s="97"/>
      <c r="BCF60" s="104"/>
      <c r="BCG60" s="97"/>
      <c r="BCH60" s="97"/>
      <c r="BCI60" s="97"/>
      <c r="BCJ60" s="145"/>
      <c r="BCK60" s="202"/>
      <c r="BCL60" s="146"/>
      <c r="BCM60" s="98"/>
      <c r="BCN60" s="97"/>
      <c r="BCO60" s="97"/>
      <c r="BCP60" s="97"/>
      <c r="BCQ60" s="97"/>
      <c r="BCR60" s="79"/>
      <c r="BCS60" s="79"/>
      <c r="BCT60" s="137"/>
      <c r="BCU60" s="96"/>
      <c r="BCV60" s="79"/>
      <c r="BCW60" s="79"/>
      <c r="BCX60" s="79"/>
      <c r="BCY60" s="102"/>
      <c r="BCZ60" s="60"/>
      <c r="BDA60" s="61"/>
      <c r="BDB60" s="97"/>
      <c r="BDC60" s="97"/>
      <c r="BDD60" s="97"/>
      <c r="BDE60" s="104"/>
      <c r="BDF60" s="97"/>
      <c r="BDG60" s="97"/>
      <c r="BDH60" s="97"/>
      <c r="BDI60" s="145"/>
      <c r="BDJ60" s="202"/>
      <c r="BDK60" s="146"/>
      <c r="BDL60" s="98"/>
      <c r="BDM60" s="97"/>
      <c r="BDN60" s="97"/>
      <c r="BDO60" s="97"/>
      <c r="BDP60" s="97"/>
      <c r="BDQ60" s="79"/>
      <c r="BDR60" s="79"/>
      <c r="BDS60" s="137"/>
      <c r="BDT60" s="96"/>
      <c r="BDU60" s="79"/>
      <c r="BDV60" s="79"/>
      <c r="BDW60" s="79"/>
      <c r="BDX60" s="102"/>
      <c r="BDY60" s="60"/>
      <c r="BDZ60" s="61"/>
      <c r="BEA60" s="97"/>
      <c r="BEB60" s="97"/>
      <c r="BEC60" s="97"/>
      <c r="BED60" s="104"/>
      <c r="BEE60" s="97"/>
      <c r="BEF60" s="97"/>
      <c r="BEG60" s="97"/>
      <c r="BEH60" s="145"/>
      <c r="BEI60" s="202"/>
      <c r="BEJ60" s="146"/>
      <c r="BEK60" s="98"/>
      <c r="BEL60" s="97"/>
      <c r="BEM60" s="97"/>
      <c r="BEN60" s="97"/>
      <c r="BEO60" s="97"/>
      <c r="BEP60" s="79"/>
      <c r="BEQ60" s="79"/>
      <c r="BER60" s="137"/>
      <c r="BES60" s="96"/>
      <c r="BET60" s="79"/>
      <c r="BEU60" s="79"/>
      <c r="BEV60" s="79"/>
      <c r="BEW60" s="102"/>
      <c r="BEX60" s="60"/>
      <c r="BEY60" s="61"/>
      <c r="BEZ60" s="97"/>
      <c r="BFA60" s="97"/>
      <c r="BFB60" s="97"/>
      <c r="BFC60" s="104"/>
      <c r="BFD60" s="97"/>
      <c r="BFE60" s="97"/>
      <c r="BFF60" s="97"/>
      <c r="BFG60" s="145"/>
      <c r="BFH60" s="202"/>
      <c r="BFI60" s="146"/>
      <c r="BFJ60" s="98"/>
      <c r="BFK60" s="97"/>
      <c r="BFL60" s="97"/>
      <c r="BFM60" s="97"/>
      <c r="BFN60" s="97"/>
      <c r="BFO60" s="79"/>
      <c r="BFP60" s="79"/>
      <c r="BFQ60" s="137"/>
      <c r="BFR60" s="96"/>
      <c r="BFS60" s="79"/>
      <c r="BFT60" s="79"/>
      <c r="BFU60" s="79"/>
      <c r="BFV60" s="102"/>
      <c r="BFW60" s="60"/>
      <c r="BFX60" s="61"/>
      <c r="BFY60" s="97"/>
      <c r="BFZ60" s="97"/>
      <c r="BGA60" s="97"/>
      <c r="BGB60" s="104"/>
      <c r="BGC60" s="97"/>
      <c r="BGD60" s="97"/>
      <c r="BGE60" s="97"/>
      <c r="BGF60" s="145"/>
      <c r="BGG60" s="202"/>
      <c r="BGH60" s="146"/>
      <c r="BGI60" s="98"/>
      <c r="BGJ60" s="97"/>
      <c r="BGK60" s="97"/>
      <c r="BGL60" s="97"/>
      <c r="BGM60" s="97"/>
      <c r="BGN60" s="79"/>
      <c r="BGO60" s="79"/>
      <c r="BGP60" s="137"/>
      <c r="BGQ60" s="96"/>
      <c r="BGR60" s="79"/>
      <c r="BGS60" s="79"/>
      <c r="BGT60" s="79"/>
      <c r="BGU60" s="102"/>
      <c r="BGV60" s="60"/>
      <c r="BGW60" s="61"/>
      <c r="BGX60" s="97"/>
      <c r="BGY60" s="97"/>
      <c r="BGZ60" s="97"/>
      <c r="BHA60" s="104"/>
      <c r="BHB60" s="97"/>
      <c r="BHC60" s="97"/>
      <c r="BHD60" s="97"/>
      <c r="BHE60" s="145"/>
      <c r="BHF60" s="202"/>
      <c r="BHG60" s="146"/>
      <c r="BHH60" s="98"/>
      <c r="BHI60" s="97"/>
      <c r="BHJ60" s="97"/>
      <c r="BHK60" s="97"/>
      <c r="BHL60" s="97"/>
      <c r="BHM60" s="79"/>
      <c r="BHN60" s="79"/>
      <c r="BHO60" s="137"/>
      <c r="BHP60" s="96"/>
      <c r="BHQ60" s="79"/>
      <c r="BHR60" s="79"/>
      <c r="BHS60" s="79"/>
      <c r="BHT60" s="102"/>
      <c r="BHU60" s="60"/>
      <c r="BHV60" s="61"/>
      <c r="BHW60" s="97"/>
      <c r="BHX60" s="97"/>
      <c r="BHY60" s="97"/>
      <c r="BHZ60" s="104"/>
      <c r="BIA60" s="97"/>
      <c r="BIB60" s="97"/>
      <c r="BIC60" s="97"/>
      <c r="BID60" s="145"/>
      <c r="BIE60" s="202"/>
      <c r="BIF60" s="146"/>
      <c r="BIG60" s="98"/>
      <c r="BIH60" s="97"/>
      <c r="BII60" s="97"/>
      <c r="BIJ60" s="97"/>
      <c r="BIK60" s="97"/>
      <c r="BIL60" s="79"/>
      <c r="BIM60" s="79"/>
      <c r="BIN60" s="137"/>
      <c r="BIO60" s="96"/>
      <c r="BIP60" s="79"/>
      <c r="BIQ60" s="79"/>
      <c r="BIR60" s="79"/>
      <c r="BIS60" s="102"/>
      <c r="BIT60" s="60"/>
      <c r="BIU60" s="61"/>
      <c r="BIV60" s="97"/>
      <c r="BIW60" s="97"/>
      <c r="BIX60" s="97"/>
      <c r="BIY60" s="104"/>
      <c r="BIZ60" s="97"/>
      <c r="BJA60" s="97"/>
      <c r="BJB60" s="97"/>
      <c r="BJC60" s="145"/>
      <c r="BJD60" s="202"/>
      <c r="BJE60" s="146"/>
      <c r="BJF60" s="98"/>
      <c r="BJG60" s="97"/>
      <c r="BJH60" s="97"/>
      <c r="BJI60" s="97"/>
      <c r="BJJ60" s="97"/>
      <c r="BJK60" s="79"/>
      <c r="BJL60" s="79"/>
      <c r="BJM60" s="137"/>
      <c r="BJN60" s="96"/>
      <c r="BJO60" s="79"/>
      <c r="BJP60" s="79"/>
      <c r="BJQ60" s="79"/>
      <c r="BJR60" s="102"/>
      <c r="BJS60" s="60"/>
      <c r="BJT60" s="61"/>
      <c r="BJU60" s="97"/>
      <c r="BJV60" s="97"/>
      <c r="BJW60" s="97"/>
      <c r="BJX60" s="104"/>
      <c r="BJY60" s="97"/>
      <c r="BJZ60" s="97"/>
      <c r="BKA60" s="97"/>
      <c r="BKB60" s="145"/>
      <c r="BKC60" s="202"/>
      <c r="BKD60" s="146"/>
      <c r="BKE60" s="98"/>
      <c r="BKF60" s="97"/>
      <c r="BKG60" s="97"/>
      <c r="BKH60" s="97"/>
      <c r="BKI60" s="97"/>
      <c r="BKJ60" s="79"/>
      <c r="BKK60" s="79"/>
      <c r="BKL60" s="137"/>
      <c r="BKM60" s="96"/>
      <c r="BKN60" s="79"/>
      <c r="BKO60" s="79"/>
      <c r="BKP60" s="79"/>
      <c r="BKQ60" s="102"/>
      <c r="BKR60" s="60"/>
      <c r="BKS60" s="61"/>
      <c r="BKT60" s="97"/>
      <c r="BKU60" s="97"/>
      <c r="BKV60" s="97"/>
      <c r="BKW60" s="104"/>
      <c r="BKX60" s="97"/>
      <c r="BKY60" s="97"/>
      <c r="BKZ60" s="97"/>
      <c r="BLA60" s="145"/>
      <c r="BLB60" s="202"/>
      <c r="BLC60" s="146"/>
      <c r="BLD60" s="98"/>
      <c r="BLE60" s="97"/>
      <c r="BLF60" s="97"/>
      <c r="BLG60" s="97"/>
      <c r="BLH60" s="97"/>
      <c r="BLI60" s="79"/>
      <c r="BLJ60" s="79"/>
      <c r="BLK60" s="137"/>
      <c r="BLL60" s="96"/>
      <c r="BLM60" s="79"/>
      <c r="BLN60" s="79"/>
      <c r="BLO60" s="79"/>
      <c r="BLP60" s="102"/>
      <c r="BLQ60" s="60"/>
      <c r="BLR60" s="61"/>
      <c r="BLS60" s="97"/>
      <c r="BLT60" s="97"/>
      <c r="BLU60" s="97"/>
      <c r="BLV60" s="104"/>
      <c r="BLW60" s="97"/>
      <c r="BLX60" s="97"/>
      <c r="BLY60" s="97"/>
      <c r="BLZ60" s="145"/>
      <c r="BMA60" s="202"/>
      <c r="BMB60" s="146"/>
      <c r="BMC60" s="98"/>
      <c r="BMD60" s="97"/>
      <c r="BME60" s="97"/>
      <c r="BMF60" s="97"/>
      <c r="BMG60" s="97"/>
      <c r="BMH60" s="79"/>
      <c r="BMI60" s="79"/>
      <c r="BMJ60" s="137"/>
      <c r="BMK60" s="96"/>
      <c r="BML60" s="79"/>
      <c r="BMM60" s="79"/>
      <c r="BMN60" s="79"/>
      <c r="BMO60" s="102"/>
      <c r="BMP60" s="60"/>
      <c r="BMQ60" s="61"/>
      <c r="BMR60" s="97"/>
      <c r="BMS60" s="97"/>
      <c r="BMT60" s="97"/>
      <c r="BMU60" s="104"/>
      <c r="BMV60" s="97"/>
      <c r="BMW60" s="97"/>
      <c r="BMX60" s="97"/>
      <c r="BMY60" s="145"/>
      <c r="BMZ60" s="202"/>
      <c r="BNA60" s="146"/>
      <c r="BNB60" s="98"/>
      <c r="BNC60" s="97"/>
      <c r="BND60" s="97"/>
      <c r="BNE60" s="97"/>
      <c r="BNF60" s="97"/>
      <c r="BNG60" s="79"/>
      <c r="BNH60" s="79"/>
      <c r="BNI60" s="137"/>
      <c r="BNJ60" s="96"/>
      <c r="BNK60" s="79"/>
      <c r="BNL60" s="79"/>
      <c r="BNM60" s="79"/>
      <c r="BNN60" s="102"/>
      <c r="BNO60" s="60"/>
      <c r="BNP60" s="61"/>
      <c r="BNQ60" s="97"/>
      <c r="BNR60" s="97"/>
      <c r="BNS60" s="97"/>
      <c r="BNT60" s="104"/>
      <c r="BNU60" s="97"/>
      <c r="BNV60" s="97"/>
      <c r="BNW60" s="97"/>
      <c r="BNX60" s="145"/>
      <c r="BNY60" s="202"/>
      <c r="BNZ60" s="146"/>
      <c r="BOA60" s="98"/>
      <c r="BOB60" s="97"/>
      <c r="BOC60" s="97"/>
      <c r="BOD60" s="97"/>
      <c r="BOE60" s="97"/>
      <c r="BOF60" s="79"/>
      <c r="BOG60" s="79"/>
      <c r="BOH60" s="137"/>
      <c r="BOI60" s="96"/>
      <c r="BOJ60" s="79"/>
      <c r="BOK60" s="79"/>
      <c r="BOL60" s="79"/>
      <c r="BOM60" s="102"/>
      <c r="BON60" s="60"/>
      <c r="BOO60" s="61"/>
      <c r="BOP60" s="97"/>
      <c r="BOQ60" s="97"/>
      <c r="BOR60" s="97"/>
      <c r="BOS60" s="104"/>
      <c r="BOT60" s="97"/>
      <c r="BOU60" s="97"/>
      <c r="BOV60" s="97"/>
      <c r="BOW60" s="145"/>
      <c r="BOX60" s="202"/>
      <c r="BOY60" s="146"/>
      <c r="BOZ60" s="98"/>
      <c r="BPA60" s="97"/>
      <c r="BPB60" s="97"/>
      <c r="BPC60" s="97"/>
      <c r="BPD60" s="97"/>
      <c r="BPE60" s="79"/>
      <c r="BPF60" s="79"/>
      <c r="BPG60" s="137"/>
      <c r="BPH60" s="96"/>
      <c r="BPI60" s="79"/>
      <c r="BPJ60" s="79"/>
      <c r="BPK60" s="79"/>
      <c r="BPL60" s="102"/>
      <c r="BPM60" s="60"/>
      <c r="BPN60" s="61"/>
      <c r="BPO60" s="97"/>
      <c r="BPP60" s="97"/>
      <c r="BPQ60" s="97"/>
      <c r="BPR60" s="104"/>
      <c r="BPS60" s="97"/>
      <c r="BPT60" s="97"/>
      <c r="BPU60" s="97"/>
      <c r="BPV60" s="145"/>
      <c r="BPW60" s="202"/>
      <c r="BPX60" s="146"/>
      <c r="BPY60" s="98"/>
      <c r="BPZ60" s="97"/>
      <c r="BQA60" s="97"/>
      <c r="BQB60" s="97"/>
      <c r="BQC60" s="97"/>
      <c r="BQD60" s="79"/>
      <c r="BQE60" s="79"/>
      <c r="BQF60" s="137"/>
      <c r="BQG60" s="96"/>
      <c r="BQH60" s="79"/>
      <c r="BQI60" s="79"/>
      <c r="BQJ60" s="79"/>
      <c r="BQK60" s="102"/>
      <c r="BQL60" s="60"/>
      <c r="BQM60" s="61"/>
      <c r="BQN60" s="97"/>
      <c r="BQO60" s="97"/>
      <c r="BQP60" s="97"/>
      <c r="BQQ60" s="104"/>
      <c r="BQR60" s="97"/>
      <c r="BQS60" s="97"/>
      <c r="BQT60" s="97"/>
      <c r="BQU60" s="145"/>
      <c r="BQV60" s="202"/>
      <c r="BQW60" s="146"/>
      <c r="BQX60" s="98"/>
      <c r="BQY60" s="97"/>
      <c r="BQZ60" s="97"/>
      <c r="BRA60" s="97"/>
      <c r="BRB60" s="97"/>
      <c r="BRC60" s="79"/>
      <c r="BRD60" s="79"/>
      <c r="BRE60" s="137"/>
      <c r="BRF60" s="96"/>
      <c r="BRG60" s="79"/>
      <c r="BRH60" s="79"/>
      <c r="BRI60" s="79"/>
      <c r="BRJ60" s="102"/>
      <c r="BRK60" s="60"/>
      <c r="BRL60" s="61"/>
      <c r="BRM60" s="97"/>
      <c r="BRN60" s="97"/>
      <c r="BRO60" s="97"/>
      <c r="BRP60" s="104"/>
      <c r="BRQ60" s="97"/>
      <c r="BRR60" s="97"/>
      <c r="BRS60" s="97"/>
      <c r="BRT60" s="145"/>
      <c r="BRU60" s="202"/>
      <c r="BRV60" s="146"/>
      <c r="BRW60" s="98"/>
      <c r="BRX60" s="97"/>
      <c r="BRY60" s="97"/>
      <c r="BRZ60" s="97"/>
      <c r="BSA60" s="97"/>
      <c r="BSB60" s="79"/>
      <c r="BSC60" s="79"/>
      <c r="BSD60" s="137"/>
      <c r="BSE60" s="96"/>
      <c r="BSF60" s="79"/>
      <c r="BSG60" s="79"/>
      <c r="BSH60" s="79"/>
      <c r="BSI60" s="102"/>
      <c r="BSJ60" s="60"/>
      <c r="BSK60" s="61"/>
      <c r="BSL60" s="97"/>
      <c r="BSM60" s="97"/>
      <c r="BSN60" s="97"/>
      <c r="BSO60" s="104"/>
      <c r="BSP60" s="97"/>
      <c r="BSQ60" s="97"/>
      <c r="BSR60" s="97"/>
      <c r="BSS60" s="145"/>
      <c r="BST60" s="202"/>
      <c r="BSU60" s="146"/>
      <c r="BSV60" s="98"/>
      <c r="BSW60" s="97"/>
      <c r="BSX60" s="97"/>
      <c r="BSY60" s="97"/>
      <c r="BSZ60" s="97"/>
      <c r="BTA60" s="79"/>
      <c r="BTB60" s="79"/>
      <c r="BTC60" s="137"/>
      <c r="BTD60" s="96"/>
      <c r="BTE60" s="79"/>
      <c r="BTF60" s="79"/>
      <c r="BTG60" s="79"/>
      <c r="BTH60" s="102"/>
      <c r="BTI60" s="60"/>
      <c r="BTJ60" s="61"/>
      <c r="BTK60" s="97"/>
      <c r="BTL60" s="97"/>
      <c r="BTM60" s="97"/>
      <c r="BTN60" s="104"/>
      <c r="BTO60" s="97"/>
      <c r="BTP60" s="97"/>
      <c r="BTQ60" s="97"/>
      <c r="BTR60" s="145"/>
      <c r="BTS60" s="202"/>
      <c r="BTT60" s="146"/>
      <c r="BTU60" s="98"/>
      <c r="BTV60" s="97"/>
      <c r="BTW60" s="97"/>
      <c r="BTX60" s="97"/>
      <c r="BTY60" s="97"/>
      <c r="BTZ60" s="79"/>
      <c r="BUA60" s="79"/>
      <c r="BUB60" s="137"/>
      <c r="BUC60" s="96"/>
      <c r="BUD60" s="79"/>
      <c r="BUE60" s="79"/>
      <c r="BUF60" s="79"/>
      <c r="BUG60" s="102"/>
      <c r="BUH60" s="60"/>
      <c r="BUI60" s="61"/>
      <c r="BUJ60" s="97"/>
      <c r="BUK60" s="97"/>
      <c r="BUL60" s="97"/>
      <c r="BUM60" s="104"/>
      <c r="BUN60" s="97"/>
      <c r="BUO60" s="97"/>
      <c r="BUP60" s="97"/>
      <c r="BUQ60" s="145"/>
      <c r="BUR60" s="202"/>
      <c r="BUS60" s="146"/>
      <c r="BUT60" s="98"/>
      <c r="BUU60" s="97"/>
      <c r="BUV60" s="97"/>
      <c r="BUW60" s="97"/>
      <c r="BUX60" s="97"/>
      <c r="BUY60" s="79"/>
      <c r="BUZ60" s="79"/>
      <c r="BVA60" s="137"/>
      <c r="BVB60" s="96"/>
      <c r="BVC60" s="79"/>
      <c r="BVD60" s="79"/>
      <c r="BVE60" s="79"/>
      <c r="BVF60" s="102"/>
      <c r="BVG60" s="60"/>
      <c r="BVH60" s="61"/>
      <c r="BVI60" s="97"/>
      <c r="BVJ60" s="97"/>
      <c r="BVK60" s="97"/>
      <c r="BVL60" s="104"/>
      <c r="BVM60" s="97"/>
      <c r="BVN60" s="97"/>
      <c r="BVO60" s="97"/>
      <c r="BVP60" s="145"/>
      <c r="BVQ60" s="202"/>
      <c r="BVR60" s="146"/>
      <c r="BVS60" s="98"/>
      <c r="BVT60" s="97"/>
      <c r="BVU60" s="97"/>
      <c r="BVV60" s="97"/>
      <c r="BVW60" s="97"/>
      <c r="BVX60" s="79"/>
      <c r="BVY60" s="79"/>
      <c r="BVZ60" s="137"/>
      <c r="BWA60" s="96"/>
      <c r="BWB60" s="79"/>
      <c r="BWC60" s="79"/>
      <c r="BWD60" s="79"/>
      <c r="BWE60" s="102"/>
      <c r="BWF60" s="60"/>
      <c r="BWG60" s="61"/>
      <c r="BWH60" s="97"/>
      <c r="BWI60" s="97"/>
      <c r="BWJ60" s="97"/>
      <c r="BWK60" s="104"/>
      <c r="BWL60" s="97"/>
      <c r="BWM60" s="97"/>
      <c r="BWN60" s="97"/>
      <c r="BWO60" s="145"/>
      <c r="BWP60" s="202"/>
      <c r="BWQ60" s="146"/>
      <c r="BWR60" s="98"/>
      <c r="BWS60" s="97"/>
      <c r="BWT60" s="97"/>
      <c r="BWU60" s="97"/>
      <c r="BWV60" s="97"/>
      <c r="BWW60" s="79"/>
      <c r="BWX60" s="79"/>
      <c r="BWY60" s="137"/>
      <c r="BWZ60" s="96"/>
      <c r="BXA60" s="79"/>
      <c r="BXB60" s="79"/>
      <c r="BXC60" s="79"/>
      <c r="BXD60" s="102"/>
      <c r="BXE60" s="60"/>
      <c r="BXF60" s="61"/>
      <c r="BXG60" s="97"/>
      <c r="BXH60" s="97"/>
      <c r="BXI60" s="97"/>
      <c r="BXJ60" s="104"/>
      <c r="BXK60" s="97"/>
      <c r="BXL60" s="97"/>
      <c r="BXM60" s="97"/>
      <c r="BXN60" s="145"/>
      <c r="BXO60" s="202"/>
      <c r="BXP60" s="146"/>
      <c r="BXQ60" s="98"/>
      <c r="BXR60" s="97"/>
      <c r="BXS60" s="97"/>
      <c r="BXT60" s="97"/>
      <c r="BXU60" s="97"/>
      <c r="BXV60" s="79"/>
      <c r="BXW60" s="79"/>
      <c r="BXX60" s="137"/>
      <c r="BXY60" s="96"/>
      <c r="BXZ60" s="79"/>
      <c r="BYA60" s="79"/>
      <c r="BYB60" s="79"/>
      <c r="BYC60" s="102"/>
      <c r="BYD60" s="60"/>
      <c r="BYE60" s="61"/>
      <c r="BYF60" s="97"/>
      <c r="BYG60" s="97"/>
      <c r="BYH60" s="97"/>
      <c r="BYI60" s="104"/>
      <c r="BYJ60" s="97"/>
      <c r="BYK60" s="97"/>
      <c r="BYL60" s="97"/>
      <c r="BYM60" s="145"/>
      <c r="BYN60" s="202"/>
      <c r="BYO60" s="146"/>
      <c r="BYP60" s="98"/>
      <c r="BYQ60" s="97"/>
      <c r="BYR60" s="97"/>
      <c r="BYS60" s="97"/>
      <c r="BYT60" s="97"/>
      <c r="BYU60" s="79"/>
      <c r="BYV60" s="79"/>
      <c r="BYW60" s="137"/>
      <c r="BYX60" s="96"/>
      <c r="BYY60" s="79"/>
      <c r="BYZ60" s="79"/>
      <c r="BZA60" s="79"/>
      <c r="BZB60" s="102"/>
      <c r="BZC60" s="60"/>
      <c r="BZD60" s="61"/>
      <c r="BZE60" s="97"/>
      <c r="BZF60" s="97"/>
      <c r="BZG60" s="97"/>
      <c r="BZH60" s="104"/>
      <c r="BZI60" s="97"/>
      <c r="BZJ60" s="97"/>
      <c r="BZK60" s="97"/>
      <c r="BZL60" s="145"/>
      <c r="BZM60" s="202"/>
      <c r="BZN60" s="146"/>
      <c r="BZO60" s="98"/>
      <c r="BZP60" s="97"/>
      <c r="BZQ60" s="97"/>
      <c r="BZR60" s="97"/>
      <c r="BZS60" s="97"/>
      <c r="BZT60" s="79"/>
      <c r="BZU60" s="79"/>
      <c r="BZV60" s="137"/>
      <c r="BZW60" s="96"/>
      <c r="BZX60" s="79"/>
      <c r="BZY60" s="79"/>
      <c r="BZZ60" s="79"/>
      <c r="CAA60" s="102"/>
      <c r="CAB60" s="60"/>
      <c r="CAC60" s="61"/>
      <c r="CAD60" s="97"/>
      <c r="CAE60" s="97"/>
      <c r="CAF60" s="97"/>
      <c r="CAG60" s="104"/>
      <c r="CAH60" s="97"/>
      <c r="CAI60" s="97"/>
      <c r="CAJ60" s="97"/>
      <c r="CAK60" s="145"/>
      <c r="CAL60" s="202"/>
      <c r="CAM60" s="146"/>
      <c r="CAN60" s="98"/>
      <c r="CAO60" s="97"/>
      <c r="CAP60" s="97"/>
      <c r="CAQ60" s="97"/>
      <c r="CAR60" s="97"/>
      <c r="CAS60" s="79"/>
      <c r="CAT60" s="79"/>
      <c r="CAU60" s="137"/>
      <c r="CAV60" s="96"/>
      <c r="CAW60" s="79"/>
      <c r="CAX60" s="79"/>
      <c r="CAY60" s="79"/>
      <c r="CAZ60" s="102"/>
      <c r="CBA60" s="60"/>
      <c r="CBB60" s="61"/>
      <c r="CBC60" s="97"/>
      <c r="CBD60" s="97"/>
      <c r="CBE60" s="97"/>
      <c r="CBF60" s="104"/>
      <c r="CBG60" s="97"/>
      <c r="CBH60" s="97"/>
      <c r="CBI60" s="97"/>
      <c r="CBJ60" s="145"/>
      <c r="CBK60" s="202"/>
      <c r="CBL60" s="146"/>
      <c r="CBM60" s="98"/>
      <c r="CBN60" s="97"/>
      <c r="CBO60" s="97"/>
      <c r="CBP60" s="97"/>
      <c r="CBQ60" s="97"/>
      <c r="CBR60" s="79"/>
      <c r="CBS60" s="79"/>
      <c r="CBT60" s="137"/>
      <c r="CBU60" s="96"/>
      <c r="CBV60" s="79"/>
      <c r="CBW60" s="79"/>
      <c r="CBX60" s="79"/>
      <c r="CBY60" s="102"/>
      <c r="CBZ60" s="60"/>
      <c r="CCA60" s="61"/>
      <c r="CCB60" s="97"/>
      <c r="CCC60" s="97"/>
      <c r="CCD60" s="97"/>
      <c r="CCE60" s="104"/>
      <c r="CCF60" s="97"/>
      <c r="CCG60" s="97"/>
      <c r="CCH60" s="97"/>
      <c r="CCI60" s="145"/>
      <c r="CCJ60" s="202"/>
      <c r="CCK60" s="146"/>
      <c r="CCL60" s="98"/>
      <c r="CCM60" s="97"/>
      <c r="CCN60" s="97"/>
      <c r="CCO60" s="97"/>
      <c r="CCP60" s="97"/>
      <c r="CCQ60" s="79"/>
      <c r="CCR60" s="79"/>
      <c r="CCS60" s="137"/>
      <c r="CCT60" s="96"/>
      <c r="CCU60" s="79"/>
      <c r="CCV60" s="79"/>
      <c r="CCW60" s="79"/>
      <c r="CCX60" s="102"/>
      <c r="CCY60" s="60"/>
      <c r="CCZ60" s="61"/>
      <c r="CDA60" s="97"/>
      <c r="CDB60" s="97"/>
      <c r="CDC60" s="97"/>
      <c r="CDD60" s="104"/>
      <c r="CDE60" s="97"/>
      <c r="CDF60" s="97"/>
      <c r="CDG60" s="97"/>
      <c r="CDH60" s="145"/>
      <c r="CDI60" s="202"/>
      <c r="CDJ60" s="146"/>
      <c r="CDK60" s="98"/>
      <c r="CDL60" s="97"/>
      <c r="CDM60" s="97"/>
      <c r="CDN60" s="97"/>
      <c r="CDO60" s="97"/>
      <c r="CDP60" s="79"/>
      <c r="CDQ60" s="79"/>
      <c r="CDR60" s="137"/>
      <c r="CDS60" s="96"/>
      <c r="CDT60" s="79"/>
      <c r="CDU60" s="79"/>
      <c r="CDV60" s="79"/>
      <c r="CDW60" s="102"/>
      <c r="CDX60" s="60"/>
      <c r="CDY60" s="61"/>
      <c r="CDZ60" s="97"/>
      <c r="CEA60" s="97"/>
      <c r="CEB60" s="97"/>
      <c r="CEC60" s="104"/>
      <c r="CED60" s="97"/>
      <c r="CEE60" s="97"/>
      <c r="CEF60" s="97"/>
      <c r="CEG60" s="145"/>
      <c r="CEH60" s="202"/>
      <c r="CEI60" s="146"/>
      <c r="CEJ60" s="98"/>
      <c r="CEK60" s="97"/>
      <c r="CEL60" s="97"/>
      <c r="CEM60" s="97"/>
      <c r="CEN60" s="97"/>
      <c r="CEO60" s="79"/>
      <c r="CEP60" s="79"/>
      <c r="CEQ60" s="137"/>
      <c r="CER60" s="96"/>
      <c r="CES60" s="79"/>
      <c r="CET60" s="79"/>
      <c r="CEU60" s="79"/>
      <c r="CEV60" s="102"/>
      <c r="CEW60" s="60"/>
      <c r="CEX60" s="61"/>
      <c r="CEY60" s="97"/>
      <c r="CEZ60" s="97"/>
      <c r="CFA60" s="97"/>
      <c r="CFB60" s="104"/>
      <c r="CFC60" s="97"/>
      <c r="CFD60" s="97"/>
      <c r="CFE60" s="97"/>
      <c r="CFF60" s="145"/>
      <c r="CFG60" s="202"/>
      <c r="CFH60" s="146"/>
      <c r="CFI60" s="98"/>
      <c r="CFJ60" s="97"/>
      <c r="CFK60" s="97"/>
      <c r="CFL60" s="97"/>
      <c r="CFM60" s="97"/>
      <c r="CFN60" s="79"/>
      <c r="CFO60" s="79"/>
      <c r="CFP60" s="137"/>
      <c r="CFQ60" s="96"/>
      <c r="CFR60" s="79"/>
      <c r="CFS60" s="79"/>
      <c r="CFT60" s="79"/>
      <c r="CFU60" s="102"/>
      <c r="CFV60" s="60"/>
      <c r="CFW60" s="61"/>
      <c r="CFX60" s="97"/>
      <c r="CFY60" s="97"/>
      <c r="CFZ60" s="97"/>
      <c r="CGA60" s="104"/>
      <c r="CGB60" s="97"/>
      <c r="CGC60" s="97"/>
      <c r="CGD60" s="97"/>
      <c r="CGE60" s="145"/>
      <c r="CGF60" s="202"/>
      <c r="CGG60" s="146"/>
      <c r="CGH60" s="98"/>
      <c r="CGI60" s="97"/>
      <c r="CGJ60" s="97"/>
      <c r="CGK60" s="97"/>
      <c r="CGL60" s="97"/>
      <c r="CGM60" s="79"/>
      <c r="CGN60" s="79"/>
      <c r="CGO60" s="137"/>
      <c r="CGP60" s="96"/>
      <c r="CGQ60" s="79"/>
      <c r="CGR60" s="79"/>
      <c r="CGS60" s="79"/>
      <c r="CGT60" s="102"/>
      <c r="CGU60" s="60"/>
      <c r="CGV60" s="61"/>
      <c r="CGW60" s="97"/>
      <c r="CGX60" s="97"/>
      <c r="CGY60" s="97"/>
      <c r="CGZ60" s="104"/>
      <c r="CHA60" s="97"/>
      <c r="CHB60" s="97"/>
      <c r="CHC60" s="97"/>
      <c r="CHD60" s="145"/>
      <c r="CHE60" s="202"/>
      <c r="CHF60" s="146"/>
      <c r="CHG60" s="98"/>
      <c r="CHH60" s="97"/>
      <c r="CHI60" s="97"/>
      <c r="CHJ60" s="97"/>
      <c r="CHK60" s="97"/>
      <c r="CHL60" s="79"/>
      <c r="CHM60" s="79"/>
      <c r="CHN60" s="137"/>
      <c r="CHO60" s="96"/>
      <c r="CHP60" s="79"/>
      <c r="CHQ60" s="79"/>
      <c r="CHR60" s="79"/>
      <c r="CHS60" s="102"/>
      <c r="CHT60" s="60"/>
      <c r="CHU60" s="61"/>
      <c r="CHV60" s="97"/>
      <c r="CHW60" s="97"/>
      <c r="CHX60" s="97"/>
      <c r="CHY60" s="104"/>
      <c r="CHZ60" s="97"/>
      <c r="CIA60" s="97"/>
      <c r="CIB60" s="97"/>
      <c r="CIC60" s="145"/>
      <c r="CID60" s="202"/>
      <c r="CIE60" s="146"/>
      <c r="CIF60" s="98"/>
      <c r="CIG60" s="97"/>
      <c r="CIH60" s="97"/>
      <c r="CII60" s="97"/>
      <c r="CIJ60" s="97"/>
      <c r="CIK60" s="79"/>
      <c r="CIL60" s="79"/>
      <c r="CIM60" s="137"/>
      <c r="CIN60" s="96"/>
      <c r="CIO60" s="79"/>
      <c r="CIP60" s="79"/>
      <c r="CIQ60" s="79"/>
      <c r="CIR60" s="102"/>
      <c r="CIS60" s="60"/>
      <c r="CIT60" s="61"/>
      <c r="CIU60" s="97"/>
      <c r="CIV60" s="97"/>
      <c r="CIW60" s="97"/>
      <c r="CIX60" s="104"/>
      <c r="CIY60" s="97"/>
      <c r="CIZ60" s="97"/>
      <c r="CJA60" s="97"/>
      <c r="CJB60" s="145"/>
      <c r="CJC60" s="202"/>
      <c r="CJD60" s="146"/>
      <c r="CJE60" s="98"/>
      <c r="CJF60" s="97"/>
      <c r="CJG60" s="97"/>
      <c r="CJH60" s="97"/>
      <c r="CJI60" s="97"/>
      <c r="CJJ60" s="79"/>
      <c r="CJK60" s="79"/>
      <c r="CJL60" s="137"/>
      <c r="CJM60" s="96"/>
      <c r="CJN60" s="79"/>
      <c r="CJO60" s="79"/>
      <c r="CJP60" s="79"/>
      <c r="CJQ60" s="102"/>
      <c r="CJR60" s="60"/>
      <c r="CJS60" s="61"/>
      <c r="CJT60" s="97"/>
      <c r="CJU60" s="97"/>
      <c r="CJV60" s="97"/>
      <c r="CJW60" s="104"/>
      <c r="CJX60" s="97"/>
      <c r="CJY60" s="97"/>
      <c r="CJZ60" s="97"/>
      <c r="CKA60" s="145"/>
      <c r="CKB60" s="202"/>
      <c r="CKC60" s="146"/>
      <c r="CKD60" s="98"/>
      <c r="CKE60" s="97"/>
      <c r="CKF60" s="97"/>
      <c r="CKG60" s="97"/>
      <c r="CKH60" s="97"/>
      <c r="CKI60" s="79"/>
      <c r="CKJ60" s="79"/>
      <c r="CKK60" s="137"/>
      <c r="CKL60" s="96"/>
      <c r="CKM60" s="79"/>
      <c r="CKN60" s="79"/>
      <c r="CKO60" s="79"/>
      <c r="CKP60" s="102"/>
      <c r="CKQ60" s="60"/>
      <c r="CKR60" s="61"/>
      <c r="CKS60" s="97"/>
      <c r="CKT60" s="97"/>
      <c r="CKU60" s="97"/>
      <c r="CKV60" s="104"/>
      <c r="CKW60" s="97"/>
      <c r="CKX60" s="97"/>
      <c r="CKY60" s="97"/>
      <c r="CKZ60" s="145"/>
      <c r="CLA60" s="202"/>
      <c r="CLB60" s="146"/>
      <c r="CLC60" s="98"/>
      <c r="CLD60" s="97"/>
      <c r="CLE60" s="97"/>
      <c r="CLF60" s="97"/>
      <c r="CLG60" s="97"/>
      <c r="CLH60" s="79"/>
      <c r="CLI60" s="79"/>
      <c r="CLJ60" s="137"/>
      <c r="CLK60" s="96"/>
      <c r="CLL60" s="79"/>
      <c r="CLM60" s="79"/>
      <c r="CLN60" s="79"/>
      <c r="CLO60" s="102"/>
      <c r="CLP60" s="60"/>
      <c r="CLQ60" s="61"/>
      <c r="CLR60" s="97"/>
      <c r="CLS60" s="97"/>
      <c r="CLT60" s="97"/>
      <c r="CLU60" s="104"/>
      <c r="CLV60" s="97"/>
      <c r="CLW60" s="97"/>
      <c r="CLX60" s="97"/>
      <c r="CLY60" s="145"/>
      <c r="CLZ60" s="202"/>
      <c r="CMA60" s="146"/>
      <c r="CMB60" s="98"/>
      <c r="CMC60" s="97"/>
      <c r="CMD60" s="97"/>
      <c r="CME60" s="97"/>
      <c r="CMF60" s="97"/>
      <c r="CMG60" s="79"/>
      <c r="CMH60" s="79"/>
      <c r="CMI60" s="137"/>
      <c r="CMJ60" s="96"/>
      <c r="CMK60" s="79"/>
      <c r="CML60" s="79"/>
      <c r="CMM60" s="79"/>
      <c r="CMN60" s="102"/>
      <c r="CMO60" s="60"/>
      <c r="CMP60" s="61"/>
      <c r="CMQ60" s="97"/>
      <c r="CMR60" s="97"/>
      <c r="CMS60" s="97"/>
      <c r="CMT60" s="104"/>
      <c r="CMU60" s="97"/>
      <c r="CMV60" s="97"/>
      <c r="CMW60" s="97"/>
      <c r="CMX60" s="145"/>
      <c r="CMY60" s="202"/>
      <c r="CMZ60" s="146"/>
      <c r="CNA60" s="98"/>
      <c r="CNB60" s="97"/>
      <c r="CNC60" s="97"/>
      <c r="CND60" s="97"/>
      <c r="CNE60" s="97"/>
      <c r="CNF60" s="79"/>
      <c r="CNG60" s="79"/>
      <c r="CNH60" s="137"/>
      <c r="CNI60" s="96"/>
      <c r="CNJ60" s="79"/>
      <c r="CNK60" s="79"/>
      <c r="CNL60" s="79"/>
      <c r="CNM60" s="102"/>
      <c r="CNN60" s="60"/>
      <c r="CNO60" s="61"/>
      <c r="CNP60" s="97"/>
      <c r="CNQ60" s="97"/>
      <c r="CNR60" s="97"/>
      <c r="CNS60" s="104"/>
      <c r="CNT60" s="97"/>
      <c r="CNU60" s="97"/>
      <c r="CNV60" s="97"/>
      <c r="CNW60" s="145"/>
      <c r="CNX60" s="202"/>
      <c r="CNY60" s="146"/>
      <c r="CNZ60" s="98"/>
      <c r="COA60" s="97"/>
      <c r="COB60" s="97"/>
      <c r="COC60" s="97"/>
      <c r="COD60" s="97"/>
      <c r="COE60" s="79"/>
      <c r="COF60" s="79"/>
      <c r="COG60" s="137"/>
      <c r="COH60" s="96"/>
      <c r="COI60" s="79"/>
      <c r="COJ60" s="79"/>
      <c r="COK60" s="79"/>
      <c r="COL60" s="102"/>
      <c r="COM60" s="60"/>
      <c r="CON60" s="61"/>
      <c r="COO60" s="97"/>
      <c r="COP60" s="97"/>
      <c r="COQ60" s="97"/>
      <c r="COR60" s="104"/>
      <c r="COS60" s="97"/>
      <c r="COT60" s="97"/>
      <c r="COU60" s="97"/>
      <c r="COV60" s="145"/>
      <c r="COW60" s="202"/>
      <c r="COX60" s="146"/>
      <c r="COY60" s="98"/>
      <c r="COZ60" s="97"/>
      <c r="CPA60" s="97"/>
      <c r="CPB60" s="97"/>
      <c r="CPC60" s="97"/>
      <c r="CPD60" s="79"/>
      <c r="CPE60" s="79"/>
      <c r="CPF60" s="137"/>
      <c r="CPG60" s="96"/>
      <c r="CPH60" s="79"/>
      <c r="CPI60" s="79"/>
      <c r="CPJ60" s="79"/>
      <c r="CPK60" s="102"/>
      <c r="CPL60" s="60"/>
      <c r="CPM60" s="61"/>
      <c r="CPN60" s="97"/>
      <c r="CPO60" s="97"/>
      <c r="CPP60" s="97"/>
      <c r="CPQ60" s="104"/>
      <c r="CPR60" s="97"/>
      <c r="CPS60" s="97"/>
      <c r="CPT60" s="97"/>
      <c r="CPU60" s="145"/>
      <c r="CPV60" s="202"/>
      <c r="CPW60" s="146"/>
      <c r="CPX60" s="98"/>
      <c r="CPY60" s="97"/>
      <c r="CPZ60" s="97"/>
      <c r="CQA60" s="97"/>
      <c r="CQB60" s="97"/>
      <c r="CQC60" s="79"/>
      <c r="CQD60" s="79"/>
      <c r="CQE60" s="137"/>
      <c r="CQF60" s="96"/>
      <c r="CQG60" s="79"/>
      <c r="CQH60" s="79"/>
      <c r="CQI60" s="79"/>
      <c r="CQJ60" s="102"/>
      <c r="CQK60" s="60"/>
      <c r="CQL60" s="61"/>
      <c r="CQM60" s="97"/>
      <c r="CQN60" s="97"/>
      <c r="CQO60" s="97"/>
      <c r="CQP60" s="104"/>
      <c r="CQQ60" s="97"/>
      <c r="CQR60" s="97"/>
      <c r="CQS60" s="97"/>
      <c r="CQT60" s="145"/>
      <c r="CQU60" s="202"/>
      <c r="CQV60" s="146"/>
      <c r="CQW60" s="98"/>
      <c r="CQX60" s="97"/>
      <c r="CQY60" s="97"/>
      <c r="CQZ60" s="97"/>
      <c r="CRA60" s="97"/>
      <c r="CRB60" s="79"/>
      <c r="CRC60" s="79"/>
      <c r="CRD60" s="137"/>
      <c r="CRE60" s="96"/>
      <c r="CRF60" s="79"/>
      <c r="CRG60" s="79"/>
      <c r="CRH60" s="79"/>
      <c r="CRI60" s="102"/>
      <c r="CRJ60" s="60"/>
      <c r="CRK60" s="61"/>
      <c r="CRL60" s="97"/>
      <c r="CRM60" s="97"/>
      <c r="CRN60" s="97"/>
      <c r="CRO60" s="104"/>
      <c r="CRP60" s="97"/>
      <c r="CRQ60" s="97"/>
      <c r="CRR60" s="97"/>
      <c r="CRS60" s="145"/>
      <c r="CRT60" s="202"/>
      <c r="CRU60" s="146"/>
      <c r="CRV60" s="98"/>
      <c r="CRW60" s="97"/>
      <c r="CRX60" s="97"/>
      <c r="CRY60" s="97"/>
      <c r="CRZ60" s="97"/>
      <c r="CSA60" s="79"/>
      <c r="CSB60" s="79"/>
      <c r="CSC60" s="137"/>
      <c r="CSD60" s="96"/>
      <c r="CSE60" s="79"/>
      <c r="CSF60" s="79"/>
      <c r="CSG60" s="79"/>
      <c r="CSH60" s="102"/>
      <c r="CSI60" s="60"/>
      <c r="CSJ60" s="61"/>
      <c r="CSK60" s="97"/>
      <c r="CSL60" s="97"/>
      <c r="CSM60" s="97"/>
      <c r="CSN60" s="104"/>
      <c r="CSO60" s="97"/>
      <c r="CSP60" s="97"/>
      <c r="CSQ60" s="97"/>
      <c r="CSR60" s="145"/>
      <c r="CSS60" s="202"/>
      <c r="CST60" s="146"/>
      <c r="CSU60" s="98"/>
      <c r="CSV60" s="97"/>
      <c r="CSW60" s="97"/>
      <c r="CSX60" s="97"/>
      <c r="CSY60" s="97"/>
      <c r="CSZ60" s="79"/>
      <c r="CTA60" s="79"/>
      <c r="CTB60" s="137"/>
      <c r="CTC60" s="96"/>
      <c r="CTD60" s="79"/>
      <c r="CTE60" s="79"/>
      <c r="CTF60" s="79"/>
      <c r="CTG60" s="102"/>
      <c r="CTH60" s="60"/>
      <c r="CTI60" s="61"/>
      <c r="CTJ60" s="97"/>
      <c r="CTK60" s="97"/>
      <c r="CTL60" s="97"/>
      <c r="CTM60" s="104"/>
      <c r="CTN60" s="97"/>
      <c r="CTO60" s="97"/>
      <c r="CTP60" s="97"/>
      <c r="CTQ60" s="145"/>
      <c r="CTR60" s="202"/>
      <c r="CTS60" s="146"/>
      <c r="CTT60" s="98"/>
      <c r="CTU60" s="97"/>
      <c r="CTV60" s="97"/>
      <c r="CTW60" s="97"/>
      <c r="CTX60" s="97"/>
      <c r="CTY60" s="79"/>
      <c r="CTZ60" s="79"/>
      <c r="CUA60" s="137"/>
      <c r="CUB60" s="96"/>
      <c r="CUC60" s="79"/>
      <c r="CUD60" s="79"/>
      <c r="CUE60" s="79"/>
      <c r="CUF60" s="102"/>
      <c r="CUG60" s="60"/>
      <c r="CUH60" s="61"/>
      <c r="CUI60" s="97"/>
      <c r="CUJ60" s="97"/>
      <c r="CUK60" s="97"/>
      <c r="CUL60" s="104"/>
      <c r="CUM60" s="97"/>
      <c r="CUN60" s="97"/>
      <c r="CUO60" s="97"/>
      <c r="CUP60" s="145"/>
      <c r="CUQ60" s="202"/>
      <c r="CUR60" s="146"/>
      <c r="CUS60" s="98"/>
      <c r="CUT60" s="97"/>
      <c r="CUU60" s="97"/>
      <c r="CUV60" s="97"/>
      <c r="CUW60" s="97"/>
      <c r="CUX60" s="79"/>
      <c r="CUY60" s="79"/>
      <c r="CUZ60" s="137"/>
      <c r="CVA60" s="96"/>
      <c r="CVB60" s="79"/>
      <c r="CVC60" s="79"/>
      <c r="CVD60" s="79"/>
      <c r="CVE60" s="102"/>
      <c r="CVF60" s="60"/>
      <c r="CVG60" s="61"/>
      <c r="CVH60" s="97"/>
      <c r="CVI60" s="97"/>
      <c r="CVJ60" s="97"/>
      <c r="CVK60" s="104"/>
      <c r="CVL60" s="97"/>
      <c r="CVM60" s="97"/>
      <c r="CVN60" s="97"/>
      <c r="CVO60" s="145"/>
      <c r="CVP60" s="202"/>
      <c r="CVQ60" s="146"/>
      <c r="CVR60" s="98"/>
      <c r="CVS60" s="97"/>
      <c r="CVT60" s="97"/>
      <c r="CVU60" s="97"/>
      <c r="CVV60" s="97"/>
      <c r="CVW60" s="79"/>
      <c r="CVX60" s="79"/>
      <c r="CVY60" s="137"/>
      <c r="CVZ60" s="96"/>
      <c r="CWA60" s="79"/>
      <c r="CWB60" s="79"/>
      <c r="CWC60" s="79"/>
      <c r="CWD60" s="102"/>
      <c r="CWE60" s="60"/>
      <c r="CWF60" s="61"/>
      <c r="CWG60" s="97"/>
      <c r="CWH60" s="97"/>
      <c r="CWI60" s="97"/>
      <c r="CWJ60" s="104"/>
      <c r="CWK60" s="97"/>
      <c r="CWL60" s="97"/>
      <c r="CWM60" s="97"/>
      <c r="CWN60" s="145"/>
      <c r="CWO60" s="202"/>
      <c r="CWP60" s="146"/>
      <c r="CWQ60" s="98"/>
      <c r="CWR60" s="97"/>
      <c r="CWS60" s="97"/>
      <c r="CWT60" s="97"/>
      <c r="CWU60" s="97"/>
      <c r="CWV60" s="79"/>
      <c r="CWW60" s="79"/>
      <c r="CWX60" s="137"/>
      <c r="CWY60" s="96"/>
      <c r="CWZ60" s="79"/>
      <c r="CXA60" s="79"/>
      <c r="CXB60" s="79"/>
      <c r="CXC60" s="102"/>
      <c r="CXD60" s="60"/>
      <c r="CXE60" s="61"/>
      <c r="CXF60" s="97"/>
      <c r="CXG60" s="97"/>
      <c r="CXH60" s="97"/>
      <c r="CXI60" s="104"/>
      <c r="CXJ60" s="97"/>
      <c r="CXK60" s="97"/>
      <c r="CXL60" s="97"/>
      <c r="CXM60" s="145"/>
      <c r="CXN60" s="202"/>
      <c r="CXO60" s="146"/>
      <c r="CXP60" s="98"/>
      <c r="CXQ60" s="97"/>
      <c r="CXR60" s="97"/>
      <c r="CXS60" s="97"/>
      <c r="CXT60" s="97"/>
      <c r="CXU60" s="79"/>
      <c r="CXV60" s="79"/>
      <c r="CXW60" s="137"/>
      <c r="CXX60" s="96"/>
      <c r="CXY60" s="79"/>
      <c r="CXZ60" s="79"/>
      <c r="CYA60" s="79"/>
      <c r="CYB60" s="102"/>
      <c r="CYC60" s="60"/>
      <c r="CYD60" s="61"/>
      <c r="CYE60" s="97"/>
      <c r="CYF60" s="97"/>
      <c r="CYG60" s="97"/>
      <c r="CYH60" s="104"/>
      <c r="CYI60" s="97"/>
      <c r="CYJ60" s="97"/>
      <c r="CYK60" s="97"/>
      <c r="CYL60" s="145"/>
      <c r="CYM60" s="202"/>
      <c r="CYN60" s="146"/>
      <c r="CYO60" s="98"/>
      <c r="CYP60" s="97"/>
      <c r="CYQ60" s="97"/>
      <c r="CYR60" s="97"/>
      <c r="CYS60" s="97"/>
      <c r="CYT60" s="79"/>
      <c r="CYU60" s="79"/>
      <c r="CYV60" s="137"/>
      <c r="CYW60" s="96"/>
      <c r="CYX60" s="79"/>
      <c r="CYY60" s="79"/>
      <c r="CYZ60" s="79"/>
      <c r="CZA60" s="102"/>
      <c r="CZB60" s="60"/>
      <c r="CZC60" s="61"/>
      <c r="CZD60" s="97"/>
      <c r="CZE60" s="97"/>
      <c r="CZF60" s="97"/>
      <c r="CZG60" s="104"/>
      <c r="CZH60" s="97"/>
      <c r="CZI60" s="97"/>
      <c r="CZJ60" s="97"/>
      <c r="CZK60" s="145"/>
      <c r="CZL60" s="202"/>
      <c r="CZM60" s="146"/>
      <c r="CZN60" s="98"/>
      <c r="CZO60" s="97"/>
      <c r="CZP60" s="97"/>
      <c r="CZQ60" s="97"/>
      <c r="CZR60" s="97"/>
      <c r="CZS60" s="79"/>
      <c r="CZT60" s="79"/>
      <c r="CZU60" s="137"/>
      <c r="CZV60" s="96"/>
      <c r="CZW60" s="79"/>
      <c r="CZX60" s="79"/>
      <c r="CZY60" s="79"/>
      <c r="CZZ60" s="102"/>
      <c r="DAA60" s="60"/>
      <c r="DAB60" s="61"/>
      <c r="DAC60" s="97"/>
      <c r="DAD60" s="97"/>
      <c r="DAE60" s="97"/>
      <c r="DAF60" s="104"/>
      <c r="DAG60" s="97"/>
      <c r="DAH60" s="97"/>
      <c r="DAI60" s="97"/>
      <c r="DAJ60" s="145"/>
      <c r="DAK60" s="202"/>
      <c r="DAL60" s="146"/>
      <c r="DAM60" s="98"/>
      <c r="DAN60" s="97"/>
      <c r="DAO60" s="97"/>
      <c r="DAP60" s="97"/>
      <c r="DAQ60" s="97"/>
      <c r="DAR60" s="79"/>
      <c r="DAS60" s="79"/>
      <c r="DAT60" s="137"/>
      <c r="DAU60" s="96"/>
      <c r="DAV60" s="79"/>
      <c r="DAW60" s="79"/>
      <c r="DAX60" s="79"/>
      <c r="DAY60" s="102"/>
      <c r="DAZ60" s="60"/>
      <c r="DBA60" s="61"/>
      <c r="DBB60" s="97"/>
      <c r="DBC60" s="97"/>
      <c r="DBD60" s="97"/>
      <c r="DBE60" s="104"/>
      <c r="DBF60" s="97"/>
      <c r="DBG60" s="97"/>
      <c r="DBH60" s="97"/>
      <c r="DBI60" s="145"/>
      <c r="DBJ60" s="202"/>
      <c r="DBK60" s="146"/>
      <c r="DBL60" s="98"/>
      <c r="DBM60" s="97"/>
      <c r="DBN60" s="97"/>
      <c r="DBO60" s="97"/>
      <c r="DBP60" s="97"/>
      <c r="DBQ60" s="79"/>
      <c r="DBR60" s="79"/>
      <c r="DBS60" s="137"/>
      <c r="DBT60" s="96"/>
      <c r="DBU60" s="79"/>
      <c r="DBV60" s="79"/>
      <c r="DBW60" s="79"/>
      <c r="DBX60" s="102"/>
      <c r="DBY60" s="60"/>
      <c r="DBZ60" s="61"/>
      <c r="DCA60" s="97"/>
      <c r="DCB60" s="97"/>
      <c r="DCC60" s="97"/>
      <c r="DCD60" s="104"/>
      <c r="DCE60" s="97"/>
      <c r="DCF60" s="97"/>
      <c r="DCG60" s="97"/>
      <c r="DCH60" s="145"/>
      <c r="DCI60" s="202"/>
      <c r="DCJ60" s="146"/>
      <c r="DCK60" s="98"/>
      <c r="DCL60" s="97"/>
      <c r="DCM60" s="97"/>
      <c r="DCN60" s="97"/>
      <c r="DCO60" s="97"/>
      <c r="DCP60" s="79"/>
      <c r="DCQ60" s="79"/>
      <c r="DCR60" s="137"/>
      <c r="DCS60" s="96"/>
      <c r="DCT60" s="79"/>
      <c r="DCU60" s="79"/>
      <c r="DCV60" s="79"/>
      <c r="DCW60" s="102"/>
      <c r="DCX60" s="60"/>
      <c r="DCY60" s="61"/>
      <c r="DCZ60" s="97"/>
      <c r="DDA60" s="97"/>
      <c r="DDB60" s="97"/>
      <c r="DDC60" s="104"/>
      <c r="DDD60" s="97"/>
      <c r="DDE60" s="97"/>
      <c r="DDF60" s="97"/>
      <c r="DDG60" s="145"/>
      <c r="DDH60" s="202"/>
      <c r="DDI60" s="146"/>
      <c r="DDJ60" s="98"/>
      <c r="DDK60" s="97"/>
      <c r="DDL60" s="97"/>
      <c r="DDM60" s="97"/>
      <c r="DDN60" s="97"/>
      <c r="DDO60" s="79"/>
      <c r="DDP60" s="79"/>
      <c r="DDQ60" s="137"/>
      <c r="DDR60" s="96"/>
      <c r="DDS60" s="79"/>
      <c r="DDT60" s="79"/>
      <c r="DDU60" s="79"/>
      <c r="DDV60" s="102"/>
      <c r="DDW60" s="60"/>
      <c r="DDX60" s="61"/>
      <c r="DDY60" s="97"/>
      <c r="DDZ60" s="97"/>
      <c r="DEA60" s="97"/>
      <c r="DEB60" s="104"/>
      <c r="DEC60" s="97"/>
      <c r="DED60" s="97"/>
      <c r="DEE60" s="97"/>
      <c r="DEF60" s="145"/>
      <c r="DEG60" s="202"/>
      <c r="DEH60" s="146"/>
      <c r="DEI60" s="98"/>
      <c r="DEJ60" s="97"/>
      <c r="DEK60" s="97"/>
      <c r="DEL60" s="97"/>
      <c r="DEM60" s="97"/>
      <c r="DEN60" s="79"/>
      <c r="DEO60" s="79"/>
      <c r="DEP60" s="137"/>
      <c r="DEQ60" s="96"/>
      <c r="DER60" s="79"/>
      <c r="DES60" s="79"/>
      <c r="DET60" s="79"/>
      <c r="DEU60" s="102"/>
      <c r="DEV60" s="60"/>
      <c r="DEW60" s="61"/>
      <c r="DEX60" s="97"/>
      <c r="DEY60" s="97"/>
      <c r="DEZ60" s="97"/>
      <c r="DFA60" s="104"/>
      <c r="DFB60" s="97"/>
      <c r="DFC60" s="97"/>
      <c r="DFD60" s="97"/>
      <c r="DFE60" s="145"/>
      <c r="DFF60" s="202"/>
      <c r="DFG60" s="146"/>
      <c r="DFH60" s="98"/>
      <c r="DFI60" s="97"/>
      <c r="DFJ60" s="97"/>
      <c r="DFK60" s="97"/>
      <c r="DFL60" s="97"/>
      <c r="DFM60" s="79"/>
      <c r="DFN60" s="79"/>
      <c r="DFO60" s="137"/>
      <c r="DFP60" s="96"/>
      <c r="DFQ60" s="79"/>
      <c r="DFR60" s="79"/>
      <c r="DFS60" s="79"/>
      <c r="DFT60" s="102"/>
      <c r="DFU60" s="60"/>
      <c r="DFV60" s="61"/>
      <c r="DFW60" s="97"/>
      <c r="DFX60" s="97"/>
      <c r="DFY60" s="97"/>
      <c r="DFZ60" s="104"/>
      <c r="DGA60" s="97"/>
      <c r="DGB60" s="97"/>
      <c r="DGC60" s="97"/>
      <c r="DGD60" s="145"/>
      <c r="DGE60" s="202"/>
      <c r="DGF60" s="146"/>
      <c r="DGG60" s="98"/>
      <c r="DGH60" s="97"/>
      <c r="DGI60" s="97"/>
      <c r="DGJ60" s="97"/>
      <c r="DGK60" s="97"/>
      <c r="DGL60" s="79"/>
      <c r="DGM60" s="79"/>
      <c r="DGN60" s="137"/>
      <c r="DGO60" s="96"/>
      <c r="DGP60" s="79"/>
      <c r="DGQ60" s="79"/>
      <c r="DGR60" s="79"/>
      <c r="DGS60" s="102"/>
      <c r="DGT60" s="60"/>
      <c r="DGU60" s="61"/>
      <c r="DGV60" s="97"/>
      <c r="DGW60" s="97"/>
      <c r="DGX60" s="97"/>
      <c r="DGY60" s="104"/>
      <c r="DGZ60" s="97"/>
      <c r="DHA60" s="97"/>
      <c r="DHB60" s="97"/>
      <c r="DHC60" s="145"/>
      <c r="DHD60" s="202"/>
      <c r="DHE60" s="146"/>
      <c r="DHF60" s="98"/>
      <c r="DHG60" s="97"/>
      <c r="DHH60" s="97"/>
      <c r="DHI60" s="97"/>
      <c r="DHJ60" s="97"/>
      <c r="DHK60" s="79"/>
      <c r="DHL60" s="79"/>
      <c r="DHM60" s="137"/>
      <c r="DHN60" s="96"/>
      <c r="DHO60" s="79"/>
      <c r="DHP60" s="79"/>
      <c r="DHQ60" s="79"/>
      <c r="DHR60" s="102"/>
      <c r="DHS60" s="60"/>
      <c r="DHT60" s="61"/>
      <c r="DHU60" s="97"/>
      <c r="DHV60" s="97"/>
      <c r="DHW60" s="97"/>
      <c r="DHX60" s="104"/>
      <c r="DHY60" s="97"/>
      <c r="DHZ60" s="97"/>
      <c r="DIA60" s="97"/>
      <c r="DIB60" s="145"/>
      <c r="DIC60" s="202"/>
      <c r="DID60" s="146"/>
      <c r="DIE60" s="98"/>
      <c r="DIF60" s="97"/>
      <c r="DIG60" s="97"/>
      <c r="DIH60" s="97"/>
      <c r="DII60" s="97"/>
      <c r="DIJ60" s="79"/>
      <c r="DIK60" s="79"/>
      <c r="DIL60" s="137"/>
      <c r="DIM60" s="96"/>
      <c r="DIN60" s="79"/>
      <c r="DIO60" s="79"/>
      <c r="DIP60" s="79"/>
      <c r="DIQ60" s="102"/>
      <c r="DIR60" s="60"/>
      <c r="DIS60" s="61"/>
      <c r="DIT60" s="97"/>
      <c r="DIU60" s="97"/>
      <c r="DIV60" s="97"/>
      <c r="DIW60" s="104"/>
      <c r="DIX60" s="97"/>
      <c r="DIY60" s="97"/>
      <c r="DIZ60" s="97"/>
      <c r="DJA60" s="145"/>
      <c r="DJB60" s="202"/>
      <c r="DJC60" s="146"/>
      <c r="DJD60" s="98"/>
      <c r="DJE60" s="97"/>
      <c r="DJF60" s="97"/>
      <c r="DJG60" s="97"/>
      <c r="DJH60" s="97"/>
      <c r="DJI60" s="79"/>
      <c r="DJJ60" s="79"/>
      <c r="DJK60" s="137"/>
      <c r="DJL60" s="96"/>
      <c r="DJM60" s="79"/>
      <c r="DJN60" s="79"/>
      <c r="DJO60" s="79"/>
      <c r="DJP60" s="102"/>
      <c r="DJQ60" s="60"/>
      <c r="DJR60" s="61"/>
      <c r="DJS60" s="97"/>
      <c r="DJT60" s="97"/>
      <c r="DJU60" s="97"/>
      <c r="DJV60" s="104"/>
      <c r="DJW60" s="97"/>
      <c r="DJX60" s="97"/>
      <c r="DJY60" s="97"/>
      <c r="DJZ60" s="145"/>
      <c r="DKA60" s="202"/>
      <c r="DKB60" s="146"/>
      <c r="DKC60" s="98"/>
      <c r="DKD60" s="97"/>
      <c r="DKE60" s="97"/>
      <c r="DKF60" s="97"/>
      <c r="DKG60" s="97"/>
      <c r="DKH60" s="79"/>
      <c r="DKI60" s="79"/>
      <c r="DKJ60" s="137"/>
      <c r="DKK60" s="96"/>
      <c r="DKL60" s="79"/>
      <c r="DKM60" s="79"/>
      <c r="DKN60" s="79"/>
      <c r="DKO60" s="102"/>
      <c r="DKP60" s="60"/>
      <c r="DKQ60" s="61"/>
      <c r="DKR60" s="97"/>
      <c r="DKS60" s="97"/>
      <c r="DKT60" s="97"/>
      <c r="DKU60" s="104"/>
      <c r="DKV60" s="97"/>
      <c r="DKW60" s="97"/>
      <c r="DKX60" s="97"/>
      <c r="DKY60" s="145"/>
      <c r="DKZ60" s="202"/>
      <c r="DLA60" s="146"/>
      <c r="DLB60" s="98"/>
      <c r="DLC60" s="97"/>
      <c r="DLD60" s="97"/>
      <c r="DLE60" s="97"/>
      <c r="DLF60" s="97"/>
      <c r="DLG60" s="79"/>
      <c r="DLH60" s="79"/>
      <c r="DLI60" s="137"/>
      <c r="DLJ60" s="96"/>
      <c r="DLK60" s="79"/>
      <c r="DLL60" s="79"/>
      <c r="DLM60" s="79"/>
      <c r="DLN60" s="102"/>
      <c r="DLO60" s="60"/>
      <c r="DLP60" s="61"/>
      <c r="DLQ60" s="97"/>
      <c r="DLR60" s="97"/>
      <c r="DLS60" s="97"/>
      <c r="DLT60" s="104"/>
      <c r="DLU60" s="97"/>
      <c r="DLV60" s="97"/>
      <c r="DLW60" s="97"/>
      <c r="DLX60" s="145"/>
      <c r="DLY60" s="202"/>
      <c r="DLZ60" s="146"/>
      <c r="DMA60" s="98"/>
      <c r="DMB60" s="97"/>
      <c r="DMC60" s="97"/>
      <c r="DMD60" s="97"/>
      <c r="DME60" s="97"/>
      <c r="DMF60" s="79"/>
      <c r="DMG60" s="79"/>
      <c r="DMH60" s="137"/>
      <c r="DMI60" s="96"/>
      <c r="DMJ60" s="79"/>
      <c r="DMK60" s="79"/>
      <c r="DML60" s="79"/>
      <c r="DMM60" s="102"/>
      <c r="DMN60" s="60"/>
      <c r="DMO60" s="61"/>
      <c r="DMP60" s="97"/>
      <c r="DMQ60" s="97"/>
      <c r="DMR60" s="97"/>
      <c r="DMS60" s="104"/>
      <c r="DMT60" s="97"/>
      <c r="DMU60" s="97"/>
      <c r="DMV60" s="97"/>
      <c r="DMW60" s="145"/>
      <c r="DMX60" s="202"/>
      <c r="DMY60" s="146"/>
      <c r="DMZ60" s="98"/>
      <c r="DNA60" s="97"/>
      <c r="DNB60" s="97"/>
      <c r="DNC60" s="97"/>
      <c r="DND60" s="97"/>
      <c r="DNE60" s="79"/>
      <c r="DNF60" s="79"/>
      <c r="DNG60" s="137"/>
      <c r="DNH60" s="96"/>
      <c r="DNI60" s="79"/>
      <c r="DNJ60" s="79"/>
      <c r="DNK60" s="79"/>
      <c r="DNL60" s="102"/>
      <c r="DNM60" s="60"/>
      <c r="DNN60" s="61"/>
      <c r="DNO60" s="97"/>
      <c r="DNP60" s="97"/>
      <c r="DNQ60" s="97"/>
      <c r="DNR60" s="104"/>
      <c r="DNS60" s="97"/>
      <c r="DNT60" s="97"/>
      <c r="DNU60" s="97"/>
      <c r="DNV60" s="145"/>
      <c r="DNW60" s="202"/>
      <c r="DNX60" s="146"/>
      <c r="DNY60" s="98"/>
      <c r="DNZ60" s="97"/>
      <c r="DOA60" s="97"/>
      <c r="DOB60" s="97"/>
      <c r="DOC60" s="97"/>
      <c r="DOD60" s="79"/>
      <c r="DOE60" s="79"/>
      <c r="DOF60" s="137"/>
      <c r="DOG60" s="96"/>
      <c r="DOH60" s="79"/>
      <c r="DOI60" s="79"/>
      <c r="DOJ60" s="79"/>
      <c r="DOK60" s="102"/>
      <c r="DOL60" s="60"/>
      <c r="DOM60" s="61"/>
      <c r="DON60" s="97"/>
      <c r="DOO60" s="97"/>
      <c r="DOP60" s="97"/>
      <c r="DOQ60" s="104"/>
      <c r="DOR60" s="97"/>
      <c r="DOS60" s="97"/>
      <c r="DOT60" s="97"/>
      <c r="DOU60" s="145"/>
      <c r="DOV60" s="202"/>
      <c r="DOW60" s="146"/>
      <c r="DOX60" s="98"/>
      <c r="DOY60" s="97"/>
      <c r="DOZ60" s="97"/>
      <c r="DPA60" s="97"/>
      <c r="DPB60" s="97"/>
      <c r="DPC60" s="79"/>
      <c r="DPD60" s="79"/>
      <c r="DPE60" s="137"/>
      <c r="DPF60" s="96"/>
      <c r="DPG60" s="79"/>
      <c r="DPH60" s="79"/>
      <c r="DPI60" s="79"/>
      <c r="DPJ60" s="102"/>
      <c r="DPK60" s="60"/>
      <c r="DPL60" s="61"/>
      <c r="DPM60" s="97"/>
      <c r="DPN60" s="97"/>
      <c r="DPO60" s="97"/>
      <c r="DPP60" s="104"/>
      <c r="DPQ60" s="97"/>
      <c r="DPR60" s="97"/>
      <c r="DPS60" s="97"/>
      <c r="DPT60" s="145"/>
      <c r="DPU60" s="202"/>
      <c r="DPV60" s="146"/>
      <c r="DPW60" s="98"/>
      <c r="DPX60" s="97"/>
      <c r="DPY60" s="97"/>
      <c r="DPZ60" s="97"/>
      <c r="DQA60" s="97"/>
      <c r="DQB60" s="79"/>
      <c r="DQC60" s="79"/>
      <c r="DQD60" s="137"/>
      <c r="DQE60" s="96"/>
      <c r="DQF60" s="79"/>
      <c r="DQG60" s="79"/>
      <c r="DQH60" s="79"/>
      <c r="DQI60" s="102"/>
      <c r="DQJ60" s="60"/>
      <c r="DQK60" s="61"/>
      <c r="DQL60" s="97"/>
      <c r="DQM60" s="97"/>
      <c r="DQN60" s="97"/>
      <c r="DQO60" s="104"/>
      <c r="DQP60" s="97"/>
      <c r="DQQ60" s="97"/>
      <c r="DQR60" s="97"/>
      <c r="DQS60" s="145"/>
      <c r="DQT60" s="202"/>
      <c r="DQU60" s="146"/>
      <c r="DQV60" s="98"/>
      <c r="DQW60" s="97"/>
      <c r="DQX60" s="97"/>
      <c r="DQY60" s="97"/>
      <c r="DQZ60" s="97"/>
      <c r="DRA60" s="79"/>
      <c r="DRB60" s="79"/>
      <c r="DRC60" s="137"/>
      <c r="DRD60" s="96"/>
      <c r="DRE60" s="79"/>
      <c r="DRF60" s="79"/>
      <c r="DRG60" s="79"/>
      <c r="DRH60" s="102"/>
      <c r="DRI60" s="60"/>
      <c r="DRJ60" s="61"/>
      <c r="DRK60" s="97"/>
      <c r="DRL60" s="97"/>
      <c r="DRM60" s="97"/>
      <c r="DRN60" s="104"/>
      <c r="DRO60" s="97"/>
      <c r="DRP60" s="97"/>
      <c r="DRQ60" s="97"/>
      <c r="DRR60" s="145"/>
      <c r="DRS60" s="202"/>
      <c r="DRT60" s="146"/>
      <c r="DRU60" s="98"/>
      <c r="DRV60" s="97"/>
      <c r="DRW60" s="97"/>
      <c r="DRX60" s="97"/>
      <c r="DRY60" s="97"/>
      <c r="DRZ60" s="79"/>
      <c r="DSA60" s="79"/>
      <c r="DSB60" s="137"/>
      <c r="DSC60" s="96"/>
      <c r="DSD60" s="79"/>
      <c r="DSE60" s="79"/>
      <c r="DSF60" s="79"/>
      <c r="DSG60" s="102"/>
      <c r="DSH60" s="60"/>
      <c r="DSI60" s="61"/>
      <c r="DSJ60" s="97"/>
      <c r="DSK60" s="97"/>
      <c r="DSL60" s="97"/>
      <c r="DSM60" s="104"/>
      <c r="DSN60" s="97"/>
      <c r="DSO60" s="97"/>
      <c r="DSP60" s="97"/>
      <c r="DSQ60" s="145"/>
      <c r="DSR60" s="202"/>
      <c r="DSS60" s="146"/>
      <c r="DST60" s="98"/>
      <c r="DSU60" s="97"/>
      <c r="DSV60" s="97"/>
      <c r="DSW60" s="97"/>
      <c r="DSX60" s="97"/>
      <c r="DSY60" s="79"/>
      <c r="DSZ60" s="79"/>
      <c r="DTA60" s="137"/>
      <c r="DTB60" s="96"/>
      <c r="DTC60" s="79"/>
      <c r="DTD60" s="79"/>
      <c r="DTE60" s="79"/>
      <c r="DTF60" s="102"/>
      <c r="DTG60" s="60"/>
      <c r="DTH60" s="61"/>
      <c r="DTI60" s="97"/>
      <c r="DTJ60" s="97"/>
      <c r="DTK60" s="97"/>
      <c r="DTL60" s="104"/>
      <c r="DTM60" s="97"/>
      <c r="DTN60" s="97"/>
      <c r="DTO60" s="97"/>
      <c r="DTP60" s="145"/>
      <c r="DTQ60" s="202"/>
      <c r="DTR60" s="146"/>
      <c r="DTS60" s="98"/>
      <c r="DTT60" s="97"/>
      <c r="DTU60" s="97"/>
      <c r="DTV60" s="97"/>
      <c r="DTW60" s="97"/>
      <c r="DTX60" s="79"/>
      <c r="DTY60" s="79"/>
      <c r="DTZ60" s="137"/>
      <c r="DUA60" s="96"/>
      <c r="DUB60" s="79"/>
      <c r="DUC60" s="79"/>
      <c r="DUD60" s="79"/>
      <c r="DUE60" s="102"/>
      <c r="DUF60" s="60"/>
      <c r="DUG60" s="61"/>
      <c r="DUH60" s="97"/>
      <c r="DUI60" s="97"/>
      <c r="DUJ60" s="97"/>
      <c r="DUK60" s="104"/>
      <c r="DUL60" s="97"/>
      <c r="DUM60" s="97"/>
      <c r="DUN60" s="97"/>
      <c r="DUO60" s="145"/>
      <c r="DUP60" s="202"/>
      <c r="DUQ60" s="146"/>
      <c r="DUR60" s="98"/>
      <c r="DUS60" s="97"/>
      <c r="DUT60" s="97"/>
      <c r="DUU60" s="97"/>
      <c r="DUV60" s="97"/>
      <c r="DUW60" s="79"/>
      <c r="DUX60" s="79"/>
      <c r="DUY60" s="137"/>
      <c r="DUZ60" s="96"/>
      <c r="DVA60" s="79"/>
      <c r="DVB60" s="79"/>
      <c r="DVC60" s="79"/>
      <c r="DVD60" s="102"/>
      <c r="DVE60" s="60"/>
      <c r="DVF60" s="61"/>
      <c r="DVG60" s="97"/>
      <c r="DVH60" s="97"/>
      <c r="DVI60" s="97"/>
      <c r="DVJ60" s="104"/>
      <c r="DVK60" s="97"/>
      <c r="DVL60" s="97"/>
      <c r="DVM60" s="97"/>
      <c r="DVN60" s="145"/>
      <c r="DVO60" s="202"/>
      <c r="DVP60" s="146"/>
      <c r="DVQ60" s="98"/>
      <c r="DVR60" s="97"/>
      <c r="DVS60" s="97"/>
      <c r="DVT60" s="97"/>
      <c r="DVU60" s="97"/>
      <c r="DVV60" s="79"/>
      <c r="DVW60" s="79"/>
      <c r="DVX60" s="137"/>
      <c r="DVY60" s="96"/>
      <c r="DVZ60" s="79"/>
      <c r="DWA60" s="79"/>
      <c r="DWB60" s="79"/>
      <c r="DWC60" s="102"/>
      <c r="DWD60" s="60"/>
      <c r="DWE60" s="61"/>
      <c r="DWF60" s="97"/>
      <c r="DWG60" s="97"/>
      <c r="DWH60" s="97"/>
      <c r="DWI60" s="104"/>
      <c r="DWJ60" s="97"/>
      <c r="DWK60" s="97"/>
      <c r="DWL60" s="97"/>
      <c r="DWM60" s="145"/>
      <c r="DWN60" s="202"/>
      <c r="DWO60" s="146"/>
      <c r="DWP60" s="98"/>
      <c r="DWQ60" s="97"/>
      <c r="DWR60" s="97"/>
      <c r="DWS60" s="97"/>
      <c r="DWT60" s="97"/>
      <c r="DWU60" s="79"/>
      <c r="DWV60" s="79"/>
      <c r="DWW60" s="137"/>
      <c r="DWX60" s="96"/>
      <c r="DWY60" s="79"/>
      <c r="DWZ60" s="79"/>
      <c r="DXA60" s="79"/>
      <c r="DXB60" s="102"/>
      <c r="DXC60" s="60"/>
      <c r="DXD60" s="61"/>
      <c r="DXE60" s="97"/>
      <c r="DXF60" s="97"/>
      <c r="DXG60" s="97"/>
      <c r="DXH60" s="104"/>
      <c r="DXI60" s="97"/>
      <c r="DXJ60" s="97"/>
      <c r="DXK60" s="97"/>
      <c r="DXL60" s="145"/>
      <c r="DXM60" s="202"/>
      <c r="DXN60" s="146"/>
      <c r="DXO60" s="98"/>
      <c r="DXP60" s="97"/>
      <c r="DXQ60" s="97"/>
      <c r="DXR60" s="97"/>
      <c r="DXS60" s="97"/>
      <c r="DXT60" s="79"/>
      <c r="DXU60" s="79"/>
      <c r="DXV60" s="137"/>
      <c r="DXW60" s="96"/>
      <c r="DXX60" s="79"/>
      <c r="DXY60" s="79"/>
      <c r="DXZ60" s="79"/>
      <c r="DYA60" s="102"/>
      <c r="DYB60" s="60"/>
      <c r="DYC60" s="61"/>
      <c r="DYD60" s="97"/>
      <c r="DYE60" s="97"/>
      <c r="DYF60" s="97"/>
      <c r="DYG60" s="104"/>
      <c r="DYH60" s="97"/>
      <c r="DYI60" s="97"/>
      <c r="DYJ60" s="97"/>
      <c r="DYK60" s="145"/>
      <c r="DYL60" s="202"/>
      <c r="DYM60" s="146"/>
      <c r="DYN60" s="98"/>
      <c r="DYO60" s="97"/>
      <c r="DYP60" s="97"/>
      <c r="DYQ60" s="97"/>
      <c r="DYR60" s="97"/>
      <c r="DYS60" s="79"/>
      <c r="DYT60" s="79"/>
      <c r="DYU60" s="137"/>
      <c r="DYV60" s="96"/>
      <c r="DYW60" s="79"/>
      <c r="DYX60" s="79"/>
      <c r="DYY60" s="79"/>
      <c r="DYZ60" s="102"/>
      <c r="DZA60" s="60"/>
      <c r="DZB60" s="61"/>
      <c r="DZC60" s="97"/>
      <c r="DZD60" s="97"/>
      <c r="DZE60" s="97"/>
      <c r="DZF60" s="104"/>
      <c r="DZG60" s="97"/>
      <c r="DZH60" s="97"/>
      <c r="DZI60" s="97"/>
      <c r="DZJ60" s="145"/>
      <c r="DZK60" s="202"/>
      <c r="DZL60" s="146"/>
      <c r="DZM60" s="98"/>
      <c r="DZN60" s="97"/>
      <c r="DZO60" s="97"/>
      <c r="DZP60" s="97"/>
      <c r="DZQ60" s="97"/>
      <c r="DZR60" s="79"/>
      <c r="DZS60" s="79"/>
      <c r="DZT60" s="137"/>
      <c r="DZU60" s="96"/>
      <c r="DZV60" s="79"/>
      <c r="DZW60" s="79"/>
      <c r="DZX60" s="79"/>
      <c r="DZY60" s="102"/>
      <c r="DZZ60" s="60"/>
      <c r="EAA60" s="61"/>
      <c r="EAB60" s="97"/>
      <c r="EAC60" s="97"/>
      <c r="EAD60" s="97"/>
      <c r="EAE60" s="104"/>
      <c r="EAF60" s="97"/>
      <c r="EAG60" s="97"/>
      <c r="EAH60" s="97"/>
      <c r="EAI60" s="145"/>
      <c r="EAJ60" s="202"/>
      <c r="EAK60" s="146"/>
      <c r="EAL60" s="98"/>
      <c r="EAM60" s="97"/>
      <c r="EAN60" s="97"/>
      <c r="EAO60" s="97"/>
      <c r="EAP60" s="97"/>
      <c r="EAQ60" s="79"/>
      <c r="EAR60" s="79"/>
      <c r="EAS60" s="137"/>
      <c r="EAT60" s="96"/>
      <c r="EAU60" s="79"/>
      <c r="EAV60" s="79"/>
      <c r="EAW60" s="79"/>
      <c r="EAX60" s="102"/>
      <c r="EAY60" s="60"/>
      <c r="EAZ60" s="61"/>
      <c r="EBA60" s="97"/>
      <c r="EBB60" s="97"/>
      <c r="EBC60" s="97"/>
      <c r="EBD60" s="104"/>
      <c r="EBE60" s="97"/>
      <c r="EBF60" s="97"/>
      <c r="EBG60" s="97"/>
      <c r="EBH60" s="145"/>
      <c r="EBI60" s="202"/>
      <c r="EBJ60" s="146"/>
      <c r="EBK60" s="98"/>
      <c r="EBL60" s="97"/>
      <c r="EBM60" s="97"/>
      <c r="EBN60" s="97"/>
      <c r="EBO60" s="97"/>
      <c r="EBP60" s="79"/>
      <c r="EBQ60" s="79"/>
      <c r="EBR60" s="137"/>
      <c r="EBS60" s="96"/>
      <c r="EBT60" s="79"/>
      <c r="EBU60" s="79"/>
      <c r="EBV60" s="79"/>
      <c r="EBW60" s="102"/>
      <c r="EBX60" s="60"/>
      <c r="EBY60" s="61"/>
      <c r="EBZ60" s="97"/>
      <c r="ECA60" s="97"/>
      <c r="ECB60" s="97"/>
      <c r="ECC60" s="104"/>
      <c r="ECD60" s="97"/>
      <c r="ECE60" s="97"/>
      <c r="ECF60" s="97"/>
      <c r="ECG60" s="145"/>
      <c r="ECH60" s="202"/>
      <c r="ECI60" s="146"/>
      <c r="ECJ60" s="98"/>
      <c r="ECK60" s="97"/>
      <c r="ECL60" s="97"/>
      <c r="ECM60" s="97"/>
      <c r="ECN60" s="97"/>
      <c r="ECO60" s="79"/>
      <c r="ECP60" s="79"/>
      <c r="ECQ60" s="137"/>
      <c r="ECR60" s="96"/>
      <c r="ECS60" s="79"/>
      <c r="ECT60" s="79"/>
      <c r="ECU60" s="79"/>
      <c r="ECV60" s="102"/>
      <c r="ECW60" s="60"/>
      <c r="ECX60" s="61"/>
      <c r="ECY60" s="97"/>
      <c r="ECZ60" s="97"/>
      <c r="EDA60" s="97"/>
      <c r="EDB60" s="104"/>
      <c r="EDC60" s="97"/>
      <c r="EDD60" s="97"/>
      <c r="EDE60" s="97"/>
      <c r="EDF60" s="145"/>
      <c r="EDG60" s="202"/>
      <c r="EDH60" s="146"/>
      <c r="EDI60" s="98"/>
      <c r="EDJ60" s="97"/>
      <c r="EDK60" s="97"/>
      <c r="EDL60" s="97"/>
      <c r="EDM60" s="97"/>
      <c r="EDN60" s="79"/>
      <c r="EDO60" s="79"/>
      <c r="EDP60" s="137"/>
      <c r="EDQ60" s="96"/>
      <c r="EDR60" s="79"/>
      <c r="EDS60" s="79"/>
      <c r="EDT60" s="79"/>
      <c r="EDU60" s="102"/>
      <c r="EDV60" s="60"/>
      <c r="EDW60" s="61"/>
      <c r="EDX60" s="97"/>
      <c r="EDY60" s="97"/>
      <c r="EDZ60" s="97"/>
      <c r="EEA60" s="104"/>
      <c r="EEB60" s="97"/>
      <c r="EEC60" s="97"/>
      <c r="EED60" s="97"/>
      <c r="EEE60" s="145"/>
      <c r="EEF60" s="202"/>
      <c r="EEG60" s="146"/>
      <c r="EEH60" s="98"/>
      <c r="EEI60" s="97"/>
      <c r="EEJ60" s="97"/>
      <c r="EEK60" s="97"/>
      <c r="EEL60" s="97"/>
      <c r="EEM60" s="79"/>
      <c r="EEN60" s="79"/>
      <c r="EEO60" s="137"/>
      <c r="EEP60" s="96"/>
      <c r="EEQ60" s="79"/>
      <c r="EER60" s="79"/>
      <c r="EES60" s="79"/>
      <c r="EET60" s="102"/>
      <c r="EEU60" s="60"/>
      <c r="EEV60" s="61"/>
      <c r="EEW60" s="97"/>
      <c r="EEX60" s="97"/>
      <c r="EEY60" s="97"/>
      <c r="EEZ60" s="104"/>
      <c r="EFA60" s="97"/>
      <c r="EFB60" s="97"/>
      <c r="EFC60" s="97"/>
      <c r="EFD60" s="145"/>
      <c r="EFE60" s="202"/>
      <c r="EFF60" s="146"/>
      <c r="EFG60" s="98"/>
      <c r="EFH60" s="97"/>
      <c r="EFI60" s="97"/>
      <c r="EFJ60" s="97"/>
      <c r="EFK60" s="97"/>
      <c r="EFL60" s="79"/>
      <c r="EFM60" s="79"/>
      <c r="EFN60" s="137"/>
      <c r="EFO60" s="96"/>
      <c r="EFP60" s="79"/>
      <c r="EFQ60" s="79"/>
      <c r="EFR60" s="79"/>
      <c r="EFS60" s="102"/>
      <c r="EFT60" s="60"/>
      <c r="EFU60" s="61"/>
      <c r="EFV60" s="97"/>
      <c r="EFW60" s="97"/>
      <c r="EFX60" s="97"/>
      <c r="EFY60" s="104"/>
      <c r="EFZ60" s="97"/>
      <c r="EGA60" s="97"/>
      <c r="EGB60" s="97"/>
      <c r="EGC60" s="145"/>
      <c r="EGD60" s="202"/>
      <c r="EGE60" s="146"/>
      <c r="EGF60" s="98"/>
      <c r="EGG60" s="97"/>
      <c r="EGH60" s="97"/>
      <c r="EGI60" s="97"/>
      <c r="EGJ60" s="97"/>
      <c r="EGK60" s="79"/>
      <c r="EGL60" s="79"/>
      <c r="EGM60" s="137"/>
      <c r="EGN60" s="96"/>
      <c r="EGO60" s="79"/>
      <c r="EGP60" s="79"/>
      <c r="EGQ60" s="79"/>
      <c r="EGR60" s="102"/>
      <c r="EGS60" s="60"/>
      <c r="EGT60" s="61"/>
      <c r="EGU60" s="97"/>
      <c r="EGV60" s="97"/>
      <c r="EGW60" s="97"/>
      <c r="EGX60" s="104"/>
      <c r="EGY60" s="97"/>
      <c r="EGZ60" s="97"/>
      <c r="EHA60" s="97"/>
      <c r="EHB60" s="145"/>
      <c r="EHC60" s="202"/>
      <c r="EHD60" s="146"/>
      <c r="EHE60" s="98"/>
      <c r="EHF60" s="97"/>
      <c r="EHG60" s="97"/>
      <c r="EHH60" s="97"/>
      <c r="EHI60" s="97"/>
      <c r="EHJ60" s="79"/>
      <c r="EHK60" s="79"/>
      <c r="EHL60" s="137"/>
      <c r="EHM60" s="96"/>
      <c r="EHN60" s="79"/>
      <c r="EHO60" s="79"/>
      <c r="EHP60" s="79"/>
      <c r="EHQ60" s="102"/>
      <c r="EHR60" s="60"/>
      <c r="EHS60" s="61"/>
      <c r="EHT60" s="97"/>
      <c r="EHU60" s="97"/>
      <c r="EHV60" s="97"/>
      <c r="EHW60" s="104"/>
      <c r="EHX60" s="97"/>
      <c r="EHY60" s="97"/>
      <c r="EHZ60" s="97"/>
      <c r="EIA60" s="145"/>
      <c r="EIB60" s="202"/>
      <c r="EIC60" s="146"/>
      <c r="EID60" s="98"/>
      <c r="EIE60" s="97"/>
      <c r="EIF60" s="97"/>
      <c r="EIG60" s="97"/>
      <c r="EIH60" s="97"/>
      <c r="EII60" s="79"/>
      <c r="EIJ60" s="79"/>
      <c r="EIK60" s="137"/>
      <c r="EIL60" s="96"/>
      <c r="EIM60" s="79"/>
      <c r="EIN60" s="79"/>
      <c r="EIO60" s="79"/>
      <c r="EIP60" s="102"/>
      <c r="EIQ60" s="60"/>
      <c r="EIR60" s="61"/>
      <c r="EIS60" s="97"/>
      <c r="EIT60" s="97"/>
      <c r="EIU60" s="97"/>
      <c r="EIV60" s="104"/>
      <c r="EIW60" s="97"/>
      <c r="EIX60" s="97"/>
      <c r="EIY60" s="97"/>
      <c r="EIZ60" s="145"/>
      <c r="EJA60" s="202"/>
      <c r="EJB60" s="146"/>
      <c r="EJC60" s="98"/>
      <c r="EJD60" s="97"/>
      <c r="EJE60" s="97"/>
      <c r="EJF60" s="97"/>
      <c r="EJG60" s="97"/>
      <c r="EJH60" s="79"/>
      <c r="EJI60" s="79"/>
      <c r="EJJ60" s="137"/>
      <c r="EJK60" s="96"/>
      <c r="EJL60" s="79"/>
      <c r="EJM60" s="79"/>
      <c r="EJN60" s="79"/>
      <c r="EJO60" s="102"/>
      <c r="EJP60" s="60"/>
      <c r="EJQ60" s="61"/>
      <c r="EJR60" s="97"/>
      <c r="EJS60" s="97"/>
      <c r="EJT60" s="97"/>
      <c r="EJU60" s="104"/>
      <c r="EJV60" s="97"/>
      <c r="EJW60" s="97"/>
      <c r="EJX60" s="97"/>
      <c r="EJY60" s="145"/>
      <c r="EJZ60" s="202"/>
      <c r="EKA60" s="146"/>
      <c r="EKB60" s="98"/>
      <c r="EKC60" s="97"/>
      <c r="EKD60" s="97"/>
      <c r="EKE60" s="97"/>
      <c r="EKF60" s="97"/>
      <c r="EKG60" s="79"/>
      <c r="EKH60" s="79"/>
      <c r="EKI60" s="137"/>
      <c r="EKJ60" s="96"/>
      <c r="EKK60" s="79"/>
      <c r="EKL60" s="79"/>
      <c r="EKM60" s="79"/>
      <c r="EKN60" s="102"/>
      <c r="EKO60" s="60"/>
      <c r="EKP60" s="61"/>
      <c r="EKQ60" s="97"/>
      <c r="EKR60" s="97"/>
      <c r="EKS60" s="97"/>
      <c r="EKT60" s="104"/>
      <c r="EKU60" s="97"/>
      <c r="EKV60" s="97"/>
      <c r="EKW60" s="97"/>
      <c r="EKX60" s="145"/>
      <c r="EKY60" s="202"/>
      <c r="EKZ60" s="146"/>
      <c r="ELA60" s="98"/>
      <c r="ELB60" s="97"/>
      <c r="ELC60" s="97"/>
      <c r="ELD60" s="97"/>
      <c r="ELE60" s="97"/>
      <c r="ELF60" s="79"/>
      <c r="ELG60" s="79"/>
      <c r="ELH60" s="137"/>
      <c r="ELI60" s="96"/>
      <c r="ELJ60" s="79"/>
      <c r="ELK60" s="79"/>
      <c r="ELL60" s="79"/>
      <c r="ELM60" s="102"/>
      <c r="ELN60" s="60"/>
      <c r="ELO60" s="61"/>
      <c r="ELP60" s="97"/>
      <c r="ELQ60" s="97"/>
      <c r="ELR60" s="97"/>
      <c r="ELS60" s="104"/>
      <c r="ELT60" s="97"/>
      <c r="ELU60" s="97"/>
      <c r="ELV60" s="97"/>
      <c r="ELW60" s="145"/>
      <c r="ELX60" s="202"/>
      <c r="ELY60" s="146"/>
      <c r="ELZ60" s="98"/>
      <c r="EMA60" s="97"/>
      <c r="EMB60" s="97"/>
      <c r="EMC60" s="97"/>
      <c r="EMD60" s="97"/>
      <c r="EME60" s="79"/>
      <c r="EMF60" s="79"/>
      <c r="EMG60" s="137"/>
      <c r="EMH60" s="96"/>
      <c r="EMI60" s="79"/>
      <c r="EMJ60" s="79"/>
      <c r="EMK60" s="79"/>
      <c r="EML60" s="102"/>
      <c r="EMM60" s="60"/>
      <c r="EMN60" s="61"/>
      <c r="EMO60" s="97"/>
      <c r="EMP60" s="97"/>
      <c r="EMQ60" s="97"/>
      <c r="EMR60" s="104"/>
      <c r="EMS60" s="97"/>
      <c r="EMT60" s="97"/>
      <c r="EMU60" s="97"/>
      <c r="EMV60" s="145"/>
      <c r="EMW60" s="202"/>
      <c r="EMX60" s="146"/>
      <c r="EMY60" s="98"/>
      <c r="EMZ60" s="97"/>
      <c r="ENA60" s="97"/>
      <c r="ENB60" s="97"/>
      <c r="ENC60" s="97"/>
      <c r="END60" s="79"/>
      <c r="ENE60" s="79"/>
      <c r="ENF60" s="137"/>
      <c r="ENG60" s="96"/>
      <c r="ENH60" s="79"/>
      <c r="ENI60" s="79"/>
      <c r="ENJ60" s="79"/>
      <c r="ENK60" s="102"/>
      <c r="ENL60" s="60"/>
      <c r="ENM60" s="61"/>
      <c r="ENN60" s="97"/>
      <c r="ENO60" s="97"/>
      <c r="ENP60" s="97"/>
      <c r="ENQ60" s="104"/>
      <c r="ENR60" s="97"/>
      <c r="ENS60" s="97"/>
      <c r="ENT60" s="97"/>
      <c r="ENU60" s="145"/>
      <c r="ENV60" s="202"/>
      <c r="ENW60" s="146"/>
      <c r="ENX60" s="98"/>
      <c r="ENY60" s="97"/>
      <c r="ENZ60" s="97"/>
      <c r="EOA60" s="97"/>
      <c r="EOB60" s="97"/>
      <c r="EOC60" s="79"/>
      <c r="EOD60" s="79"/>
      <c r="EOE60" s="137"/>
      <c r="EOF60" s="96"/>
      <c r="EOG60" s="79"/>
      <c r="EOH60" s="79"/>
      <c r="EOI60" s="79"/>
      <c r="EOJ60" s="102"/>
      <c r="EOK60" s="60"/>
      <c r="EOL60" s="61"/>
      <c r="EOM60" s="97"/>
      <c r="EON60" s="97"/>
      <c r="EOO60" s="97"/>
      <c r="EOP60" s="104"/>
      <c r="EOQ60" s="97"/>
      <c r="EOR60" s="97"/>
      <c r="EOS60" s="97"/>
      <c r="EOT60" s="145"/>
      <c r="EOU60" s="202"/>
      <c r="EOV60" s="146"/>
      <c r="EOW60" s="98"/>
      <c r="EOX60" s="97"/>
      <c r="EOY60" s="97"/>
      <c r="EOZ60" s="97"/>
      <c r="EPA60" s="97"/>
      <c r="EPB60" s="79"/>
      <c r="EPC60" s="79"/>
      <c r="EPD60" s="137"/>
      <c r="EPE60" s="96"/>
      <c r="EPF60" s="79"/>
      <c r="EPG60" s="79"/>
      <c r="EPH60" s="79"/>
      <c r="EPI60" s="102"/>
      <c r="EPJ60" s="60"/>
      <c r="EPK60" s="61"/>
      <c r="EPL60" s="97"/>
      <c r="EPM60" s="97"/>
      <c r="EPN60" s="97"/>
      <c r="EPO60" s="104"/>
      <c r="EPP60" s="97"/>
      <c r="EPQ60" s="97"/>
      <c r="EPR60" s="97"/>
      <c r="EPS60" s="145"/>
      <c r="EPT60" s="202"/>
      <c r="EPU60" s="146"/>
      <c r="EPV60" s="98"/>
      <c r="EPW60" s="97"/>
      <c r="EPX60" s="97"/>
      <c r="EPY60" s="97"/>
      <c r="EPZ60" s="97"/>
      <c r="EQA60" s="79"/>
      <c r="EQB60" s="79"/>
      <c r="EQC60" s="137"/>
      <c r="EQD60" s="96"/>
      <c r="EQE60" s="79"/>
      <c r="EQF60" s="79"/>
      <c r="EQG60" s="79"/>
      <c r="EQH60" s="102"/>
      <c r="EQI60" s="60"/>
      <c r="EQJ60" s="61"/>
      <c r="EQK60" s="97"/>
      <c r="EQL60" s="97"/>
      <c r="EQM60" s="97"/>
      <c r="EQN60" s="104"/>
      <c r="EQO60" s="97"/>
      <c r="EQP60" s="97"/>
      <c r="EQQ60" s="97"/>
      <c r="EQR60" s="145"/>
      <c r="EQS60" s="202"/>
      <c r="EQT60" s="146"/>
      <c r="EQU60" s="98"/>
      <c r="EQV60" s="97"/>
      <c r="EQW60" s="97"/>
      <c r="EQX60" s="97"/>
      <c r="EQY60" s="97"/>
      <c r="EQZ60" s="79"/>
      <c r="ERA60" s="79"/>
      <c r="ERB60" s="137"/>
      <c r="ERC60" s="96"/>
      <c r="ERD60" s="79"/>
      <c r="ERE60" s="79"/>
      <c r="ERF60" s="79"/>
      <c r="ERG60" s="102"/>
      <c r="ERH60" s="60"/>
      <c r="ERI60" s="61"/>
      <c r="ERJ60" s="97"/>
      <c r="ERK60" s="97"/>
      <c r="ERL60" s="97"/>
      <c r="ERM60" s="104"/>
      <c r="ERN60" s="97"/>
      <c r="ERO60" s="97"/>
      <c r="ERP60" s="97"/>
      <c r="ERQ60" s="145"/>
      <c r="ERR60" s="202"/>
      <c r="ERS60" s="146"/>
      <c r="ERT60" s="98"/>
      <c r="ERU60" s="97"/>
      <c r="ERV60" s="97"/>
      <c r="ERW60" s="97"/>
      <c r="ERX60" s="97"/>
      <c r="ERY60" s="79"/>
      <c r="ERZ60" s="79"/>
      <c r="ESA60" s="137"/>
      <c r="ESB60" s="96"/>
      <c r="ESC60" s="79"/>
      <c r="ESD60" s="79"/>
      <c r="ESE60" s="79"/>
      <c r="ESF60" s="102"/>
      <c r="ESG60" s="60"/>
      <c r="ESH60" s="61"/>
      <c r="ESI60" s="97"/>
      <c r="ESJ60" s="97"/>
      <c r="ESK60" s="97"/>
      <c r="ESL60" s="104"/>
      <c r="ESM60" s="97"/>
      <c r="ESN60" s="97"/>
      <c r="ESO60" s="97"/>
      <c r="ESP60" s="145"/>
      <c r="ESQ60" s="202"/>
      <c r="ESR60" s="146"/>
      <c r="ESS60" s="98"/>
      <c r="EST60" s="97"/>
      <c r="ESU60" s="97"/>
      <c r="ESV60" s="97"/>
      <c r="ESW60" s="97"/>
      <c r="ESX60" s="79"/>
      <c r="ESY60" s="79"/>
      <c r="ESZ60" s="137"/>
      <c r="ETA60" s="96"/>
      <c r="ETB60" s="79"/>
      <c r="ETC60" s="79"/>
      <c r="ETD60" s="79"/>
      <c r="ETE60" s="102"/>
      <c r="ETF60" s="60"/>
      <c r="ETG60" s="61"/>
      <c r="ETH60" s="97"/>
      <c r="ETI60" s="97"/>
      <c r="ETJ60" s="97"/>
      <c r="ETK60" s="104"/>
      <c r="ETL60" s="97"/>
      <c r="ETM60" s="97"/>
      <c r="ETN60" s="97"/>
      <c r="ETO60" s="145"/>
      <c r="ETP60" s="202"/>
      <c r="ETQ60" s="146"/>
      <c r="ETR60" s="98"/>
      <c r="ETS60" s="97"/>
      <c r="ETT60" s="97"/>
      <c r="ETU60" s="97"/>
      <c r="ETV60" s="97"/>
      <c r="ETW60" s="79"/>
      <c r="ETX60" s="79"/>
      <c r="ETY60" s="137"/>
      <c r="ETZ60" s="96"/>
      <c r="EUA60" s="79"/>
      <c r="EUB60" s="79"/>
      <c r="EUC60" s="79"/>
      <c r="EUD60" s="102"/>
      <c r="EUE60" s="60"/>
      <c r="EUF60" s="61"/>
      <c r="EUG60" s="97"/>
      <c r="EUH60" s="97"/>
      <c r="EUI60" s="97"/>
      <c r="EUJ60" s="104"/>
      <c r="EUK60" s="97"/>
      <c r="EUL60" s="97"/>
      <c r="EUM60" s="97"/>
      <c r="EUN60" s="145"/>
      <c r="EUO60" s="202"/>
      <c r="EUP60" s="146"/>
      <c r="EUQ60" s="98"/>
      <c r="EUR60" s="97"/>
      <c r="EUS60" s="97"/>
      <c r="EUT60" s="97"/>
      <c r="EUU60" s="97"/>
      <c r="EUV60" s="79"/>
      <c r="EUW60" s="79"/>
      <c r="EUX60" s="137"/>
      <c r="EUY60" s="96"/>
      <c r="EUZ60" s="79"/>
      <c r="EVA60" s="79"/>
      <c r="EVB60" s="79"/>
      <c r="EVC60" s="102"/>
      <c r="EVD60" s="60"/>
      <c r="EVE60" s="61"/>
      <c r="EVF60" s="97"/>
      <c r="EVG60" s="97"/>
      <c r="EVH60" s="97"/>
      <c r="EVI60" s="104"/>
      <c r="EVJ60" s="97"/>
      <c r="EVK60" s="97"/>
      <c r="EVL60" s="97"/>
      <c r="EVM60" s="145"/>
      <c r="EVN60" s="202"/>
      <c r="EVO60" s="146"/>
      <c r="EVP60" s="98"/>
      <c r="EVQ60" s="97"/>
      <c r="EVR60" s="97"/>
      <c r="EVS60" s="97"/>
      <c r="EVT60" s="97"/>
      <c r="EVU60" s="79"/>
      <c r="EVV60" s="79"/>
      <c r="EVW60" s="137"/>
      <c r="EVX60" s="96"/>
      <c r="EVY60" s="79"/>
      <c r="EVZ60" s="79"/>
      <c r="EWA60" s="79"/>
      <c r="EWB60" s="102"/>
      <c r="EWC60" s="60"/>
      <c r="EWD60" s="61"/>
      <c r="EWE60" s="97"/>
      <c r="EWF60" s="97"/>
      <c r="EWG60" s="97"/>
      <c r="EWH60" s="104"/>
      <c r="EWI60" s="97"/>
      <c r="EWJ60" s="97"/>
      <c r="EWK60" s="97"/>
      <c r="EWL60" s="145"/>
      <c r="EWM60" s="202"/>
      <c r="EWN60" s="146"/>
      <c r="EWO60" s="98"/>
      <c r="EWP60" s="97"/>
      <c r="EWQ60" s="97"/>
      <c r="EWR60" s="97"/>
      <c r="EWS60" s="97"/>
      <c r="EWT60" s="79"/>
      <c r="EWU60" s="79"/>
      <c r="EWV60" s="137"/>
      <c r="EWW60" s="96"/>
      <c r="EWX60" s="79"/>
      <c r="EWY60" s="79"/>
      <c r="EWZ60" s="79"/>
      <c r="EXA60" s="102"/>
      <c r="EXB60" s="60"/>
      <c r="EXC60" s="61"/>
      <c r="EXD60" s="97"/>
      <c r="EXE60" s="97"/>
      <c r="EXF60" s="97"/>
      <c r="EXG60" s="104"/>
      <c r="EXH60" s="97"/>
      <c r="EXI60" s="97"/>
      <c r="EXJ60" s="97"/>
      <c r="EXK60" s="145"/>
      <c r="EXL60" s="202"/>
      <c r="EXM60" s="146"/>
      <c r="EXN60" s="98"/>
      <c r="EXO60" s="97"/>
      <c r="EXP60" s="97"/>
      <c r="EXQ60" s="97"/>
      <c r="EXR60" s="97"/>
      <c r="EXS60" s="79"/>
      <c r="EXT60" s="79"/>
      <c r="EXU60" s="137"/>
      <c r="EXV60" s="96"/>
      <c r="EXW60" s="79"/>
      <c r="EXX60" s="79"/>
      <c r="EXY60" s="79"/>
      <c r="EXZ60" s="102"/>
      <c r="EYA60" s="60"/>
      <c r="EYB60" s="61"/>
      <c r="EYC60" s="97"/>
      <c r="EYD60" s="97"/>
      <c r="EYE60" s="97"/>
      <c r="EYF60" s="104"/>
      <c r="EYG60" s="97"/>
      <c r="EYH60" s="97"/>
      <c r="EYI60" s="97"/>
      <c r="EYJ60" s="145"/>
      <c r="EYK60" s="202"/>
      <c r="EYL60" s="146"/>
      <c r="EYM60" s="98"/>
      <c r="EYN60" s="97"/>
      <c r="EYO60" s="97"/>
      <c r="EYP60" s="97"/>
      <c r="EYQ60" s="97"/>
      <c r="EYR60" s="79"/>
      <c r="EYS60" s="79"/>
      <c r="EYT60" s="137"/>
      <c r="EYU60" s="96"/>
      <c r="EYV60" s="79"/>
      <c r="EYW60" s="79"/>
      <c r="EYX60" s="79"/>
      <c r="EYY60" s="102"/>
      <c r="EYZ60" s="60"/>
      <c r="EZA60" s="61"/>
      <c r="EZB60" s="97"/>
      <c r="EZC60" s="97"/>
      <c r="EZD60" s="97"/>
      <c r="EZE60" s="104"/>
      <c r="EZF60" s="97"/>
      <c r="EZG60" s="97"/>
      <c r="EZH60" s="97"/>
      <c r="EZI60" s="145"/>
      <c r="EZJ60" s="202"/>
      <c r="EZK60" s="146"/>
      <c r="EZL60" s="98"/>
      <c r="EZM60" s="97"/>
      <c r="EZN60" s="97"/>
      <c r="EZO60" s="97"/>
      <c r="EZP60" s="97"/>
      <c r="EZQ60" s="79"/>
      <c r="EZR60" s="79"/>
      <c r="EZS60" s="137"/>
      <c r="EZT60" s="96"/>
      <c r="EZU60" s="79"/>
      <c r="EZV60" s="79"/>
      <c r="EZW60" s="79"/>
      <c r="EZX60" s="102"/>
      <c r="EZY60" s="60"/>
      <c r="EZZ60" s="61"/>
      <c r="FAA60" s="97"/>
      <c r="FAB60" s="97"/>
      <c r="FAC60" s="97"/>
      <c r="FAD60" s="104"/>
      <c r="FAE60" s="97"/>
      <c r="FAF60" s="97"/>
      <c r="FAG60" s="97"/>
      <c r="FAH60" s="145"/>
      <c r="FAI60" s="202"/>
      <c r="FAJ60" s="146"/>
      <c r="FAK60" s="98"/>
      <c r="FAL60" s="97"/>
      <c r="FAM60" s="97"/>
      <c r="FAN60" s="97"/>
      <c r="FAO60" s="97"/>
      <c r="FAP60" s="79"/>
      <c r="FAQ60" s="79"/>
      <c r="FAR60" s="137"/>
      <c r="FAS60" s="96"/>
      <c r="FAT60" s="79"/>
      <c r="FAU60" s="79"/>
      <c r="FAV60" s="79"/>
      <c r="FAW60" s="102"/>
      <c r="FAX60" s="60"/>
      <c r="FAY60" s="61"/>
      <c r="FAZ60" s="97"/>
      <c r="FBA60" s="97"/>
      <c r="FBB60" s="97"/>
      <c r="FBC60" s="104"/>
      <c r="FBD60" s="97"/>
      <c r="FBE60" s="97"/>
      <c r="FBF60" s="97"/>
      <c r="FBG60" s="145"/>
      <c r="FBH60" s="202"/>
      <c r="FBI60" s="146"/>
      <c r="FBJ60" s="98"/>
      <c r="FBK60" s="97"/>
      <c r="FBL60" s="97"/>
      <c r="FBM60" s="97"/>
      <c r="FBN60" s="97"/>
      <c r="FBO60" s="79"/>
      <c r="FBP60" s="79"/>
      <c r="FBQ60" s="137"/>
      <c r="FBR60" s="96"/>
      <c r="FBS60" s="79"/>
      <c r="FBT60" s="79"/>
      <c r="FBU60" s="79"/>
      <c r="FBV60" s="102"/>
      <c r="FBW60" s="60"/>
      <c r="FBX60" s="61"/>
      <c r="FBY60" s="97"/>
      <c r="FBZ60" s="97"/>
      <c r="FCA60" s="97"/>
      <c r="FCB60" s="104"/>
      <c r="FCC60" s="97"/>
      <c r="FCD60" s="97"/>
      <c r="FCE60" s="97"/>
      <c r="FCF60" s="145"/>
      <c r="FCG60" s="202"/>
      <c r="FCH60" s="146"/>
      <c r="FCI60" s="98"/>
      <c r="FCJ60" s="97"/>
      <c r="FCK60" s="97"/>
      <c r="FCL60" s="97"/>
      <c r="FCM60" s="97"/>
      <c r="FCN60" s="79"/>
      <c r="FCO60" s="79"/>
      <c r="FCP60" s="137"/>
      <c r="FCQ60" s="96"/>
      <c r="FCR60" s="79"/>
      <c r="FCS60" s="79"/>
      <c r="FCT60" s="79"/>
      <c r="FCU60" s="102"/>
      <c r="FCV60" s="60"/>
      <c r="FCW60" s="61"/>
      <c r="FCX60" s="97"/>
      <c r="FCY60" s="97"/>
      <c r="FCZ60" s="97"/>
      <c r="FDA60" s="104"/>
      <c r="FDB60" s="97"/>
      <c r="FDC60" s="97"/>
      <c r="FDD60" s="97"/>
      <c r="FDE60" s="145"/>
      <c r="FDF60" s="202"/>
      <c r="FDG60" s="146"/>
      <c r="FDH60" s="98"/>
      <c r="FDI60" s="97"/>
      <c r="FDJ60" s="97"/>
      <c r="FDK60" s="97"/>
      <c r="FDL60" s="97"/>
      <c r="FDM60" s="79"/>
      <c r="FDN60" s="79"/>
      <c r="FDO60" s="137"/>
      <c r="FDP60" s="96"/>
      <c r="FDQ60" s="79"/>
      <c r="FDR60" s="79"/>
      <c r="FDS60" s="79"/>
      <c r="FDT60" s="102"/>
      <c r="FDU60" s="60"/>
      <c r="FDV60" s="61"/>
      <c r="FDW60" s="97"/>
      <c r="FDX60" s="97"/>
      <c r="FDY60" s="97"/>
      <c r="FDZ60" s="104"/>
      <c r="FEA60" s="97"/>
      <c r="FEB60" s="97"/>
      <c r="FEC60" s="97"/>
      <c r="FED60" s="145"/>
      <c r="FEE60" s="202"/>
      <c r="FEF60" s="146"/>
      <c r="FEG60" s="98"/>
      <c r="FEH60" s="97"/>
      <c r="FEI60" s="97"/>
      <c r="FEJ60" s="97"/>
      <c r="FEK60" s="97"/>
      <c r="FEL60" s="79"/>
      <c r="FEM60" s="79"/>
      <c r="FEN60" s="137"/>
      <c r="FEO60" s="96"/>
      <c r="FEP60" s="79"/>
      <c r="FEQ60" s="79"/>
      <c r="FER60" s="79"/>
      <c r="FES60" s="102"/>
      <c r="FET60" s="60"/>
      <c r="FEU60" s="61"/>
      <c r="FEV60" s="97"/>
      <c r="FEW60" s="97"/>
      <c r="FEX60" s="97"/>
      <c r="FEY60" s="104"/>
      <c r="FEZ60" s="97"/>
      <c r="FFA60" s="97"/>
      <c r="FFB60" s="97"/>
      <c r="FFC60" s="145"/>
      <c r="FFD60" s="202"/>
      <c r="FFE60" s="146"/>
      <c r="FFF60" s="98"/>
      <c r="FFG60" s="97"/>
      <c r="FFH60" s="97"/>
      <c r="FFI60" s="97"/>
      <c r="FFJ60" s="97"/>
      <c r="FFK60" s="79"/>
      <c r="FFL60" s="79"/>
      <c r="FFM60" s="137"/>
      <c r="FFN60" s="96"/>
      <c r="FFO60" s="79"/>
      <c r="FFP60" s="79"/>
      <c r="FFQ60" s="79"/>
      <c r="FFR60" s="102"/>
      <c r="FFS60" s="60"/>
      <c r="FFT60" s="61"/>
      <c r="FFU60" s="97"/>
      <c r="FFV60" s="97"/>
      <c r="FFW60" s="97"/>
      <c r="FFX60" s="104"/>
      <c r="FFY60" s="97"/>
      <c r="FFZ60" s="97"/>
      <c r="FGA60" s="97"/>
      <c r="FGB60" s="145"/>
      <c r="FGC60" s="202"/>
      <c r="FGD60" s="146"/>
      <c r="FGE60" s="98"/>
      <c r="FGF60" s="97"/>
      <c r="FGG60" s="97"/>
      <c r="FGH60" s="97"/>
      <c r="FGI60" s="97"/>
      <c r="FGJ60" s="79"/>
      <c r="FGK60" s="79"/>
      <c r="FGL60" s="137"/>
      <c r="FGM60" s="96"/>
      <c r="FGN60" s="79"/>
      <c r="FGO60" s="79"/>
      <c r="FGP60" s="79"/>
      <c r="FGQ60" s="102"/>
      <c r="FGR60" s="60"/>
      <c r="FGS60" s="61"/>
      <c r="FGT60" s="97"/>
      <c r="FGU60" s="97"/>
      <c r="FGV60" s="97"/>
      <c r="FGW60" s="104"/>
      <c r="FGX60" s="97"/>
      <c r="FGY60" s="97"/>
      <c r="FGZ60" s="97"/>
      <c r="FHA60" s="145"/>
      <c r="FHB60" s="202"/>
      <c r="FHC60" s="146"/>
      <c r="FHD60" s="98"/>
      <c r="FHE60" s="97"/>
      <c r="FHF60" s="97"/>
      <c r="FHG60" s="97"/>
      <c r="FHH60" s="97"/>
      <c r="FHI60" s="79"/>
      <c r="FHJ60" s="79"/>
      <c r="FHK60" s="137"/>
      <c r="FHL60" s="96"/>
      <c r="FHM60" s="79"/>
      <c r="FHN60" s="79"/>
      <c r="FHO60" s="79"/>
      <c r="FHP60" s="102"/>
      <c r="FHQ60" s="60"/>
      <c r="FHR60" s="61"/>
      <c r="FHS60" s="97"/>
      <c r="FHT60" s="97"/>
      <c r="FHU60" s="97"/>
      <c r="FHV60" s="104"/>
      <c r="FHW60" s="97"/>
      <c r="FHX60" s="97"/>
      <c r="FHY60" s="97"/>
      <c r="FHZ60" s="145"/>
      <c r="FIA60" s="202"/>
      <c r="FIB60" s="146"/>
      <c r="FIC60" s="98"/>
      <c r="FID60" s="97"/>
      <c r="FIE60" s="97"/>
      <c r="FIF60" s="97"/>
      <c r="FIG60" s="97"/>
      <c r="FIH60" s="79"/>
      <c r="FII60" s="79"/>
      <c r="FIJ60" s="137"/>
      <c r="FIK60" s="96"/>
      <c r="FIL60" s="79"/>
      <c r="FIM60" s="79"/>
      <c r="FIN60" s="79"/>
      <c r="FIO60" s="102"/>
      <c r="FIP60" s="60"/>
      <c r="FIQ60" s="61"/>
      <c r="FIR60" s="97"/>
      <c r="FIS60" s="97"/>
      <c r="FIT60" s="97"/>
      <c r="FIU60" s="104"/>
      <c r="FIV60" s="97"/>
      <c r="FIW60" s="97"/>
      <c r="FIX60" s="97"/>
      <c r="FIY60" s="145"/>
      <c r="FIZ60" s="202"/>
      <c r="FJA60" s="146"/>
      <c r="FJB60" s="98"/>
      <c r="FJC60" s="97"/>
      <c r="FJD60" s="97"/>
      <c r="FJE60" s="97"/>
      <c r="FJF60" s="97"/>
      <c r="FJG60" s="79"/>
      <c r="FJH60" s="79"/>
      <c r="FJI60" s="137"/>
      <c r="FJJ60" s="96"/>
      <c r="FJK60" s="79"/>
      <c r="FJL60" s="79"/>
      <c r="FJM60" s="79"/>
      <c r="FJN60" s="102"/>
      <c r="FJO60" s="60"/>
      <c r="FJP60" s="61"/>
      <c r="FJQ60" s="97"/>
      <c r="FJR60" s="97"/>
      <c r="FJS60" s="97"/>
      <c r="FJT60" s="104"/>
      <c r="FJU60" s="97"/>
      <c r="FJV60" s="97"/>
      <c r="FJW60" s="97"/>
      <c r="FJX60" s="145"/>
      <c r="FJY60" s="202"/>
      <c r="FJZ60" s="146"/>
      <c r="FKA60" s="98"/>
      <c r="FKB60" s="97"/>
      <c r="FKC60" s="97"/>
      <c r="FKD60" s="97"/>
      <c r="FKE60" s="97"/>
      <c r="FKF60" s="79"/>
      <c r="FKG60" s="79"/>
      <c r="FKH60" s="137"/>
      <c r="FKI60" s="96"/>
      <c r="FKJ60" s="79"/>
      <c r="FKK60" s="79"/>
      <c r="FKL60" s="79"/>
      <c r="FKM60" s="102"/>
      <c r="FKN60" s="60"/>
      <c r="FKO60" s="61"/>
      <c r="FKP60" s="97"/>
      <c r="FKQ60" s="97"/>
      <c r="FKR60" s="97"/>
      <c r="FKS60" s="104"/>
      <c r="FKT60" s="97"/>
      <c r="FKU60" s="97"/>
      <c r="FKV60" s="97"/>
      <c r="FKW60" s="145"/>
      <c r="FKX60" s="202"/>
      <c r="FKY60" s="146"/>
      <c r="FKZ60" s="98"/>
      <c r="FLA60" s="97"/>
      <c r="FLB60" s="97"/>
      <c r="FLC60" s="97"/>
      <c r="FLD60" s="97"/>
      <c r="FLE60" s="79"/>
      <c r="FLF60" s="79"/>
      <c r="FLG60" s="137"/>
      <c r="FLH60" s="96"/>
      <c r="FLI60" s="79"/>
      <c r="FLJ60" s="79"/>
      <c r="FLK60" s="79"/>
      <c r="FLL60" s="102"/>
      <c r="FLM60" s="60"/>
      <c r="FLN60" s="61"/>
      <c r="FLO60" s="97"/>
      <c r="FLP60" s="97"/>
      <c r="FLQ60" s="97"/>
      <c r="FLR60" s="104"/>
      <c r="FLS60" s="97"/>
      <c r="FLT60" s="97"/>
      <c r="FLU60" s="97"/>
      <c r="FLV60" s="145"/>
      <c r="FLW60" s="202"/>
      <c r="FLX60" s="146"/>
      <c r="FLY60" s="98"/>
      <c r="FLZ60" s="97"/>
      <c r="FMA60" s="97"/>
      <c r="FMB60" s="97"/>
      <c r="FMC60" s="97"/>
      <c r="FMD60" s="79"/>
      <c r="FME60" s="79"/>
      <c r="FMF60" s="137"/>
      <c r="FMG60" s="96"/>
      <c r="FMH60" s="79"/>
      <c r="FMI60" s="79"/>
      <c r="FMJ60" s="79"/>
      <c r="FMK60" s="102"/>
      <c r="FML60" s="60"/>
      <c r="FMM60" s="61"/>
      <c r="FMN60" s="97"/>
      <c r="FMO60" s="97"/>
      <c r="FMP60" s="97"/>
      <c r="FMQ60" s="104"/>
      <c r="FMR60" s="97"/>
      <c r="FMS60" s="97"/>
      <c r="FMT60" s="97"/>
      <c r="FMU60" s="145"/>
      <c r="FMV60" s="202"/>
      <c r="FMW60" s="146"/>
      <c r="FMX60" s="98"/>
      <c r="FMY60" s="97"/>
      <c r="FMZ60" s="97"/>
      <c r="FNA60" s="97"/>
      <c r="FNB60" s="97"/>
      <c r="FNC60" s="79"/>
      <c r="FND60" s="79"/>
      <c r="FNE60" s="137"/>
      <c r="FNF60" s="96"/>
      <c r="FNG60" s="79"/>
      <c r="FNH60" s="79"/>
      <c r="FNI60" s="79"/>
      <c r="FNJ60" s="102"/>
      <c r="FNK60" s="60"/>
      <c r="FNL60" s="61"/>
      <c r="FNM60" s="97"/>
      <c r="FNN60" s="97"/>
      <c r="FNO60" s="97"/>
      <c r="FNP60" s="104"/>
      <c r="FNQ60" s="97"/>
      <c r="FNR60" s="97"/>
      <c r="FNS60" s="97"/>
      <c r="FNT60" s="145"/>
      <c r="FNU60" s="202"/>
      <c r="FNV60" s="146"/>
      <c r="FNW60" s="98"/>
      <c r="FNX60" s="97"/>
      <c r="FNY60" s="97"/>
      <c r="FNZ60" s="97"/>
      <c r="FOA60" s="97"/>
      <c r="FOB60" s="79"/>
      <c r="FOC60" s="79"/>
      <c r="FOD60" s="137"/>
      <c r="FOE60" s="96"/>
      <c r="FOF60" s="79"/>
      <c r="FOG60" s="79"/>
      <c r="FOH60" s="79"/>
      <c r="FOI60" s="102"/>
      <c r="FOJ60" s="60"/>
      <c r="FOK60" s="61"/>
      <c r="FOL60" s="97"/>
      <c r="FOM60" s="97"/>
      <c r="FON60" s="97"/>
      <c r="FOO60" s="104"/>
      <c r="FOP60" s="97"/>
      <c r="FOQ60" s="97"/>
      <c r="FOR60" s="97"/>
      <c r="FOS60" s="145"/>
      <c r="FOT60" s="202"/>
      <c r="FOU60" s="146"/>
      <c r="FOV60" s="98"/>
      <c r="FOW60" s="97"/>
      <c r="FOX60" s="97"/>
      <c r="FOY60" s="97"/>
      <c r="FOZ60" s="97"/>
      <c r="FPA60" s="79"/>
      <c r="FPB60" s="79"/>
      <c r="FPC60" s="137"/>
      <c r="FPD60" s="96"/>
      <c r="FPE60" s="79"/>
      <c r="FPF60" s="79"/>
      <c r="FPG60" s="79"/>
      <c r="FPH60" s="102"/>
      <c r="FPI60" s="60"/>
      <c r="FPJ60" s="61"/>
      <c r="FPK60" s="97"/>
      <c r="FPL60" s="97"/>
      <c r="FPM60" s="97"/>
      <c r="FPN60" s="104"/>
      <c r="FPO60" s="97"/>
      <c r="FPP60" s="97"/>
      <c r="FPQ60" s="97"/>
      <c r="FPR60" s="145"/>
      <c r="FPS60" s="202"/>
      <c r="FPT60" s="146"/>
      <c r="FPU60" s="98"/>
      <c r="FPV60" s="97"/>
      <c r="FPW60" s="97"/>
      <c r="FPX60" s="97"/>
      <c r="FPY60" s="97"/>
      <c r="FPZ60" s="79"/>
      <c r="FQA60" s="79"/>
      <c r="FQB60" s="137"/>
      <c r="FQC60" s="96"/>
      <c r="FQD60" s="79"/>
      <c r="FQE60" s="79"/>
      <c r="FQF60" s="79"/>
      <c r="FQG60" s="102"/>
      <c r="FQH60" s="60"/>
      <c r="FQI60" s="61"/>
      <c r="FQJ60" s="97"/>
      <c r="FQK60" s="97"/>
      <c r="FQL60" s="97"/>
      <c r="FQM60" s="104"/>
      <c r="FQN60" s="97"/>
      <c r="FQO60" s="97"/>
      <c r="FQP60" s="97"/>
      <c r="FQQ60" s="145"/>
      <c r="FQR60" s="202"/>
      <c r="FQS60" s="146"/>
      <c r="FQT60" s="98"/>
      <c r="FQU60" s="97"/>
      <c r="FQV60" s="97"/>
      <c r="FQW60" s="97"/>
      <c r="FQX60" s="97"/>
      <c r="FQY60" s="79"/>
      <c r="FQZ60" s="79"/>
      <c r="FRA60" s="137"/>
      <c r="FRB60" s="96"/>
      <c r="FRC60" s="79"/>
      <c r="FRD60" s="79"/>
      <c r="FRE60" s="79"/>
      <c r="FRF60" s="102"/>
      <c r="FRG60" s="60"/>
      <c r="FRH60" s="61"/>
      <c r="FRI60" s="97"/>
      <c r="FRJ60" s="97"/>
      <c r="FRK60" s="97"/>
      <c r="FRL60" s="104"/>
      <c r="FRM60" s="97"/>
      <c r="FRN60" s="97"/>
      <c r="FRO60" s="97"/>
      <c r="FRP60" s="145"/>
      <c r="FRQ60" s="202"/>
      <c r="FRR60" s="146"/>
      <c r="FRS60" s="98"/>
      <c r="FRT60" s="97"/>
      <c r="FRU60" s="97"/>
      <c r="FRV60" s="97"/>
      <c r="FRW60" s="97"/>
      <c r="FRX60" s="79"/>
      <c r="FRY60" s="79"/>
      <c r="FRZ60" s="137"/>
      <c r="FSA60" s="96"/>
      <c r="FSB60" s="79"/>
      <c r="FSC60" s="79"/>
      <c r="FSD60" s="79"/>
      <c r="FSE60" s="102"/>
      <c r="FSF60" s="60"/>
      <c r="FSG60" s="61"/>
      <c r="FSH60" s="97"/>
      <c r="FSI60" s="97"/>
      <c r="FSJ60" s="97"/>
      <c r="FSK60" s="104"/>
      <c r="FSL60" s="97"/>
      <c r="FSM60" s="97"/>
      <c r="FSN60" s="97"/>
      <c r="FSO60" s="145"/>
      <c r="FSP60" s="202"/>
      <c r="FSQ60" s="146"/>
      <c r="FSR60" s="98"/>
      <c r="FSS60" s="97"/>
      <c r="FST60" s="97"/>
      <c r="FSU60" s="97"/>
      <c r="FSV60" s="97"/>
      <c r="FSW60" s="79"/>
      <c r="FSX60" s="79"/>
      <c r="FSY60" s="137"/>
      <c r="FSZ60" s="96"/>
      <c r="FTA60" s="79"/>
      <c r="FTB60" s="79"/>
      <c r="FTC60" s="79"/>
      <c r="FTD60" s="102"/>
      <c r="FTE60" s="60"/>
      <c r="FTF60" s="61"/>
      <c r="FTG60" s="97"/>
      <c r="FTH60" s="97"/>
      <c r="FTI60" s="97"/>
      <c r="FTJ60" s="104"/>
      <c r="FTK60" s="97"/>
      <c r="FTL60" s="97"/>
      <c r="FTM60" s="97"/>
      <c r="FTN60" s="145"/>
      <c r="FTO60" s="202"/>
      <c r="FTP60" s="146"/>
      <c r="FTQ60" s="98"/>
      <c r="FTR60" s="97"/>
      <c r="FTS60" s="97"/>
      <c r="FTT60" s="97"/>
      <c r="FTU60" s="97"/>
      <c r="FTV60" s="79"/>
      <c r="FTW60" s="79"/>
      <c r="FTX60" s="137"/>
      <c r="FTY60" s="96"/>
      <c r="FTZ60" s="79"/>
      <c r="FUA60" s="79"/>
      <c r="FUB60" s="79"/>
      <c r="FUC60" s="102"/>
      <c r="FUD60" s="60"/>
      <c r="FUE60" s="61"/>
      <c r="FUF60" s="97"/>
      <c r="FUG60" s="97"/>
      <c r="FUH60" s="97"/>
      <c r="FUI60" s="104"/>
      <c r="FUJ60" s="97"/>
      <c r="FUK60" s="97"/>
      <c r="FUL60" s="97"/>
      <c r="FUM60" s="145"/>
      <c r="FUN60" s="202"/>
      <c r="FUO60" s="146"/>
      <c r="FUP60" s="98"/>
      <c r="FUQ60" s="97"/>
      <c r="FUR60" s="97"/>
      <c r="FUS60" s="97"/>
      <c r="FUT60" s="97"/>
      <c r="FUU60" s="79"/>
      <c r="FUV60" s="79"/>
      <c r="FUW60" s="137"/>
      <c r="FUX60" s="96"/>
      <c r="FUY60" s="79"/>
      <c r="FUZ60" s="79"/>
      <c r="FVA60" s="79"/>
      <c r="FVB60" s="102"/>
      <c r="FVC60" s="60"/>
      <c r="FVD60" s="61"/>
      <c r="FVE60" s="97"/>
      <c r="FVF60" s="97"/>
      <c r="FVG60" s="97"/>
      <c r="FVH60" s="104"/>
      <c r="FVI60" s="97"/>
      <c r="FVJ60" s="97"/>
      <c r="FVK60" s="97"/>
      <c r="FVL60" s="145"/>
      <c r="FVM60" s="202"/>
      <c r="FVN60" s="146"/>
      <c r="FVO60" s="98"/>
      <c r="FVP60" s="97"/>
      <c r="FVQ60" s="97"/>
      <c r="FVR60" s="97"/>
      <c r="FVS60" s="97"/>
      <c r="FVT60" s="79"/>
      <c r="FVU60" s="79"/>
      <c r="FVV60" s="137"/>
      <c r="FVW60" s="96"/>
      <c r="FVX60" s="79"/>
      <c r="FVY60" s="79"/>
      <c r="FVZ60" s="79"/>
      <c r="FWA60" s="102"/>
      <c r="FWB60" s="60"/>
      <c r="FWC60" s="61"/>
      <c r="FWD60" s="97"/>
      <c r="FWE60" s="97"/>
      <c r="FWF60" s="97"/>
      <c r="FWG60" s="104"/>
      <c r="FWH60" s="97"/>
      <c r="FWI60" s="97"/>
      <c r="FWJ60" s="97"/>
      <c r="FWK60" s="145"/>
      <c r="FWL60" s="202"/>
      <c r="FWM60" s="146"/>
      <c r="FWN60" s="98"/>
      <c r="FWO60" s="97"/>
      <c r="FWP60" s="97"/>
      <c r="FWQ60" s="97"/>
      <c r="FWR60" s="97"/>
      <c r="FWS60" s="79"/>
      <c r="FWT60" s="79"/>
      <c r="FWU60" s="137"/>
      <c r="FWV60" s="96"/>
      <c r="FWW60" s="79"/>
      <c r="FWX60" s="79"/>
      <c r="FWY60" s="79"/>
      <c r="FWZ60" s="102"/>
      <c r="FXA60" s="60"/>
      <c r="FXB60" s="61"/>
      <c r="FXC60" s="97"/>
      <c r="FXD60" s="97"/>
      <c r="FXE60" s="97"/>
      <c r="FXF60" s="104"/>
      <c r="FXG60" s="97"/>
      <c r="FXH60" s="97"/>
      <c r="FXI60" s="97"/>
      <c r="FXJ60" s="145"/>
      <c r="FXK60" s="202"/>
      <c r="FXL60" s="146"/>
      <c r="FXM60" s="98"/>
      <c r="FXN60" s="97"/>
      <c r="FXO60" s="97"/>
      <c r="FXP60" s="97"/>
      <c r="FXQ60" s="97"/>
      <c r="FXR60" s="79"/>
      <c r="FXS60" s="79"/>
      <c r="FXT60" s="137"/>
      <c r="FXU60" s="96"/>
      <c r="FXV60" s="79"/>
      <c r="FXW60" s="79"/>
      <c r="FXX60" s="79"/>
      <c r="FXY60" s="102"/>
      <c r="FXZ60" s="60"/>
      <c r="FYA60" s="61"/>
      <c r="FYB60" s="97"/>
      <c r="FYC60" s="97"/>
      <c r="FYD60" s="97"/>
      <c r="FYE60" s="104"/>
      <c r="FYF60" s="97"/>
      <c r="FYG60" s="97"/>
      <c r="FYH60" s="97"/>
      <c r="FYI60" s="145"/>
      <c r="FYJ60" s="202"/>
      <c r="FYK60" s="146"/>
      <c r="FYL60" s="98"/>
      <c r="FYM60" s="97"/>
      <c r="FYN60" s="97"/>
      <c r="FYO60" s="97"/>
      <c r="FYP60" s="97"/>
      <c r="FYQ60" s="79"/>
      <c r="FYR60" s="79"/>
      <c r="FYS60" s="137"/>
      <c r="FYT60" s="96"/>
      <c r="FYU60" s="79"/>
      <c r="FYV60" s="79"/>
      <c r="FYW60" s="79"/>
      <c r="FYX60" s="102"/>
      <c r="FYY60" s="60"/>
      <c r="FYZ60" s="61"/>
      <c r="FZA60" s="97"/>
      <c r="FZB60" s="97"/>
      <c r="FZC60" s="97"/>
      <c r="FZD60" s="104"/>
      <c r="FZE60" s="97"/>
      <c r="FZF60" s="97"/>
      <c r="FZG60" s="97"/>
      <c r="FZH60" s="145"/>
      <c r="FZI60" s="202"/>
      <c r="FZJ60" s="146"/>
      <c r="FZK60" s="98"/>
      <c r="FZL60" s="97"/>
      <c r="FZM60" s="97"/>
      <c r="FZN60" s="97"/>
      <c r="FZO60" s="97"/>
      <c r="FZP60" s="79"/>
      <c r="FZQ60" s="79"/>
      <c r="FZR60" s="137"/>
      <c r="FZS60" s="96"/>
      <c r="FZT60" s="79"/>
      <c r="FZU60" s="79"/>
      <c r="FZV60" s="79"/>
      <c r="FZW60" s="102"/>
      <c r="FZX60" s="60"/>
      <c r="FZY60" s="61"/>
      <c r="FZZ60" s="97"/>
      <c r="GAA60" s="97"/>
      <c r="GAB60" s="97"/>
      <c r="GAC60" s="104"/>
      <c r="GAD60" s="97"/>
      <c r="GAE60" s="97"/>
      <c r="GAF60" s="97"/>
      <c r="GAG60" s="145"/>
      <c r="GAH60" s="202"/>
      <c r="GAI60" s="146"/>
      <c r="GAJ60" s="98"/>
      <c r="GAK60" s="97"/>
      <c r="GAL60" s="97"/>
      <c r="GAM60" s="97"/>
      <c r="GAN60" s="97"/>
      <c r="GAO60" s="79"/>
      <c r="GAP60" s="79"/>
      <c r="GAQ60" s="137"/>
      <c r="GAR60" s="96"/>
      <c r="GAS60" s="79"/>
      <c r="GAT60" s="79"/>
      <c r="GAU60" s="79"/>
      <c r="GAV60" s="102"/>
      <c r="GAW60" s="60"/>
      <c r="GAX60" s="61"/>
      <c r="GAY60" s="97"/>
      <c r="GAZ60" s="97"/>
      <c r="GBA60" s="97"/>
      <c r="GBB60" s="104"/>
      <c r="GBC60" s="97"/>
      <c r="GBD60" s="97"/>
      <c r="GBE60" s="97"/>
      <c r="GBF60" s="145"/>
      <c r="GBG60" s="202"/>
      <c r="GBH60" s="146"/>
      <c r="GBI60" s="98"/>
      <c r="GBJ60" s="97"/>
      <c r="GBK60" s="97"/>
      <c r="GBL60" s="97"/>
      <c r="GBM60" s="97"/>
      <c r="GBN60" s="79"/>
      <c r="GBO60" s="79"/>
      <c r="GBP60" s="137"/>
      <c r="GBQ60" s="96"/>
      <c r="GBR60" s="79"/>
      <c r="GBS60" s="79"/>
      <c r="GBT60" s="79"/>
      <c r="GBU60" s="102"/>
      <c r="GBV60" s="60"/>
      <c r="GBW60" s="61"/>
      <c r="GBX60" s="97"/>
      <c r="GBY60" s="97"/>
      <c r="GBZ60" s="97"/>
      <c r="GCA60" s="104"/>
      <c r="GCB60" s="97"/>
      <c r="GCC60" s="97"/>
      <c r="GCD60" s="97"/>
      <c r="GCE60" s="145"/>
      <c r="GCF60" s="202"/>
      <c r="GCG60" s="146"/>
      <c r="GCH60" s="98"/>
      <c r="GCI60" s="97"/>
      <c r="GCJ60" s="97"/>
      <c r="GCK60" s="97"/>
      <c r="GCL60" s="97"/>
      <c r="GCM60" s="79"/>
      <c r="GCN60" s="79"/>
      <c r="GCO60" s="137"/>
      <c r="GCP60" s="96"/>
      <c r="GCQ60" s="79"/>
      <c r="GCR60" s="79"/>
      <c r="GCS60" s="79"/>
      <c r="GCT60" s="102"/>
      <c r="GCU60" s="60"/>
      <c r="GCV60" s="61"/>
      <c r="GCW60" s="97"/>
      <c r="GCX60" s="97"/>
      <c r="GCY60" s="97"/>
      <c r="GCZ60" s="104"/>
      <c r="GDA60" s="97"/>
      <c r="GDB60" s="97"/>
      <c r="GDC60" s="97"/>
      <c r="GDD60" s="145"/>
      <c r="GDE60" s="202"/>
      <c r="GDF60" s="146"/>
      <c r="GDG60" s="98"/>
      <c r="GDH60" s="97"/>
      <c r="GDI60" s="97"/>
      <c r="GDJ60" s="97"/>
      <c r="GDK60" s="97"/>
      <c r="GDL60" s="79"/>
      <c r="GDM60" s="79"/>
      <c r="GDN60" s="137"/>
      <c r="GDO60" s="96"/>
      <c r="GDP60" s="79"/>
      <c r="GDQ60" s="79"/>
      <c r="GDR60" s="79"/>
      <c r="GDS60" s="102"/>
      <c r="GDT60" s="60"/>
      <c r="GDU60" s="61"/>
      <c r="GDV60" s="97"/>
      <c r="GDW60" s="97"/>
      <c r="GDX60" s="97"/>
      <c r="GDY60" s="104"/>
      <c r="GDZ60" s="97"/>
      <c r="GEA60" s="97"/>
      <c r="GEB60" s="97"/>
      <c r="GEC60" s="145"/>
      <c r="GED60" s="202"/>
      <c r="GEE60" s="146"/>
      <c r="GEF60" s="98"/>
      <c r="GEG60" s="97"/>
      <c r="GEH60" s="97"/>
      <c r="GEI60" s="97"/>
      <c r="GEJ60" s="97"/>
      <c r="GEK60" s="79"/>
      <c r="GEL60" s="79"/>
      <c r="GEM60" s="137"/>
      <c r="GEN60" s="96"/>
      <c r="GEO60" s="79"/>
      <c r="GEP60" s="79"/>
      <c r="GEQ60" s="79"/>
      <c r="GER60" s="102"/>
      <c r="GES60" s="60"/>
      <c r="GET60" s="61"/>
      <c r="GEU60" s="97"/>
      <c r="GEV60" s="97"/>
      <c r="GEW60" s="97"/>
      <c r="GEX60" s="104"/>
      <c r="GEY60" s="97"/>
      <c r="GEZ60" s="97"/>
      <c r="GFA60" s="97"/>
      <c r="GFB60" s="145"/>
      <c r="GFC60" s="202"/>
      <c r="GFD60" s="146"/>
      <c r="GFE60" s="98"/>
      <c r="GFF60" s="97"/>
      <c r="GFG60" s="97"/>
      <c r="GFH60" s="97"/>
      <c r="GFI60" s="97"/>
      <c r="GFJ60" s="79"/>
      <c r="GFK60" s="79"/>
      <c r="GFL60" s="137"/>
      <c r="GFM60" s="96"/>
      <c r="GFN60" s="79"/>
      <c r="GFO60" s="79"/>
      <c r="GFP60" s="79"/>
      <c r="GFQ60" s="102"/>
      <c r="GFR60" s="60"/>
      <c r="GFS60" s="61"/>
      <c r="GFT60" s="97"/>
      <c r="GFU60" s="97"/>
      <c r="GFV60" s="97"/>
      <c r="GFW60" s="104"/>
      <c r="GFX60" s="97"/>
      <c r="GFY60" s="97"/>
      <c r="GFZ60" s="97"/>
      <c r="GGA60" s="145"/>
      <c r="GGB60" s="202"/>
      <c r="GGC60" s="146"/>
      <c r="GGD60" s="98"/>
      <c r="GGE60" s="97"/>
      <c r="GGF60" s="97"/>
      <c r="GGG60" s="97"/>
      <c r="GGH60" s="97"/>
      <c r="GGI60" s="79"/>
      <c r="GGJ60" s="79"/>
      <c r="GGK60" s="137"/>
      <c r="GGL60" s="96"/>
      <c r="GGM60" s="79"/>
      <c r="GGN60" s="79"/>
      <c r="GGO60" s="79"/>
      <c r="GGP60" s="102"/>
      <c r="GGQ60" s="60"/>
      <c r="GGR60" s="61"/>
      <c r="GGS60" s="97"/>
      <c r="GGT60" s="97"/>
      <c r="GGU60" s="97"/>
      <c r="GGV60" s="104"/>
      <c r="GGW60" s="97"/>
      <c r="GGX60" s="97"/>
      <c r="GGY60" s="97"/>
      <c r="GGZ60" s="145"/>
      <c r="GHA60" s="202"/>
      <c r="GHB60" s="146"/>
      <c r="GHC60" s="98"/>
      <c r="GHD60" s="97"/>
      <c r="GHE60" s="97"/>
      <c r="GHF60" s="97"/>
      <c r="GHG60" s="97"/>
      <c r="GHH60" s="79"/>
      <c r="GHI60" s="79"/>
      <c r="GHJ60" s="137"/>
      <c r="GHK60" s="96"/>
      <c r="GHL60" s="79"/>
      <c r="GHM60" s="79"/>
      <c r="GHN60" s="79"/>
      <c r="GHO60" s="102"/>
      <c r="GHP60" s="60"/>
      <c r="GHQ60" s="61"/>
      <c r="GHR60" s="97"/>
      <c r="GHS60" s="97"/>
      <c r="GHT60" s="97"/>
      <c r="GHU60" s="104"/>
      <c r="GHV60" s="97"/>
      <c r="GHW60" s="97"/>
      <c r="GHX60" s="97"/>
      <c r="GHY60" s="145"/>
      <c r="GHZ60" s="202"/>
      <c r="GIA60" s="146"/>
      <c r="GIB60" s="98"/>
      <c r="GIC60" s="97"/>
      <c r="GID60" s="97"/>
      <c r="GIE60" s="97"/>
      <c r="GIF60" s="97"/>
      <c r="GIG60" s="79"/>
      <c r="GIH60" s="79"/>
      <c r="GII60" s="137"/>
      <c r="GIJ60" s="96"/>
      <c r="GIK60" s="79"/>
      <c r="GIL60" s="79"/>
      <c r="GIM60" s="79"/>
      <c r="GIN60" s="102"/>
      <c r="GIO60" s="60"/>
      <c r="GIP60" s="61"/>
      <c r="GIQ60" s="97"/>
      <c r="GIR60" s="97"/>
      <c r="GIS60" s="97"/>
      <c r="GIT60" s="104"/>
      <c r="GIU60" s="97"/>
      <c r="GIV60" s="97"/>
      <c r="GIW60" s="97"/>
      <c r="GIX60" s="145"/>
      <c r="GIY60" s="202"/>
      <c r="GIZ60" s="146"/>
      <c r="GJA60" s="98"/>
      <c r="GJB60" s="97"/>
      <c r="GJC60" s="97"/>
      <c r="GJD60" s="97"/>
      <c r="GJE60" s="97"/>
      <c r="GJF60" s="79"/>
      <c r="GJG60" s="79"/>
      <c r="GJH60" s="137"/>
      <c r="GJI60" s="96"/>
      <c r="GJJ60" s="79"/>
      <c r="GJK60" s="79"/>
      <c r="GJL60" s="79"/>
      <c r="GJM60" s="102"/>
      <c r="GJN60" s="60"/>
      <c r="GJO60" s="61"/>
      <c r="GJP60" s="97"/>
      <c r="GJQ60" s="97"/>
      <c r="GJR60" s="97"/>
      <c r="GJS60" s="104"/>
      <c r="GJT60" s="97"/>
      <c r="GJU60" s="97"/>
      <c r="GJV60" s="97"/>
      <c r="GJW60" s="145"/>
      <c r="GJX60" s="202"/>
      <c r="GJY60" s="146"/>
      <c r="GJZ60" s="98"/>
      <c r="GKA60" s="97"/>
      <c r="GKB60" s="97"/>
      <c r="GKC60" s="97"/>
      <c r="GKD60" s="97"/>
      <c r="GKE60" s="79"/>
      <c r="GKF60" s="79"/>
      <c r="GKG60" s="137"/>
      <c r="GKH60" s="96"/>
      <c r="GKI60" s="79"/>
      <c r="GKJ60" s="79"/>
      <c r="GKK60" s="79"/>
      <c r="GKL60" s="102"/>
      <c r="GKM60" s="60"/>
      <c r="GKN60" s="61"/>
      <c r="GKO60" s="97"/>
      <c r="GKP60" s="97"/>
      <c r="GKQ60" s="97"/>
      <c r="GKR60" s="104"/>
      <c r="GKS60" s="97"/>
      <c r="GKT60" s="97"/>
      <c r="GKU60" s="97"/>
      <c r="GKV60" s="145"/>
      <c r="GKW60" s="202"/>
      <c r="GKX60" s="146"/>
      <c r="GKY60" s="98"/>
      <c r="GKZ60" s="97"/>
      <c r="GLA60" s="97"/>
      <c r="GLB60" s="97"/>
      <c r="GLC60" s="97"/>
      <c r="GLD60" s="79"/>
      <c r="GLE60" s="79"/>
      <c r="GLF60" s="137"/>
      <c r="GLG60" s="96"/>
      <c r="GLH60" s="79"/>
      <c r="GLI60" s="79"/>
      <c r="GLJ60" s="79"/>
      <c r="GLK60" s="102"/>
      <c r="GLL60" s="60"/>
      <c r="GLM60" s="61"/>
      <c r="GLN60" s="97"/>
      <c r="GLO60" s="97"/>
      <c r="GLP60" s="97"/>
      <c r="GLQ60" s="104"/>
      <c r="GLR60" s="97"/>
      <c r="GLS60" s="97"/>
      <c r="GLT60" s="97"/>
      <c r="GLU60" s="145"/>
      <c r="GLV60" s="202"/>
      <c r="GLW60" s="146"/>
      <c r="GLX60" s="98"/>
      <c r="GLY60" s="97"/>
      <c r="GLZ60" s="97"/>
      <c r="GMA60" s="97"/>
      <c r="GMB60" s="97"/>
      <c r="GMC60" s="79"/>
      <c r="GMD60" s="79"/>
      <c r="GME60" s="137"/>
      <c r="GMF60" s="96"/>
      <c r="GMG60" s="79"/>
      <c r="GMH60" s="79"/>
      <c r="GMI60" s="79"/>
      <c r="GMJ60" s="102"/>
      <c r="GMK60" s="60"/>
      <c r="GML60" s="61"/>
      <c r="GMM60" s="97"/>
      <c r="GMN60" s="97"/>
      <c r="GMO60" s="97"/>
      <c r="GMP60" s="104"/>
      <c r="GMQ60" s="97"/>
      <c r="GMR60" s="97"/>
      <c r="GMS60" s="97"/>
      <c r="GMT60" s="145"/>
      <c r="GMU60" s="202"/>
      <c r="GMV60" s="146"/>
      <c r="GMW60" s="98"/>
      <c r="GMX60" s="97"/>
      <c r="GMY60" s="97"/>
      <c r="GMZ60" s="97"/>
      <c r="GNA60" s="97"/>
      <c r="GNB60" s="79"/>
      <c r="GNC60" s="79"/>
      <c r="GND60" s="137"/>
      <c r="GNE60" s="96"/>
      <c r="GNF60" s="79"/>
      <c r="GNG60" s="79"/>
      <c r="GNH60" s="79"/>
      <c r="GNI60" s="102"/>
      <c r="GNJ60" s="60"/>
      <c r="GNK60" s="61"/>
      <c r="GNL60" s="97"/>
      <c r="GNM60" s="97"/>
      <c r="GNN60" s="97"/>
      <c r="GNO60" s="104"/>
      <c r="GNP60" s="97"/>
      <c r="GNQ60" s="97"/>
      <c r="GNR60" s="97"/>
      <c r="GNS60" s="145"/>
      <c r="GNT60" s="202"/>
      <c r="GNU60" s="146"/>
      <c r="GNV60" s="98"/>
      <c r="GNW60" s="97"/>
      <c r="GNX60" s="97"/>
      <c r="GNY60" s="97"/>
      <c r="GNZ60" s="97"/>
      <c r="GOA60" s="79"/>
      <c r="GOB60" s="79"/>
      <c r="GOC60" s="137"/>
      <c r="GOD60" s="96"/>
      <c r="GOE60" s="79"/>
      <c r="GOF60" s="79"/>
      <c r="GOG60" s="79"/>
      <c r="GOH60" s="102"/>
      <c r="GOI60" s="60"/>
      <c r="GOJ60" s="61"/>
      <c r="GOK60" s="97"/>
      <c r="GOL60" s="97"/>
      <c r="GOM60" s="97"/>
      <c r="GON60" s="104"/>
      <c r="GOO60" s="97"/>
      <c r="GOP60" s="97"/>
      <c r="GOQ60" s="97"/>
      <c r="GOR60" s="145"/>
      <c r="GOS60" s="202"/>
      <c r="GOT60" s="146"/>
      <c r="GOU60" s="98"/>
      <c r="GOV60" s="97"/>
      <c r="GOW60" s="97"/>
      <c r="GOX60" s="97"/>
      <c r="GOY60" s="97"/>
      <c r="GOZ60" s="79"/>
      <c r="GPA60" s="79"/>
      <c r="GPB60" s="137"/>
      <c r="GPC60" s="96"/>
      <c r="GPD60" s="79"/>
      <c r="GPE60" s="79"/>
      <c r="GPF60" s="79"/>
      <c r="GPG60" s="102"/>
      <c r="GPH60" s="60"/>
      <c r="GPI60" s="61"/>
      <c r="GPJ60" s="97"/>
      <c r="GPK60" s="97"/>
      <c r="GPL60" s="97"/>
      <c r="GPM60" s="104"/>
      <c r="GPN60" s="97"/>
      <c r="GPO60" s="97"/>
      <c r="GPP60" s="97"/>
      <c r="GPQ60" s="145"/>
      <c r="GPR60" s="202"/>
      <c r="GPS60" s="146"/>
      <c r="GPT60" s="98"/>
      <c r="GPU60" s="97"/>
      <c r="GPV60" s="97"/>
      <c r="GPW60" s="97"/>
      <c r="GPX60" s="97"/>
      <c r="GPY60" s="79"/>
      <c r="GPZ60" s="79"/>
      <c r="GQA60" s="137"/>
      <c r="GQB60" s="96"/>
      <c r="GQC60" s="79"/>
      <c r="GQD60" s="79"/>
      <c r="GQE60" s="79"/>
      <c r="GQF60" s="102"/>
      <c r="GQG60" s="60"/>
      <c r="GQH60" s="61"/>
      <c r="GQI60" s="97"/>
      <c r="GQJ60" s="97"/>
      <c r="GQK60" s="97"/>
      <c r="GQL60" s="104"/>
      <c r="GQM60" s="97"/>
      <c r="GQN60" s="97"/>
      <c r="GQO60" s="97"/>
      <c r="GQP60" s="145"/>
      <c r="GQQ60" s="202"/>
      <c r="GQR60" s="146"/>
      <c r="GQS60" s="98"/>
      <c r="GQT60" s="97"/>
      <c r="GQU60" s="97"/>
      <c r="GQV60" s="97"/>
      <c r="GQW60" s="97"/>
      <c r="GQX60" s="79"/>
      <c r="GQY60" s="79"/>
      <c r="GQZ60" s="137"/>
      <c r="GRA60" s="96"/>
      <c r="GRB60" s="79"/>
      <c r="GRC60" s="79"/>
      <c r="GRD60" s="79"/>
      <c r="GRE60" s="102"/>
      <c r="GRF60" s="60"/>
      <c r="GRG60" s="61"/>
      <c r="GRH60" s="97"/>
      <c r="GRI60" s="97"/>
      <c r="GRJ60" s="97"/>
      <c r="GRK60" s="104"/>
      <c r="GRL60" s="97"/>
      <c r="GRM60" s="97"/>
      <c r="GRN60" s="97"/>
      <c r="GRO60" s="145"/>
      <c r="GRP60" s="202"/>
      <c r="GRQ60" s="146"/>
      <c r="GRR60" s="98"/>
      <c r="GRS60" s="97"/>
      <c r="GRT60" s="97"/>
      <c r="GRU60" s="97"/>
      <c r="GRV60" s="97"/>
      <c r="GRW60" s="79"/>
      <c r="GRX60" s="79"/>
      <c r="GRY60" s="137"/>
      <c r="GRZ60" s="96"/>
      <c r="GSA60" s="79"/>
      <c r="GSB60" s="79"/>
      <c r="GSC60" s="79"/>
      <c r="GSD60" s="102"/>
      <c r="GSE60" s="60"/>
      <c r="GSF60" s="61"/>
      <c r="GSG60" s="97"/>
      <c r="GSH60" s="97"/>
      <c r="GSI60" s="97"/>
      <c r="GSJ60" s="104"/>
      <c r="GSK60" s="97"/>
      <c r="GSL60" s="97"/>
      <c r="GSM60" s="97"/>
      <c r="GSN60" s="145"/>
      <c r="GSO60" s="202"/>
      <c r="GSP60" s="146"/>
      <c r="GSQ60" s="98"/>
      <c r="GSR60" s="97"/>
      <c r="GSS60" s="97"/>
      <c r="GST60" s="97"/>
      <c r="GSU60" s="97"/>
      <c r="GSV60" s="79"/>
      <c r="GSW60" s="79"/>
      <c r="GSX60" s="137"/>
      <c r="GSY60" s="96"/>
      <c r="GSZ60" s="79"/>
      <c r="GTA60" s="79"/>
      <c r="GTB60" s="79"/>
      <c r="GTC60" s="102"/>
      <c r="GTD60" s="60"/>
      <c r="GTE60" s="61"/>
      <c r="GTF60" s="97"/>
      <c r="GTG60" s="97"/>
      <c r="GTH60" s="97"/>
      <c r="GTI60" s="104"/>
      <c r="GTJ60" s="97"/>
      <c r="GTK60" s="97"/>
      <c r="GTL60" s="97"/>
      <c r="GTM60" s="145"/>
      <c r="GTN60" s="202"/>
      <c r="GTO60" s="146"/>
      <c r="GTP60" s="98"/>
      <c r="GTQ60" s="97"/>
      <c r="GTR60" s="97"/>
      <c r="GTS60" s="97"/>
      <c r="GTT60" s="97"/>
      <c r="GTU60" s="79"/>
      <c r="GTV60" s="79"/>
      <c r="GTW60" s="137"/>
      <c r="GTX60" s="96"/>
      <c r="GTY60" s="79"/>
      <c r="GTZ60" s="79"/>
      <c r="GUA60" s="79"/>
      <c r="GUB60" s="102"/>
      <c r="GUC60" s="60"/>
      <c r="GUD60" s="61"/>
      <c r="GUE60" s="97"/>
      <c r="GUF60" s="97"/>
      <c r="GUG60" s="97"/>
      <c r="GUH60" s="104"/>
      <c r="GUI60" s="97"/>
      <c r="GUJ60" s="97"/>
      <c r="GUK60" s="97"/>
      <c r="GUL60" s="145"/>
      <c r="GUM60" s="202"/>
      <c r="GUN60" s="146"/>
      <c r="GUO60" s="98"/>
      <c r="GUP60" s="97"/>
      <c r="GUQ60" s="97"/>
      <c r="GUR60" s="97"/>
      <c r="GUS60" s="97"/>
      <c r="GUT60" s="79"/>
      <c r="GUU60" s="79"/>
      <c r="GUV60" s="137"/>
      <c r="GUW60" s="96"/>
      <c r="GUX60" s="79"/>
      <c r="GUY60" s="79"/>
      <c r="GUZ60" s="79"/>
      <c r="GVA60" s="102"/>
      <c r="GVB60" s="60"/>
      <c r="GVC60" s="61"/>
      <c r="GVD60" s="97"/>
      <c r="GVE60" s="97"/>
      <c r="GVF60" s="97"/>
      <c r="GVG60" s="104"/>
      <c r="GVH60" s="97"/>
      <c r="GVI60" s="97"/>
      <c r="GVJ60" s="97"/>
      <c r="GVK60" s="145"/>
      <c r="GVL60" s="202"/>
      <c r="GVM60" s="146"/>
      <c r="GVN60" s="98"/>
      <c r="GVO60" s="97"/>
      <c r="GVP60" s="97"/>
      <c r="GVQ60" s="97"/>
      <c r="GVR60" s="97"/>
      <c r="GVS60" s="79"/>
      <c r="GVT60" s="79"/>
      <c r="GVU60" s="137"/>
      <c r="GVV60" s="96"/>
      <c r="GVW60" s="79"/>
      <c r="GVX60" s="79"/>
      <c r="GVY60" s="79"/>
      <c r="GVZ60" s="102"/>
      <c r="GWA60" s="60"/>
      <c r="GWB60" s="61"/>
      <c r="GWC60" s="97"/>
      <c r="GWD60" s="97"/>
      <c r="GWE60" s="97"/>
      <c r="GWF60" s="104"/>
      <c r="GWG60" s="97"/>
      <c r="GWH60" s="97"/>
      <c r="GWI60" s="97"/>
      <c r="GWJ60" s="145"/>
      <c r="GWK60" s="202"/>
      <c r="GWL60" s="146"/>
      <c r="GWM60" s="98"/>
      <c r="GWN60" s="97"/>
      <c r="GWO60" s="97"/>
      <c r="GWP60" s="97"/>
      <c r="GWQ60" s="97"/>
      <c r="GWR60" s="79"/>
      <c r="GWS60" s="79"/>
      <c r="GWT60" s="137"/>
      <c r="GWU60" s="96"/>
      <c r="GWV60" s="79"/>
      <c r="GWW60" s="79"/>
      <c r="GWX60" s="79"/>
      <c r="GWY60" s="102"/>
      <c r="GWZ60" s="60"/>
      <c r="GXA60" s="61"/>
      <c r="GXB60" s="97"/>
      <c r="GXC60" s="97"/>
      <c r="GXD60" s="97"/>
      <c r="GXE60" s="104"/>
      <c r="GXF60" s="97"/>
      <c r="GXG60" s="97"/>
      <c r="GXH60" s="97"/>
      <c r="GXI60" s="145"/>
      <c r="GXJ60" s="202"/>
      <c r="GXK60" s="146"/>
      <c r="GXL60" s="98"/>
      <c r="GXM60" s="97"/>
      <c r="GXN60" s="97"/>
      <c r="GXO60" s="97"/>
      <c r="GXP60" s="97"/>
      <c r="GXQ60" s="79"/>
      <c r="GXR60" s="79"/>
      <c r="GXS60" s="137"/>
      <c r="GXT60" s="96"/>
      <c r="GXU60" s="79"/>
      <c r="GXV60" s="79"/>
      <c r="GXW60" s="79"/>
      <c r="GXX60" s="102"/>
      <c r="GXY60" s="60"/>
      <c r="GXZ60" s="61"/>
      <c r="GYA60" s="97"/>
      <c r="GYB60" s="97"/>
      <c r="GYC60" s="97"/>
      <c r="GYD60" s="104"/>
      <c r="GYE60" s="97"/>
      <c r="GYF60" s="97"/>
      <c r="GYG60" s="97"/>
      <c r="GYH60" s="145"/>
      <c r="GYI60" s="202"/>
      <c r="GYJ60" s="146"/>
      <c r="GYK60" s="98"/>
      <c r="GYL60" s="97"/>
      <c r="GYM60" s="97"/>
      <c r="GYN60" s="97"/>
      <c r="GYO60" s="97"/>
      <c r="GYP60" s="79"/>
      <c r="GYQ60" s="79"/>
      <c r="GYR60" s="137"/>
      <c r="GYS60" s="96"/>
      <c r="GYT60" s="79"/>
      <c r="GYU60" s="79"/>
      <c r="GYV60" s="79"/>
      <c r="GYW60" s="102"/>
      <c r="GYX60" s="60"/>
      <c r="GYY60" s="61"/>
      <c r="GYZ60" s="97"/>
      <c r="GZA60" s="97"/>
      <c r="GZB60" s="97"/>
      <c r="GZC60" s="104"/>
      <c r="GZD60" s="97"/>
      <c r="GZE60" s="97"/>
      <c r="GZF60" s="97"/>
      <c r="GZG60" s="145"/>
      <c r="GZH60" s="202"/>
      <c r="GZI60" s="146"/>
      <c r="GZJ60" s="98"/>
      <c r="GZK60" s="97"/>
      <c r="GZL60" s="97"/>
      <c r="GZM60" s="97"/>
      <c r="GZN60" s="97"/>
      <c r="GZO60" s="79"/>
      <c r="GZP60" s="79"/>
      <c r="GZQ60" s="137"/>
      <c r="GZR60" s="96"/>
      <c r="GZS60" s="79"/>
      <c r="GZT60" s="79"/>
      <c r="GZU60" s="79"/>
      <c r="GZV60" s="102"/>
      <c r="GZW60" s="60"/>
      <c r="GZX60" s="61"/>
      <c r="GZY60" s="97"/>
      <c r="GZZ60" s="97"/>
      <c r="HAA60" s="97"/>
      <c r="HAB60" s="104"/>
      <c r="HAC60" s="97"/>
      <c r="HAD60" s="97"/>
      <c r="HAE60" s="97"/>
      <c r="HAF60" s="145"/>
      <c r="HAG60" s="202"/>
      <c r="HAH60" s="146"/>
      <c r="HAI60" s="98"/>
      <c r="HAJ60" s="97"/>
      <c r="HAK60" s="97"/>
      <c r="HAL60" s="97"/>
      <c r="HAM60" s="97"/>
      <c r="HAN60" s="79"/>
      <c r="HAO60" s="79"/>
      <c r="HAP60" s="137"/>
      <c r="HAQ60" s="96"/>
      <c r="HAR60" s="79"/>
      <c r="HAS60" s="79"/>
      <c r="HAT60" s="79"/>
      <c r="HAU60" s="102"/>
      <c r="HAV60" s="60"/>
      <c r="HAW60" s="61"/>
      <c r="HAX60" s="97"/>
      <c r="HAY60" s="97"/>
      <c r="HAZ60" s="97"/>
      <c r="HBA60" s="104"/>
      <c r="HBB60" s="97"/>
      <c r="HBC60" s="97"/>
      <c r="HBD60" s="97"/>
      <c r="HBE60" s="145"/>
      <c r="HBF60" s="202"/>
      <c r="HBG60" s="146"/>
      <c r="HBH60" s="98"/>
      <c r="HBI60" s="97"/>
      <c r="HBJ60" s="97"/>
      <c r="HBK60" s="97"/>
      <c r="HBL60" s="97"/>
      <c r="HBM60" s="79"/>
      <c r="HBN60" s="79"/>
      <c r="HBO60" s="137"/>
      <c r="HBP60" s="96"/>
      <c r="HBQ60" s="79"/>
      <c r="HBR60" s="79"/>
      <c r="HBS60" s="79"/>
      <c r="HBT60" s="102"/>
      <c r="HBU60" s="60"/>
      <c r="HBV60" s="61"/>
      <c r="HBW60" s="97"/>
      <c r="HBX60" s="97"/>
      <c r="HBY60" s="97"/>
      <c r="HBZ60" s="104"/>
      <c r="HCA60" s="97"/>
      <c r="HCB60" s="97"/>
      <c r="HCC60" s="97"/>
      <c r="HCD60" s="145"/>
      <c r="HCE60" s="202"/>
      <c r="HCF60" s="146"/>
      <c r="HCG60" s="98"/>
      <c r="HCH60" s="97"/>
      <c r="HCI60" s="97"/>
      <c r="HCJ60" s="97"/>
      <c r="HCK60" s="97"/>
      <c r="HCL60" s="79"/>
      <c r="HCM60" s="79"/>
      <c r="HCN60" s="137"/>
      <c r="HCO60" s="96"/>
      <c r="HCP60" s="79"/>
      <c r="HCQ60" s="79"/>
      <c r="HCR60" s="79"/>
      <c r="HCS60" s="102"/>
      <c r="HCT60" s="60"/>
      <c r="HCU60" s="61"/>
      <c r="HCV60" s="97"/>
      <c r="HCW60" s="97"/>
      <c r="HCX60" s="97"/>
      <c r="HCY60" s="104"/>
      <c r="HCZ60" s="97"/>
      <c r="HDA60" s="97"/>
      <c r="HDB60" s="97"/>
      <c r="HDC60" s="145"/>
      <c r="HDD60" s="202"/>
      <c r="HDE60" s="146"/>
      <c r="HDF60" s="98"/>
      <c r="HDG60" s="97"/>
      <c r="HDH60" s="97"/>
      <c r="HDI60" s="97"/>
      <c r="HDJ60" s="97"/>
      <c r="HDK60" s="79"/>
      <c r="HDL60" s="79"/>
      <c r="HDM60" s="137"/>
      <c r="HDN60" s="96"/>
      <c r="HDO60" s="79"/>
      <c r="HDP60" s="79"/>
      <c r="HDQ60" s="79"/>
      <c r="HDR60" s="102"/>
      <c r="HDS60" s="60"/>
      <c r="HDT60" s="61"/>
      <c r="HDU60" s="97"/>
      <c r="HDV60" s="97"/>
      <c r="HDW60" s="97"/>
      <c r="HDX60" s="104"/>
      <c r="HDY60" s="97"/>
      <c r="HDZ60" s="97"/>
      <c r="HEA60" s="97"/>
      <c r="HEB60" s="145"/>
      <c r="HEC60" s="202"/>
      <c r="HED60" s="146"/>
      <c r="HEE60" s="98"/>
      <c r="HEF60" s="97"/>
      <c r="HEG60" s="97"/>
      <c r="HEH60" s="97"/>
      <c r="HEI60" s="97"/>
      <c r="HEJ60" s="79"/>
      <c r="HEK60" s="79"/>
      <c r="HEL60" s="137"/>
      <c r="HEM60" s="96"/>
      <c r="HEN60" s="79"/>
      <c r="HEO60" s="79"/>
      <c r="HEP60" s="79"/>
      <c r="HEQ60" s="102"/>
      <c r="HER60" s="60"/>
      <c r="HES60" s="61"/>
      <c r="HET60" s="97"/>
      <c r="HEU60" s="97"/>
      <c r="HEV60" s="97"/>
      <c r="HEW60" s="104"/>
      <c r="HEX60" s="97"/>
      <c r="HEY60" s="97"/>
      <c r="HEZ60" s="97"/>
      <c r="HFA60" s="145"/>
      <c r="HFB60" s="202"/>
      <c r="HFC60" s="146"/>
      <c r="HFD60" s="98"/>
      <c r="HFE60" s="97"/>
      <c r="HFF60" s="97"/>
      <c r="HFG60" s="97"/>
      <c r="HFH60" s="97"/>
      <c r="HFI60" s="79"/>
      <c r="HFJ60" s="79"/>
      <c r="HFK60" s="137"/>
      <c r="HFL60" s="96"/>
      <c r="HFM60" s="79"/>
      <c r="HFN60" s="79"/>
      <c r="HFO60" s="79"/>
      <c r="HFP60" s="102"/>
      <c r="HFQ60" s="60"/>
      <c r="HFR60" s="61"/>
      <c r="HFS60" s="97"/>
      <c r="HFT60" s="97"/>
      <c r="HFU60" s="97"/>
      <c r="HFV60" s="104"/>
      <c r="HFW60" s="97"/>
      <c r="HFX60" s="97"/>
      <c r="HFY60" s="97"/>
      <c r="HFZ60" s="145"/>
      <c r="HGA60" s="202"/>
      <c r="HGB60" s="146"/>
      <c r="HGC60" s="98"/>
      <c r="HGD60" s="97"/>
      <c r="HGE60" s="97"/>
      <c r="HGF60" s="97"/>
      <c r="HGG60" s="97"/>
      <c r="HGH60" s="79"/>
      <c r="HGI60" s="79"/>
      <c r="HGJ60" s="137"/>
      <c r="HGK60" s="96"/>
      <c r="HGL60" s="79"/>
      <c r="HGM60" s="79"/>
      <c r="HGN60" s="79"/>
      <c r="HGO60" s="102"/>
      <c r="HGP60" s="60"/>
      <c r="HGQ60" s="61"/>
      <c r="HGR60" s="97"/>
      <c r="HGS60" s="97"/>
      <c r="HGT60" s="97"/>
      <c r="HGU60" s="104"/>
      <c r="HGV60" s="97"/>
      <c r="HGW60" s="97"/>
      <c r="HGX60" s="97"/>
      <c r="HGY60" s="145"/>
      <c r="HGZ60" s="202"/>
      <c r="HHA60" s="146"/>
      <c r="HHB60" s="98"/>
      <c r="HHC60" s="97"/>
      <c r="HHD60" s="97"/>
      <c r="HHE60" s="97"/>
      <c r="HHF60" s="97"/>
      <c r="HHG60" s="79"/>
      <c r="HHH60" s="79"/>
      <c r="HHI60" s="137"/>
      <c r="HHJ60" s="96"/>
      <c r="HHK60" s="79"/>
      <c r="HHL60" s="79"/>
      <c r="HHM60" s="79"/>
      <c r="HHN60" s="102"/>
      <c r="HHO60" s="60"/>
      <c r="HHP60" s="61"/>
      <c r="HHQ60" s="97"/>
      <c r="HHR60" s="97"/>
      <c r="HHS60" s="97"/>
      <c r="HHT60" s="104"/>
      <c r="HHU60" s="97"/>
      <c r="HHV60" s="97"/>
      <c r="HHW60" s="97"/>
      <c r="HHX60" s="145"/>
      <c r="HHY60" s="202"/>
      <c r="HHZ60" s="146"/>
      <c r="HIA60" s="98"/>
      <c r="HIB60" s="97"/>
      <c r="HIC60" s="97"/>
      <c r="HID60" s="97"/>
      <c r="HIE60" s="97"/>
      <c r="HIF60" s="79"/>
      <c r="HIG60" s="79"/>
      <c r="HIH60" s="137"/>
      <c r="HII60" s="96"/>
      <c r="HIJ60" s="79"/>
      <c r="HIK60" s="79"/>
      <c r="HIL60" s="79"/>
      <c r="HIM60" s="102"/>
      <c r="HIN60" s="60"/>
      <c r="HIO60" s="61"/>
      <c r="HIP60" s="97"/>
      <c r="HIQ60" s="97"/>
      <c r="HIR60" s="97"/>
      <c r="HIS60" s="104"/>
      <c r="HIT60" s="97"/>
      <c r="HIU60" s="97"/>
      <c r="HIV60" s="97"/>
      <c r="HIW60" s="145"/>
      <c r="HIX60" s="202"/>
      <c r="HIY60" s="146"/>
      <c r="HIZ60" s="98"/>
      <c r="HJA60" s="97"/>
      <c r="HJB60" s="97"/>
      <c r="HJC60" s="97"/>
      <c r="HJD60" s="97"/>
      <c r="HJE60" s="79"/>
      <c r="HJF60" s="79"/>
      <c r="HJG60" s="137"/>
      <c r="HJH60" s="96"/>
      <c r="HJI60" s="79"/>
      <c r="HJJ60" s="79"/>
      <c r="HJK60" s="79"/>
      <c r="HJL60" s="102"/>
      <c r="HJM60" s="60"/>
      <c r="HJN60" s="61"/>
      <c r="HJO60" s="97"/>
      <c r="HJP60" s="97"/>
      <c r="HJQ60" s="97"/>
      <c r="HJR60" s="104"/>
      <c r="HJS60" s="97"/>
      <c r="HJT60" s="97"/>
      <c r="HJU60" s="97"/>
      <c r="HJV60" s="145"/>
      <c r="HJW60" s="202"/>
      <c r="HJX60" s="146"/>
      <c r="HJY60" s="98"/>
      <c r="HJZ60" s="97"/>
      <c r="HKA60" s="97"/>
      <c r="HKB60" s="97"/>
      <c r="HKC60" s="97"/>
      <c r="HKD60" s="79"/>
      <c r="HKE60" s="79"/>
      <c r="HKF60" s="137"/>
      <c r="HKG60" s="96"/>
      <c r="HKH60" s="79"/>
      <c r="HKI60" s="79"/>
      <c r="HKJ60" s="79"/>
      <c r="HKK60" s="102"/>
      <c r="HKL60" s="60"/>
      <c r="HKM60" s="61"/>
      <c r="HKN60" s="97"/>
      <c r="HKO60" s="97"/>
      <c r="HKP60" s="97"/>
      <c r="HKQ60" s="104"/>
      <c r="HKR60" s="97"/>
      <c r="HKS60" s="97"/>
      <c r="HKT60" s="97"/>
      <c r="HKU60" s="145"/>
      <c r="HKV60" s="202"/>
      <c r="HKW60" s="146"/>
      <c r="HKX60" s="98"/>
      <c r="HKY60" s="97"/>
      <c r="HKZ60" s="97"/>
      <c r="HLA60" s="97"/>
      <c r="HLB60" s="97"/>
      <c r="HLC60" s="79"/>
      <c r="HLD60" s="79"/>
      <c r="HLE60" s="137"/>
      <c r="HLF60" s="96"/>
      <c r="HLG60" s="79"/>
      <c r="HLH60" s="79"/>
      <c r="HLI60" s="79"/>
      <c r="HLJ60" s="102"/>
      <c r="HLK60" s="60"/>
      <c r="HLL60" s="61"/>
      <c r="HLM60" s="97"/>
      <c r="HLN60" s="97"/>
      <c r="HLO60" s="97"/>
      <c r="HLP60" s="104"/>
      <c r="HLQ60" s="97"/>
      <c r="HLR60" s="97"/>
      <c r="HLS60" s="97"/>
      <c r="HLT60" s="145"/>
      <c r="HLU60" s="202"/>
      <c r="HLV60" s="146"/>
      <c r="HLW60" s="98"/>
      <c r="HLX60" s="97"/>
      <c r="HLY60" s="97"/>
      <c r="HLZ60" s="97"/>
      <c r="HMA60" s="97"/>
      <c r="HMB60" s="79"/>
      <c r="HMC60" s="79"/>
      <c r="HMD60" s="137"/>
      <c r="HME60" s="96"/>
      <c r="HMF60" s="79"/>
      <c r="HMG60" s="79"/>
      <c r="HMH60" s="79"/>
      <c r="HMI60" s="102"/>
      <c r="HMJ60" s="60"/>
      <c r="HMK60" s="61"/>
      <c r="HML60" s="97"/>
      <c r="HMM60" s="97"/>
      <c r="HMN60" s="97"/>
      <c r="HMO60" s="104"/>
      <c r="HMP60" s="97"/>
      <c r="HMQ60" s="97"/>
      <c r="HMR60" s="97"/>
      <c r="HMS60" s="145"/>
      <c r="HMT60" s="202"/>
      <c r="HMU60" s="146"/>
      <c r="HMV60" s="98"/>
      <c r="HMW60" s="97"/>
      <c r="HMX60" s="97"/>
      <c r="HMY60" s="97"/>
      <c r="HMZ60" s="97"/>
      <c r="HNA60" s="79"/>
      <c r="HNB60" s="79"/>
      <c r="HNC60" s="137"/>
      <c r="HND60" s="96"/>
      <c r="HNE60" s="79"/>
      <c r="HNF60" s="79"/>
      <c r="HNG60" s="79"/>
      <c r="HNH60" s="102"/>
      <c r="HNI60" s="60"/>
      <c r="HNJ60" s="61"/>
      <c r="HNK60" s="97"/>
      <c r="HNL60" s="97"/>
      <c r="HNM60" s="97"/>
      <c r="HNN60" s="104"/>
      <c r="HNO60" s="97"/>
      <c r="HNP60" s="97"/>
      <c r="HNQ60" s="97"/>
      <c r="HNR60" s="145"/>
      <c r="HNS60" s="202"/>
      <c r="HNT60" s="146"/>
      <c r="HNU60" s="98"/>
      <c r="HNV60" s="97"/>
      <c r="HNW60" s="97"/>
      <c r="HNX60" s="97"/>
      <c r="HNY60" s="97"/>
      <c r="HNZ60" s="79"/>
      <c r="HOA60" s="79"/>
      <c r="HOB60" s="137"/>
      <c r="HOC60" s="96"/>
      <c r="HOD60" s="79"/>
      <c r="HOE60" s="79"/>
      <c r="HOF60" s="79"/>
      <c r="HOG60" s="102"/>
      <c r="HOH60" s="60"/>
      <c r="HOI60" s="61"/>
      <c r="HOJ60" s="97"/>
      <c r="HOK60" s="97"/>
      <c r="HOL60" s="97"/>
      <c r="HOM60" s="104"/>
      <c r="HON60" s="97"/>
      <c r="HOO60" s="97"/>
      <c r="HOP60" s="97"/>
      <c r="HOQ60" s="145"/>
      <c r="HOR60" s="202"/>
      <c r="HOS60" s="146"/>
      <c r="HOT60" s="98"/>
      <c r="HOU60" s="97"/>
      <c r="HOV60" s="97"/>
      <c r="HOW60" s="97"/>
      <c r="HOX60" s="97"/>
      <c r="HOY60" s="79"/>
      <c r="HOZ60" s="79"/>
      <c r="HPA60" s="137"/>
      <c r="HPB60" s="96"/>
      <c r="HPC60" s="79"/>
      <c r="HPD60" s="79"/>
      <c r="HPE60" s="79"/>
      <c r="HPF60" s="102"/>
      <c r="HPG60" s="60"/>
      <c r="HPH60" s="61"/>
      <c r="HPI60" s="97"/>
      <c r="HPJ60" s="97"/>
      <c r="HPK60" s="97"/>
      <c r="HPL60" s="104"/>
      <c r="HPM60" s="97"/>
      <c r="HPN60" s="97"/>
      <c r="HPO60" s="97"/>
      <c r="HPP60" s="145"/>
      <c r="HPQ60" s="202"/>
      <c r="HPR60" s="146"/>
      <c r="HPS60" s="98"/>
      <c r="HPT60" s="97"/>
      <c r="HPU60" s="97"/>
      <c r="HPV60" s="97"/>
      <c r="HPW60" s="97"/>
      <c r="HPX60" s="79"/>
      <c r="HPY60" s="79"/>
      <c r="HPZ60" s="137"/>
      <c r="HQA60" s="96"/>
      <c r="HQB60" s="79"/>
      <c r="HQC60" s="79"/>
      <c r="HQD60" s="79"/>
      <c r="HQE60" s="102"/>
      <c r="HQF60" s="60"/>
      <c r="HQG60" s="61"/>
      <c r="HQH60" s="97"/>
      <c r="HQI60" s="97"/>
      <c r="HQJ60" s="97"/>
      <c r="HQK60" s="104"/>
      <c r="HQL60" s="97"/>
      <c r="HQM60" s="97"/>
      <c r="HQN60" s="97"/>
      <c r="HQO60" s="145"/>
      <c r="HQP60" s="202"/>
      <c r="HQQ60" s="146"/>
      <c r="HQR60" s="98"/>
      <c r="HQS60" s="97"/>
      <c r="HQT60" s="97"/>
      <c r="HQU60" s="97"/>
      <c r="HQV60" s="97"/>
      <c r="HQW60" s="79"/>
      <c r="HQX60" s="79"/>
      <c r="HQY60" s="137"/>
      <c r="HQZ60" s="96"/>
      <c r="HRA60" s="79"/>
      <c r="HRB60" s="79"/>
      <c r="HRC60" s="79"/>
      <c r="HRD60" s="102"/>
      <c r="HRE60" s="60"/>
      <c r="HRF60" s="61"/>
      <c r="HRG60" s="97"/>
      <c r="HRH60" s="97"/>
      <c r="HRI60" s="97"/>
      <c r="HRJ60" s="104"/>
      <c r="HRK60" s="97"/>
      <c r="HRL60" s="97"/>
      <c r="HRM60" s="97"/>
      <c r="HRN60" s="145"/>
      <c r="HRO60" s="202"/>
      <c r="HRP60" s="146"/>
      <c r="HRQ60" s="98"/>
      <c r="HRR60" s="97"/>
      <c r="HRS60" s="97"/>
      <c r="HRT60" s="97"/>
      <c r="HRU60" s="97"/>
      <c r="HRV60" s="79"/>
      <c r="HRW60" s="79"/>
      <c r="HRX60" s="137"/>
      <c r="HRY60" s="96"/>
      <c r="HRZ60" s="79"/>
      <c r="HSA60" s="79"/>
      <c r="HSB60" s="79"/>
      <c r="HSC60" s="102"/>
      <c r="HSD60" s="60"/>
      <c r="HSE60" s="61"/>
      <c r="HSF60" s="97"/>
      <c r="HSG60" s="97"/>
      <c r="HSH60" s="97"/>
      <c r="HSI60" s="104"/>
      <c r="HSJ60" s="97"/>
      <c r="HSK60" s="97"/>
      <c r="HSL60" s="97"/>
      <c r="HSM60" s="145"/>
      <c r="HSN60" s="202"/>
      <c r="HSO60" s="146"/>
      <c r="HSP60" s="98"/>
      <c r="HSQ60" s="97"/>
      <c r="HSR60" s="97"/>
      <c r="HSS60" s="97"/>
      <c r="HST60" s="97"/>
      <c r="HSU60" s="79"/>
      <c r="HSV60" s="79"/>
      <c r="HSW60" s="137"/>
      <c r="HSX60" s="96"/>
      <c r="HSY60" s="79"/>
      <c r="HSZ60" s="79"/>
      <c r="HTA60" s="79"/>
      <c r="HTB60" s="102"/>
      <c r="HTC60" s="60"/>
      <c r="HTD60" s="61"/>
      <c r="HTE60" s="97"/>
      <c r="HTF60" s="97"/>
      <c r="HTG60" s="97"/>
      <c r="HTH60" s="104"/>
      <c r="HTI60" s="97"/>
      <c r="HTJ60" s="97"/>
      <c r="HTK60" s="97"/>
      <c r="HTL60" s="145"/>
      <c r="HTM60" s="202"/>
      <c r="HTN60" s="146"/>
      <c r="HTO60" s="98"/>
      <c r="HTP60" s="97"/>
      <c r="HTQ60" s="97"/>
      <c r="HTR60" s="97"/>
      <c r="HTS60" s="97"/>
      <c r="HTT60" s="79"/>
      <c r="HTU60" s="79"/>
      <c r="HTV60" s="137"/>
      <c r="HTW60" s="96"/>
      <c r="HTX60" s="79"/>
      <c r="HTY60" s="79"/>
      <c r="HTZ60" s="79"/>
      <c r="HUA60" s="102"/>
      <c r="HUB60" s="60"/>
      <c r="HUC60" s="61"/>
      <c r="HUD60" s="97"/>
      <c r="HUE60" s="97"/>
      <c r="HUF60" s="97"/>
      <c r="HUG60" s="104"/>
      <c r="HUH60" s="97"/>
      <c r="HUI60" s="97"/>
      <c r="HUJ60" s="97"/>
      <c r="HUK60" s="145"/>
      <c r="HUL60" s="202"/>
      <c r="HUM60" s="146"/>
      <c r="HUN60" s="98"/>
      <c r="HUO60" s="97"/>
      <c r="HUP60" s="97"/>
      <c r="HUQ60" s="97"/>
      <c r="HUR60" s="97"/>
      <c r="HUS60" s="79"/>
      <c r="HUT60" s="79"/>
      <c r="HUU60" s="137"/>
      <c r="HUV60" s="96"/>
      <c r="HUW60" s="79"/>
      <c r="HUX60" s="79"/>
      <c r="HUY60" s="79"/>
      <c r="HUZ60" s="102"/>
      <c r="HVA60" s="60"/>
      <c r="HVB60" s="61"/>
      <c r="HVC60" s="97"/>
      <c r="HVD60" s="97"/>
      <c r="HVE60" s="97"/>
      <c r="HVF60" s="104"/>
      <c r="HVG60" s="97"/>
      <c r="HVH60" s="97"/>
      <c r="HVI60" s="97"/>
      <c r="HVJ60" s="145"/>
      <c r="HVK60" s="202"/>
      <c r="HVL60" s="146"/>
      <c r="HVM60" s="98"/>
      <c r="HVN60" s="97"/>
      <c r="HVO60" s="97"/>
      <c r="HVP60" s="97"/>
      <c r="HVQ60" s="97"/>
      <c r="HVR60" s="79"/>
      <c r="HVS60" s="79"/>
      <c r="HVT60" s="137"/>
      <c r="HVU60" s="96"/>
      <c r="HVV60" s="79"/>
      <c r="HVW60" s="79"/>
      <c r="HVX60" s="79"/>
      <c r="HVY60" s="102"/>
      <c r="HVZ60" s="60"/>
      <c r="HWA60" s="61"/>
      <c r="HWB60" s="97"/>
      <c r="HWC60" s="97"/>
      <c r="HWD60" s="97"/>
      <c r="HWE60" s="104"/>
      <c r="HWF60" s="97"/>
      <c r="HWG60" s="97"/>
      <c r="HWH60" s="97"/>
      <c r="HWI60" s="145"/>
      <c r="HWJ60" s="202"/>
      <c r="HWK60" s="146"/>
      <c r="HWL60" s="98"/>
      <c r="HWM60" s="97"/>
      <c r="HWN60" s="97"/>
      <c r="HWO60" s="97"/>
      <c r="HWP60" s="97"/>
      <c r="HWQ60" s="79"/>
      <c r="HWR60" s="79"/>
      <c r="HWS60" s="137"/>
      <c r="HWT60" s="96"/>
      <c r="HWU60" s="79"/>
      <c r="HWV60" s="79"/>
      <c r="HWW60" s="79"/>
      <c r="HWX60" s="102"/>
      <c r="HWY60" s="60"/>
      <c r="HWZ60" s="61"/>
      <c r="HXA60" s="97"/>
      <c r="HXB60" s="97"/>
      <c r="HXC60" s="97"/>
      <c r="HXD60" s="104"/>
      <c r="HXE60" s="97"/>
      <c r="HXF60" s="97"/>
      <c r="HXG60" s="97"/>
      <c r="HXH60" s="145"/>
      <c r="HXI60" s="202"/>
      <c r="HXJ60" s="146"/>
      <c r="HXK60" s="98"/>
      <c r="HXL60" s="97"/>
      <c r="HXM60" s="97"/>
      <c r="HXN60" s="97"/>
      <c r="HXO60" s="97"/>
      <c r="HXP60" s="79"/>
      <c r="HXQ60" s="79"/>
      <c r="HXR60" s="137"/>
      <c r="HXS60" s="96"/>
      <c r="HXT60" s="79"/>
      <c r="HXU60" s="79"/>
      <c r="HXV60" s="79"/>
      <c r="HXW60" s="102"/>
      <c r="HXX60" s="60"/>
      <c r="HXY60" s="61"/>
      <c r="HXZ60" s="97"/>
      <c r="HYA60" s="97"/>
      <c r="HYB60" s="97"/>
      <c r="HYC60" s="104"/>
      <c r="HYD60" s="97"/>
      <c r="HYE60" s="97"/>
      <c r="HYF60" s="97"/>
      <c r="HYG60" s="145"/>
      <c r="HYH60" s="202"/>
      <c r="HYI60" s="146"/>
      <c r="HYJ60" s="98"/>
      <c r="HYK60" s="97"/>
      <c r="HYL60" s="97"/>
      <c r="HYM60" s="97"/>
      <c r="HYN60" s="97"/>
      <c r="HYO60" s="79"/>
      <c r="HYP60" s="79"/>
      <c r="HYQ60" s="137"/>
      <c r="HYR60" s="96"/>
      <c r="HYS60" s="79"/>
      <c r="HYT60" s="79"/>
      <c r="HYU60" s="79"/>
      <c r="HYV60" s="102"/>
      <c r="HYW60" s="60"/>
      <c r="HYX60" s="61"/>
      <c r="HYY60" s="97"/>
      <c r="HYZ60" s="97"/>
      <c r="HZA60" s="97"/>
      <c r="HZB60" s="104"/>
      <c r="HZC60" s="97"/>
      <c r="HZD60" s="97"/>
      <c r="HZE60" s="97"/>
      <c r="HZF60" s="145"/>
      <c r="HZG60" s="202"/>
      <c r="HZH60" s="146"/>
      <c r="HZI60" s="98"/>
      <c r="HZJ60" s="97"/>
      <c r="HZK60" s="97"/>
      <c r="HZL60" s="97"/>
      <c r="HZM60" s="97"/>
      <c r="HZN60" s="79"/>
      <c r="HZO60" s="79"/>
      <c r="HZP60" s="137"/>
      <c r="HZQ60" s="96"/>
      <c r="HZR60" s="79"/>
      <c r="HZS60" s="79"/>
      <c r="HZT60" s="79"/>
      <c r="HZU60" s="102"/>
      <c r="HZV60" s="60"/>
      <c r="HZW60" s="61"/>
      <c r="HZX60" s="97"/>
      <c r="HZY60" s="97"/>
      <c r="HZZ60" s="97"/>
      <c r="IAA60" s="104"/>
      <c r="IAB60" s="97"/>
      <c r="IAC60" s="97"/>
      <c r="IAD60" s="97"/>
      <c r="IAE60" s="145"/>
      <c r="IAF60" s="202"/>
      <c r="IAG60" s="146"/>
      <c r="IAH60" s="98"/>
      <c r="IAI60" s="97"/>
      <c r="IAJ60" s="97"/>
      <c r="IAK60" s="97"/>
      <c r="IAL60" s="97"/>
      <c r="IAM60" s="79"/>
      <c r="IAN60" s="79"/>
      <c r="IAO60" s="137"/>
      <c r="IAP60" s="96"/>
      <c r="IAQ60" s="79"/>
      <c r="IAR60" s="79"/>
      <c r="IAS60" s="79"/>
      <c r="IAT60" s="102"/>
      <c r="IAU60" s="60"/>
      <c r="IAV60" s="61"/>
      <c r="IAW60" s="97"/>
      <c r="IAX60" s="97"/>
      <c r="IAY60" s="97"/>
      <c r="IAZ60" s="104"/>
      <c r="IBA60" s="97"/>
      <c r="IBB60" s="97"/>
      <c r="IBC60" s="97"/>
      <c r="IBD60" s="145"/>
      <c r="IBE60" s="202"/>
      <c r="IBF60" s="146"/>
      <c r="IBG60" s="98"/>
      <c r="IBH60" s="97"/>
      <c r="IBI60" s="97"/>
      <c r="IBJ60" s="97"/>
      <c r="IBK60" s="97"/>
      <c r="IBL60" s="79"/>
      <c r="IBM60" s="79"/>
      <c r="IBN60" s="137"/>
      <c r="IBO60" s="96"/>
      <c r="IBP60" s="79"/>
      <c r="IBQ60" s="79"/>
      <c r="IBR60" s="79"/>
      <c r="IBS60" s="102"/>
      <c r="IBT60" s="60"/>
      <c r="IBU60" s="61"/>
      <c r="IBV60" s="97"/>
      <c r="IBW60" s="97"/>
      <c r="IBX60" s="97"/>
      <c r="IBY60" s="104"/>
      <c r="IBZ60" s="97"/>
      <c r="ICA60" s="97"/>
      <c r="ICB60" s="97"/>
      <c r="ICC60" s="145"/>
      <c r="ICD60" s="202"/>
      <c r="ICE60" s="146"/>
      <c r="ICF60" s="98"/>
      <c r="ICG60" s="97"/>
      <c r="ICH60" s="97"/>
      <c r="ICI60" s="97"/>
      <c r="ICJ60" s="97"/>
      <c r="ICK60" s="79"/>
      <c r="ICL60" s="79"/>
      <c r="ICM60" s="137"/>
      <c r="ICN60" s="96"/>
      <c r="ICO60" s="79"/>
      <c r="ICP60" s="79"/>
      <c r="ICQ60" s="79"/>
      <c r="ICR60" s="102"/>
      <c r="ICS60" s="60"/>
      <c r="ICT60" s="61"/>
      <c r="ICU60" s="97"/>
      <c r="ICV60" s="97"/>
      <c r="ICW60" s="97"/>
      <c r="ICX60" s="104"/>
      <c r="ICY60" s="97"/>
      <c r="ICZ60" s="97"/>
      <c r="IDA60" s="97"/>
      <c r="IDB60" s="145"/>
      <c r="IDC60" s="202"/>
      <c r="IDD60" s="146"/>
      <c r="IDE60" s="98"/>
      <c r="IDF60" s="97"/>
      <c r="IDG60" s="97"/>
      <c r="IDH60" s="97"/>
      <c r="IDI60" s="97"/>
      <c r="IDJ60" s="79"/>
      <c r="IDK60" s="79"/>
      <c r="IDL60" s="137"/>
      <c r="IDM60" s="96"/>
      <c r="IDN60" s="79"/>
      <c r="IDO60" s="79"/>
      <c r="IDP60" s="79"/>
      <c r="IDQ60" s="102"/>
      <c r="IDR60" s="60"/>
      <c r="IDS60" s="61"/>
      <c r="IDT60" s="97"/>
      <c r="IDU60" s="97"/>
      <c r="IDV60" s="97"/>
      <c r="IDW60" s="104"/>
      <c r="IDX60" s="97"/>
      <c r="IDY60" s="97"/>
      <c r="IDZ60" s="97"/>
      <c r="IEA60" s="145"/>
      <c r="IEB60" s="202"/>
      <c r="IEC60" s="146"/>
      <c r="IED60" s="98"/>
      <c r="IEE60" s="97"/>
      <c r="IEF60" s="97"/>
      <c r="IEG60" s="97"/>
      <c r="IEH60" s="97"/>
      <c r="IEI60" s="79"/>
      <c r="IEJ60" s="79"/>
      <c r="IEK60" s="137"/>
      <c r="IEL60" s="96"/>
      <c r="IEM60" s="79"/>
      <c r="IEN60" s="79"/>
      <c r="IEO60" s="79"/>
      <c r="IEP60" s="102"/>
      <c r="IEQ60" s="60"/>
      <c r="IER60" s="61"/>
      <c r="IES60" s="97"/>
      <c r="IET60" s="97"/>
      <c r="IEU60" s="97"/>
      <c r="IEV60" s="104"/>
      <c r="IEW60" s="97"/>
      <c r="IEX60" s="97"/>
      <c r="IEY60" s="97"/>
      <c r="IEZ60" s="145"/>
      <c r="IFA60" s="202"/>
      <c r="IFB60" s="146"/>
      <c r="IFC60" s="98"/>
      <c r="IFD60" s="97"/>
      <c r="IFE60" s="97"/>
      <c r="IFF60" s="97"/>
      <c r="IFG60" s="97"/>
      <c r="IFH60" s="79"/>
      <c r="IFI60" s="79"/>
      <c r="IFJ60" s="137"/>
      <c r="IFK60" s="96"/>
      <c r="IFL60" s="79"/>
      <c r="IFM60" s="79"/>
      <c r="IFN60" s="79"/>
      <c r="IFO60" s="102"/>
      <c r="IFP60" s="60"/>
      <c r="IFQ60" s="61"/>
      <c r="IFR60" s="97"/>
      <c r="IFS60" s="97"/>
      <c r="IFT60" s="97"/>
      <c r="IFU60" s="104"/>
      <c r="IFV60" s="97"/>
      <c r="IFW60" s="97"/>
      <c r="IFX60" s="97"/>
      <c r="IFY60" s="145"/>
      <c r="IFZ60" s="202"/>
      <c r="IGA60" s="146"/>
      <c r="IGB60" s="98"/>
      <c r="IGC60" s="97"/>
      <c r="IGD60" s="97"/>
      <c r="IGE60" s="97"/>
      <c r="IGF60" s="97"/>
      <c r="IGG60" s="79"/>
      <c r="IGH60" s="79"/>
      <c r="IGI60" s="137"/>
      <c r="IGJ60" s="96"/>
      <c r="IGK60" s="79"/>
      <c r="IGL60" s="79"/>
      <c r="IGM60" s="79"/>
      <c r="IGN60" s="102"/>
      <c r="IGO60" s="60"/>
      <c r="IGP60" s="61"/>
      <c r="IGQ60" s="97"/>
      <c r="IGR60" s="97"/>
      <c r="IGS60" s="97"/>
      <c r="IGT60" s="104"/>
      <c r="IGU60" s="97"/>
      <c r="IGV60" s="97"/>
      <c r="IGW60" s="97"/>
      <c r="IGX60" s="145"/>
      <c r="IGY60" s="202"/>
      <c r="IGZ60" s="146"/>
      <c r="IHA60" s="98"/>
      <c r="IHB60" s="97"/>
      <c r="IHC60" s="97"/>
      <c r="IHD60" s="97"/>
      <c r="IHE60" s="97"/>
      <c r="IHF60" s="79"/>
      <c r="IHG60" s="79"/>
      <c r="IHH60" s="137"/>
      <c r="IHI60" s="96"/>
      <c r="IHJ60" s="79"/>
      <c r="IHK60" s="79"/>
      <c r="IHL60" s="79"/>
      <c r="IHM60" s="102"/>
      <c r="IHN60" s="60"/>
      <c r="IHO60" s="61"/>
      <c r="IHP60" s="97"/>
      <c r="IHQ60" s="97"/>
      <c r="IHR60" s="97"/>
      <c r="IHS60" s="104"/>
      <c r="IHT60" s="97"/>
      <c r="IHU60" s="97"/>
      <c r="IHV60" s="97"/>
      <c r="IHW60" s="145"/>
      <c r="IHX60" s="202"/>
      <c r="IHY60" s="146"/>
      <c r="IHZ60" s="98"/>
      <c r="IIA60" s="97"/>
      <c r="IIB60" s="97"/>
      <c r="IIC60" s="97"/>
      <c r="IID60" s="97"/>
      <c r="IIE60" s="79"/>
      <c r="IIF60" s="79"/>
      <c r="IIG60" s="137"/>
      <c r="IIH60" s="96"/>
      <c r="III60" s="79"/>
      <c r="IIJ60" s="79"/>
      <c r="IIK60" s="79"/>
      <c r="IIL60" s="102"/>
      <c r="IIM60" s="60"/>
      <c r="IIN60" s="61"/>
      <c r="IIO60" s="97"/>
      <c r="IIP60" s="97"/>
      <c r="IIQ60" s="97"/>
      <c r="IIR60" s="104"/>
      <c r="IIS60" s="97"/>
      <c r="IIT60" s="97"/>
      <c r="IIU60" s="97"/>
      <c r="IIV60" s="145"/>
      <c r="IIW60" s="202"/>
      <c r="IIX60" s="146"/>
      <c r="IIY60" s="98"/>
      <c r="IIZ60" s="97"/>
      <c r="IJA60" s="97"/>
      <c r="IJB60" s="97"/>
      <c r="IJC60" s="97"/>
      <c r="IJD60" s="79"/>
      <c r="IJE60" s="79"/>
      <c r="IJF60" s="137"/>
      <c r="IJG60" s="96"/>
      <c r="IJH60" s="79"/>
      <c r="IJI60" s="79"/>
      <c r="IJJ60" s="79"/>
      <c r="IJK60" s="102"/>
      <c r="IJL60" s="60"/>
      <c r="IJM60" s="61"/>
      <c r="IJN60" s="97"/>
      <c r="IJO60" s="97"/>
      <c r="IJP60" s="97"/>
      <c r="IJQ60" s="104"/>
      <c r="IJR60" s="97"/>
      <c r="IJS60" s="97"/>
      <c r="IJT60" s="97"/>
      <c r="IJU60" s="145"/>
      <c r="IJV60" s="202"/>
      <c r="IJW60" s="146"/>
      <c r="IJX60" s="98"/>
      <c r="IJY60" s="97"/>
      <c r="IJZ60" s="97"/>
      <c r="IKA60" s="97"/>
      <c r="IKB60" s="97"/>
      <c r="IKC60" s="79"/>
      <c r="IKD60" s="79"/>
      <c r="IKE60" s="137"/>
      <c r="IKF60" s="96"/>
      <c r="IKG60" s="79"/>
      <c r="IKH60" s="79"/>
      <c r="IKI60" s="79"/>
      <c r="IKJ60" s="102"/>
      <c r="IKK60" s="60"/>
      <c r="IKL60" s="61"/>
      <c r="IKM60" s="97"/>
      <c r="IKN60" s="97"/>
      <c r="IKO60" s="97"/>
      <c r="IKP60" s="104"/>
      <c r="IKQ60" s="97"/>
      <c r="IKR60" s="97"/>
      <c r="IKS60" s="97"/>
      <c r="IKT60" s="145"/>
      <c r="IKU60" s="202"/>
      <c r="IKV60" s="146"/>
      <c r="IKW60" s="98"/>
      <c r="IKX60" s="97"/>
      <c r="IKY60" s="97"/>
      <c r="IKZ60" s="97"/>
      <c r="ILA60" s="97"/>
      <c r="ILB60" s="79"/>
      <c r="ILC60" s="79"/>
      <c r="ILD60" s="137"/>
      <c r="ILE60" s="96"/>
      <c r="ILF60" s="79"/>
      <c r="ILG60" s="79"/>
      <c r="ILH60" s="79"/>
      <c r="ILI60" s="102"/>
      <c r="ILJ60" s="60"/>
      <c r="ILK60" s="61"/>
      <c r="ILL60" s="97"/>
      <c r="ILM60" s="97"/>
      <c r="ILN60" s="97"/>
      <c r="ILO60" s="104"/>
      <c r="ILP60" s="97"/>
      <c r="ILQ60" s="97"/>
      <c r="ILR60" s="97"/>
      <c r="ILS60" s="145"/>
      <c r="ILT60" s="202"/>
      <c r="ILU60" s="146"/>
      <c r="ILV60" s="98"/>
      <c r="ILW60" s="97"/>
      <c r="ILX60" s="97"/>
      <c r="ILY60" s="97"/>
      <c r="ILZ60" s="97"/>
      <c r="IMA60" s="79"/>
      <c r="IMB60" s="79"/>
      <c r="IMC60" s="137"/>
      <c r="IMD60" s="96"/>
      <c r="IME60" s="79"/>
      <c r="IMF60" s="79"/>
      <c r="IMG60" s="79"/>
      <c r="IMH60" s="102"/>
      <c r="IMI60" s="60"/>
      <c r="IMJ60" s="61"/>
      <c r="IMK60" s="97"/>
      <c r="IML60" s="97"/>
      <c r="IMM60" s="97"/>
      <c r="IMN60" s="104"/>
      <c r="IMO60" s="97"/>
      <c r="IMP60" s="97"/>
      <c r="IMQ60" s="97"/>
      <c r="IMR60" s="145"/>
      <c r="IMS60" s="202"/>
      <c r="IMT60" s="146"/>
      <c r="IMU60" s="98"/>
      <c r="IMV60" s="97"/>
      <c r="IMW60" s="97"/>
      <c r="IMX60" s="97"/>
      <c r="IMY60" s="97"/>
      <c r="IMZ60" s="79"/>
      <c r="INA60" s="79"/>
      <c r="INB60" s="137"/>
      <c r="INC60" s="96"/>
      <c r="IND60" s="79"/>
      <c r="INE60" s="79"/>
      <c r="INF60" s="79"/>
      <c r="ING60" s="102"/>
      <c r="INH60" s="60"/>
      <c r="INI60" s="61"/>
      <c r="INJ60" s="97"/>
      <c r="INK60" s="97"/>
      <c r="INL60" s="97"/>
      <c r="INM60" s="104"/>
      <c r="INN60" s="97"/>
      <c r="INO60" s="97"/>
      <c r="INP60" s="97"/>
      <c r="INQ60" s="145"/>
      <c r="INR60" s="202"/>
      <c r="INS60" s="146"/>
      <c r="INT60" s="98"/>
      <c r="INU60" s="97"/>
      <c r="INV60" s="97"/>
      <c r="INW60" s="97"/>
      <c r="INX60" s="97"/>
      <c r="INY60" s="79"/>
      <c r="INZ60" s="79"/>
      <c r="IOA60" s="137"/>
      <c r="IOB60" s="96"/>
      <c r="IOC60" s="79"/>
      <c r="IOD60" s="79"/>
      <c r="IOE60" s="79"/>
      <c r="IOF60" s="102"/>
      <c r="IOG60" s="60"/>
      <c r="IOH60" s="61"/>
      <c r="IOI60" s="97"/>
      <c r="IOJ60" s="97"/>
      <c r="IOK60" s="97"/>
      <c r="IOL60" s="104"/>
      <c r="IOM60" s="97"/>
      <c r="ION60" s="97"/>
      <c r="IOO60" s="97"/>
      <c r="IOP60" s="145"/>
      <c r="IOQ60" s="202"/>
      <c r="IOR60" s="146"/>
      <c r="IOS60" s="98"/>
      <c r="IOT60" s="97"/>
      <c r="IOU60" s="97"/>
      <c r="IOV60" s="97"/>
      <c r="IOW60" s="97"/>
      <c r="IOX60" s="79"/>
      <c r="IOY60" s="79"/>
      <c r="IOZ60" s="137"/>
      <c r="IPA60" s="96"/>
      <c r="IPB60" s="79"/>
      <c r="IPC60" s="79"/>
      <c r="IPD60" s="79"/>
      <c r="IPE60" s="102"/>
      <c r="IPF60" s="60"/>
      <c r="IPG60" s="61"/>
      <c r="IPH60" s="97"/>
      <c r="IPI60" s="97"/>
      <c r="IPJ60" s="97"/>
      <c r="IPK60" s="104"/>
      <c r="IPL60" s="97"/>
      <c r="IPM60" s="97"/>
      <c r="IPN60" s="97"/>
      <c r="IPO60" s="145"/>
      <c r="IPP60" s="202"/>
      <c r="IPQ60" s="146"/>
      <c r="IPR60" s="98"/>
      <c r="IPS60" s="97"/>
      <c r="IPT60" s="97"/>
      <c r="IPU60" s="97"/>
      <c r="IPV60" s="97"/>
      <c r="IPW60" s="79"/>
      <c r="IPX60" s="79"/>
      <c r="IPY60" s="137"/>
      <c r="IPZ60" s="96"/>
      <c r="IQA60" s="79"/>
      <c r="IQB60" s="79"/>
      <c r="IQC60" s="79"/>
      <c r="IQD60" s="102"/>
      <c r="IQE60" s="60"/>
      <c r="IQF60" s="61"/>
      <c r="IQG60" s="97"/>
      <c r="IQH60" s="97"/>
      <c r="IQI60" s="97"/>
      <c r="IQJ60" s="104"/>
      <c r="IQK60" s="97"/>
      <c r="IQL60" s="97"/>
      <c r="IQM60" s="97"/>
      <c r="IQN60" s="145"/>
      <c r="IQO60" s="202"/>
      <c r="IQP60" s="146"/>
      <c r="IQQ60" s="98"/>
      <c r="IQR60" s="97"/>
      <c r="IQS60" s="97"/>
      <c r="IQT60" s="97"/>
      <c r="IQU60" s="97"/>
      <c r="IQV60" s="79"/>
      <c r="IQW60" s="79"/>
      <c r="IQX60" s="137"/>
      <c r="IQY60" s="96"/>
      <c r="IQZ60" s="79"/>
      <c r="IRA60" s="79"/>
      <c r="IRB60" s="79"/>
      <c r="IRC60" s="102"/>
      <c r="IRD60" s="60"/>
      <c r="IRE60" s="61"/>
      <c r="IRF60" s="97"/>
      <c r="IRG60" s="97"/>
      <c r="IRH60" s="97"/>
      <c r="IRI60" s="104"/>
      <c r="IRJ60" s="97"/>
      <c r="IRK60" s="97"/>
      <c r="IRL60" s="97"/>
      <c r="IRM60" s="145"/>
      <c r="IRN60" s="202"/>
      <c r="IRO60" s="146"/>
      <c r="IRP60" s="98"/>
      <c r="IRQ60" s="97"/>
      <c r="IRR60" s="97"/>
      <c r="IRS60" s="97"/>
      <c r="IRT60" s="97"/>
      <c r="IRU60" s="79"/>
      <c r="IRV60" s="79"/>
      <c r="IRW60" s="137"/>
      <c r="IRX60" s="96"/>
      <c r="IRY60" s="79"/>
      <c r="IRZ60" s="79"/>
      <c r="ISA60" s="79"/>
      <c r="ISB60" s="102"/>
      <c r="ISC60" s="60"/>
      <c r="ISD60" s="61"/>
      <c r="ISE60" s="97"/>
      <c r="ISF60" s="97"/>
      <c r="ISG60" s="97"/>
      <c r="ISH60" s="104"/>
      <c r="ISI60" s="97"/>
      <c r="ISJ60" s="97"/>
      <c r="ISK60" s="97"/>
      <c r="ISL60" s="145"/>
      <c r="ISM60" s="202"/>
      <c r="ISN60" s="146"/>
      <c r="ISO60" s="98"/>
      <c r="ISP60" s="97"/>
      <c r="ISQ60" s="97"/>
      <c r="ISR60" s="97"/>
      <c r="ISS60" s="97"/>
      <c r="IST60" s="79"/>
      <c r="ISU60" s="79"/>
      <c r="ISV60" s="137"/>
      <c r="ISW60" s="96"/>
      <c r="ISX60" s="79"/>
      <c r="ISY60" s="79"/>
      <c r="ISZ60" s="79"/>
      <c r="ITA60" s="102"/>
      <c r="ITB60" s="60"/>
      <c r="ITC60" s="61"/>
      <c r="ITD60" s="97"/>
      <c r="ITE60" s="97"/>
      <c r="ITF60" s="97"/>
      <c r="ITG60" s="104"/>
      <c r="ITH60" s="97"/>
      <c r="ITI60" s="97"/>
      <c r="ITJ60" s="97"/>
      <c r="ITK60" s="145"/>
      <c r="ITL60" s="202"/>
      <c r="ITM60" s="146"/>
      <c r="ITN60" s="98"/>
      <c r="ITO60" s="97"/>
      <c r="ITP60" s="97"/>
      <c r="ITQ60" s="97"/>
      <c r="ITR60" s="97"/>
      <c r="ITS60" s="79"/>
      <c r="ITT60" s="79"/>
      <c r="ITU60" s="137"/>
      <c r="ITV60" s="96"/>
      <c r="ITW60" s="79"/>
      <c r="ITX60" s="79"/>
      <c r="ITY60" s="79"/>
      <c r="ITZ60" s="102"/>
      <c r="IUA60" s="60"/>
      <c r="IUB60" s="61"/>
      <c r="IUC60" s="97"/>
      <c r="IUD60" s="97"/>
      <c r="IUE60" s="97"/>
      <c r="IUF60" s="104"/>
      <c r="IUG60" s="97"/>
      <c r="IUH60" s="97"/>
      <c r="IUI60" s="97"/>
      <c r="IUJ60" s="145"/>
      <c r="IUK60" s="202"/>
      <c r="IUL60" s="146"/>
      <c r="IUM60" s="98"/>
      <c r="IUN60" s="97"/>
      <c r="IUO60" s="97"/>
      <c r="IUP60" s="97"/>
      <c r="IUQ60" s="97"/>
      <c r="IUR60" s="79"/>
      <c r="IUS60" s="79"/>
      <c r="IUT60" s="137"/>
      <c r="IUU60" s="96"/>
      <c r="IUV60" s="79"/>
      <c r="IUW60" s="79"/>
      <c r="IUX60" s="79"/>
      <c r="IUY60" s="102"/>
      <c r="IUZ60" s="60"/>
      <c r="IVA60" s="61"/>
      <c r="IVB60" s="97"/>
      <c r="IVC60" s="97"/>
      <c r="IVD60" s="97"/>
      <c r="IVE60" s="104"/>
      <c r="IVF60" s="97"/>
      <c r="IVG60" s="97"/>
      <c r="IVH60" s="97"/>
      <c r="IVI60" s="145"/>
      <c r="IVJ60" s="202"/>
      <c r="IVK60" s="146"/>
      <c r="IVL60" s="98"/>
      <c r="IVM60" s="97"/>
      <c r="IVN60" s="97"/>
      <c r="IVO60" s="97"/>
      <c r="IVP60" s="97"/>
      <c r="IVQ60" s="79"/>
      <c r="IVR60" s="79"/>
      <c r="IVS60" s="137"/>
      <c r="IVT60" s="96"/>
      <c r="IVU60" s="79"/>
      <c r="IVV60" s="79"/>
      <c r="IVW60" s="79"/>
      <c r="IVX60" s="102"/>
      <c r="IVY60" s="60"/>
      <c r="IVZ60" s="61"/>
      <c r="IWA60" s="97"/>
      <c r="IWB60" s="97"/>
      <c r="IWC60" s="97"/>
      <c r="IWD60" s="104"/>
      <c r="IWE60" s="97"/>
      <c r="IWF60" s="97"/>
      <c r="IWG60" s="97"/>
      <c r="IWH60" s="145"/>
      <c r="IWI60" s="202"/>
      <c r="IWJ60" s="146"/>
      <c r="IWK60" s="98"/>
      <c r="IWL60" s="97"/>
      <c r="IWM60" s="97"/>
      <c r="IWN60" s="97"/>
      <c r="IWO60" s="97"/>
      <c r="IWP60" s="79"/>
      <c r="IWQ60" s="79"/>
      <c r="IWR60" s="137"/>
      <c r="IWS60" s="96"/>
      <c r="IWT60" s="79"/>
      <c r="IWU60" s="79"/>
      <c r="IWV60" s="79"/>
      <c r="IWW60" s="102"/>
      <c r="IWX60" s="60"/>
      <c r="IWY60" s="61"/>
      <c r="IWZ60" s="97"/>
      <c r="IXA60" s="97"/>
      <c r="IXB60" s="97"/>
      <c r="IXC60" s="104"/>
      <c r="IXD60" s="97"/>
      <c r="IXE60" s="97"/>
      <c r="IXF60" s="97"/>
      <c r="IXG60" s="145"/>
      <c r="IXH60" s="202"/>
      <c r="IXI60" s="146"/>
      <c r="IXJ60" s="98"/>
      <c r="IXK60" s="97"/>
      <c r="IXL60" s="97"/>
      <c r="IXM60" s="97"/>
      <c r="IXN60" s="97"/>
      <c r="IXO60" s="79"/>
      <c r="IXP60" s="79"/>
      <c r="IXQ60" s="137"/>
      <c r="IXR60" s="96"/>
      <c r="IXS60" s="79"/>
      <c r="IXT60" s="79"/>
      <c r="IXU60" s="79"/>
      <c r="IXV60" s="102"/>
      <c r="IXW60" s="60"/>
      <c r="IXX60" s="61"/>
      <c r="IXY60" s="97"/>
      <c r="IXZ60" s="97"/>
      <c r="IYA60" s="97"/>
      <c r="IYB60" s="104"/>
      <c r="IYC60" s="97"/>
      <c r="IYD60" s="97"/>
      <c r="IYE60" s="97"/>
      <c r="IYF60" s="145"/>
      <c r="IYG60" s="202"/>
      <c r="IYH60" s="146"/>
      <c r="IYI60" s="98"/>
      <c r="IYJ60" s="97"/>
      <c r="IYK60" s="97"/>
      <c r="IYL60" s="97"/>
      <c r="IYM60" s="97"/>
      <c r="IYN60" s="79"/>
      <c r="IYO60" s="79"/>
      <c r="IYP60" s="137"/>
      <c r="IYQ60" s="96"/>
      <c r="IYR60" s="79"/>
      <c r="IYS60" s="79"/>
      <c r="IYT60" s="79"/>
      <c r="IYU60" s="102"/>
      <c r="IYV60" s="60"/>
      <c r="IYW60" s="61"/>
      <c r="IYX60" s="97"/>
      <c r="IYY60" s="97"/>
      <c r="IYZ60" s="97"/>
      <c r="IZA60" s="104"/>
      <c r="IZB60" s="97"/>
      <c r="IZC60" s="97"/>
      <c r="IZD60" s="97"/>
      <c r="IZE60" s="145"/>
      <c r="IZF60" s="202"/>
      <c r="IZG60" s="146"/>
      <c r="IZH60" s="98"/>
      <c r="IZI60" s="97"/>
      <c r="IZJ60" s="97"/>
      <c r="IZK60" s="97"/>
      <c r="IZL60" s="97"/>
      <c r="IZM60" s="79"/>
      <c r="IZN60" s="79"/>
      <c r="IZO60" s="137"/>
      <c r="IZP60" s="96"/>
      <c r="IZQ60" s="79"/>
      <c r="IZR60" s="79"/>
      <c r="IZS60" s="79"/>
      <c r="IZT60" s="102"/>
      <c r="IZU60" s="60"/>
      <c r="IZV60" s="61"/>
      <c r="IZW60" s="97"/>
      <c r="IZX60" s="97"/>
      <c r="IZY60" s="97"/>
      <c r="IZZ60" s="104"/>
      <c r="JAA60" s="97"/>
      <c r="JAB60" s="97"/>
      <c r="JAC60" s="97"/>
      <c r="JAD60" s="145"/>
      <c r="JAE60" s="202"/>
      <c r="JAF60" s="146"/>
      <c r="JAG60" s="98"/>
      <c r="JAH60" s="97"/>
      <c r="JAI60" s="97"/>
      <c r="JAJ60" s="97"/>
      <c r="JAK60" s="97"/>
      <c r="JAL60" s="79"/>
      <c r="JAM60" s="79"/>
      <c r="JAN60" s="137"/>
      <c r="JAO60" s="96"/>
      <c r="JAP60" s="79"/>
      <c r="JAQ60" s="79"/>
      <c r="JAR60" s="79"/>
      <c r="JAS60" s="102"/>
      <c r="JAT60" s="60"/>
      <c r="JAU60" s="61"/>
      <c r="JAV60" s="97"/>
      <c r="JAW60" s="97"/>
      <c r="JAX60" s="97"/>
      <c r="JAY60" s="104"/>
      <c r="JAZ60" s="97"/>
      <c r="JBA60" s="97"/>
      <c r="JBB60" s="97"/>
      <c r="JBC60" s="145"/>
      <c r="JBD60" s="202"/>
      <c r="JBE60" s="146"/>
      <c r="JBF60" s="98"/>
      <c r="JBG60" s="97"/>
      <c r="JBH60" s="97"/>
      <c r="JBI60" s="97"/>
      <c r="JBJ60" s="97"/>
      <c r="JBK60" s="79"/>
      <c r="JBL60" s="79"/>
      <c r="JBM60" s="137"/>
      <c r="JBN60" s="96"/>
      <c r="JBO60" s="79"/>
      <c r="JBP60" s="79"/>
      <c r="JBQ60" s="79"/>
      <c r="JBR60" s="102"/>
      <c r="JBS60" s="60"/>
      <c r="JBT60" s="61"/>
      <c r="JBU60" s="97"/>
      <c r="JBV60" s="97"/>
      <c r="JBW60" s="97"/>
      <c r="JBX60" s="104"/>
      <c r="JBY60" s="97"/>
      <c r="JBZ60" s="97"/>
      <c r="JCA60" s="97"/>
      <c r="JCB60" s="145"/>
      <c r="JCC60" s="202"/>
      <c r="JCD60" s="146"/>
      <c r="JCE60" s="98"/>
      <c r="JCF60" s="97"/>
      <c r="JCG60" s="97"/>
      <c r="JCH60" s="97"/>
      <c r="JCI60" s="97"/>
      <c r="JCJ60" s="79"/>
      <c r="JCK60" s="79"/>
      <c r="JCL60" s="137"/>
      <c r="JCM60" s="96"/>
      <c r="JCN60" s="79"/>
      <c r="JCO60" s="79"/>
      <c r="JCP60" s="79"/>
      <c r="JCQ60" s="102"/>
      <c r="JCR60" s="60"/>
      <c r="JCS60" s="61"/>
      <c r="JCT60" s="97"/>
      <c r="JCU60" s="97"/>
      <c r="JCV60" s="97"/>
      <c r="JCW60" s="104"/>
      <c r="JCX60" s="97"/>
      <c r="JCY60" s="97"/>
      <c r="JCZ60" s="97"/>
      <c r="JDA60" s="145"/>
      <c r="JDB60" s="202"/>
      <c r="JDC60" s="146"/>
      <c r="JDD60" s="98"/>
      <c r="JDE60" s="97"/>
      <c r="JDF60" s="97"/>
      <c r="JDG60" s="97"/>
      <c r="JDH60" s="97"/>
      <c r="JDI60" s="79"/>
      <c r="JDJ60" s="79"/>
      <c r="JDK60" s="137"/>
      <c r="JDL60" s="96"/>
      <c r="JDM60" s="79"/>
      <c r="JDN60" s="79"/>
      <c r="JDO60" s="79"/>
      <c r="JDP60" s="102"/>
      <c r="JDQ60" s="60"/>
      <c r="JDR60" s="61"/>
      <c r="JDS60" s="97"/>
      <c r="JDT60" s="97"/>
      <c r="JDU60" s="97"/>
      <c r="JDV60" s="104"/>
      <c r="JDW60" s="97"/>
      <c r="JDX60" s="97"/>
      <c r="JDY60" s="97"/>
      <c r="JDZ60" s="145"/>
      <c r="JEA60" s="202"/>
      <c r="JEB60" s="146"/>
      <c r="JEC60" s="98"/>
      <c r="JED60" s="97"/>
      <c r="JEE60" s="97"/>
      <c r="JEF60" s="97"/>
      <c r="JEG60" s="97"/>
      <c r="JEH60" s="79"/>
      <c r="JEI60" s="79"/>
      <c r="JEJ60" s="137"/>
      <c r="JEK60" s="96"/>
      <c r="JEL60" s="79"/>
      <c r="JEM60" s="79"/>
      <c r="JEN60" s="79"/>
      <c r="JEO60" s="102"/>
      <c r="JEP60" s="60"/>
      <c r="JEQ60" s="61"/>
      <c r="JER60" s="97"/>
      <c r="JES60" s="97"/>
      <c r="JET60" s="97"/>
      <c r="JEU60" s="104"/>
      <c r="JEV60" s="97"/>
      <c r="JEW60" s="97"/>
      <c r="JEX60" s="97"/>
      <c r="JEY60" s="145"/>
      <c r="JEZ60" s="202"/>
      <c r="JFA60" s="146"/>
      <c r="JFB60" s="98"/>
      <c r="JFC60" s="97"/>
      <c r="JFD60" s="97"/>
      <c r="JFE60" s="97"/>
      <c r="JFF60" s="97"/>
      <c r="JFG60" s="79"/>
      <c r="JFH60" s="79"/>
      <c r="JFI60" s="137"/>
      <c r="JFJ60" s="96"/>
      <c r="JFK60" s="79"/>
      <c r="JFL60" s="79"/>
      <c r="JFM60" s="79"/>
      <c r="JFN60" s="102"/>
      <c r="JFO60" s="60"/>
      <c r="JFP60" s="61"/>
      <c r="JFQ60" s="97"/>
      <c r="JFR60" s="97"/>
      <c r="JFS60" s="97"/>
      <c r="JFT60" s="104"/>
      <c r="JFU60" s="97"/>
      <c r="JFV60" s="97"/>
      <c r="JFW60" s="97"/>
      <c r="JFX60" s="145"/>
      <c r="JFY60" s="202"/>
      <c r="JFZ60" s="146"/>
      <c r="JGA60" s="98"/>
      <c r="JGB60" s="97"/>
      <c r="JGC60" s="97"/>
      <c r="JGD60" s="97"/>
      <c r="JGE60" s="97"/>
      <c r="JGF60" s="79"/>
      <c r="JGG60" s="79"/>
      <c r="JGH60" s="137"/>
      <c r="JGI60" s="96"/>
      <c r="JGJ60" s="79"/>
      <c r="JGK60" s="79"/>
      <c r="JGL60" s="79"/>
      <c r="JGM60" s="102"/>
      <c r="JGN60" s="60"/>
      <c r="JGO60" s="61"/>
      <c r="JGP60" s="97"/>
      <c r="JGQ60" s="97"/>
      <c r="JGR60" s="97"/>
      <c r="JGS60" s="104"/>
      <c r="JGT60" s="97"/>
      <c r="JGU60" s="97"/>
      <c r="JGV60" s="97"/>
      <c r="JGW60" s="145"/>
      <c r="JGX60" s="202"/>
      <c r="JGY60" s="146"/>
      <c r="JGZ60" s="98"/>
      <c r="JHA60" s="97"/>
      <c r="JHB60" s="97"/>
      <c r="JHC60" s="97"/>
      <c r="JHD60" s="97"/>
      <c r="JHE60" s="79"/>
      <c r="JHF60" s="79"/>
      <c r="JHG60" s="137"/>
      <c r="JHH60" s="96"/>
      <c r="JHI60" s="79"/>
      <c r="JHJ60" s="79"/>
      <c r="JHK60" s="79"/>
      <c r="JHL60" s="102"/>
      <c r="JHM60" s="60"/>
      <c r="JHN60" s="61"/>
      <c r="JHO60" s="97"/>
      <c r="JHP60" s="97"/>
      <c r="JHQ60" s="97"/>
      <c r="JHR60" s="104"/>
      <c r="JHS60" s="97"/>
      <c r="JHT60" s="97"/>
      <c r="JHU60" s="97"/>
      <c r="JHV60" s="145"/>
      <c r="JHW60" s="202"/>
      <c r="JHX60" s="146"/>
      <c r="JHY60" s="98"/>
      <c r="JHZ60" s="97"/>
      <c r="JIA60" s="97"/>
      <c r="JIB60" s="97"/>
      <c r="JIC60" s="97"/>
      <c r="JID60" s="79"/>
      <c r="JIE60" s="79"/>
      <c r="JIF60" s="137"/>
      <c r="JIG60" s="96"/>
      <c r="JIH60" s="79"/>
      <c r="JII60" s="79"/>
      <c r="JIJ60" s="79"/>
      <c r="JIK60" s="102"/>
      <c r="JIL60" s="60"/>
      <c r="JIM60" s="61"/>
      <c r="JIN60" s="97"/>
      <c r="JIO60" s="97"/>
      <c r="JIP60" s="97"/>
      <c r="JIQ60" s="104"/>
      <c r="JIR60" s="97"/>
      <c r="JIS60" s="97"/>
      <c r="JIT60" s="97"/>
      <c r="JIU60" s="145"/>
      <c r="JIV60" s="202"/>
      <c r="JIW60" s="146"/>
      <c r="JIX60" s="98"/>
      <c r="JIY60" s="97"/>
      <c r="JIZ60" s="97"/>
      <c r="JJA60" s="97"/>
      <c r="JJB60" s="97"/>
      <c r="JJC60" s="79"/>
      <c r="JJD60" s="79"/>
      <c r="JJE60" s="137"/>
      <c r="JJF60" s="96"/>
      <c r="JJG60" s="79"/>
      <c r="JJH60" s="79"/>
      <c r="JJI60" s="79"/>
      <c r="JJJ60" s="102"/>
      <c r="JJK60" s="60"/>
      <c r="JJL60" s="61"/>
      <c r="JJM60" s="97"/>
      <c r="JJN60" s="97"/>
      <c r="JJO60" s="97"/>
      <c r="JJP60" s="104"/>
      <c r="JJQ60" s="97"/>
      <c r="JJR60" s="97"/>
      <c r="JJS60" s="97"/>
      <c r="JJT60" s="145"/>
      <c r="JJU60" s="202"/>
      <c r="JJV60" s="146"/>
      <c r="JJW60" s="98"/>
      <c r="JJX60" s="97"/>
      <c r="JJY60" s="97"/>
      <c r="JJZ60" s="97"/>
      <c r="JKA60" s="97"/>
      <c r="JKB60" s="79"/>
      <c r="JKC60" s="79"/>
      <c r="JKD60" s="137"/>
      <c r="JKE60" s="96"/>
      <c r="JKF60" s="79"/>
      <c r="JKG60" s="79"/>
      <c r="JKH60" s="79"/>
      <c r="JKI60" s="102"/>
      <c r="JKJ60" s="60"/>
      <c r="JKK60" s="61"/>
      <c r="JKL60" s="97"/>
      <c r="JKM60" s="97"/>
      <c r="JKN60" s="97"/>
      <c r="JKO60" s="104"/>
      <c r="JKP60" s="97"/>
      <c r="JKQ60" s="97"/>
      <c r="JKR60" s="97"/>
      <c r="JKS60" s="145"/>
      <c r="JKT60" s="202"/>
      <c r="JKU60" s="146"/>
      <c r="JKV60" s="98"/>
      <c r="JKW60" s="97"/>
      <c r="JKX60" s="97"/>
      <c r="JKY60" s="97"/>
      <c r="JKZ60" s="97"/>
      <c r="JLA60" s="79"/>
      <c r="JLB60" s="79"/>
      <c r="JLC60" s="137"/>
      <c r="JLD60" s="96"/>
      <c r="JLE60" s="79"/>
      <c r="JLF60" s="79"/>
      <c r="JLG60" s="79"/>
      <c r="JLH60" s="102"/>
      <c r="JLI60" s="60"/>
      <c r="JLJ60" s="61"/>
      <c r="JLK60" s="97"/>
      <c r="JLL60" s="97"/>
      <c r="JLM60" s="97"/>
      <c r="JLN60" s="104"/>
      <c r="JLO60" s="97"/>
      <c r="JLP60" s="97"/>
      <c r="JLQ60" s="97"/>
      <c r="JLR60" s="145"/>
      <c r="JLS60" s="202"/>
      <c r="JLT60" s="146"/>
      <c r="JLU60" s="98"/>
      <c r="JLV60" s="97"/>
      <c r="JLW60" s="97"/>
      <c r="JLX60" s="97"/>
      <c r="JLY60" s="97"/>
      <c r="JLZ60" s="79"/>
      <c r="JMA60" s="79"/>
      <c r="JMB60" s="137"/>
      <c r="JMC60" s="96"/>
      <c r="JMD60" s="79"/>
      <c r="JME60" s="79"/>
      <c r="JMF60" s="79"/>
      <c r="JMG60" s="102"/>
      <c r="JMH60" s="60"/>
      <c r="JMI60" s="61"/>
      <c r="JMJ60" s="97"/>
      <c r="JMK60" s="97"/>
      <c r="JML60" s="97"/>
      <c r="JMM60" s="104"/>
      <c r="JMN60" s="97"/>
      <c r="JMO60" s="97"/>
      <c r="JMP60" s="97"/>
      <c r="JMQ60" s="145"/>
      <c r="JMR60" s="202"/>
      <c r="JMS60" s="146"/>
      <c r="JMT60" s="98"/>
      <c r="JMU60" s="97"/>
      <c r="JMV60" s="97"/>
      <c r="JMW60" s="97"/>
      <c r="JMX60" s="97"/>
      <c r="JMY60" s="79"/>
      <c r="JMZ60" s="79"/>
      <c r="JNA60" s="137"/>
      <c r="JNB60" s="96"/>
      <c r="JNC60" s="79"/>
      <c r="JND60" s="79"/>
      <c r="JNE60" s="79"/>
      <c r="JNF60" s="102"/>
      <c r="JNG60" s="60"/>
      <c r="JNH60" s="61"/>
      <c r="JNI60" s="97"/>
      <c r="JNJ60" s="97"/>
      <c r="JNK60" s="97"/>
      <c r="JNL60" s="104"/>
      <c r="JNM60" s="97"/>
      <c r="JNN60" s="97"/>
      <c r="JNO60" s="97"/>
      <c r="JNP60" s="145"/>
      <c r="JNQ60" s="202"/>
      <c r="JNR60" s="146"/>
      <c r="JNS60" s="98"/>
      <c r="JNT60" s="97"/>
      <c r="JNU60" s="97"/>
      <c r="JNV60" s="97"/>
      <c r="JNW60" s="97"/>
      <c r="JNX60" s="79"/>
      <c r="JNY60" s="79"/>
      <c r="JNZ60" s="137"/>
      <c r="JOA60" s="96"/>
      <c r="JOB60" s="79"/>
      <c r="JOC60" s="79"/>
      <c r="JOD60" s="79"/>
      <c r="JOE60" s="102"/>
      <c r="JOF60" s="60"/>
      <c r="JOG60" s="61"/>
      <c r="JOH60" s="97"/>
      <c r="JOI60" s="97"/>
      <c r="JOJ60" s="97"/>
      <c r="JOK60" s="104"/>
      <c r="JOL60" s="97"/>
      <c r="JOM60" s="97"/>
      <c r="JON60" s="97"/>
      <c r="JOO60" s="145"/>
      <c r="JOP60" s="202"/>
      <c r="JOQ60" s="146"/>
      <c r="JOR60" s="98"/>
      <c r="JOS60" s="97"/>
      <c r="JOT60" s="97"/>
      <c r="JOU60" s="97"/>
      <c r="JOV60" s="97"/>
      <c r="JOW60" s="79"/>
      <c r="JOX60" s="79"/>
      <c r="JOY60" s="137"/>
      <c r="JOZ60" s="96"/>
      <c r="JPA60" s="79"/>
      <c r="JPB60" s="79"/>
      <c r="JPC60" s="79"/>
      <c r="JPD60" s="102"/>
      <c r="JPE60" s="60"/>
      <c r="JPF60" s="61"/>
      <c r="JPG60" s="97"/>
      <c r="JPH60" s="97"/>
      <c r="JPI60" s="97"/>
      <c r="JPJ60" s="104"/>
      <c r="JPK60" s="97"/>
      <c r="JPL60" s="97"/>
      <c r="JPM60" s="97"/>
      <c r="JPN60" s="145"/>
      <c r="JPO60" s="202"/>
      <c r="JPP60" s="146"/>
      <c r="JPQ60" s="98"/>
      <c r="JPR60" s="97"/>
      <c r="JPS60" s="97"/>
      <c r="JPT60" s="97"/>
      <c r="JPU60" s="97"/>
      <c r="JPV60" s="79"/>
      <c r="JPW60" s="79"/>
      <c r="JPX60" s="137"/>
      <c r="JPY60" s="96"/>
      <c r="JPZ60" s="79"/>
      <c r="JQA60" s="79"/>
      <c r="JQB60" s="79"/>
      <c r="JQC60" s="102"/>
      <c r="JQD60" s="60"/>
      <c r="JQE60" s="61"/>
      <c r="JQF60" s="97"/>
      <c r="JQG60" s="97"/>
      <c r="JQH60" s="97"/>
      <c r="JQI60" s="104"/>
      <c r="JQJ60" s="97"/>
      <c r="JQK60" s="97"/>
      <c r="JQL60" s="97"/>
      <c r="JQM60" s="145"/>
      <c r="JQN60" s="202"/>
      <c r="JQO60" s="146"/>
      <c r="JQP60" s="98"/>
      <c r="JQQ60" s="97"/>
      <c r="JQR60" s="97"/>
      <c r="JQS60" s="97"/>
      <c r="JQT60" s="97"/>
      <c r="JQU60" s="79"/>
      <c r="JQV60" s="79"/>
      <c r="JQW60" s="137"/>
      <c r="JQX60" s="96"/>
      <c r="JQY60" s="79"/>
      <c r="JQZ60" s="79"/>
      <c r="JRA60" s="79"/>
      <c r="JRB60" s="102"/>
      <c r="JRC60" s="60"/>
      <c r="JRD60" s="61"/>
      <c r="JRE60" s="97"/>
      <c r="JRF60" s="97"/>
      <c r="JRG60" s="97"/>
      <c r="JRH60" s="104"/>
      <c r="JRI60" s="97"/>
      <c r="JRJ60" s="97"/>
      <c r="JRK60" s="97"/>
      <c r="JRL60" s="145"/>
      <c r="JRM60" s="202"/>
      <c r="JRN60" s="146"/>
      <c r="JRO60" s="98"/>
      <c r="JRP60" s="97"/>
      <c r="JRQ60" s="97"/>
      <c r="JRR60" s="97"/>
      <c r="JRS60" s="97"/>
      <c r="JRT60" s="79"/>
      <c r="JRU60" s="79"/>
      <c r="JRV60" s="137"/>
      <c r="JRW60" s="96"/>
      <c r="JRX60" s="79"/>
      <c r="JRY60" s="79"/>
      <c r="JRZ60" s="79"/>
      <c r="JSA60" s="102"/>
      <c r="JSB60" s="60"/>
      <c r="JSC60" s="61"/>
      <c r="JSD60" s="97"/>
      <c r="JSE60" s="97"/>
      <c r="JSF60" s="97"/>
      <c r="JSG60" s="104"/>
      <c r="JSH60" s="97"/>
      <c r="JSI60" s="97"/>
      <c r="JSJ60" s="97"/>
      <c r="JSK60" s="145"/>
      <c r="JSL60" s="202"/>
      <c r="JSM60" s="146"/>
      <c r="JSN60" s="98"/>
      <c r="JSO60" s="97"/>
      <c r="JSP60" s="97"/>
      <c r="JSQ60" s="97"/>
      <c r="JSR60" s="97"/>
      <c r="JSS60" s="79"/>
      <c r="JST60" s="79"/>
      <c r="JSU60" s="137"/>
      <c r="JSV60" s="96"/>
      <c r="JSW60" s="79"/>
      <c r="JSX60" s="79"/>
      <c r="JSY60" s="79"/>
      <c r="JSZ60" s="102"/>
      <c r="JTA60" s="60"/>
      <c r="JTB60" s="61"/>
      <c r="JTC60" s="97"/>
      <c r="JTD60" s="97"/>
      <c r="JTE60" s="97"/>
      <c r="JTF60" s="104"/>
      <c r="JTG60" s="97"/>
      <c r="JTH60" s="97"/>
      <c r="JTI60" s="97"/>
      <c r="JTJ60" s="145"/>
      <c r="JTK60" s="202"/>
      <c r="JTL60" s="146"/>
      <c r="JTM60" s="98"/>
      <c r="JTN60" s="97"/>
      <c r="JTO60" s="97"/>
      <c r="JTP60" s="97"/>
      <c r="JTQ60" s="97"/>
      <c r="JTR60" s="79"/>
      <c r="JTS60" s="79"/>
      <c r="JTT60" s="137"/>
      <c r="JTU60" s="96"/>
      <c r="JTV60" s="79"/>
      <c r="JTW60" s="79"/>
      <c r="JTX60" s="79"/>
      <c r="JTY60" s="102"/>
      <c r="JTZ60" s="60"/>
      <c r="JUA60" s="61"/>
      <c r="JUB60" s="97"/>
      <c r="JUC60" s="97"/>
      <c r="JUD60" s="97"/>
      <c r="JUE60" s="104"/>
      <c r="JUF60" s="97"/>
      <c r="JUG60" s="97"/>
      <c r="JUH60" s="97"/>
      <c r="JUI60" s="145"/>
      <c r="JUJ60" s="202"/>
      <c r="JUK60" s="146"/>
      <c r="JUL60" s="98"/>
      <c r="JUM60" s="97"/>
      <c r="JUN60" s="97"/>
      <c r="JUO60" s="97"/>
      <c r="JUP60" s="97"/>
      <c r="JUQ60" s="79"/>
      <c r="JUR60" s="79"/>
      <c r="JUS60" s="137"/>
      <c r="JUT60" s="96"/>
      <c r="JUU60" s="79"/>
      <c r="JUV60" s="79"/>
      <c r="JUW60" s="79"/>
      <c r="JUX60" s="102"/>
      <c r="JUY60" s="60"/>
      <c r="JUZ60" s="61"/>
      <c r="JVA60" s="97"/>
      <c r="JVB60" s="97"/>
      <c r="JVC60" s="97"/>
      <c r="JVD60" s="104"/>
      <c r="JVE60" s="97"/>
      <c r="JVF60" s="97"/>
      <c r="JVG60" s="97"/>
      <c r="JVH60" s="145"/>
      <c r="JVI60" s="202"/>
      <c r="JVJ60" s="146"/>
      <c r="JVK60" s="98"/>
      <c r="JVL60" s="97"/>
      <c r="JVM60" s="97"/>
      <c r="JVN60" s="97"/>
      <c r="JVO60" s="97"/>
      <c r="JVP60" s="79"/>
      <c r="JVQ60" s="79"/>
      <c r="JVR60" s="137"/>
      <c r="JVS60" s="96"/>
      <c r="JVT60" s="79"/>
      <c r="JVU60" s="79"/>
      <c r="JVV60" s="79"/>
      <c r="JVW60" s="102"/>
      <c r="JVX60" s="60"/>
      <c r="JVY60" s="61"/>
      <c r="JVZ60" s="97"/>
      <c r="JWA60" s="97"/>
      <c r="JWB60" s="97"/>
      <c r="JWC60" s="104"/>
      <c r="JWD60" s="97"/>
      <c r="JWE60" s="97"/>
      <c r="JWF60" s="97"/>
      <c r="JWG60" s="145"/>
      <c r="JWH60" s="202"/>
      <c r="JWI60" s="146"/>
      <c r="JWJ60" s="98"/>
      <c r="JWK60" s="97"/>
      <c r="JWL60" s="97"/>
      <c r="JWM60" s="97"/>
      <c r="JWN60" s="97"/>
      <c r="JWO60" s="79"/>
      <c r="JWP60" s="79"/>
      <c r="JWQ60" s="137"/>
      <c r="JWR60" s="96"/>
      <c r="JWS60" s="79"/>
      <c r="JWT60" s="79"/>
      <c r="JWU60" s="79"/>
      <c r="JWV60" s="102"/>
      <c r="JWW60" s="60"/>
      <c r="JWX60" s="61"/>
      <c r="JWY60" s="97"/>
      <c r="JWZ60" s="97"/>
      <c r="JXA60" s="97"/>
      <c r="JXB60" s="104"/>
      <c r="JXC60" s="97"/>
      <c r="JXD60" s="97"/>
      <c r="JXE60" s="97"/>
      <c r="JXF60" s="145"/>
      <c r="JXG60" s="202"/>
      <c r="JXH60" s="146"/>
      <c r="JXI60" s="98"/>
      <c r="JXJ60" s="97"/>
      <c r="JXK60" s="97"/>
      <c r="JXL60" s="97"/>
      <c r="JXM60" s="97"/>
      <c r="JXN60" s="79"/>
      <c r="JXO60" s="79"/>
      <c r="JXP60" s="137"/>
      <c r="JXQ60" s="96"/>
      <c r="JXR60" s="79"/>
      <c r="JXS60" s="79"/>
      <c r="JXT60" s="79"/>
      <c r="JXU60" s="102"/>
      <c r="JXV60" s="60"/>
      <c r="JXW60" s="61"/>
      <c r="JXX60" s="97"/>
      <c r="JXY60" s="97"/>
      <c r="JXZ60" s="97"/>
      <c r="JYA60" s="104"/>
      <c r="JYB60" s="97"/>
      <c r="JYC60" s="97"/>
      <c r="JYD60" s="97"/>
      <c r="JYE60" s="145"/>
      <c r="JYF60" s="202"/>
      <c r="JYG60" s="146"/>
      <c r="JYH60" s="98"/>
      <c r="JYI60" s="97"/>
      <c r="JYJ60" s="97"/>
      <c r="JYK60" s="97"/>
      <c r="JYL60" s="97"/>
      <c r="JYM60" s="79"/>
      <c r="JYN60" s="79"/>
      <c r="JYO60" s="137"/>
      <c r="JYP60" s="96"/>
      <c r="JYQ60" s="79"/>
      <c r="JYR60" s="79"/>
      <c r="JYS60" s="79"/>
      <c r="JYT60" s="102"/>
      <c r="JYU60" s="60"/>
      <c r="JYV60" s="61"/>
      <c r="JYW60" s="97"/>
      <c r="JYX60" s="97"/>
      <c r="JYY60" s="97"/>
      <c r="JYZ60" s="104"/>
      <c r="JZA60" s="97"/>
      <c r="JZB60" s="97"/>
      <c r="JZC60" s="97"/>
      <c r="JZD60" s="145"/>
      <c r="JZE60" s="202"/>
      <c r="JZF60" s="146"/>
      <c r="JZG60" s="98"/>
      <c r="JZH60" s="97"/>
      <c r="JZI60" s="97"/>
      <c r="JZJ60" s="97"/>
      <c r="JZK60" s="97"/>
      <c r="JZL60" s="79"/>
      <c r="JZM60" s="79"/>
      <c r="JZN60" s="137"/>
      <c r="JZO60" s="96"/>
      <c r="JZP60" s="79"/>
      <c r="JZQ60" s="79"/>
      <c r="JZR60" s="79"/>
      <c r="JZS60" s="102"/>
      <c r="JZT60" s="60"/>
      <c r="JZU60" s="61"/>
      <c r="JZV60" s="97"/>
      <c r="JZW60" s="97"/>
      <c r="JZX60" s="97"/>
      <c r="JZY60" s="104"/>
      <c r="JZZ60" s="97"/>
      <c r="KAA60" s="97"/>
      <c r="KAB60" s="97"/>
      <c r="KAC60" s="145"/>
      <c r="KAD60" s="202"/>
      <c r="KAE60" s="146"/>
      <c r="KAF60" s="98"/>
      <c r="KAG60" s="97"/>
      <c r="KAH60" s="97"/>
      <c r="KAI60" s="97"/>
      <c r="KAJ60" s="97"/>
      <c r="KAK60" s="79"/>
      <c r="KAL60" s="79"/>
      <c r="KAM60" s="137"/>
      <c r="KAN60" s="96"/>
      <c r="KAO60" s="79"/>
      <c r="KAP60" s="79"/>
      <c r="KAQ60" s="79"/>
      <c r="KAR60" s="102"/>
      <c r="KAS60" s="60"/>
      <c r="KAT60" s="61"/>
      <c r="KAU60" s="97"/>
      <c r="KAV60" s="97"/>
      <c r="KAW60" s="97"/>
      <c r="KAX60" s="104"/>
      <c r="KAY60" s="97"/>
      <c r="KAZ60" s="97"/>
      <c r="KBA60" s="97"/>
      <c r="KBB60" s="145"/>
      <c r="KBC60" s="202"/>
      <c r="KBD60" s="146"/>
      <c r="KBE60" s="98"/>
      <c r="KBF60" s="97"/>
      <c r="KBG60" s="97"/>
      <c r="KBH60" s="97"/>
      <c r="KBI60" s="97"/>
      <c r="KBJ60" s="79"/>
      <c r="KBK60" s="79"/>
      <c r="KBL60" s="137"/>
      <c r="KBM60" s="96"/>
      <c r="KBN60" s="79"/>
      <c r="KBO60" s="79"/>
      <c r="KBP60" s="79"/>
      <c r="KBQ60" s="102"/>
      <c r="KBR60" s="60"/>
      <c r="KBS60" s="61"/>
      <c r="KBT60" s="97"/>
      <c r="KBU60" s="97"/>
      <c r="KBV60" s="97"/>
      <c r="KBW60" s="104"/>
      <c r="KBX60" s="97"/>
      <c r="KBY60" s="97"/>
      <c r="KBZ60" s="97"/>
      <c r="KCA60" s="145"/>
      <c r="KCB60" s="202"/>
      <c r="KCC60" s="146"/>
      <c r="KCD60" s="98"/>
      <c r="KCE60" s="97"/>
      <c r="KCF60" s="97"/>
      <c r="KCG60" s="97"/>
      <c r="KCH60" s="97"/>
      <c r="KCI60" s="79"/>
      <c r="KCJ60" s="79"/>
      <c r="KCK60" s="137"/>
      <c r="KCL60" s="96"/>
      <c r="KCM60" s="79"/>
      <c r="KCN60" s="79"/>
      <c r="KCO60" s="79"/>
      <c r="KCP60" s="102"/>
      <c r="KCQ60" s="60"/>
      <c r="KCR60" s="61"/>
      <c r="KCS60" s="97"/>
      <c r="KCT60" s="97"/>
      <c r="KCU60" s="97"/>
      <c r="KCV60" s="104"/>
      <c r="KCW60" s="97"/>
      <c r="KCX60" s="97"/>
      <c r="KCY60" s="97"/>
      <c r="KCZ60" s="145"/>
      <c r="KDA60" s="202"/>
      <c r="KDB60" s="146"/>
      <c r="KDC60" s="98"/>
      <c r="KDD60" s="97"/>
      <c r="KDE60" s="97"/>
      <c r="KDF60" s="97"/>
      <c r="KDG60" s="97"/>
      <c r="KDH60" s="79"/>
      <c r="KDI60" s="79"/>
      <c r="KDJ60" s="137"/>
      <c r="KDK60" s="96"/>
      <c r="KDL60" s="79"/>
      <c r="KDM60" s="79"/>
      <c r="KDN60" s="79"/>
      <c r="KDO60" s="102"/>
      <c r="KDP60" s="60"/>
      <c r="KDQ60" s="61"/>
      <c r="KDR60" s="97"/>
      <c r="KDS60" s="97"/>
      <c r="KDT60" s="97"/>
      <c r="KDU60" s="104"/>
      <c r="KDV60" s="97"/>
      <c r="KDW60" s="97"/>
      <c r="KDX60" s="97"/>
      <c r="KDY60" s="145"/>
      <c r="KDZ60" s="202"/>
      <c r="KEA60" s="146"/>
      <c r="KEB60" s="98"/>
      <c r="KEC60" s="97"/>
      <c r="KED60" s="97"/>
      <c r="KEE60" s="97"/>
      <c r="KEF60" s="97"/>
      <c r="KEG60" s="79"/>
      <c r="KEH60" s="79"/>
      <c r="KEI60" s="137"/>
      <c r="KEJ60" s="96"/>
      <c r="KEK60" s="79"/>
      <c r="KEL60" s="79"/>
      <c r="KEM60" s="79"/>
      <c r="KEN60" s="102"/>
      <c r="KEO60" s="60"/>
      <c r="KEP60" s="61"/>
      <c r="KEQ60" s="97"/>
      <c r="KER60" s="97"/>
      <c r="KES60" s="97"/>
      <c r="KET60" s="104"/>
      <c r="KEU60" s="97"/>
      <c r="KEV60" s="97"/>
      <c r="KEW60" s="97"/>
      <c r="KEX60" s="145"/>
      <c r="KEY60" s="202"/>
      <c r="KEZ60" s="146"/>
      <c r="KFA60" s="98"/>
      <c r="KFB60" s="97"/>
      <c r="KFC60" s="97"/>
      <c r="KFD60" s="97"/>
      <c r="KFE60" s="97"/>
      <c r="KFF60" s="79"/>
      <c r="KFG60" s="79"/>
      <c r="KFH60" s="137"/>
      <c r="KFI60" s="96"/>
      <c r="KFJ60" s="79"/>
      <c r="KFK60" s="79"/>
      <c r="KFL60" s="79"/>
      <c r="KFM60" s="102"/>
      <c r="KFN60" s="60"/>
      <c r="KFO60" s="61"/>
      <c r="KFP60" s="97"/>
      <c r="KFQ60" s="97"/>
      <c r="KFR60" s="97"/>
      <c r="KFS60" s="104"/>
      <c r="KFT60" s="97"/>
      <c r="KFU60" s="97"/>
      <c r="KFV60" s="97"/>
      <c r="KFW60" s="145"/>
      <c r="KFX60" s="202"/>
      <c r="KFY60" s="146"/>
      <c r="KFZ60" s="98"/>
      <c r="KGA60" s="97"/>
      <c r="KGB60" s="97"/>
      <c r="KGC60" s="97"/>
      <c r="KGD60" s="97"/>
      <c r="KGE60" s="79"/>
      <c r="KGF60" s="79"/>
      <c r="KGG60" s="137"/>
      <c r="KGH60" s="96"/>
      <c r="KGI60" s="79"/>
      <c r="KGJ60" s="79"/>
      <c r="KGK60" s="79"/>
      <c r="KGL60" s="102"/>
      <c r="KGM60" s="60"/>
      <c r="KGN60" s="61"/>
      <c r="KGO60" s="97"/>
      <c r="KGP60" s="97"/>
      <c r="KGQ60" s="97"/>
      <c r="KGR60" s="104"/>
      <c r="KGS60" s="97"/>
      <c r="KGT60" s="97"/>
      <c r="KGU60" s="97"/>
      <c r="KGV60" s="145"/>
      <c r="KGW60" s="202"/>
      <c r="KGX60" s="146"/>
      <c r="KGY60" s="98"/>
      <c r="KGZ60" s="97"/>
      <c r="KHA60" s="97"/>
      <c r="KHB60" s="97"/>
      <c r="KHC60" s="97"/>
      <c r="KHD60" s="79"/>
      <c r="KHE60" s="79"/>
      <c r="KHF60" s="137"/>
      <c r="KHG60" s="96"/>
      <c r="KHH60" s="79"/>
      <c r="KHI60" s="79"/>
      <c r="KHJ60" s="79"/>
      <c r="KHK60" s="102"/>
      <c r="KHL60" s="60"/>
      <c r="KHM60" s="61"/>
      <c r="KHN60" s="97"/>
      <c r="KHO60" s="97"/>
      <c r="KHP60" s="97"/>
      <c r="KHQ60" s="104"/>
      <c r="KHR60" s="97"/>
      <c r="KHS60" s="97"/>
      <c r="KHT60" s="97"/>
      <c r="KHU60" s="145"/>
      <c r="KHV60" s="202"/>
      <c r="KHW60" s="146"/>
      <c r="KHX60" s="98"/>
      <c r="KHY60" s="97"/>
      <c r="KHZ60" s="97"/>
      <c r="KIA60" s="97"/>
      <c r="KIB60" s="97"/>
      <c r="KIC60" s="79"/>
      <c r="KID60" s="79"/>
      <c r="KIE60" s="137"/>
      <c r="KIF60" s="96"/>
      <c r="KIG60" s="79"/>
      <c r="KIH60" s="79"/>
      <c r="KII60" s="79"/>
      <c r="KIJ60" s="102"/>
      <c r="KIK60" s="60"/>
      <c r="KIL60" s="61"/>
      <c r="KIM60" s="97"/>
      <c r="KIN60" s="97"/>
      <c r="KIO60" s="97"/>
      <c r="KIP60" s="104"/>
      <c r="KIQ60" s="97"/>
      <c r="KIR60" s="97"/>
      <c r="KIS60" s="97"/>
      <c r="KIT60" s="145"/>
      <c r="KIU60" s="202"/>
      <c r="KIV60" s="146"/>
      <c r="KIW60" s="98"/>
      <c r="KIX60" s="97"/>
      <c r="KIY60" s="97"/>
      <c r="KIZ60" s="97"/>
      <c r="KJA60" s="97"/>
      <c r="KJB60" s="79"/>
      <c r="KJC60" s="79"/>
      <c r="KJD60" s="137"/>
      <c r="KJE60" s="96"/>
      <c r="KJF60" s="79"/>
      <c r="KJG60" s="79"/>
      <c r="KJH60" s="79"/>
      <c r="KJI60" s="102"/>
      <c r="KJJ60" s="60"/>
      <c r="KJK60" s="61"/>
      <c r="KJL60" s="97"/>
      <c r="KJM60" s="97"/>
      <c r="KJN60" s="97"/>
      <c r="KJO60" s="104"/>
      <c r="KJP60" s="97"/>
      <c r="KJQ60" s="97"/>
      <c r="KJR60" s="97"/>
      <c r="KJS60" s="145"/>
      <c r="KJT60" s="202"/>
      <c r="KJU60" s="146"/>
      <c r="KJV60" s="98"/>
      <c r="KJW60" s="97"/>
      <c r="KJX60" s="97"/>
      <c r="KJY60" s="97"/>
      <c r="KJZ60" s="97"/>
      <c r="KKA60" s="79"/>
      <c r="KKB60" s="79"/>
      <c r="KKC60" s="137"/>
      <c r="KKD60" s="96"/>
      <c r="KKE60" s="79"/>
      <c r="KKF60" s="79"/>
      <c r="KKG60" s="79"/>
      <c r="KKH60" s="102"/>
      <c r="KKI60" s="60"/>
      <c r="KKJ60" s="61"/>
      <c r="KKK60" s="97"/>
      <c r="KKL60" s="97"/>
      <c r="KKM60" s="97"/>
      <c r="KKN60" s="104"/>
      <c r="KKO60" s="97"/>
      <c r="KKP60" s="97"/>
      <c r="KKQ60" s="97"/>
      <c r="KKR60" s="145"/>
      <c r="KKS60" s="202"/>
      <c r="KKT60" s="146"/>
      <c r="KKU60" s="98"/>
      <c r="KKV60" s="97"/>
      <c r="KKW60" s="97"/>
      <c r="KKX60" s="97"/>
      <c r="KKY60" s="97"/>
      <c r="KKZ60" s="79"/>
      <c r="KLA60" s="79"/>
      <c r="KLB60" s="137"/>
      <c r="KLC60" s="96"/>
      <c r="KLD60" s="79"/>
      <c r="KLE60" s="79"/>
      <c r="KLF60" s="79"/>
      <c r="KLG60" s="102"/>
      <c r="KLH60" s="60"/>
      <c r="KLI60" s="61"/>
      <c r="KLJ60" s="97"/>
      <c r="KLK60" s="97"/>
      <c r="KLL60" s="97"/>
      <c r="KLM60" s="104"/>
      <c r="KLN60" s="97"/>
      <c r="KLO60" s="97"/>
      <c r="KLP60" s="97"/>
      <c r="KLQ60" s="145"/>
      <c r="KLR60" s="202"/>
      <c r="KLS60" s="146"/>
      <c r="KLT60" s="98"/>
      <c r="KLU60" s="97"/>
      <c r="KLV60" s="97"/>
      <c r="KLW60" s="97"/>
      <c r="KLX60" s="97"/>
      <c r="KLY60" s="79"/>
      <c r="KLZ60" s="79"/>
      <c r="KMA60" s="137"/>
      <c r="KMB60" s="96"/>
      <c r="KMC60" s="79"/>
      <c r="KMD60" s="79"/>
      <c r="KME60" s="79"/>
      <c r="KMF60" s="102"/>
      <c r="KMG60" s="60"/>
      <c r="KMH60" s="61"/>
      <c r="KMI60" s="97"/>
      <c r="KMJ60" s="97"/>
      <c r="KMK60" s="97"/>
      <c r="KML60" s="104"/>
      <c r="KMM60" s="97"/>
      <c r="KMN60" s="97"/>
      <c r="KMO60" s="97"/>
      <c r="KMP60" s="145"/>
      <c r="KMQ60" s="202"/>
      <c r="KMR60" s="146"/>
      <c r="KMS60" s="98"/>
      <c r="KMT60" s="97"/>
      <c r="KMU60" s="97"/>
      <c r="KMV60" s="97"/>
      <c r="KMW60" s="97"/>
      <c r="KMX60" s="79"/>
      <c r="KMY60" s="79"/>
      <c r="KMZ60" s="137"/>
      <c r="KNA60" s="96"/>
      <c r="KNB60" s="79"/>
      <c r="KNC60" s="79"/>
      <c r="KND60" s="79"/>
      <c r="KNE60" s="102"/>
      <c r="KNF60" s="60"/>
      <c r="KNG60" s="61"/>
      <c r="KNH60" s="97"/>
      <c r="KNI60" s="97"/>
      <c r="KNJ60" s="97"/>
      <c r="KNK60" s="104"/>
      <c r="KNL60" s="97"/>
      <c r="KNM60" s="97"/>
      <c r="KNN60" s="97"/>
      <c r="KNO60" s="145"/>
      <c r="KNP60" s="202"/>
      <c r="KNQ60" s="146"/>
      <c r="KNR60" s="98"/>
      <c r="KNS60" s="97"/>
      <c r="KNT60" s="97"/>
      <c r="KNU60" s="97"/>
      <c r="KNV60" s="97"/>
      <c r="KNW60" s="79"/>
      <c r="KNX60" s="79"/>
      <c r="KNY60" s="137"/>
      <c r="KNZ60" s="96"/>
      <c r="KOA60" s="79"/>
      <c r="KOB60" s="79"/>
      <c r="KOC60" s="79"/>
      <c r="KOD60" s="102"/>
      <c r="KOE60" s="60"/>
      <c r="KOF60" s="61"/>
      <c r="KOG60" s="97"/>
      <c r="KOH60" s="97"/>
      <c r="KOI60" s="97"/>
      <c r="KOJ60" s="104"/>
      <c r="KOK60" s="97"/>
      <c r="KOL60" s="97"/>
      <c r="KOM60" s="97"/>
      <c r="KON60" s="145"/>
      <c r="KOO60" s="202"/>
      <c r="KOP60" s="146"/>
      <c r="KOQ60" s="98"/>
      <c r="KOR60" s="97"/>
      <c r="KOS60" s="97"/>
      <c r="KOT60" s="97"/>
      <c r="KOU60" s="97"/>
      <c r="KOV60" s="79"/>
      <c r="KOW60" s="79"/>
      <c r="KOX60" s="137"/>
      <c r="KOY60" s="96"/>
      <c r="KOZ60" s="79"/>
      <c r="KPA60" s="79"/>
      <c r="KPB60" s="79"/>
      <c r="KPC60" s="102"/>
      <c r="KPD60" s="60"/>
      <c r="KPE60" s="61"/>
      <c r="KPF60" s="97"/>
      <c r="KPG60" s="97"/>
      <c r="KPH60" s="97"/>
      <c r="KPI60" s="104"/>
      <c r="KPJ60" s="97"/>
      <c r="KPK60" s="97"/>
      <c r="KPL60" s="97"/>
      <c r="KPM60" s="145"/>
      <c r="KPN60" s="202"/>
      <c r="KPO60" s="146"/>
      <c r="KPP60" s="98"/>
      <c r="KPQ60" s="97"/>
      <c r="KPR60" s="97"/>
      <c r="KPS60" s="97"/>
      <c r="KPT60" s="97"/>
      <c r="KPU60" s="79"/>
      <c r="KPV60" s="79"/>
      <c r="KPW60" s="137"/>
      <c r="KPX60" s="96"/>
      <c r="KPY60" s="79"/>
      <c r="KPZ60" s="79"/>
      <c r="KQA60" s="79"/>
      <c r="KQB60" s="102"/>
      <c r="KQC60" s="60"/>
      <c r="KQD60" s="61"/>
      <c r="KQE60" s="97"/>
      <c r="KQF60" s="97"/>
      <c r="KQG60" s="97"/>
      <c r="KQH60" s="104"/>
      <c r="KQI60" s="97"/>
      <c r="KQJ60" s="97"/>
      <c r="KQK60" s="97"/>
      <c r="KQL60" s="145"/>
      <c r="KQM60" s="202"/>
      <c r="KQN60" s="146"/>
      <c r="KQO60" s="98"/>
      <c r="KQP60" s="97"/>
      <c r="KQQ60" s="97"/>
      <c r="KQR60" s="97"/>
      <c r="KQS60" s="97"/>
      <c r="KQT60" s="79"/>
      <c r="KQU60" s="79"/>
      <c r="KQV60" s="137"/>
      <c r="KQW60" s="96"/>
      <c r="KQX60" s="79"/>
      <c r="KQY60" s="79"/>
      <c r="KQZ60" s="79"/>
      <c r="KRA60" s="102"/>
      <c r="KRB60" s="60"/>
      <c r="KRC60" s="61"/>
      <c r="KRD60" s="97"/>
      <c r="KRE60" s="97"/>
      <c r="KRF60" s="97"/>
      <c r="KRG60" s="104"/>
      <c r="KRH60" s="97"/>
      <c r="KRI60" s="97"/>
      <c r="KRJ60" s="97"/>
      <c r="KRK60" s="145"/>
      <c r="KRL60" s="202"/>
      <c r="KRM60" s="146"/>
      <c r="KRN60" s="98"/>
      <c r="KRO60" s="97"/>
      <c r="KRP60" s="97"/>
      <c r="KRQ60" s="97"/>
      <c r="KRR60" s="97"/>
      <c r="KRS60" s="79"/>
      <c r="KRT60" s="79"/>
      <c r="KRU60" s="137"/>
      <c r="KRV60" s="96"/>
      <c r="KRW60" s="79"/>
      <c r="KRX60" s="79"/>
      <c r="KRY60" s="79"/>
      <c r="KRZ60" s="102"/>
      <c r="KSA60" s="60"/>
      <c r="KSB60" s="61"/>
      <c r="KSC60" s="97"/>
      <c r="KSD60" s="97"/>
      <c r="KSE60" s="97"/>
      <c r="KSF60" s="104"/>
      <c r="KSG60" s="97"/>
      <c r="KSH60" s="97"/>
      <c r="KSI60" s="97"/>
      <c r="KSJ60" s="145"/>
      <c r="KSK60" s="202"/>
      <c r="KSL60" s="146"/>
      <c r="KSM60" s="98"/>
      <c r="KSN60" s="97"/>
      <c r="KSO60" s="97"/>
      <c r="KSP60" s="97"/>
      <c r="KSQ60" s="97"/>
      <c r="KSR60" s="79"/>
      <c r="KSS60" s="79"/>
      <c r="KST60" s="137"/>
      <c r="KSU60" s="96"/>
      <c r="KSV60" s="79"/>
      <c r="KSW60" s="79"/>
      <c r="KSX60" s="79"/>
      <c r="KSY60" s="102"/>
      <c r="KSZ60" s="60"/>
      <c r="KTA60" s="61"/>
      <c r="KTB60" s="97"/>
      <c r="KTC60" s="97"/>
      <c r="KTD60" s="97"/>
      <c r="KTE60" s="104"/>
      <c r="KTF60" s="97"/>
      <c r="KTG60" s="97"/>
      <c r="KTH60" s="97"/>
      <c r="KTI60" s="145"/>
      <c r="KTJ60" s="202"/>
      <c r="KTK60" s="146"/>
      <c r="KTL60" s="98"/>
      <c r="KTM60" s="97"/>
      <c r="KTN60" s="97"/>
      <c r="KTO60" s="97"/>
      <c r="KTP60" s="97"/>
      <c r="KTQ60" s="79"/>
      <c r="KTR60" s="79"/>
      <c r="KTS60" s="137"/>
      <c r="KTT60" s="96"/>
      <c r="KTU60" s="79"/>
      <c r="KTV60" s="79"/>
      <c r="KTW60" s="79"/>
      <c r="KTX60" s="102"/>
      <c r="KTY60" s="60"/>
      <c r="KTZ60" s="61"/>
      <c r="KUA60" s="97"/>
      <c r="KUB60" s="97"/>
      <c r="KUC60" s="97"/>
      <c r="KUD60" s="104"/>
      <c r="KUE60" s="97"/>
      <c r="KUF60" s="97"/>
      <c r="KUG60" s="97"/>
      <c r="KUH60" s="145"/>
      <c r="KUI60" s="202"/>
      <c r="KUJ60" s="146"/>
      <c r="KUK60" s="98"/>
      <c r="KUL60" s="97"/>
      <c r="KUM60" s="97"/>
      <c r="KUN60" s="97"/>
      <c r="KUO60" s="97"/>
      <c r="KUP60" s="79"/>
      <c r="KUQ60" s="79"/>
      <c r="KUR60" s="137"/>
      <c r="KUS60" s="96"/>
      <c r="KUT60" s="79"/>
      <c r="KUU60" s="79"/>
      <c r="KUV60" s="79"/>
      <c r="KUW60" s="102"/>
      <c r="KUX60" s="60"/>
      <c r="KUY60" s="61"/>
      <c r="KUZ60" s="97"/>
      <c r="KVA60" s="97"/>
      <c r="KVB60" s="97"/>
      <c r="KVC60" s="104"/>
      <c r="KVD60" s="97"/>
      <c r="KVE60" s="97"/>
      <c r="KVF60" s="97"/>
      <c r="KVG60" s="145"/>
      <c r="KVH60" s="202"/>
      <c r="KVI60" s="146"/>
      <c r="KVJ60" s="98"/>
      <c r="KVK60" s="97"/>
      <c r="KVL60" s="97"/>
      <c r="KVM60" s="97"/>
      <c r="KVN60" s="97"/>
      <c r="KVO60" s="79"/>
      <c r="KVP60" s="79"/>
      <c r="KVQ60" s="137"/>
      <c r="KVR60" s="96"/>
      <c r="KVS60" s="79"/>
      <c r="KVT60" s="79"/>
      <c r="KVU60" s="79"/>
      <c r="KVV60" s="102"/>
      <c r="KVW60" s="60"/>
      <c r="KVX60" s="61"/>
      <c r="KVY60" s="97"/>
      <c r="KVZ60" s="97"/>
      <c r="KWA60" s="97"/>
      <c r="KWB60" s="104"/>
      <c r="KWC60" s="97"/>
      <c r="KWD60" s="97"/>
      <c r="KWE60" s="97"/>
      <c r="KWF60" s="145"/>
      <c r="KWG60" s="202"/>
      <c r="KWH60" s="146"/>
      <c r="KWI60" s="98"/>
      <c r="KWJ60" s="97"/>
      <c r="KWK60" s="97"/>
      <c r="KWL60" s="97"/>
      <c r="KWM60" s="97"/>
      <c r="KWN60" s="79"/>
      <c r="KWO60" s="79"/>
      <c r="KWP60" s="137"/>
      <c r="KWQ60" s="96"/>
      <c r="KWR60" s="79"/>
      <c r="KWS60" s="79"/>
      <c r="KWT60" s="79"/>
      <c r="KWU60" s="102"/>
      <c r="KWV60" s="60"/>
      <c r="KWW60" s="61"/>
      <c r="KWX60" s="97"/>
      <c r="KWY60" s="97"/>
      <c r="KWZ60" s="97"/>
      <c r="KXA60" s="104"/>
      <c r="KXB60" s="97"/>
      <c r="KXC60" s="97"/>
      <c r="KXD60" s="97"/>
      <c r="KXE60" s="145"/>
      <c r="KXF60" s="202"/>
      <c r="KXG60" s="146"/>
      <c r="KXH60" s="98"/>
      <c r="KXI60" s="97"/>
      <c r="KXJ60" s="97"/>
      <c r="KXK60" s="97"/>
      <c r="KXL60" s="97"/>
      <c r="KXM60" s="79"/>
      <c r="KXN60" s="79"/>
      <c r="KXO60" s="137"/>
      <c r="KXP60" s="96"/>
      <c r="KXQ60" s="79"/>
      <c r="KXR60" s="79"/>
      <c r="KXS60" s="79"/>
      <c r="KXT60" s="102"/>
      <c r="KXU60" s="60"/>
      <c r="KXV60" s="61"/>
      <c r="KXW60" s="97"/>
      <c r="KXX60" s="97"/>
      <c r="KXY60" s="97"/>
      <c r="KXZ60" s="104"/>
      <c r="KYA60" s="97"/>
      <c r="KYB60" s="97"/>
      <c r="KYC60" s="97"/>
      <c r="KYD60" s="145"/>
      <c r="KYE60" s="202"/>
      <c r="KYF60" s="146"/>
      <c r="KYG60" s="98"/>
      <c r="KYH60" s="97"/>
      <c r="KYI60" s="97"/>
      <c r="KYJ60" s="97"/>
      <c r="KYK60" s="97"/>
      <c r="KYL60" s="79"/>
      <c r="KYM60" s="79"/>
      <c r="KYN60" s="137"/>
      <c r="KYO60" s="96"/>
      <c r="KYP60" s="79"/>
      <c r="KYQ60" s="79"/>
      <c r="KYR60" s="79"/>
      <c r="KYS60" s="102"/>
      <c r="KYT60" s="60"/>
      <c r="KYU60" s="61"/>
      <c r="KYV60" s="97"/>
      <c r="KYW60" s="97"/>
      <c r="KYX60" s="97"/>
      <c r="KYY60" s="104"/>
      <c r="KYZ60" s="97"/>
      <c r="KZA60" s="97"/>
      <c r="KZB60" s="97"/>
      <c r="KZC60" s="145"/>
      <c r="KZD60" s="202"/>
      <c r="KZE60" s="146"/>
      <c r="KZF60" s="98"/>
      <c r="KZG60" s="97"/>
      <c r="KZH60" s="97"/>
      <c r="KZI60" s="97"/>
      <c r="KZJ60" s="97"/>
      <c r="KZK60" s="79"/>
      <c r="KZL60" s="79"/>
      <c r="KZM60" s="137"/>
      <c r="KZN60" s="96"/>
      <c r="KZO60" s="79"/>
      <c r="KZP60" s="79"/>
      <c r="KZQ60" s="79"/>
      <c r="KZR60" s="102"/>
      <c r="KZS60" s="60"/>
      <c r="KZT60" s="61"/>
      <c r="KZU60" s="97"/>
      <c r="KZV60" s="97"/>
      <c r="KZW60" s="97"/>
      <c r="KZX60" s="104"/>
      <c r="KZY60" s="97"/>
      <c r="KZZ60" s="97"/>
      <c r="LAA60" s="97"/>
      <c r="LAB60" s="145"/>
      <c r="LAC60" s="202"/>
      <c r="LAD60" s="146"/>
      <c r="LAE60" s="98"/>
      <c r="LAF60" s="97"/>
      <c r="LAG60" s="97"/>
      <c r="LAH60" s="97"/>
      <c r="LAI60" s="97"/>
      <c r="LAJ60" s="79"/>
      <c r="LAK60" s="79"/>
      <c r="LAL60" s="137"/>
      <c r="LAM60" s="96"/>
      <c r="LAN60" s="79"/>
      <c r="LAO60" s="79"/>
      <c r="LAP60" s="79"/>
      <c r="LAQ60" s="102"/>
      <c r="LAR60" s="60"/>
      <c r="LAS60" s="61"/>
      <c r="LAT60" s="97"/>
      <c r="LAU60" s="97"/>
      <c r="LAV60" s="97"/>
      <c r="LAW60" s="104"/>
      <c r="LAX60" s="97"/>
      <c r="LAY60" s="97"/>
      <c r="LAZ60" s="97"/>
      <c r="LBA60" s="145"/>
      <c r="LBB60" s="202"/>
      <c r="LBC60" s="146"/>
      <c r="LBD60" s="98"/>
      <c r="LBE60" s="97"/>
      <c r="LBF60" s="97"/>
      <c r="LBG60" s="97"/>
      <c r="LBH60" s="97"/>
      <c r="LBI60" s="79"/>
      <c r="LBJ60" s="79"/>
      <c r="LBK60" s="137"/>
      <c r="LBL60" s="96"/>
      <c r="LBM60" s="79"/>
      <c r="LBN60" s="79"/>
      <c r="LBO60" s="79"/>
      <c r="LBP60" s="102"/>
      <c r="LBQ60" s="60"/>
      <c r="LBR60" s="61"/>
      <c r="LBS60" s="97"/>
      <c r="LBT60" s="97"/>
      <c r="LBU60" s="97"/>
      <c r="LBV60" s="104"/>
      <c r="LBW60" s="97"/>
      <c r="LBX60" s="97"/>
      <c r="LBY60" s="97"/>
      <c r="LBZ60" s="145"/>
      <c r="LCA60" s="202"/>
      <c r="LCB60" s="146"/>
      <c r="LCC60" s="98"/>
      <c r="LCD60" s="97"/>
      <c r="LCE60" s="97"/>
      <c r="LCF60" s="97"/>
      <c r="LCG60" s="97"/>
      <c r="LCH60" s="79"/>
      <c r="LCI60" s="79"/>
      <c r="LCJ60" s="137"/>
      <c r="LCK60" s="96"/>
      <c r="LCL60" s="79"/>
      <c r="LCM60" s="79"/>
      <c r="LCN60" s="79"/>
      <c r="LCO60" s="102"/>
      <c r="LCP60" s="60"/>
      <c r="LCQ60" s="61"/>
      <c r="LCR60" s="97"/>
      <c r="LCS60" s="97"/>
      <c r="LCT60" s="97"/>
      <c r="LCU60" s="104"/>
      <c r="LCV60" s="97"/>
      <c r="LCW60" s="97"/>
      <c r="LCX60" s="97"/>
      <c r="LCY60" s="145"/>
      <c r="LCZ60" s="202"/>
      <c r="LDA60" s="146"/>
      <c r="LDB60" s="98"/>
      <c r="LDC60" s="97"/>
      <c r="LDD60" s="97"/>
      <c r="LDE60" s="97"/>
      <c r="LDF60" s="97"/>
      <c r="LDG60" s="79"/>
      <c r="LDH60" s="79"/>
      <c r="LDI60" s="137"/>
      <c r="LDJ60" s="96"/>
      <c r="LDK60" s="79"/>
      <c r="LDL60" s="79"/>
      <c r="LDM60" s="79"/>
      <c r="LDN60" s="102"/>
      <c r="LDO60" s="60"/>
      <c r="LDP60" s="61"/>
      <c r="LDQ60" s="97"/>
      <c r="LDR60" s="97"/>
      <c r="LDS60" s="97"/>
      <c r="LDT60" s="104"/>
      <c r="LDU60" s="97"/>
      <c r="LDV60" s="97"/>
      <c r="LDW60" s="97"/>
      <c r="LDX60" s="145"/>
      <c r="LDY60" s="202"/>
      <c r="LDZ60" s="146"/>
      <c r="LEA60" s="98"/>
      <c r="LEB60" s="97"/>
      <c r="LEC60" s="97"/>
      <c r="LED60" s="97"/>
      <c r="LEE60" s="97"/>
      <c r="LEF60" s="79"/>
      <c r="LEG60" s="79"/>
      <c r="LEH60" s="137"/>
      <c r="LEI60" s="96"/>
      <c r="LEJ60" s="79"/>
      <c r="LEK60" s="79"/>
      <c r="LEL60" s="79"/>
      <c r="LEM60" s="102"/>
      <c r="LEN60" s="60"/>
      <c r="LEO60" s="61"/>
      <c r="LEP60" s="97"/>
      <c r="LEQ60" s="97"/>
      <c r="LER60" s="97"/>
      <c r="LES60" s="104"/>
      <c r="LET60" s="97"/>
      <c r="LEU60" s="97"/>
      <c r="LEV60" s="97"/>
      <c r="LEW60" s="145"/>
      <c r="LEX60" s="202"/>
      <c r="LEY60" s="146"/>
      <c r="LEZ60" s="98"/>
      <c r="LFA60" s="97"/>
      <c r="LFB60" s="97"/>
      <c r="LFC60" s="97"/>
      <c r="LFD60" s="97"/>
      <c r="LFE60" s="79"/>
      <c r="LFF60" s="79"/>
      <c r="LFG60" s="137"/>
      <c r="LFH60" s="96"/>
      <c r="LFI60" s="79"/>
      <c r="LFJ60" s="79"/>
      <c r="LFK60" s="79"/>
      <c r="LFL60" s="102"/>
      <c r="LFM60" s="60"/>
      <c r="LFN60" s="61"/>
      <c r="LFO60" s="97"/>
      <c r="LFP60" s="97"/>
      <c r="LFQ60" s="97"/>
      <c r="LFR60" s="104"/>
      <c r="LFS60" s="97"/>
      <c r="LFT60" s="97"/>
      <c r="LFU60" s="97"/>
      <c r="LFV60" s="145"/>
      <c r="LFW60" s="202"/>
      <c r="LFX60" s="146"/>
      <c r="LFY60" s="98"/>
      <c r="LFZ60" s="97"/>
      <c r="LGA60" s="97"/>
      <c r="LGB60" s="97"/>
      <c r="LGC60" s="97"/>
      <c r="LGD60" s="79"/>
      <c r="LGE60" s="79"/>
      <c r="LGF60" s="137"/>
      <c r="LGG60" s="96"/>
      <c r="LGH60" s="79"/>
      <c r="LGI60" s="79"/>
      <c r="LGJ60" s="79"/>
      <c r="LGK60" s="102"/>
      <c r="LGL60" s="60"/>
      <c r="LGM60" s="61"/>
      <c r="LGN60" s="97"/>
      <c r="LGO60" s="97"/>
      <c r="LGP60" s="97"/>
      <c r="LGQ60" s="104"/>
      <c r="LGR60" s="97"/>
      <c r="LGS60" s="97"/>
      <c r="LGT60" s="97"/>
      <c r="LGU60" s="145"/>
      <c r="LGV60" s="202"/>
      <c r="LGW60" s="146"/>
      <c r="LGX60" s="98"/>
      <c r="LGY60" s="97"/>
      <c r="LGZ60" s="97"/>
      <c r="LHA60" s="97"/>
      <c r="LHB60" s="97"/>
      <c r="LHC60" s="79"/>
      <c r="LHD60" s="79"/>
      <c r="LHE60" s="137"/>
      <c r="LHF60" s="96"/>
      <c r="LHG60" s="79"/>
      <c r="LHH60" s="79"/>
      <c r="LHI60" s="79"/>
      <c r="LHJ60" s="102"/>
      <c r="LHK60" s="60"/>
      <c r="LHL60" s="61"/>
      <c r="LHM60" s="97"/>
      <c r="LHN60" s="97"/>
      <c r="LHO60" s="97"/>
      <c r="LHP60" s="104"/>
      <c r="LHQ60" s="97"/>
      <c r="LHR60" s="97"/>
      <c r="LHS60" s="97"/>
      <c r="LHT60" s="145"/>
      <c r="LHU60" s="202"/>
      <c r="LHV60" s="146"/>
      <c r="LHW60" s="98"/>
      <c r="LHX60" s="97"/>
      <c r="LHY60" s="97"/>
      <c r="LHZ60" s="97"/>
      <c r="LIA60" s="97"/>
      <c r="LIB60" s="79"/>
      <c r="LIC60" s="79"/>
      <c r="LID60" s="137"/>
      <c r="LIE60" s="96"/>
      <c r="LIF60" s="79"/>
      <c r="LIG60" s="79"/>
      <c r="LIH60" s="79"/>
      <c r="LII60" s="102"/>
      <c r="LIJ60" s="60"/>
      <c r="LIK60" s="61"/>
      <c r="LIL60" s="97"/>
      <c r="LIM60" s="97"/>
      <c r="LIN60" s="97"/>
      <c r="LIO60" s="104"/>
      <c r="LIP60" s="97"/>
      <c r="LIQ60" s="97"/>
      <c r="LIR60" s="97"/>
      <c r="LIS60" s="145"/>
      <c r="LIT60" s="202"/>
      <c r="LIU60" s="146"/>
      <c r="LIV60" s="98"/>
      <c r="LIW60" s="97"/>
      <c r="LIX60" s="97"/>
      <c r="LIY60" s="97"/>
      <c r="LIZ60" s="97"/>
      <c r="LJA60" s="79"/>
      <c r="LJB60" s="79"/>
      <c r="LJC60" s="137"/>
      <c r="LJD60" s="96"/>
      <c r="LJE60" s="79"/>
      <c r="LJF60" s="79"/>
      <c r="LJG60" s="79"/>
      <c r="LJH60" s="102"/>
      <c r="LJI60" s="60"/>
      <c r="LJJ60" s="61"/>
      <c r="LJK60" s="97"/>
      <c r="LJL60" s="97"/>
      <c r="LJM60" s="97"/>
      <c r="LJN60" s="104"/>
      <c r="LJO60" s="97"/>
      <c r="LJP60" s="97"/>
      <c r="LJQ60" s="97"/>
      <c r="LJR60" s="145"/>
      <c r="LJS60" s="202"/>
      <c r="LJT60" s="146"/>
      <c r="LJU60" s="98"/>
      <c r="LJV60" s="97"/>
      <c r="LJW60" s="97"/>
      <c r="LJX60" s="97"/>
      <c r="LJY60" s="97"/>
      <c r="LJZ60" s="79"/>
      <c r="LKA60" s="79"/>
      <c r="LKB60" s="137"/>
      <c r="LKC60" s="96"/>
      <c r="LKD60" s="79"/>
      <c r="LKE60" s="79"/>
      <c r="LKF60" s="79"/>
      <c r="LKG60" s="102"/>
      <c r="LKH60" s="60"/>
      <c r="LKI60" s="61"/>
      <c r="LKJ60" s="97"/>
      <c r="LKK60" s="97"/>
      <c r="LKL60" s="97"/>
      <c r="LKM60" s="104"/>
      <c r="LKN60" s="97"/>
      <c r="LKO60" s="97"/>
      <c r="LKP60" s="97"/>
      <c r="LKQ60" s="145"/>
      <c r="LKR60" s="202"/>
      <c r="LKS60" s="146"/>
      <c r="LKT60" s="98"/>
      <c r="LKU60" s="97"/>
      <c r="LKV60" s="97"/>
      <c r="LKW60" s="97"/>
      <c r="LKX60" s="97"/>
      <c r="LKY60" s="79"/>
      <c r="LKZ60" s="79"/>
      <c r="LLA60" s="137"/>
      <c r="LLB60" s="96"/>
      <c r="LLC60" s="79"/>
      <c r="LLD60" s="79"/>
      <c r="LLE60" s="79"/>
      <c r="LLF60" s="102"/>
      <c r="LLG60" s="60"/>
      <c r="LLH60" s="61"/>
      <c r="LLI60" s="97"/>
      <c r="LLJ60" s="97"/>
      <c r="LLK60" s="97"/>
      <c r="LLL60" s="104"/>
      <c r="LLM60" s="97"/>
      <c r="LLN60" s="97"/>
      <c r="LLO60" s="97"/>
      <c r="LLP60" s="145"/>
      <c r="LLQ60" s="202"/>
      <c r="LLR60" s="146"/>
      <c r="LLS60" s="98"/>
      <c r="LLT60" s="97"/>
      <c r="LLU60" s="97"/>
      <c r="LLV60" s="97"/>
      <c r="LLW60" s="97"/>
      <c r="LLX60" s="79"/>
      <c r="LLY60" s="79"/>
      <c r="LLZ60" s="137"/>
      <c r="LMA60" s="96"/>
      <c r="LMB60" s="79"/>
      <c r="LMC60" s="79"/>
      <c r="LMD60" s="79"/>
      <c r="LME60" s="102"/>
      <c r="LMF60" s="60"/>
      <c r="LMG60" s="61"/>
      <c r="LMH60" s="97"/>
      <c r="LMI60" s="97"/>
      <c r="LMJ60" s="97"/>
      <c r="LMK60" s="104"/>
      <c r="LML60" s="97"/>
      <c r="LMM60" s="97"/>
      <c r="LMN60" s="97"/>
      <c r="LMO60" s="145"/>
      <c r="LMP60" s="202"/>
      <c r="LMQ60" s="146"/>
      <c r="LMR60" s="98"/>
      <c r="LMS60" s="97"/>
      <c r="LMT60" s="97"/>
      <c r="LMU60" s="97"/>
      <c r="LMV60" s="97"/>
      <c r="LMW60" s="79"/>
      <c r="LMX60" s="79"/>
      <c r="LMY60" s="137"/>
      <c r="LMZ60" s="96"/>
      <c r="LNA60" s="79"/>
      <c r="LNB60" s="79"/>
      <c r="LNC60" s="79"/>
      <c r="LND60" s="102"/>
      <c r="LNE60" s="60"/>
      <c r="LNF60" s="61"/>
      <c r="LNG60" s="97"/>
      <c r="LNH60" s="97"/>
      <c r="LNI60" s="97"/>
      <c r="LNJ60" s="104"/>
      <c r="LNK60" s="97"/>
      <c r="LNL60" s="97"/>
      <c r="LNM60" s="97"/>
      <c r="LNN60" s="145"/>
      <c r="LNO60" s="202"/>
      <c r="LNP60" s="146"/>
      <c r="LNQ60" s="98"/>
      <c r="LNR60" s="97"/>
      <c r="LNS60" s="97"/>
      <c r="LNT60" s="97"/>
      <c r="LNU60" s="97"/>
      <c r="LNV60" s="79"/>
      <c r="LNW60" s="79"/>
      <c r="LNX60" s="137"/>
      <c r="LNY60" s="96"/>
      <c r="LNZ60" s="79"/>
      <c r="LOA60" s="79"/>
      <c r="LOB60" s="79"/>
      <c r="LOC60" s="102"/>
      <c r="LOD60" s="60"/>
      <c r="LOE60" s="61"/>
      <c r="LOF60" s="97"/>
      <c r="LOG60" s="97"/>
      <c r="LOH60" s="97"/>
      <c r="LOI60" s="104"/>
      <c r="LOJ60" s="97"/>
      <c r="LOK60" s="97"/>
      <c r="LOL60" s="97"/>
      <c r="LOM60" s="145"/>
      <c r="LON60" s="202"/>
      <c r="LOO60" s="146"/>
      <c r="LOP60" s="98"/>
      <c r="LOQ60" s="97"/>
      <c r="LOR60" s="97"/>
      <c r="LOS60" s="97"/>
      <c r="LOT60" s="97"/>
      <c r="LOU60" s="79"/>
      <c r="LOV60" s="79"/>
      <c r="LOW60" s="137"/>
      <c r="LOX60" s="96"/>
      <c r="LOY60" s="79"/>
      <c r="LOZ60" s="79"/>
      <c r="LPA60" s="79"/>
      <c r="LPB60" s="102"/>
      <c r="LPC60" s="60"/>
      <c r="LPD60" s="61"/>
      <c r="LPE60" s="97"/>
      <c r="LPF60" s="97"/>
      <c r="LPG60" s="97"/>
      <c r="LPH60" s="104"/>
      <c r="LPI60" s="97"/>
      <c r="LPJ60" s="97"/>
      <c r="LPK60" s="97"/>
      <c r="LPL60" s="145"/>
      <c r="LPM60" s="202"/>
      <c r="LPN60" s="146"/>
      <c r="LPO60" s="98"/>
      <c r="LPP60" s="97"/>
      <c r="LPQ60" s="97"/>
      <c r="LPR60" s="97"/>
      <c r="LPS60" s="97"/>
      <c r="LPT60" s="79"/>
      <c r="LPU60" s="79"/>
      <c r="LPV60" s="137"/>
      <c r="LPW60" s="96"/>
      <c r="LPX60" s="79"/>
      <c r="LPY60" s="79"/>
      <c r="LPZ60" s="79"/>
      <c r="LQA60" s="102"/>
      <c r="LQB60" s="60"/>
      <c r="LQC60" s="61"/>
      <c r="LQD60" s="97"/>
      <c r="LQE60" s="97"/>
      <c r="LQF60" s="97"/>
      <c r="LQG60" s="104"/>
      <c r="LQH60" s="97"/>
      <c r="LQI60" s="97"/>
      <c r="LQJ60" s="97"/>
      <c r="LQK60" s="145"/>
      <c r="LQL60" s="202"/>
      <c r="LQM60" s="146"/>
      <c r="LQN60" s="98"/>
      <c r="LQO60" s="97"/>
      <c r="LQP60" s="97"/>
      <c r="LQQ60" s="97"/>
      <c r="LQR60" s="97"/>
      <c r="LQS60" s="79"/>
      <c r="LQT60" s="79"/>
      <c r="LQU60" s="137"/>
      <c r="LQV60" s="96"/>
      <c r="LQW60" s="79"/>
      <c r="LQX60" s="79"/>
      <c r="LQY60" s="79"/>
      <c r="LQZ60" s="102"/>
      <c r="LRA60" s="60"/>
      <c r="LRB60" s="61"/>
      <c r="LRC60" s="97"/>
      <c r="LRD60" s="97"/>
      <c r="LRE60" s="97"/>
      <c r="LRF60" s="104"/>
      <c r="LRG60" s="97"/>
      <c r="LRH60" s="97"/>
      <c r="LRI60" s="97"/>
      <c r="LRJ60" s="145"/>
      <c r="LRK60" s="202"/>
      <c r="LRL60" s="146"/>
      <c r="LRM60" s="98"/>
      <c r="LRN60" s="97"/>
      <c r="LRO60" s="97"/>
      <c r="LRP60" s="97"/>
      <c r="LRQ60" s="97"/>
      <c r="LRR60" s="79"/>
      <c r="LRS60" s="79"/>
      <c r="LRT60" s="137"/>
      <c r="LRU60" s="96"/>
      <c r="LRV60" s="79"/>
      <c r="LRW60" s="79"/>
      <c r="LRX60" s="79"/>
      <c r="LRY60" s="102"/>
      <c r="LRZ60" s="60"/>
      <c r="LSA60" s="61"/>
      <c r="LSB60" s="97"/>
      <c r="LSC60" s="97"/>
      <c r="LSD60" s="97"/>
      <c r="LSE60" s="104"/>
      <c r="LSF60" s="97"/>
      <c r="LSG60" s="97"/>
      <c r="LSH60" s="97"/>
      <c r="LSI60" s="145"/>
      <c r="LSJ60" s="202"/>
      <c r="LSK60" s="146"/>
      <c r="LSL60" s="98"/>
      <c r="LSM60" s="97"/>
      <c r="LSN60" s="97"/>
      <c r="LSO60" s="97"/>
      <c r="LSP60" s="97"/>
      <c r="LSQ60" s="79"/>
      <c r="LSR60" s="79"/>
      <c r="LSS60" s="137"/>
      <c r="LST60" s="96"/>
      <c r="LSU60" s="79"/>
      <c r="LSV60" s="79"/>
      <c r="LSW60" s="79"/>
      <c r="LSX60" s="102"/>
      <c r="LSY60" s="60"/>
      <c r="LSZ60" s="61"/>
      <c r="LTA60" s="97"/>
      <c r="LTB60" s="97"/>
      <c r="LTC60" s="97"/>
      <c r="LTD60" s="104"/>
      <c r="LTE60" s="97"/>
      <c r="LTF60" s="97"/>
      <c r="LTG60" s="97"/>
      <c r="LTH60" s="145"/>
      <c r="LTI60" s="202"/>
      <c r="LTJ60" s="146"/>
      <c r="LTK60" s="98"/>
      <c r="LTL60" s="97"/>
      <c r="LTM60" s="97"/>
      <c r="LTN60" s="97"/>
      <c r="LTO60" s="97"/>
      <c r="LTP60" s="79"/>
      <c r="LTQ60" s="79"/>
      <c r="LTR60" s="137"/>
      <c r="LTS60" s="96"/>
      <c r="LTT60" s="79"/>
      <c r="LTU60" s="79"/>
      <c r="LTV60" s="79"/>
      <c r="LTW60" s="102"/>
      <c r="LTX60" s="60"/>
      <c r="LTY60" s="61"/>
      <c r="LTZ60" s="97"/>
      <c r="LUA60" s="97"/>
      <c r="LUB60" s="97"/>
      <c r="LUC60" s="104"/>
      <c r="LUD60" s="97"/>
      <c r="LUE60" s="97"/>
      <c r="LUF60" s="97"/>
      <c r="LUG60" s="145"/>
      <c r="LUH60" s="202"/>
      <c r="LUI60" s="146"/>
      <c r="LUJ60" s="98"/>
      <c r="LUK60" s="97"/>
      <c r="LUL60" s="97"/>
      <c r="LUM60" s="97"/>
      <c r="LUN60" s="97"/>
      <c r="LUO60" s="79"/>
      <c r="LUP60" s="79"/>
      <c r="LUQ60" s="137"/>
      <c r="LUR60" s="96"/>
      <c r="LUS60" s="79"/>
      <c r="LUT60" s="79"/>
      <c r="LUU60" s="79"/>
      <c r="LUV60" s="102"/>
      <c r="LUW60" s="60"/>
      <c r="LUX60" s="61"/>
      <c r="LUY60" s="97"/>
      <c r="LUZ60" s="97"/>
      <c r="LVA60" s="97"/>
      <c r="LVB60" s="104"/>
      <c r="LVC60" s="97"/>
      <c r="LVD60" s="97"/>
      <c r="LVE60" s="97"/>
      <c r="LVF60" s="145"/>
      <c r="LVG60" s="202"/>
      <c r="LVH60" s="146"/>
      <c r="LVI60" s="98"/>
      <c r="LVJ60" s="97"/>
      <c r="LVK60" s="97"/>
      <c r="LVL60" s="97"/>
      <c r="LVM60" s="97"/>
      <c r="LVN60" s="79"/>
      <c r="LVO60" s="79"/>
      <c r="LVP60" s="137"/>
      <c r="LVQ60" s="96"/>
      <c r="LVR60" s="79"/>
      <c r="LVS60" s="79"/>
      <c r="LVT60" s="79"/>
      <c r="LVU60" s="102"/>
      <c r="LVV60" s="60"/>
      <c r="LVW60" s="61"/>
      <c r="LVX60" s="97"/>
      <c r="LVY60" s="97"/>
      <c r="LVZ60" s="97"/>
      <c r="LWA60" s="104"/>
      <c r="LWB60" s="97"/>
      <c r="LWC60" s="97"/>
      <c r="LWD60" s="97"/>
      <c r="LWE60" s="145"/>
      <c r="LWF60" s="202"/>
      <c r="LWG60" s="146"/>
      <c r="LWH60" s="98"/>
      <c r="LWI60" s="97"/>
      <c r="LWJ60" s="97"/>
      <c r="LWK60" s="97"/>
      <c r="LWL60" s="97"/>
      <c r="LWM60" s="79"/>
      <c r="LWN60" s="79"/>
      <c r="LWO60" s="137"/>
      <c r="LWP60" s="96"/>
      <c r="LWQ60" s="79"/>
      <c r="LWR60" s="79"/>
      <c r="LWS60" s="79"/>
      <c r="LWT60" s="102"/>
      <c r="LWU60" s="60"/>
      <c r="LWV60" s="61"/>
      <c r="LWW60" s="97"/>
      <c r="LWX60" s="97"/>
      <c r="LWY60" s="97"/>
      <c r="LWZ60" s="104"/>
      <c r="LXA60" s="97"/>
      <c r="LXB60" s="97"/>
      <c r="LXC60" s="97"/>
      <c r="LXD60" s="145"/>
      <c r="LXE60" s="202"/>
      <c r="LXF60" s="146"/>
      <c r="LXG60" s="98"/>
      <c r="LXH60" s="97"/>
      <c r="LXI60" s="97"/>
      <c r="LXJ60" s="97"/>
      <c r="LXK60" s="97"/>
      <c r="LXL60" s="79"/>
      <c r="LXM60" s="79"/>
      <c r="LXN60" s="137"/>
      <c r="LXO60" s="96"/>
      <c r="LXP60" s="79"/>
      <c r="LXQ60" s="79"/>
      <c r="LXR60" s="79"/>
      <c r="LXS60" s="102"/>
      <c r="LXT60" s="60"/>
      <c r="LXU60" s="61"/>
      <c r="LXV60" s="97"/>
      <c r="LXW60" s="97"/>
      <c r="LXX60" s="97"/>
      <c r="LXY60" s="104"/>
      <c r="LXZ60" s="97"/>
      <c r="LYA60" s="97"/>
      <c r="LYB60" s="97"/>
      <c r="LYC60" s="145"/>
      <c r="LYD60" s="202"/>
      <c r="LYE60" s="146"/>
      <c r="LYF60" s="98"/>
      <c r="LYG60" s="97"/>
      <c r="LYH60" s="97"/>
      <c r="LYI60" s="97"/>
      <c r="LYJ60" s="97"/>
      <c r="LYK60" s="79"/>
      <c r="LYL60" s="79"/>
      <c r="LYM60" s="137"/>
      <c r="LYN60" s="96"/>
      <c r="LYO60" s="79"/>
      <c r="LYP60" s="79"/>
      <c r="LYQ60" s="79"/>
      <c r="LYR60" s="102"/>
      <c r="LYS60" s="60"/>
      <c r="LYT60" s="61"/>
      <c r="LYU60" s="97"/>
      <c r="LYV60" s="97"/>
      <c r="LYW60" s="97"/>
      <c r="LYX60" s="104"/>
      <c r="LYY60" s="97"/>
      <c r="LYZ60" s="97"/>
      <c r="LZA60" s="97"/>
      <c r="LZB60" s="145"/>
      <c r="LZC60" s="202"/>
      <c r="LZD60" s="146"/>
      <c r="LZE60" s="98"/>
      <c r="LZF60" s="97"/>
      <c r="LZG60" s="97"/>
      <c r="LZH60" s="97"/>
      <c r="LZI60" s="97"/>
      <c r="LZJ60" s="79"/>
      <c r="LZK60" s="79"/>
      <c r="LZL60" s="137"/>
      <c r="LZM60" s="96"/>
      <c r="LZN60" s="79"/>
      <c r="LZO60" s="79"/>
      <c r="LZP60" s="79"/>
      <c r="LZQ60" s="102"/>
      <c r="LZR60" s="60"/>
      <c r="LZS60" s="61"/>
      <c r="LZT60" s="97"/>
      <c r="LZU60" s="97"/>
      <c r="LZV60" s="97"/>
      <c r="LZW60" s="104"/>
      <c r="LZX60" s="97"/>
      <c r="LZY60" s="97"/>
      <c r="LZZ60" s="97"/>
      <c r="MAA60" s="145"/>
      <c r="MAB60" s="202"/>
      <c r="MAC60" s="146"/>
      <c r="MAD60" s="98"/>
      <c r="MAE60" s="97"/>
      <c r="MAF60" s="97"/>
      <c r="MAG60" s="97"/>
      <c r="MAH60" s="97"/>
      <c r="MAI60" s="79"/>
      <c r="MAJ60" s="79"/>
      <c r="MAK60" s="137"/>
      <c r="MAL60" s="96"/>
      <c r="MAM60" s="79"/>
      <c r="MAN60" s="79"/>
      <c r="MAO60" s="79"/>
      <c r="MAP60" s="102"/>
      <c r="MAQ60" s="60"/>
      <c r="MAR60" s="61"/>
      <c r="MAS60" s="97"/>
      <c r="MAT60" s="97"/>
      <c r="MAU60" s="97"/>
      <c r="MAV60" s="104"/>
      <c r="MAW60" s="97"/>
      <c r="MAX60" s="97"/>
      <c r="MAY60" s="97"/>
      <c r="MAZ60" s="145"/>
      <c r="MBA60" s="202"/>
      <c r="MBB60" s="146"/>
      <c r="MBC60" s="98"/>
      <c r="MBD60" s="97"/>
      <c r="MBE60" s="97"/>
      <c r="MBF60" s="97"/>
      <c r="MBG60" s="97"/>
      <c r="MBH60" s="79"/>
      <c r="MBI60" s="79"/>
      <c r="MBJ60" s="137"/>
      <c r="MBK60" s="96"/>
      <c r="MBL60" s="79"/>
      <c r="MBM60" s="79"/>
      <c r="MBN60" s="79"/>
      <c r="MBO60" s="102"/>
      <c r="MBP60" s="60"/>
      <c r="MBQ60" s="61"/>
      <c r="MBR60" s="97"/>
      <c r="MBS60" s="97"/>
      <c r="MBT60" s="97"/>
      <c r="MBU60" s="104"/>
      <c r="MBV60" s="97"/>
      <c r="MBW60" s="97"/>
      <c r="MBX60" s="97"/>
      <c r="MBY60" s="145"/>
      <c r="MBZ60" s="202"/>
      <c r="MCA60" s="146"/>
      <c r="MCB60" s="98"/>
      <c r="MCC60" s="97"/>
      <c r="MCD60" s="97"/>
      <c r="MCE60" s="97"/>
      <c r="MCF60" s="97"/>
      <c r="MCG60" s="79"/>
      <c r="MCH60" s="79"/>
      <c r="MCI60" s="137"/>
      <c r="MCJ60" s="96"/>
      <c r="MCK60" s="79"/>
      <c r="MCL60" s="79"/>
      <c r="MCM60" s="79"/>
      <c r="MCN60" s="102"/>
      <c r="MCO60" s="60"/>
      <c r="MCP60" s="61"/>
      <c r="MCQ60" s="97"/>
      <c r="MCR60" s="97"/>
      <c r="MCS60" s="97"/>
      <c r="MCT60" s="104"/>
      <c r="MCU60" s="97"/>
      <c r="MCV60" s="97"/>
      <c r="MCW60" s="97"/>
      <c r="MCX60" s="145"/>
      <c r="MCY60" s="202"/>
      <c r="MCZ60" s="146"/>
      <c r="MDA60" s="98"/>
      <c r="MDB60" s="97"/>
      <c r="MDC60" s="97"/>
      <c r="MDD60" s="97"/>
      <c r="MDE60" s="97"/>
      <c r="MDF60" s="79"/>
      <c r="MDG60" s="79"/>
      <c r="MDH60" s="137"/>
      <c r="MDI60" s="96"/>
      <c r="MDJ60" s="79"/>
      <c r="MDK60" s="79"/>
      <c r="MDL60" s="79"/>
      <c r="MDM60" s="102"/>
      <c r="MDN60" s="60"/>
      <c r="MDO60" s="61"/>
      <c r="MDP60" s="97"/>
      <c r="MDQ60" s="97"/>
      <c r="MDR60" s="97"/>
      <c r="MDS60" s="104"/>
      <c r="MDT60" s="97"/>
      <c r="MDU60" s="97"/>
      <c r="MDV60" s="97"/>
      <c r="MDW60" s="145"/>
      <c r="MDX60" s="202"/>
      <c r="MDY60" s="146"/>
      <c r="MDZ60" s="98"/>
      <c r="MEA60" s="97"/>
      <c r="MEB60" s="97"/>
      <c r="MEC60" s="97"/>
      <c r="MED60" s="97"/>
      <c r="MEE60" s="79"/>
      <c r="MEF60" s="79"/>
      <c r="MEG60" s="137"/>
      <c r="MEH60" s="96"/>
      <c r="MEI60" s="79"/>
      <c r="MEJ60" s="79"/>
      <c r="MEK60" s="79"/>
      <c r="MEL60" s="102"/>
      <c r="MEM60" s="60"/>
      <c r="MEN60" s="61"/>
      <c r="MEO60" s="97"/>
      <c r="MEP60" s="97"/>
      <c r="MEQ60" s="97"/>
      <c r="MER60" s="104"/>
      <c r="MES60" s="97"/>
      <c r="MET60" s="97"/>
      <c r="MEU60" s="97"/>
      <c r="MEV60" s="145"/>
      <c r="MEW60" s="202"/>
      <c r="MEX60" s="146"/>
      <c r="MEY60" s="98"/>
      <c r="MEZ60" s="97"/>
      <c r="MFA60" s="97"/>
      <c r="MFB60" s="97"/>
      <c r="MFC60" s="97"/>
      <c r="MFD60" s="79"/>
      <c r="MFE60" s="79"/>
      <c r="MFF60" s="137"/>
      <c r="MFG60" s="96"/>
      <c r="MFH60" s="79"/>
      <c r="MFI60" s="79"/>
      <c r="MFJ60" s="79"/>
      <c r="MFK60" s="102"/>
      <c r="MFL60" s="60"/>
      <c r="MFM60" s="61"/>
      <c r="MFN60" s="97"/>
      <c r="MFO60" s="97"/>
      <c r="MFP60" s="97"/>
      <c r="MFQ60" s="104"/>
      <c r="MFR60" s="97"/>
      <c r="MFS60" s="97"/>
      <c r="MFT60" s="97"/>
      <c r="MFU60" s="145"/>
      <c r="MFV60" s="202"/>
      <c r="MFW60" s="146"/>
      <c r="MFX60" s="98"/>
      <c r="MFY60" s="97"/>
      <c r="MFZ60" s="97"/>
      <c r="MGA60" s="97"/>
      <c r="MGB60" s="97"/>
      <c r="MGC60" s="79"/>
      <c r="MGD60" s="79"/>
      <c r="MGE60" s="137"/>
      <c r="MGF60" s="96"/>
      <c r="MGG60" s="79"/>
      <c r="MGH60" s="79"/>
      <c r="MGI60" s="79"/>
      <c r="MGJ60" s="102"/>
      <c r="MGK60" s="60"/>
      <c r="MGL60" s="61"/>
      <c r="MGM60" s="97"/>
      <c r="MGN60" s="97"/>
      <c r="MGO60" s="97"/>
      <c r="MGP60" s="104"/>
      <c r="MGQ60" s="97"/>
      <c r="MGR60" s="97"/>
      <c r="MGS60" s="97"/>
      <c r="MGT60" s="145"/>
      <c r="MGU60" s="202"/>
      <c r="MGV60" s="146"/>
      <c r="MGW60" s="98"/>
      <c r="MGX60" s="97"/>
      <c r="MGY60" s="97"/>
      <c r="MGZ60" s="97"/>
      <c r="MHA60" s="97"/>
      <c r="MHB60" s="79"/>
      <c r="MHC60" s="79"/>
      <c r="MHD60" s="137"/>
      <c r="MHE60" s="96"/>
      <c r="MHF60" s="79"/>
      <c r="MHG60" s="79"/>
      <c r="MHH60" s="79"/>
      <c r="MHI60" s="102"/>
      <c r="MHJ60" s="60"/>
      <c r="MHK60" s="61"/>
      <c r="MHL60" s="97"/>
      <c r="MHM60" s="97"/>
      <c r="MHN60" s="97"/>
      <c r="MHO60" s="104"/>
      <c r="MHP60" s="97"/>
      <c r="MHQ60" s="97"/>
      <c r="MHR60" s="97"/>
      <c r="MHS60" s="145"/>
      <c r="MHT60" s="202"/>
      <c r="MHU60" s="146"/>
      <c r="MHV60" s="98"/>
      <c r="MHW60" s="97"/>
      <c r="MHX60" s="97"/>
      <c r="MHY60" s="97"/>
      <c r="MHZ60" s="97"/>
      <c r="MIA60" s="79"/>
      <c r="MIB60" s="79"/>
      <c r="MIC60" s="137"/>
      <c r="MID60" s="96"/>
      <c r="MIE60" s="79"/>
      <c r="MIF60" s="79"/>
      <c r="MIG60" s="79"/>
      <c r="MIH60" s="102"/>
      <c r="MII60" s="60"/>
      <c r="MIJ60" s="61"/>
      <c r="MIK60" s="97"/>
      <c r="MIL60" s="97"/>
      <c r="MIM60" s="97"/>
      <c r="MIN60" s="104"/>
      <c r="MIO60" s="97"/>
      <c r="MIP60" s="97"/>
      <c r="MIQ60" s="97"/>
      <c r="MIR60" s="145"/>
      <c r="MIS60" s="202"/>
      <c r="MIT60" s="146"/>
      <c r="MIU60" s="98"/>
      <c r="MIV60" s="97"/>
      <c r="MIW60" s="97"/>
      <c r="MIX60" s="97"/>
      <c r="MIY60" s="97"/>
      <c r="MIZ60" s="79"/>
      <c r="MJA60" s="79"/>
      <c r="MJB60" s="137"/>
      <c r="MJC60" s="96"/>
      <c r="MJD60" s="79"/>
      <c r="MJE60" s="79"/>
      <c r="MJF60" s="79"/>
      <c r="MJG60" s="102"/>
      <c r="MJH60" s="60"/>
      <c r="MJI60" s="61"/>
      <c r="MJJ60" s="97"/>
      <c r="MJK60" s="97"/>
      <c r="MJL60" s="97"/>
      <c r="MJM60" s="104"/>
      <c r="MJN60" s="97"/>
      <c r="MJO60" s="97"/>
      <c r="MJP60" s="97"/>
      <c r="MJQ60" s="145"/>
      <c r="MJR60" s="202"/>
      <c r="MJS60" s="146"/>
      <c r="MJT60" s="98"/>
      <c r="MJU60" s="97"/>
      <c r="MJV60" s="97"/>
      <c r="MJW60" s="97"/>
      <c r="MJX60" s="97"/>
      <c r="MJY60" s="79"/>
      <c r="MJZ60" s="79"/>
      <c r="MKA60" s="137"/>
      <c r="MKB60" s="96"/>
      <c r="MKC60" s="79"/>
      <c r="MKD60" s="79"/>
      <c r="MKE60" s="79"/>
      <c r="MKF60" s="102"/>
      <c r="MKG60" s="60"/>
      <c r="MKH60" s="61"/>
      <c r="MKI60" s="97"/>
      <c r="MKJ60" s="97"/>
      <c r="MKK60" s="97"/>
      <c r="MKL60" s="104"/>
      <c r="MKM60" s="97"/>
      <c r="MKN60" s="97"/>
      <c r="MKO60" s="97"/>
      <c r="MKP60" s="145"/>
      <c r="MKQ60" s="202"/>
      <c r="MKR60" s="146"/>
      <c r="MKS60" s="98"/>
      <c r="MKT60" s="97"/>
      <c r="MKU60" s="97"/>
      <c r="MKV60" s="97"/>
      <c r="MKW60" s="97"/>
      <c r="MKX60" s="79"/>
      <c r="MKY60" s="79"/>
      <c r="MKZ60" s="137"/>
      <c r="MLA60" s="96"/>
      <c r="MLB60" s="79"/>
      <c r="MLC60" s="79"/>
      <c r="MLD60" s="79"/>
      <c r="MLE60" s="102"/>
      <c r="MLF60" s="60"/>
      <c r="MLG60" s="61"/>
      <c r="MLH60" s="97"/>
      <c r="MLI60" s="97"/>
      <c r="MLJ60" s="97"/>
      <c r="MLK60" s="104"/>
      <c r="MLL60" s="97"/>
      <c r="MLM60" s="97"/>
      <c r="MLN60" s="97"/>
      <c r="MLO60" s="145"/>
      <c r="MLP60" s="202"/>
      <c r="MLQ60" s="146"/>
      <c r="MLR60" s="98"/>
      <c r="MLS60" s="97"/>
      <c r="MLT60" s="97"/>
      <c r="MLU60" s="97"/>
      <c r="MLV60" s="97"/>
      <c r="MLW60" s="79"/>
      <c r="MLX60" s="79"/>
      <c r="MLY60" s="137"/>
      <c r="MLZ60" s="96"/>
      <c r="MMA60" s="79"/>
      <c r="MMB60" s="79"/>
      <c r="MMC60" s="79"/>
      <c r="MMD60" s="102"/>
      <c r="MME60" s="60"/>
      <c r="MMF60" s="61"/>
      <c r="MMG60" s="97"/>
      <c r="MMH60" s="97"/>
      <c r="MMI60" s="97"/>
      <c r="MMJ60" s="104"/>
      <c r="MMK60" s="97"/>
      <c r="MML60" s="97"/>
      <c r="MMM60" s="97"/>
      <c r="MMN60" s="145"/>
      <c r="MMO60" s="202"/>
      <c r="MMP60" s="146"/>
      <c r="MMQ60" s="98"/>
      <c r="MMR60" s="97"/>
      <c r="MMS60" s="97"/>
      <c r="MMT60" s="97"/>
      <c r="MMU60" s="97"/>
      <c r="MMV60" s="79"/>
      <c r="MMW60" s="79"/>
      <c r="MMX60" s="137"/>
      <c r="MMY60" s="96"/>
      <c r="MMZ60" s="79"/>
      <c r="MNA60" s="79"/>
      <c r="MNB60" s="79"/>
      <c r="MNC60" s="102"/>
      <c r="MND60" s="60"/>
      <c r="MNE60" s="61"/>
      <c r="MNF60" s="97"/>
      <c r="MNG60" s="97"/>
      <c r="MNH60" s="97"/>
      <c r="MNI60" s="104"/>
      <c r="MNJ60" s="97"/>
      <c r="MNK60" s="97"/>
      <c r="MNL60" s="97"/>
      <c r="MNM60" s="145"/>
      <c r="MNN60" s="202"/>
      <c r="MNO60" s="146"/>
      <c r="MNP60" s="98"/>
      <c r="MNQ60" s="97"/>
      <c r="MNR60" s="97"/>
      <c r="MNS60" s="97"/>
      <c r="MNT60" s="97"/>
      <c r="MNU60" s="79"/>
      <c r="MNV60" s="79"/>
      <c r="MNW60" s="137"/>
      <c r="MNX60" s="96"/>
      <c r="MNY60" s="79"/>
      <c r="MNZ60" s="79"/>
      <c r="MOA60" s="79"/>
      <c r="MOB60" s="102"/>
      <c r="MOC60" s="60"/>
      <c r="MOD60" s="61"/>
      <c r="MOE60" s="97"/>
      <c r="MOF60" s="97"/>
      <c r="MOG60" s="97"/>
      <c r="MOH60" s="104"/>
      <c r="MOI60" s="97"/>
      <c r="MOJ60" s="97"/>
      <c r="MOK60" s="97"/>
      <c r="MOL60" s="145"/>
      <c r="MOM60" s="202"/>
      <c r="MON60" s="146"/>
      <c r="MOO60" s="98"/>
      <c r="MOP60" s="97"/>
      <c r="MOQ60" s="97"/>
      <c r="MOR60" s="97"/>
      <c r="MOS60" s="97"/>
      <c r="MOT60" s="79"/>
      <c r="MOU60" s="79"/>
      <c r="MOV60" s="137"/>
      <c r="MOW60" s="96"/>
      <c r="MOX60" s="79"/>
      <c r="MOY60" s="79"/>
      <c r="MOZ60" s="79"/>
      <c r="MPA60" s="102"/>
      <c r="MPB60" s="60"/>
      <c r="MPC60" s="61"/>
      <c r="MPD60" s="97"/>
      <c r="MPE60" s="97"/>
      <c r="MPF60" s="97"/>
      <c r="MPG60" s="104"/>
      <c r="MPH60" s="97"/>
      <c r="MPI60" s="97"/>
      <c r="MPJ60" s="97"/>
      <c r="MPK60" s="145"/>
      <c r="MPL60" s="202"/>
      <c r="MPM60" s="146"/>
      <c r="MPN60" s="98"/>
      <c r="MPO60" s="97"/>
      <c r="MPP60" s="97"/>
      <c r="MPQ60" s="97"/>
      <c r="MPR60" s="97"/>
      <c r="MPS60" s="79"/>
      <c r="MPT60" s="79"/>
      <c r="MPU60" s="137"/>
      <c r="MPV60" s="96"/>
      <c r="MPW60" s="79"/>
      <c r="MPX60" s="79"/>
      <c r="MPY60" s="79"/>
      <c r="MPZ60" s="102"/>
      <c r="MQA60" s="60"/>
      <c r="MQB60" s="61"/>
      <c r="MQC60" s="97"/>
      <c r="MQD60" s="97"/>
      <c r="MQE60" s="97"/>
      <c r="MQF60" s="104"/>
      <c r="MQG60" s="97"/>
      <c r="MQH60" s="97"/>
      <c r="MQI60" s="97"/>
      <c r="MQJ60" s="145"/>
      <c r="MQK60" s="202"/>
      <c r="MQL60" s="146"/>
      <c r="MQM60" s="98"/>
      <c r="MQN60" s="97"/>
      <c r="MQO60" s="97"/>
      <c r="MQP60" s="97"/>
      <c r="MQQ60" s="97"/>
      <c r="MQR60" s="79"/>
      <c r="MQS60" s="79"/>
      <c r="MQT60" s="137"/>
      <c r="MQU60" s="96"/>
      <c r="MQV60" s="79"/>
      <c r="MQW60" s="79"/>
      <c r="MQX60" s="79"/>
      <c r="MQY60" s="102"/>
      <c r="MQZ60" s="60"/>
      <c r="MRA60" s="61"/>
      <c r="MRB60" s="97"/>
      <c r="MRC60" s="97"/>
      <c r="MRD60" s="97"/>
      <c r="MRE60" s="104"/>
      <c r="MRF60" s="97"/>
      <c r="MRG60" s="97"/>
      <c r="MRH60" s="97"/>
      <c r="MRI60" s="145"/>
      <c r="MRJ60" s="202"/>
      <c r="MRK60" s="146"/>
      <c r="MRL60" s="98"/>
      <c r="MRM60" s="97"/>
      <c r="MRN60" s="97"/>
      <c r="MRO60" s="97"/>
      <c r="MRP60" s="97"/>
      <c r="MRQ60" s="79"/>
      <c r="MRR60" s="79"/>
      <c r="MRS60" s="137"/>
      <c r="MRT60" s="96"/>
      <c r="MRU60" s="79"/>
      <c r="MRV60" s="79"/>
      <c r="MRW60" s="79"/>
      <c r="MRX60" s="102"/>
      <c r="MRY60" s="60"/>
      <c r="MRZ60" s="61"/>
      <c r="MSA60" s="97"/>
      <c r="MSB60" s="97"/>
      <c r="MSC60" s="97"/>
      <c r="MSD60" s="104"/>
      <c r="MSE60" s="97"/>
      <c r="MSF60" s="97"/>
      <c r="MSG60" s="97"/>
      <c r="MSH60" s="145"/>
      <c r="MSI60" s="202"/>
      <c r="MSJ60" s="146"/>
      <c r="MSK60" s="98"/>
      <c r="MSL60" s="97"/>
      <c r="MSM60" s="97"/>
      <c r="MSN60" s="97"/>
      <c r="MSO60" s="97"/>
      <c r="MSP60" s="79"/>
      <c r="MSQ60" s="79"/>
      <c r="MSR60" s="137"/>
      <c r="MSS60" s="96"/>
      <c r="MST60" s="79"/>
      <c r="MSU60" s="79"/>
      <c r="MSV60" s="79"/>
      <c r="MSW60" s="102"/>
      <c r="MSX60" s="60"/>
      <c r="MSY60" s="61"/>
      <c r="MSZ60" s="97"/>
      <c r="MTA60" s="97"/>
      <c r="MTB60" s="97"/>
      <c r="MTC60" s="104"/>
      <c r="MTD60" s="97"/>
      <c r="MTE60" s="97"/>
      <c r="MTF60" s="97"/>
      <c r="MTG60" s="145"/>
      <c r="MTH60" s="202"/>
      <c r="MTI60" s="146"/>
      <c r="MTJ60" s="98"/>
      <c r="MTK60" s="97"/>
      <c r="MTL60" s="97"/>
      <c r="MTM60" s="97"/>
      <c r="MTN60" s="97"/>
      <c r="MTO60" s="79"/>
      <c r="MTP60" s="79"/>
      <c r="MTQ60" s="137"/>
      <c r="MTR60" s="96"/>
      <c r="MTS60" s="79"/>
      <c r="MTT60" s="79"/>
      <c r="MTU60" s="79"/>
      <c r="MTV60" s="102"/>
      <c r="MTW60" s="60"/>
      <c r="MTX60" s="61"/>
      <c r="MTY60" s="97"/>
      <c r="MTZ60" s="97"/>
      <c r="MUA60" s="97"/>
      <c r="MUB60" s="104"/>
      <c r="MUC60" s="97"/>
      <c r="MUD60" s="97"/>
      <c r="MUE60" s="97"/>
      <c r="MUF60" s="145"/>
      <c r="MUG60" s="202"/>
      <c r="MUH60" s="146"/>
      <c r="MUI60" s="98"/>
      <c r="MUJ60" s="97"/>
      <c r="MUK60" s="97"/>
      <c r="MUL60" s="97"/>
      <c r="MUM60" s="97"/>
      <c r="MUN60" s="79"/>
      <c r="MUO60" s="79"/>
      <c r="MUP60" s="137"/>
      <c r="MUQ60" s="96"/>
      <c r="MUR60" s="79"/>
      <c r="MUS60" s="79"/>
      <c r="MUT60" s="79"/>
      <c r="MUU60" s="102"/>
      <c r="MUV60" s="60"/>
      <c r="MUW60" s="61"/>
      <c r="MUX60" s="97"/>
      <c r="MUY60" s="97"/>
      <c r="MUZ60" s="97"/>
      <c r="MVA60" s="104"/>
      <c r="MVB60" s="97"/>
      <c r="MVC60" s="97"/>
      <c r="MVD60" s="97"/>
      <c r="MVE60" s="145"/>
      <c r="MVF60" s="202"/>
      <c r="MVG60" s="146"/>
      <c r="MVH60" s="98"/>
      <c r="MVI60" s="97"/>
      <c r="MVJ60" s="97"/>
      <c r="MVK60" s="97"/>
      <c r="MVL60" s="97"/>
      <c r="MVM60" s="79"/>
      <c r="MVN60" s="79"/>
      <c r="MVO60" s="137"/>
      <c r="MVP60" s="96"/>
      <c r="MVQ60" s="79"/>
      <c r="MVR60" s="79"/>
      <c r="MVS60" s="79"/>
      <c r="MVT60" s="102"/>
      <c r="MVU60" s="60"/>
      <c r="MVV60" s="61"/>
      <c r="MVW60" s="97"/>
      <c r="MVX60" s="97"/>
      <c r="MVY60" s="97"/>
      <c r="MVZ60" s="104"/>
      <c r="MWA60" s="97"/>
      <c r="MWB60" s="97"/>
      <c r="MWC60" s="97"/>
      <c r="MWD60" s="145"/>
      <c r="MWE60" s="202"/>
      <c r="MWF60" s="146"/>
      <c r="MWG60" s="98"/>
      <c r="MWH60" s="97"/>
      <c r="MWI60" s="97"/>
      <c r="MWJ60" s="97"/>
      <c r="MWK60" s="97"/>
      <c r="MWL60" s="79"/>
      <c r="MWM60" s="79"/>
      <c r="MWN60" s="137"/>
      <c r="MWO60" s="96"/>
      <c r="MWP60" s="79"/>
      <c r="MWQ60" s="79"/>
      <c r="MWR60" s="79"/>
      <c r="MWS60" s="102"/>
      <c r="MWT60" s="60"/>
      <c r="MWU60" s="61"/>
      <c r="MWV60" s="97"/>
      <c r="MWW60" s="97"/>
      <c r="MWX60" s="97"/>
      <c r="MWY60" s="104"/>
      <c r="MWZ60" s="97"/>
      <c r="MXA60" s="97"/>
      <c r="MXB60" s="97"/>
      <c r="MXC60" s="145"/>
      <c r="MXD60" s="202"/>
      <c r="MXE60" s="146"/>
      <c r="MXF60" s="98"/>
      <c r="MXG60" s="97"/>
      <c r="MXH60" s="97"/>
      <c r="MXI60" s="97"/>
      <c r="MXJ60" s="97"/>
      <c r="MXK60" s="79"/>
      <c r="MXL60" s="79"/>
      <c r="MXM60" s="137"/>
      <c r="MXN60" s="96"/>
      <c r="MXO60" s="79"/>
      <c r="MXP60" s="79"/>
      <c r="MXQ60" s="79"/>
      <c r="MXR60" s="102"/>
      <c r="MXS60" s="60"/>
      <c r="MXT60" s="61"/>
      <c r="MXU60" s="97"/>
      <c r="MXV60" s="97"/>
      <c r="MXW60" s="97"/>
      <c r="MXX60" s="104"/>
      <c r="MXY60" s="97"/>
      <c r="MXZ60" s="97"/>
      <c r="MYA60" s="97"/>
      <c r="MYB60" s="145"/>
      <c r="MYC60" s="202"/>
      <c r="MYD60" s="146"/>
      <c r="MYE60" s="98"/>
      <c r="MYF60" s="97"/>
      <c r="MYG60" s="97"/>
      <c r="MYH60" s="97"/>
      <c r="MYI60" s="97"/>
      <c r="MYJ60" s="79"/>
      <c r="MYK60" s="79"/>
      <c r="MYL60" s="137"/>
      <c r="MYM60" s="96"/>
      <c r="MYN60" s="79"/>
      <c r="MYO60" s="79"/>
      <c r="MYP60" s="79"/>
      <c r="MYQ60" s="102"/>
      <c r="MYR60" s="60"/>
      <c r="MYS60" s="61"/>
      <c r="MYT60" s="97"/>
      <c r="MYU60" s="97"/>
      <c r="MYV60" s="97"/>
      <c r="MYW60" s="104"/>
      <c r="MYX60" s="97"/>
      <c r="MYY60" s="97"/>
      <c r="MYZ60" s="97"/>
      <c r="MZA60" s="145"/>
      <c r="MZB60" s="202"/>
      <c r="MZC60" s="146"/>
      <c r="MZD60" s="98"/>
      <c r="MZE60" s="97"/>
      <c r="MZF60" s="97"/>
      <c r="MZG60" s="97"/>
      <c r="MZH60" s="97"/>
      <c r="MZI60" s="79"/>
      <c r="MZJ60" s="79"/>
      <c r="MZK60" s="137"/>
      <c r="MZL60" s="96"/>
      <c r="MZM60" s="79"/>
      <c r="MZN60" s="79"/>
      <c r="MZO60" s="79"/>
      <c r="MZP60" s="102"/>
      <c r="MZQ60" s="60"/>
      <c r="MZR60" s="61"/>
      <c r="MZS60" s="97"/>
      <c r="MZT60" s="97"/>
      <c r="MZU60" s="97"/>
      <c r="MZV60" s="104"/>
      <c r="MZW60" s="97"/>
      <c r="MZX60" s="97"/>
      <c r="MZY60" s="97"/>
      <c r="MZZ60" s="145"/>
      <c r="NAA60" s="202"/>
      <c r="NAB60" s="146"/>
      <c r="NAC60" s="98"/>
      <c r="NAD60" s="97"/>
      <c r="NAE60" s="97"/>
      <c r="NAF60" s="97"/>
      <c r="NAG60" s="97"/>
      <c r="NAH60" s="79"/>
      <c r="NAI60" s="79"/>
      <c r="NAJ60" s="137"/>
      <c r="NAK60" s="96"/>
      <c r="NAL60" s="79"/>
      <c r="NAM60" s="79"/>
      <c r="NAN60" s="79"/>
      <c r="NAO60" s="102"/>
      <c r="NAP60" s="60"/>
      <c r="NAQ60" s="61"/>
      <c r="NAR60" s="97"/>
      <c r="NAS60" s="97"/>
      <c r="NAT60" s="97"/>
      <c r="NAU60" s="104"/>
      <c r="NAV60" s="97"/>
      <c r="NAW60" s="97"/>
      <c r="NAX60" s="97"/>
      <c r="NAY60" s="145"/>
      <c r="NAZ60" s="202"/>
      <c r="NBA60" s="146"/>
      <c r="NBB60" s="98"/>
      <c r="NBC60" s="97"/>
      <c r="NBD60" s="97"/>
      <c r="NBE60" s="97"/>
      <c r="NBF60" s="97"/>
      <c r="NBG60" s="79"/>
      <c r="NBH60" s="79"/>
      <c r="NBI60" s="137"/>
      <c r="NBJ60" s="96"/>
      <c r="NBK60" s="79"/>
      <c r="NBL60" s="79"/>
      <c r="NBM60" s="79"/>
      <c r="NBN60" s="102"/>
      <c r="NBO60" s="60"/>
      <c r="NBP60" s="61"/>
      <c r="NBQ60" s="97"/>
      <c r="NBR60" s="97"/>
      <c r="NBS60" s="97"/>
      <c r="NBT60" s="104"/>
      <c r="NBU60" s="97"/>
      <c r="NBV60" s="97"/>
      <c r="NBW60" s="97"/>
      <c r="NBX60" s="145"/>
      <c r="NBY60" s="202"/>
      <c r="NBZ60" s="146"/>
      <c r="NCA60" s="98"/>
      <c r="NCB60" s="97"/>
      <c r="NCC60" s="97"/>
      <c r="NCD60" s="97"/>
      <c r="NCE60" s="97"/>
      <c r="NCF60" s="79"/>
      <c r="NCG60" s="79"/>
      <c r="NCH60" s="137"/>
      <c r="NCI60" s="96"/>
      <c r="NCJ60" s="79"/>
      <c r="NCK60" s="79"/>
      <c r="NCL60" s="79"/>
      <c r="NCM60" s="102"/>
      <c r="NCN60" s="60"/>
      <c r="NCO60" s="61"/>
      <c r="NCP60" s="97"/>
      <c r="NCQ60" s="97"/>
      <c r="NCR60" s="97"/>
      <c r="NCS60" s="104"/>
      <c r="NCT60" s="97"/>
      <c r="NCU60" s="97"/>
      <c r="NCV60" s="97"/>
      <c r="NCW60" s="145"/>
      <c r="NCX60" s="202"/>
      <c r="NCY60" s="146"/>
      <c r="NCZ60" s="98"/>
      <c r="NDA60" s="97"/>
      <c r="NDB60" s="97"/>
      <c r="NDC60" s="97"/>
      <c r="NDD60" s="97"/>
      <c r="NDE60" s="79"/>
      <c r="NDF60" s="79"/>
      <c r="NDG60" s="137"/>
      <c r="NDH60" s="96"/>
      <c r="NDI60" s="79"/>
      <c r="NDJ60" s="79"/>
      <c r="NDK60" s="79"/>
      <c r="NDL60" s="102"/>
      <c r="NDM60" s="60"/>
      <c r="NDN60" s="61"/>
      <c r="NDO60" s="97"/>
      <c r="NDP60" s="97"/>
      <c r="NDQ60" s="97"/>
      <c r="NDR60" s="104"/>
      <c r="NDS60" s="97"/>
      <c r="NDT60" s="97"/>
      <c r="NDU60" s="97"/>
      <c r="NDV60" s="145"/>
      <c r="NDW60" s="202"/>
      <c r="NDX60" s="146"/>
      <c r="NDY60" s="98"/>
      <c r="NDZ60" s="97"/>
      <c r="NEA60" s="97"/>
      <c r="NEB60" s="97"/>
      <c r="NEC60" s="97"/>
      <c r="NED60" s="79"/>
      <c r="NEE60" s="79"/>
      <c r="NEF60" s="137"/>
      <c r="NEG60" s="96"/>
      <c r="NEH60" s="79"/>
      <c r="NEI60" s="79"/>
      <c r="NEJ60" s="79"/>
      <c r="NEK60" s="102"/>
      <c r="NEL60" s="60"/>
      <c r="NEM60" s="61"/>
      <c r="NEN60" s="97"/>
      <c r="NEO60" s="97"/>
      <c r="NEP60" s="97"/>
      <c r="NEQ60" s="104"/>
      <c r="NER60" s="97"/>
      <c r="NES60" s="97"/>
      <c r="NET60" s="97"/>
      <c r="NEU60" s="145"/>
      <c r="NEV60" s="202"/>
      <c r="NEW60" s="146"/>
      <c r="NEX60" s="98"/>
      <c r="NEY60" s="97"/>
      <c r="NEZ60" s="97"/>
      <c r="NFA60" s="97"/>
      <c r="NFB60" s="97"/>
      <c r="NFC60" s="79"/>
      <c r="NFD60" s="79"/>
      <c r="NFE60" s="137"/>
      <c r="NFF60" s="96"/>
      <c r="NFG60" s="79"/>
      <c r="NFH60" s="79"/>
      <c r="NFI60" s="79"/>
      <c r="NFJ60" s="102"/>
      <c r="NFK60" s="60"/>
      <c r="NFL60" s="61"/>
      <c r="NFM60" s="97"/>
      <c r="NFN60" s="97"/>
      <c r="NFO60" s="97"/>
      <c r="NFP60" s="104"/>
      <c r="NFQ60" s="97"/>
      <c r="NFR60" s="97"/>
      <c r="NFS60" s="97"/>
      <c r="NFT60" s="145"/>
      <c r="NFU60" s="202"/>
      <c r="NFV60" s="146"/>
      <c r="NFW60" s="98"/>
      <c r="NFX60" s="97"/>
      <c r="NFY60" s="97"/>
      <c r="NFZ60" s="97"/>
      <c r="NGA60" s="97"/>
      <c r="NGB60" s="79"/>
      <c r="NGC60" s="79"/>
      <c r="NGD60" s="137"/>
      <c r="NGE60" s="96"/>
      <c r="NGF60" s="79"/>
      <c r="NGG60" s="79"/>
      <c r="NGH60" s="79"/>
      <c r="NGI60" s="102"/>
      <c r="NGJ60" s="60"/>
      <c r="NGK60" s="61"/>
      <c r="NGL60" s="97"/>
      <c r="NGM60" s="97"/>
      <c r="NGN60" s="97"/>
      <c r="NGO60" s="104"/>
      <c r="NGP60" s="97"/>
      <c r="NGQ60" s="97"/>
      <c r="NGR60" s="97"/>
      <c r="NGS60" s="145"/>
      <c r="NGT60" s="202"/>
      <c r="NGU60" s="146"/>
      <c r="NGV60" s="98"/>
      <c r="NGW60" s="97"/>
      <c r="NGX60" s="97"/>
      <c r="NGY60" s="97"/>
      <c r="NGZ60" s="97"/>
      <c r="NHA60" s="79"/>
      <c r="NHB60" s="79"/>
      <c r="NHC60" s="137"/>
      <c r="NHD60" s="96"/>
      <c r="NHE60" s="79"/>
      <c r="NHF60" s="79"/>
      <c r="NHG60" s="79"/>
      <c r="NHH60" s="102"/>
      <c r="NHI60" s="60"/>
      <c r="NHJ60" s="61"/>
      <c r="NHK60" s="97"/>
      <c r="NHL60" s="97"/>
      <c r="NHM60" s="97"/>
      <c r="NHN60" s="104"/>
      <c r="NHO60" s="97"/>
      <c r="NHP60" s="97"/>
      <c r="NHQ60" s="97"/>
      <c r="NHR60" s="145"/>
      <c r="NHS60" s="202"/>
      <c r="NHT60" s="146"/>
      <c r="NHU60" s="98"/>
      <c r="NHV60" s="97"/>
      <c r="NHW60" s="97"/>
      <c r="NHX60" s="97"/>
      <c r="NHY60" s="97"/>
      <c r="NHZ60" s="79"/>
      <c r="NIA60" s="79"/>
      <c r="NIB60" s="137"/>
      <c r="NIC60" s="96"/>
      <c r="NID60" s="79"/>
      <c r="NIE60" s="79"/>
      <c r="NIF60" s="79"/>
      <c r="NIG60" s="102"/>
      <c r="NIH60" s="60"/>
      <c r="NII60" s="61"/>
      <c r="NIJ60" s="97"/>
      <c r="NIK60" s="97"/>
      <c r="NIL60" s="97"/>
      <c r="NIM60" s="104"/>
      <c r="NIN60" s="97"/>
      <c r="NIO60" s="97"/>
      <c r="NIP60" s="97"/>
      <c r="NIQ60" s="145"/>
      <c r="NIR60" s="202"/>
      <c r="NIS60" s="146"/>
      <c r="NIT60" s="98"/>
      <c r="NIU60" s="97"/>
      <c r="NIV60" s="97"/>
      <c r="NIW60" s="97"/>
      <c r="NIX60" s="97"/>
      <c r="NIY60" s="79"/>
      <c r="NIZ60" s="79"/>
      <c r="NJA60" s="137"/>
      <c r="NJB60" s="96"/>
      <c r="NJC60" s="79"/>
      <c r="NJD60" s="79"/>
      <c r="NJE60" s="79"/>
      <c r="NJF60" s="102"/>
      <c r="NJG60" s="60"/>
      <c r="NJH60" s="61"/>
      <c r="NJI60" s="97"/>
      <c r="NJJ60" s="97"/>
      <c r="NJK60" s="97"/>
      <c r="NJL60" s="104"/>
      <c r="NJM60" s="97"/>
      <c r="NJN60" s="97"/>
      <c r="NJO60" s="97"/>
      <c r="NJP60" s="145"/>
      <c r="NJQ60" s="202"/>
      <c r="NJR60" s="146"/>
      <c r="NJS60" s="98"/>
      <c r="NJT60" s="97"/>
      <c r="NJU60" s="97"/>
      <c r="NJV60" s="97"/>
      <c r="NJW60" s="97"/>
      <c r="NJX60" s="79"/>
      <c r="NJY60" s="79"/>
      <c r="NJZ60" s="137"/>
      <c r="NKA60" s="96"/>
      <c r="NKB60" s="79"/>
      <c r="NKC60" s="79"/>
      <c r="NKD60" s="79"/>
      <c r="NKE60" s="102"/>
      <c r="NKF60" s="60"/>
      <c r="NKG60" s="61"/>
      <c r="NKH60" s="97"/>
      <c r="NKI60" s="97"/>
      <c r="NKJ60" s="97"/>
      <c r="NKK60" s="104"/>
      <c r="NKL60" s="97"/>
      <c r="NKM60" s="97"/>
      <c r="NKN60" s="97"/>
      <c r="NKO60" s="145"/>
      <c r="NKP60" s="202"/>
      <c r="NKQ60" s="146"/>
      <c r="NKR60" s="98"/>
      <c r="NKS60" s="97"/>
      <c r="NKT60" s="97"/>
      <c r="NKU60" s="97"/>
      <c r="NKV60" s="97"/>
      <c r="NKW60" s="79"/>
      <c r="NKX60" s="79"/>
      <c r="NKY60" s="137"/>
      <c r="NKZ60" s="96"/>
      <c r="NLA60" s="79"/>
      <c r="NLB60" s="79"/>
      <c r="NLC60" s="79"/>
      <c r="NLD60" s="102"/>
      <c r="NLE60" s="60"/>
      <c r="NLF60" s="61"/>
      <c r="NLG60" s="97"/>
      <c r="NLH60" s="97"/>
      <c r="NLI60" s="97"/>
      <c r="NLJ60" s="104"/>
      <c r="NLK60" s="97"/>
      <c r="NLL60" s="97"/>
      <c r="NLM60" s="97"/>
      <c r="NLN60" s="145"/>
      <c r="NLO60" s="202"/>
      <c r="NLP60" s="146"/>
      <c r="NLQ60" s="98"/>
      <c r="NLR60" s="97"/>
      <c r="NLS60" s="97"/>
      <c r="NLT60" s="97"/>
      <c r="NLU60" s="97"/>
      <c r="NLV60" s="79"/>
      <c r="NLW60" s="79"/>
      <c r="NLX60" s="137"/>
      <c r="NLY60" s="96"/>
      <c r="NLZ60" s="79"/>
      <c r="NMA60" s="79"/>
      <c r="NMB60" s="79"/>
      <c r="NMC60" s="102"/>
      <c r="NMD60" s="60"/>
      <c r="NME60" s="61"/>
      <c r="NMF60" s="97"/>
      <c r="NMG60" s="97"/>
      <c r="NMH60" s="97"/>
      <c r="NMI60" s="104"/>
      <c r="NMJ60" s="97"/>
      <c r="NMK60" s="97"/>
      <c r="NML60" s="97"/>
      <c r="NMM60" s="145"/>
      <c r="NMN60" s="202"/>
      <c r="NMO60" s="146"/>
      <c r="NMP60" s="98"/>
      <c r="NMQ60" s="97"/>
      <c r="NMR60" s="97"/>
      <c r="NMS60" s="97"/>
      <c r="NMT60" s="97"/>
      <c r="NMU60" s="79"/>
      <c r="NMV60" s="79"/>
      <c r="NMW60" s="137"/>
      <c r="NMX60" s="96"/>
      <c r="NMY60" s="79"/>
      <c r="NMZ60" s="79"/>
      <c r="NNA60" s="79"/>
      <c r="NNB60" s="102"/>
      <c r="NNC60" s="60"/>
      <c r="NND60" s="61"/>
      <c r="NNE60" s="97"/>
      <c r="NNF60" s="97"/>
      <c r="NNG60" s="97"/>
      <c r="NNH60" s="104"/>
      <c r="NNI60" s="97"/>
      <c r="NNJ60" s="97"/>
      <c r="NNK60" s="97"/>
      <c r="NNL60" s="145"/>
      <c r="NNM60" s="202"/>
      <c r="NNN60" s="146"/>
      <c r="NNO60" s="98"/>
      <c r="NNP60" s="97"/>
      <c r="NNQ60" s="97"/>
      <c r="NNR60" s="97"/>
      <c r="NNS60" s="97"/>
      <c r="NNT60" s="79"/>
      <c r="NNU60" s="79"/>
      <c r="NNV60" s="137"/>
      <c r="NNW60" s="96"/>
      <c r="NNX60" s="79"/>
      <c r="NNY60" s="79"/>
      <c r="NNZ60" s="79"/>
      <c r="NOA60" s="102"/>
      <c r="NOB60" s="60"/>
      <c r="NOC60" s="61"/>
      <c r="NOD60" s="97"/>
      <c r="NOE60" s="97"/>
      <c r="NOF60" s="97"/>
      <c r="NOG60" s="104"/>
      <c r="NOH60" s="97"/>
      <c r="NOI60" s="97"/>
      <c r="NOJ60" s="97"/>
      <c r="NOK60" s="145"/>
      <c r="NOL60" s="202"/>
      <c r="NOM60" s="146"/>
      <c r="NON60" s="98"/>
      <c r="NOO60" s="97"/>
      <c r="NOP60" s="97"/>
      <c r="NOQ60" s="97"/>
      <c r="NOR60" s="97"/>
      <c r="NOS60" s="79"/>
      <c r="NOT60" s="79"/>
      <c r="NOU60" s="137"/>
      <c r="NOV60" s="96"/>
      <c r="NOW60" s="79"/>
      <c r="NOX60" s="79"/>
      <c r="NOY60" s="79"/>
      <c r="NOZ60" s="102"/>
      <c r="NPA60" s="60"/>
      <c r="NPB60" s="61"/>
      <c r="NPC60" s="97"/>
      <c r="NPD60" s="97"/>
      <c r="NPE60" s="97"/>
      <c r="NPF60" s="104"/>
      <c r="NPG60" s="97"/>
      <c r="NPH60" s="97"/>
      <c r="NPI60" s="97"/>
      <c r="NPJ60" s="145"/>
      <c r="NPK60" s="202"/>
      <c r="NPL60" s="146"/>
      <c r="NPM60" s="98"/>
      <c r="NPN60" s="97"/>
      <c r="NPO60" s="97"/>
      <c r="NPP60" s="97"/>
      <c r="NPQ60" s="97"/>
      <c r="NPR60" s="79"/>
      <c r="NPS60" s="79"/>
      <c r="NPT60" s="137"/>
      <c r="NPU60" s="96"/>
      <c r="NPV60" s="79"/>
      <c r="NPW60" s="79"/>
      <c r="NPX60" s="79"/>
      <c r="NPY60" s="102"/>
      <c r="NPZ60" s="60"/>
      <c r="NQA60" s="61"/>
      <c r="NQB60" s="97"/>
      <c r="NQC60" s="97"/>
      <c r="NQD60" s="97"/>
      <c r="NQE60" s="104"/>
      <c r="NQF60" s="97"/>
      <c r="NQG60" s="97"/>
      <c r="NQH60" s="97"/>
      <c r="NQI60" s="145"/>
      <c r="NQJ60" s="202"/>
      <c r="NQK60" s="146"/>
      <c r="NQL60" s="98"/>
      <c r="NQM60" s="97"/>
      <c r="NQN60" s="97"/>
      <c r="NQO60" s="97"/>
      <c r="NQP60" s="97"/>
      <c r="NQQ60" s="79"/>
      <c r="NQR60" s="79"/>
      <c r="NQS60" s="137"/>
      <c r="NQT60" s="96"/>
      <c r="NQU60" s="79"/>
      <c r="NQV60" s="79"/>
      <c r="NQW60" s="79"/>
      <c r="NQX60" s="102"/>
      <c r="NQY60" s="60"/>
      <c r="NQZ60" s="61"/>
      <c r="NRA60" s="97"/>
      <c r="NRB60" s="97"/>
      <c r="NRC60" s="97"/>
      <c r="NRD60" s="104"/>
      <c r="NRE60" s="97"/>
      <c r="NRF60" s="97"/>
      <c r="NRG60" s="97"/>
      <c r="NRH60" s="145"/>
      <c r="NRI60" s="202"/>
      <c r="NRJ60" s="146"/>
      <c r="NRK60" s="98"/>
      <c r="NRL60" s="97"/>
      <c r="NRM60" s="97"/>
      <c r="NRN60" s="97"/>
      <c r="NRO60" s="97"/>
      <c r="NRP60" s="79"/>
      <c r="NRQ60" s="79"/>
      <c r="NRR60" s="137"/>
      <c r="NRS60" s="96"/>
      <c r="NRT60" s="79"/>
      <c r="NRU60" s="79"/>
      <c r="NRV60" s="79"/>
      <c r="NRW60" s="102"/>
      <c r="NRX60" s="60"/>
      <c r="NRY60" s="61"/>
      <c r="NRZ60" s="97"/>
      <c r="NSA60" s="97"/>
      <c r="NSB60" s="97"/>
      <c r="NSC60" s="104"/>
      <c r="NSD60" s="97"/>
      <c r="NSE60" s="97"/>
      <c r="NSF60" s="97"/>
      <c r="NSG60" s="145"/>
      <c r="NSH60" s="202"/>
      <c r="NSI60" s="146"/>
      <c r="NSJ60" s="98"/>
      <c r="NSK60" s="97"/>
      <c r="NSL60" s="97"/>
      <c r="NSM60" s="97"/>
      <c r="NSN60" s="97"/>
      <c r="NSO60" s="79"/>
      <c r="NSP60" s="79"/>
      <c r="NSQ60" s="137"/>
      <c r="NSR60" s="96"/>
      <c r="NSS60" s="79"/>
      <c r="NST60" s="79"/>
      <c r="NSU60" s="79"/>
      <c r="NSV60" s="102"/>
      <c r="NSW60" s="60"/>
      <c r="NSX60" s="61"/>
      <c r="NSY60" s="97"/>
      <c r="NSZ60" s="97"/>
      <c r="NTA60" s="97"/>
      <c r="NTB60" s="104"/>
      <c r="NTC60" s="97"/>
      <c r="NTD60" s="97"/>
      <c r="NTE60" s="97"/>
      <c r="NTF60" s="145"/>
      <c r="NTG60" s="202"/>
      <c r="NTH60" s="146"/>
      <c r="NTI60" s="98"/>
      <c r="NTJ60" s="97"/>
      <c r="NTK60" s="97"/>
      <c r="NTL60" s="97"/>
      <c r="NTM60" s="97"/>
      <c r="NTN60" s="79"/>
      <c r="NTO60" s="79"/>
      <c r="NTP60" s="137"/>
      <c r="NTQ60" s="96"/>
      <c r="NTR60" s="79"/>
      <c r="NTS60" s="79"/>
      <c r="NTT60" s="79"/>
      <c r="NTU60" s="102"/>
      <c r="NTV60" s="60"/>
      <c r="NTW60" s="61"/>
      <c r="NTX60" s="97"/>
      <c r="NTY60" s="97"/>
      <c r="NTZ60" s="97"/>
      <c r="NUA60" s="104"/>
      <c r="NUB60" s="97"/>
      <c r="NUC60" s="97"/>
      <c r="NUD60" s="97"/>
      <c r="NUE60" s="145"/>
      <c r="NUF60" s="202"/>
      <c r="NUG60" s="146"/>
      <c r="NUH60" s="98"/>
      <c r="NUI60" s="97"/>
      <c r="NUJ60" s="97"/>
      <c r="NUK60" s="97"/>
      <c r="NUL60" s="97"/>
      <c r="NUM60" s="79"/>
      <c r="NUN60" s="79"/>
      <c r="NUO60" s="137"/>
      <c r="NUP60" s="96"/>
      <c r="NUQ60" s="79"/>
      <c r="NUR60" s="79"/>
      <c r="NUS60" s="79"/>
      <c r="NUT60" s="102"/>
      <c r="NUU60" s="60"/>
      <c r="NUV60" s="61"/>
      <c r="NUW60" s="97"/>
      <c r="NUX60" s="97"/>
      <c r="NUY60" s="97"/>
      <c r="NUZ60" s="104"/>
      <c r="NVA60" s="97"/>
      <c r="NVB60" s="97"/>
      <c r="NVC60" s="97"/>
      <c r="NVD60" s="145"/>
      <c r="NVE60" s="202"/>
      <c r="NVF60" s="146"/>
      <c r="NVG60" s="98"/>
      <c r="NVH60" s="97"/>
      <c r="NVI60" s="97"/>
      <c r="NVJ60" s="97"/>
      <c r="NVK60" s="97"/>
      <c r="NVL60" s="79"/>
      <c r="NVM60" s="79"/>
      <c r="NVN60" s="137"/>
      <c r="NVO60" s="96"/>
      <c r="NVP60" s="79"/>
      <c r="NVQ60" s="79"/>
      <c r="NVR60" s="79"/>
      <c r="NVS60" s="102"/>
      <c r="NVT60" s="60"/>
      <c r="NVU60" s="61"/>
      <c r="NVV60" s="97"/>
      <c r="NVW60" s="97"/>
      <c r="NVX60" s="97"/>
      <c r="NVY60" s="104"/>
      <c r="NVZ60" s="97"/>
      <c r="NWA60" s="97"/>
      <c r="NWB60" s="97"/>
      <c r="NWC60" s="145"/>
      <c r="NWD60" s="202"/>
      <c r="NWE60" s="146"/>
      <c r="NWF60" s="98"/>
      <c r="NWG60" s="97"/>
      <c r="NWH60" s="97"/>
      <c r="NWI60" s="97"/>
      <c r="NWJ60" s="97"/>
      <c r="NWK60" s="79"/>
      <c r="NWL60" s="79"/>
      <c r="NWM60" s="137"/>
      <c r="NWN60" s="96"/>
      <c r="NWO60" s="79"/>
      <c r="NWP60" s="79"/>
      <c r="NWQ60" s="79"/>
      <c r="NWR60" s="102"/>
      <c r="NWS60" s="60"/>
      <c r="NWT60" s="61"/>
      <c r="NWU60" s="97"/>
      <c r="NWV60" s="97"/>
      <c r="NWW60" s="97"/>
      <c r="NWX60" s="104"/>
      <c r="NWY60" s="97"/>
      <c r="NWZ60" s="97"/>
      <c r="NXA60" s="97"/>
      <c r="NXB60" s="145"/>
      <c r="NXC60" s="202"/>
      <c r="NXD60" s="146"/>
      <c r="NXE60" s="98"/>
      <c r="NXF60" s="97"/>
      <c r="NXG60" s="97"/>
      <c r="NXH60" s="97"/>
      <c r="NXI60" s="97"/>
      <c r="NXJ60" s="79"/>
      <c r="NXK60" s="79"/>
      <c r="NXL60" s="137"/>
      <c r="NXM60" s="96"/>
      <c r="NXN60" s="79"/>
      <c r="NXO60" s="79"/>
      <c r="NXP60" s="79"/>
      <c r="NXQ60" s="102"/>
      <c r="NXR60" s="60"/>
      <c r="NXS60" s="61"/>
      <c r="NXT60" s="97"/>
      <c r="NXU60" s="97"/>
      <c r="NXV60" s="97"/>
      <c r="NXW60" s="104"/>
      <c r="NXX60" s="97"/>
      <c r="NXY60" s="97"/>
      <c r="NXZ60" s="97"/>
      <c r="NYA60" s="145"/>
      <c r="NYB60" s="202"/>
      <c r="NYC60" s="146"/>
      <c r="NYD60" s="98"/>
      <c r="NYE60" s="97"/>
      <c r="NYF60" s="97"/>
      <c r="NYG60" s="97"/>
      <c r="NYH60" s="97"/>
      <c r="NYI60" s="79"/>
      <c r="NYJ60" s="79"/>
      <c r="NYK60" s="137"/>
      <c r="NYL60" s="96"/>
      <c r="NYM60" s="79"/>
      <c r="NYN60" s="79"/>
      <c r="NYO60" s="79"/>
      <c r="NYP60" s="102"/>
      <c r="NYQ60" s="60"/>
      <c r="NYR60" s="61"/>
      <c r="NYS60" s="97"/>
      <c r="NYT60" s="97"/>
      <c r="NYU60" s="97"/>
      <c r="NYV60" s="104"/>
      <c r="NYW60" s="97"/>
      <c r="NYX60" s="97"/>
      <c r="NYY60" s="97"/>
      <c r="NYZ60" s="145"/>
      <c r="NZA60" s="202"/>
      <c r="NZB60" s="146"/>
      <c r="NZC60" s="98"/>
      <c r="NZD60" s="97"/>
      <c r="NZE60" s="97"/>
      <c r="NZF60" s="97"/>
      <c r="NZG60" s="97"/>
      <c r="NZH60" s="79"/>
      <c r="NZI60" s="79"/>
      <c r="NZJ60" s="137"/>
      <c r="NZK60" s="96"/>
      <c r="NZL60" s="79"/>
      <c r="NZM60" s="79"/>
      <c r="NZN60" s="79"/>
      <c r="NZO60" s="102"/>
      <c r="NZP60" s="60"/>
      <c r="NZQ60" s="61"/>
      <c r="NZR60" s="97"/>
      <c r="NZS60" s="97"/>
      <c r="NZT60" s="97"/>
      <c r="NZU60" s="104"/>
      <c r="NZV60" s="97"/>
      <c r="NZW60" s="97"/>
      <c r="NZX60" s="97"/>
      <c r="NZY60" s="145"/>
      <c r="NZZ60" s="202"/>
      <c r="OAA60" s="146"/>
      <c r="OAB60" s="98"/>
      <c r="OAC60" s="97"/>
      <c r="OAD60" s="97"/>
      <c r="OAE60" s="97"/>
      <c r="OAF60" s="97"/>
      <c r="OAG60" s="79"/>
      <c r="OAH60" s="79"/>
      <c r="OAI60" s="137"/>
      <c r="OAJ60" s="96"/>
      <c r="OAK60" s="79"/>
      <c r="OAL60" s="79"/>
      <c r="OAM60" s="79"/>
      <c r="OAN60" s="102"/>
      <c r="OAO60" s="60"/>
      <c r="OAP60" s="61"/>
      <c r="OAQ60" s="97"/>
      <c r="OAR60" s="97"/>
      <c r="OAS60" s="97"/>
      <c r="OAT60" s="104"/>
      <c r="OAU60" s="97"/>
      <c r="OAV60" s="97"/>
      <c r="OAW60" s="97"/>
      <c r="OAX60" s="145"/>
      <c r="OAY60" s="202"/>
      <c r="OAZ60" s="146"/>
      <c r="OBA60" s="98"/>
      <c r="OBB60" s="97"/>
      <c r="OBC60" s="97"/>
      <c r="OBD60" s="97"/>
      <c r="OBE60" s="97"/>
      <c r="OBF60" s="79"/>
      <c r="OBG60" s="79"/>
      <c r="OBH60" s="137"/>
      <c r="OBI60" s="96"/>
      <c r="OBJ60" s="79"/>
      <c r="OBK60" s="79"/>
      <c r="OBL60" s="79"/>
      <c r="OBM60" s="102"/>
      <c r="OBN60" s="60"/>
      <c r="OBO60" s="61"/>
      <c r="OBP60" s="97"/>
      <c r="OBQ60" s="97"/>
      <c r="OBR60" s="97"/>
      <c r="OBS60" s="104"/>
      <c r="OBT60" s="97"/>
      <c r="OBU60" s="97"/>
      <c r="OBV60" s="97"/>
      <c r="OBW60" s="145"/>
      <c r="OBX60" s="202"/>
      <c r="OBY60" s="146"/>
      <c r="OBZ60" s="98"/>
      <c r="OCA60" s="97"/>
      <c r="OCB60" s="97"/>
      <c r="OCC60" s="97"/>
      <c r="OCD60" s="97"/>
      <c r="OCE60" s="79"/>
      <c r="OCF60" s="79"/>
      <c r="OCG60" s="137"/>
      <c r="OCH60" s="96"/>
      <c r="OCI60" s="79"/>
      <c r="OCJ60" s="79"/>
      <c r="OCK60" s="79"/>
      <c r="OCL60" s="102"/>
      <c r="OCM60" s="60"/>
      <c r="OCN60" s="61"/>
      <c r="OCO60" s="97"/>
      <c r="OCP60" s="97"/>
      <c r="OCQ60" s="97"/>
      <c r="OCR60" s="104"/>
      <c r="OCS60" s="97"/>
      <c r="OCT60" s="97"/>
      <c r="OCU60" s="97"/>
      <c r="OCV60" s="145"/>
      <c r="OCW60" s="202"/>
      <c r="OCX60" s="146"/>
      <c r="OCY60" s="98"/>
      <c r="OCZ60" s="97"/>
      <c r="ODA60" s="97"/>
      <c r="ODB60" s="97"/>
      <c r="ODC60" s="97"/>
      <c r="ODD60" s="79"/>
      <c r="ODE60" s="79"/>
      <c r="ODF60" s="137"/>
      <c r="ODG60" s="96"/>
      <c r="ODH60" s="79"/>
      <c r="ODI60" s="79"/>
      <c r="ODJ60" s="79"/>
      <c r="ODK60" s="102"/>
      <c r="ODL60" s="60"/>
      <c r="ODM60" s="61"/>
      <c r="ODN60" s="97"/>
      <c r="ODO60" s="97"/>
      <c r="ODP60" s="97"/>
      <c r="ODQ60" s="104"/>
      <c r="ODR60" s="97"/>
      <c r="ODS60" s="97"/>
      <c r="ODT60" s="97"/>
      <c r="ODU60" s="145"/>
      <c r="ODV60" s="202"/>
      <c r="ODW60" s="146"/>
      <c r="ODX60" s="98"/>
      <c r="ODY60" s="97"/>
      <c r="ODZ60" s="97"/>
      <c r="OEA60" s="97"/>
      <c r="OEB60" s="97"/>
      <c r="OEC60" s="79"/>
      <c r="OED60" s="79"/>
      <c r="OEE60" s="137"/>
      <c r="OEF60" s="96"/>
      <c r="OEG60" s="79"/>
      <c r="OEH60" s="79"/>
      <c r="OEI60" s="79"/>
      <c r="OEJ60" s="102"/>
      <c r="OEK60" s="60"/>
      <c r="OEL60" s="61"/>
      <c r="OEM60" s="97"/>
      <c r="OEN60" s="97"/>
      <c r="OEO60" s="97"/>
      <c r="OEP60" s="104"/>
      <c r="OEQ60" s="97"/>
      <c r="OER60" s="97"/>
      <c r="OES60" s="97"/>
      <c r="OET60" s="145"/>
      <c r="OEU60" s="202"/>
      <c r="OEV60" s="146"/>
      <c r="OEW60" s="98"/>
      <c r="OEX60" s="97"/>
      <c r="OEY60" s="97"/>
      <c r="OEZ60" s="97"/>
      <c r="OFA60" s="97"/>
      <c r="OFB60" s="79"/>
      <c r="OFC60" s="79"/>
      <c r="OFD60" s="137"/>
      <c r="OFE60" s="96"/>
      <c r="OFF60" s="79"/>
      <c r="OFG60" s="79"/>
      <c r="OFH60" s="79"/>
      <c r="OFI60" s="102"/>
      <c r="OFJ60" s="60"/>
      <c r="OFK60" s="61"/>
      <c r="OFL60" s="97"/>
      <c r="OFM60" s="97"/>
      <c r="OFN60" s="97"/>
      <c r="OFO60" s="104"/>
      <c r="OFP60" s="97"/>
      <c r="OFQ60" s="97"/>
      <c r="OFR60" s="97"/>
      <c r="OFS60" s="145"/>
      <c r="OFT60" s="202"/>
      <c r="OFU60" s="146"/>
      <c r="OFV60" s="98"/>
      <c r="OFW60" s="97"/>
      <c r="OFX60" s="97"/>
      <c r="OFY60" s="97"/>
      <c r="OFZ60" s="97"/>
      <c r="OGA60" s="79"/>
      <c r="OGB60" s="79"/>
      <c r="OGC60" s="137"/>
      <c r="OGD60" s="96"/>
      <c r="OGE60" s="79"/>
      <c r="OGF60" s="79"/>
      <c r="OGG60" s="79"/>
      <c r="OGH60" s="102"/>
      <c r="OGI60" s="60"/>
      <c r="OGJ60" s="61"/>
      <c r="OGK60" s="97"/>
      <c r="OGL60" s="97"/>
      <c r="OGM60" s="97"/>
      <c r="OGN60" s="104"/>
      <c r="OGO60" s="97"/>
      <c r="OGP60" s="97"/>
      <c r="OGQ60" s="97"/>
      <c r="OGR60" s="145"/>
      <c r="OGS60" s="202"/>
      <c r="OGT60" s="146"/>
      <c r="OGU60" s="98"/>
      <c r="OGV60" s="97"/>
      <c r="OGW60" s="97"/>
      <c r="OGX60" s="97"/>
      <c r="OGY60" s="97"/>
      <c r="OGZ60" s="79"/>
      <c r="OHA60" s="79"/>
      <c r="OHB60" s="137"/>
      <c r="OHC60" s="96"/>
      <c r="OHD60" s="79"/>
      <c r="OHE60" s="79"/>
      <c r="OHF60" s="79"/>
      <c r="OHG60" s="102"/>
      <c r="OHH60" s="60"/>
      <c r="OHI60" s="61"/>
      <c r="OHJ60" s="97"/>
      <c r="OHK60" s="97"/>
      <c r="OHL60" s="97"/>
      <c r="OHM60" s="104"/>
      <c r="OHN60" s="97"/>
      <c r="OHO60" s="97"/>
      <c r="OHP60" s="97"/>
      <c r="OHQ60" s="145"/>
      <c r="OHR60" s="202"/>
      <c r="OHS60" s="146"/>
      <c r="OHT60" s="98"/>
      <c r="OHU60" s="97"/>
      <c r="OHV60" s="97"/>
      <c r="OHW60" s="97"/>
      <c r="OHX60" s="97"/>
      <c r="OHY60" s="79"/>
      <c r="OHZ60" s="79"/>
      <c r="OIA60" s="137"/>
      <c r="OIB60" s="96"/>
      <c r="OIC60" s="79"/>
      <c r="OID60" s="79"/>
      <c r="OIE60" s="79"/>
      <c r="OIF60" s="102"/>
      <c r="OIG60" s="60"/>
      <c r="OIH60" s="61"/>
      <c r="OII60" s="97"/>
      <c r="OIJ60" s="97"/>
      <c r="OIK60" s="97"/>
      <c r="OIL60" s="104"/>
      <c r="OIM60" s="97"/>
      <c r="OIN60" s="97"/>
      <c r="OIO60" s="97"/>
      <c r="OIP60" s="145"/>
      <c r="OIQ60" s="202"/>
      <c r="OIR60" s="146"/>
      <c r="OIS60" s="98"/>
      <c r="OIT60" s="97"/>
      <c r="OIU60" s="97"/>
      <c r="OIV60" s="97"/>
      <c r="OIW60" s="97"/>
      <c r="OIX60" s="79"/>
      <c r="OIY60" s="79"/>
      <c r="OIZ60" s="137"/>
      <c r="OJA60" s="96"/>
      <c r="OJB60" s="79"/>
      <c r="OJC60" s="79"/>
      <c r="OJD60" s="79"/>
      <c r="OJE60" s="102"/>
      <c r="OJF60" s="60"/>
      <c r="OJG60" s="61"/>
      <c r="OJH60" s="97"/>
      <c r="OJI60" s="97"/>
      <c r="OJJ60" s="97"/>
      <c r="OJK60" s="104"/>
      <c r="OJL60" s="97"/>
      <c r="OJM60" s="97"/>
      <c r="OJN60" s="97"/>
      <c r="OJO60" s="145"/>
      <c r="OJP60" s="202"/>
      <c r="OJQ60" s="146"/>
      <c r="OJR60" s="98"/>
      <c r="OJS60" s="97"/>
      <c r="OJT60" s="97"/>
      <c r="OJU60" s="97"/>
      <c r="OJV60" s="97"/>
      <c r="OJW60" s="79"/>
      <c r="OJX60" s="79"/>
      <c r="OJY60" s="137"/>
      <c r="OJZ60" s="96"/>
      <c r="OKA60" s="79"/>
      <c r="OKB60" s="79"/>
      <c r="OKC60" s="79"/>
      <c r="OKD60" s="102"/>
      <c r="OKE60" s="60"/>
      <c r="OKF60" s="61"/>
      <c r="OKG60" s="97"/>
      <c r="OKH60" s="97"/>
      <c r="OKI60" s="97"/>
      <c r="OKJ60" s="104"/>
      <c r="OKK60" s="97"/>
      <c r="OKL60" s="97"/>
      <c r="OKM60" s="97"/>
      <c r="OKN60" s="145"/>
      <c r="OKO60" s="202"/>
      <c r="OKP60" s="146"/>
      <c r="OKQ60" s="98"/>
      <c r="OKR60" s="97"/>
      <c r="OKS60" s="97"/>
      <c r="OKT60" s="97"/>
      <c r="OKU60" s="97"/>
      <c r="OKV60" s="79"/>
      <c r="OKW60" s="79"/>
      <c r="OKX60" s="137"/>
      <c r="OKY60" s="96"/>
      <c r="OKZ60" s="79"/>
      <c r="OLA60" s="79"/>
      <c r="OLB60" s="79"/>
      <c r="OLC60" s="102"/>
      <c r="OLD60" s="60"/>
      <c r="OLE60" s="61"/>
      <c r="OLF60" s="97"/>
      <c r="OLG60" s="97"/>
      <c r="OLH60" s="97"/>
      <c r="OLI60" s="104"/>
      <c r="OLJ60" s="97"/>
      <c r="OLK60" s="97"/>
      <c r="OLL60" s="97"/>
      <c r="OLM60" s="145"/>
      <c r="OLN60" s="202"/>
      <c r="OLO60" s="146"/>
      <c r="OLP60" s="98"/>
      <c r="OLQ60" s="97"/>
      <c r="OLR60" s="97"/>
      <c r="OLS60" s="97"/>
      <c r="OLT60" s="97"/>
      <c r="OLU60" s="79"/>
      <c r="OLV60" s="79"/>
      <c r="OLW60" s="137"/>
      <c r="OLX60" s="96"/>
      <c r="OLY60" s="79"/>
      <c r="OLZ60" s="79"/>
      <c r="OMA60" s="79"/>
      <c r="OMB60" s="102"/>
      <c r="OMC60" s="60"/>
      <c r="OMD60" s="61"/>
      <c r="OME60" s="97"/>
      <c r="OMF60" s="97"/>
      <c r="OMG60" s="97"/>
      <c r="OMH60" s="104"/>
      <c r="OMI60" s="97"/>
      <c r="OMJ60" s="97"/>
      <c r="OMK60" s="97"/>
      <c r="OML60" s="145"/>
      <c r="OMM60" s="202"/>
      <c r="OMN60" s="146"/>
      <c r="OMO60" s="98"/>
      <c r="OMP60" s="97"/>
      <c r="OMQ60" s="97"/>
      <c r="OMR60" s="97"/>
      <c r="OMS60" s="97"/>
      <c r="OMT60" s="79"/>
      <c r="OMU60" s="79"/>
      <c r="OMV60" s="137"/>
      <c r="OMW60" s="96"/>
      <c r="OMX60" s="79"/>
      <c r="OMY60" s="79"/>
      <c r="OMZ60" s="79"/>
      <c r="ONA60" s="102"/>
      <c r="ONB60" s="60"/>
      <c r="ONC60" s="61"/>
      <c r="OND60" s="97"/>
      <c r="ONE60" s="97"/>
      <c r="ONF60" s="97"/>
      <c r="ONG60" s="104"/>
      <c r="ONH60" s="97"/>
      <c r="ONI60" s="97"/>
      <c r="ONJ60" s="97"/>
      <c r="ONK60" s="145"/>
      <c r="ONL60" s="202"/>
      <c r="ONM60" s="146"/>
      <c r="ONN60" s="98"/>
      <c r="ONO60" s="97"/>
      <c r="ONP60" s="97"/>
      <c r="ONQ60" s="97"/>
      <c r="ONR60" s="97"/>
      <c r="ONS60" s="79"/>
      <c r="ONT60" s="79"/>
      <c r="ONU60" s="137"/>
      <c r="ONV60" s="96"/>
      <c r="ONW60" s="79"/>
      <c r="ONX60" s="79"/>
      <c r="ONY60" s="79"/>
      <c r="ONZ60" s="102"/>
      <c r="OOA60" s="60"/>
      <c r="OOB60" s="61"/>
      <c r="OOC60" s="97"/>
      <c r="OOD60" s="97"/>
      <c r="OOE60" s="97"/>
      <c r="OOF60" s="104"/>
      <c r="OOG60" s="97"/>
      <c r="OOH60" s="97"/>
      <c r="OOI60" s="97"/>
      <c r="OOJ60" s="145"/>
      <c r="OOK60" s="202"/>
      <c r="OOL60" s="146"/>
      <c r="OOM60" s="98"/>
      <c r="OON60" s="97"/>
      <c r="OOO60" s="97"/>
      <c r="OOP60" s="97"/>
      <c r="OOQ60" s="97"/>
      <c r="OOR60" s="79"/>
      <c r="OOS60" s="79"/>
      <c r="OOT60" s="137"/>
      <c r="OOU60" s="96"/>
      <c r="OOV60" s="79"/>
      <c r="OOW60" s="79"/>
      <c r="OOX60" s="79"/>
      <c r="OOY60" s="102"/>
      <c r="OOZ60" s="60"/>
      <c r="OPA60" s="61"/>
      <c r="OPB60" s="97"/>
      <c r="OPC60" s="97"/>
      <c r="OPD60" s="97"/>
      <c r="OPE60" s="104"/>
      <c r="OPF60" s="97"/>
      <c r="OPG60" s="97"/>
      <c r="OPH60" s="97"/>
      <c r="OPI60" s="145"/>
      <c r="OPJ60" s="202"/>
      <c r="OPK60" s="146"/>
      <c r="OPL60" s="98"/>
      <c r="OPM60" s="97"/>
      <c r="OPN60" s="97"/>
      <c r="OPO60" s="97"/>
      <c r="OPP60" s="97"/>
      <c r="OPQ60" s="79"/>
      <c r="OPR60" s="79"/>
      <c r="OPS60" s="137"/>
      <c r="OPT60" s="96"/>
      <c r="OPU60" s="79"/>
      <c r="OPV60" s="79"/>
      <c r="OPW60" s="79"/>
      <c r="OPX60" s="102"/>
      <c r="OPY60" s="60"/>
      <c r="OPZ60" s="61"/>
      <c r="OQA60" s="97"/>
      <c r="OQB60" s="97"/>
      <c r="OQC60" s="97"/>
      <c r="OQD60" s="104"/>
      <c r="OQE60" s="97"/>
      <c r="OQF60" s="97"/>
      <c r="OQG60" s="97"/>
      <c r="OQH60" s="145"/>
      <c r="OQI60" s="202"/>
      <c r="OQJ60" s="146"/>
      <c r="OQK60" s="98"/>
      <c r="OQL60" s="97"/>
      <c r="OQM60" s="97"/>
      <c r="OQN60" s="97"/>
      <c r="OQO60" s="97"/>
      <c r="OQP60" s="79"/>
      <c r="OQQ60" s="79"/>
      <c r="OQR60" s="137"/>
      <c r="OQS60" s="96"/>
      <c r="OQT60" s="79"/>
      <c r="OQU60" s="79"/>
      <c r="OQV60" s="79"/>
      <c r="OQW60" s="102"/>
      <c r="OQX60" s="60"/>
      <c r="OQY60" s="61"/>
      <c r="OQZ60" s="97"/>
      <c r="ORA60" s="97"/>
      <c r="ORB60" s="97"/>
      <c r="ORC60" s="104"/>
      <c r="ORD60" s="97"/>
      <c r="ORE60" s="97"/>
      <c r="ORF60" s="97"/>
      <c r="ORG60" s="145"/>
      <c r="ORH60" s="202"/>
      <c r="ORI60" s="146"/>
      <c r="ORJ60" s="98"/>
      <c r="ORK60" s="97"/>
      <c r="ORL60" s="97"/>
      <c r="ORM60" s="97"/>
      <c r="ORN60" s="97"/>
      <c r="ORO60" s="79"/>
      <c r="ORP60" s="79"/>
      <c r="ORQ60" s="137"/>
      <c r="ORR60" s="96"/>
      <c r="ORS60" s="79"/>
      <c r="ORT60" s="79"/>
      <c r="ORU60" s="79"/>
      <c r="ORV60" s="102"/>
      <c r="ORW60" s="60"/>
      <c r="ORX60" s="61"/>
      <c r="ORY60" s="97"/>
      <c r="ORZ60" s="97"/>
      <c r="OSA60" s="97"/>
      <c r="OSB60" s="104"/>
      <c r="OSC60" s="97"/>
      <c r="OSD60" s="97"/>
      <c r="OSE60" s="97"/>
      <c r="OSF60" s="145"/>
      <c r="OSG60" s="202"/>
      <c r="OSH60" s="146"/>
      <c r="OSI60" s="98"/>
      <c r="OSJ60" s="97"/>
      <c r="OSK60" s="97"/>
      <c r="OSL60" s="97"/>
      <c r="OSM60" s="97"/>
      <c r="OSN60" s="79"/>
      <c r="OSO60" s="79"/>
      <c r="OSP60" s="137"/>
      <c r="OSQ60" s="96"/>
      <c r="OSR60" s="79"/>
      <c r="OSS60" s="79"/>
      <c r="OST60" s="79"/>
      <c r="OSU60" s="102"/>
      <c r="OSV60" s="60"/>
      <c r="OSW60" s="61"/>
      <c r="OSX60" s="97"/>
      <c r="OSY60" s="97"/>
      <c r="OSZ60" s="97"/>
      <c r="OTA60" s="104"/>
      <c r="OTB60" s="97"/>
      <c r="OTC60" s="97"/>
      <c r="OTD60" s="97"/>
      <c r="OTE60" s="145"/>
      <c r="OTF60" s="202"/>
      <c r="OTG60" s="146"/>
      <c r="OTH60" s="98"/>
      <c r="OTI60" s="97"/>
      <c r="OTJ60" s="97"/>
      <c r="OTK60" s="97"/>
      <c r="OTL60" s="97"/>
      <c r="OTM60" s="79"/>
      <c r="OTN60" s="79"/>
      <c r="OTO60" s="137"/>
      <c r="OTP60" s="96"/>
      <c r="OTQ60" s="79"/>
      <c r="OTR60" s="79"/>
      <c r="OTS60" s="79"/>
      <c r="OTT60" s="102"/>
      <c r="OTU60" s="60"/>
      <c r="OTV60" s="61"/>
      <c r="OTW60" s="97"/>
      <c r="OTX60" s="97"/>
      <c r="OTY60" s="97"/>
      <c r="OTZ60" s="104"/>
      <c r="OUA60" s="97"/>
      <c r="OUB60" s="97"/>
      <c r="OUC60" s="97"/>
      <c r="OUD60" s="145"/>
      <c r="OUE60" s="202"/>
      <c r="OUF60" s="146"/>
      <c r="OUG60" s="98"/>
      <c r="OUH60" s="97"/>
      <c r="OUI60" s="97"/>
      <c r="OUJ60" s="97"/>
      <c r="OUK60" s="97"/>
      <c r="OUL60" s="79"/>
      <c r="OUM60" s="79"/>
      <c r="OUN60" s="137"/>
      <c r="OUO60" s="96"/>
      <c r="OUP60" s="79"/>
      <c r="OUQ60" s="79"/>
      <c r="OUR60" s="79"/>
      <c r="OUS60" s="102"/>
      <c r="OUT60" s="60"/>
      <c r="OUU60" s="61"/>
      <c r="OUV60" s="97"/>
      <c r="OUW60" s="97"/>
      <c r="OUX60" s="97"/>
      <c r="OUY60" s="104"/>
      <c r="OUZ60" s="97"/>
      <c r="OVA60" s="97"/>
      <c r="OVB60" s="97"/>
      <c r="OVC60" s="145"/>
      <c r="OVD60" s="202"/>
      <c r="OVE60" s="146"/>
      <c r="OVF60" s="98"/>
      <c r="OVG60" s="97"/>
      <c r="OVH60" s="97"/>
      <c r="OVI60" s="97"/>
      <c r="OVJ60" s="97"/>
      <c r="OVK60" s="79"/>
      <c r="OVL60" s="79"/>
      <c r="OVM60" s="137"/>
      <c r="OVN60" s="96"/>
      <c r="OVO60" s="79"/>
      <c r="OVP60" s="79"/>
      <c r="OVQ60" s="79"/>
      <c r="OVR60" s="102"/>
      <c r="OVS60" s="60"/>
      <c r="OVT60" s="61"/>
      <c r="OVU60" s="97"/>
      <c r="OVV60" s="97"/>
      <c r="OVW60" s="97"/>
      <c r="OVX60" s="104"/>
      <c r="OVY60" s="97"/>
      <c r="OVZ60" s="97"/>
      <c r="OWA60" s="97"/>
      <c r="OWB60" s="145"/>
      <c r="OWC60" s="202"/>
      <c r="OWD60" s="146"/>
      <c r="OWE60" s="98"/>
      <c r="OWF60" s="97"/>
      <c r="OWG60" s="97"/>
      <c r="OWH60" s="97"/>
      <c r="OWI60" s="97"/>
      <c r="OWJ60" s="79"/>
      <c r="OWK60" s="79"/>
      <c r="OWL60" s="137"/>
      <c r="OWM60" s="96"/>
      <c r="OWN60" s="79"/>
      <c r="OWO60" s="79"/>
      <c r="OWP60" s="79"/>
      <c r="OWQ60" s="102"/>
      <c r="OWR60" s="60"/>
      <c r="OWS60" s="61"/>
      <c r="OWT60" s="97"/>
      <c r="OWU60" s="97"/>
      <c r="OWV60" s="97"/>
      <c r="OWW60" s="104"/>
      <c r="OWX60" s="97"/>
      <c r="OWY60" s="97"/>
      <c r="OWZ60" s="97"/>
      <c r="OXA60" s="145"/>
      <c r="OXB60" s="202"/>
      <c r="OXC60" s="146"/>
      <c r="OXD60" s="98"/>
      <c r="OXE60" s="97"/>
      <c r="OXF60" s="97"/>
      <c r="OXG60" s="97"/>
      <c r="OXH60" s="97"/>
      <c r="OXI60" s="79"/>
      <c r="OXJ60" s="79"/>
      <c r="OXK60" s="137"/>
      <c r="OXL60" s="96"/>
      <c r="OXM60" s="79"/>
      <c r="OXN60" s="79"/>
      <c r="OXO60" s="79"/>
      <c r="OXP60" s="102"/>
      <c r="OXQ60" s="60"/>
      <c r="OXR60" s="61"/>
      <c r="OXS60" s="97"/>
      <c r="OXT60" s="97"/>
      <c r="OXU60" s="97"/>
      <c r="OXV60" s="104"/>
      <c r="OXW60" s="97"/>
      <c r="OXX60" s="97"/>
      <c r="OXY60" s="97"/>
      <c r="OXZ60" s="145"/>
      <c r="OYA60" s="202"/>
      <c r="OYB60" s="146"/>
      <c r="OYC60" s="98"/>
      <c r="OYD60" s="97"/>
      <c r="OYE60" s="97"/>
      <c r="OYF60" s="97"/>
      <c r="OYG60" s="97"/>
      <c r="OYH60" s="79"/>
      <c r="OYI60" s="79"/>
      <c r="OYJ60" s="137"/>
      <c r="OYK60" s="96"/>
      <c r="OYL60" s="79"/>
      <c r="OYM60" s="79"/>
      <c r="OYN60" s="79"/>
      <c r="OYO60" s="102"/>
      <c r="OYP60" s="60"/>
      <c r="OYQ60" s="61"/>
      <c r="OYR60" s="97"/>
      <c r="OYS60" s="97"/>
      <c r="OYT60" s="97"/>
      <c r="OYU60" s="104"/>
      <c r="OYV60" s="97"/>
      <c r="OYW60" s="97"/>
      <c r="OYX60" s="97"/>
      <c r="OYY60" s="145"/>
      <c r="OYZ60" s="202"/>
      <c r="OZA60" s="146"/>
      <c r="OZB60" s="98"/>
      <c r="OZC60" s="97"/>
      <c r="OZD60" s="97"/>
      <c r="OZE60" s="97"/>
      <c r="OZF60" s="97"/>
      <c r="OZG60" s="79"/>
      <c r="OZH60" s="79"/>
      <c r="OZI60" s="137"/>
      <c r="OZJ60" s="96"/>
      <c r="OZK60" s="79"/>
      <c r="OZL60" s="79"/>
      <c r="OZM60" s="79"/>
      <c r="OZN60" s="102"/>
      <c r="OZO60" s="60"/>
      <c r="OZP60" s="61"/>
      <c r="OZQ60" s="97"/>
      <c r="OZR60" s="97"/>
      <c r="OZS60" s="97"/>
      <c r="OZT60" s="104"/>
      <c r="OZU60" s="97"/>
      <c r="OZV60" s="97"/>
      <c r="OZW60" s="97"/>
      <c r="OZX60" s="145"/>
      <c r="OZY60" s="202"/>
      <c r="OZZ60" s="146"/>
      <c r="PAA60" s="98"/>
      <c r="PAB60" s="97"/>
      <c r="PAC60" s="97"/>
      <c r="PAD60" s="97"/>
      <c r="PAE60" s="97"/>
      <c r="PAF60" s="79"/>
      <c r="PAG60" s="79"/>
      <c r="PAH60" s="137"/>
      <c r="PAI60" s="96"/>
      <c r="PAJ60" s="79"/>
      <c r="PAK60" s="79"/>
      <c r="PAL60" s="79"/>
      <c r="PAM60" s="102"/>
      <c r="PAN60" s="60"/>
      <c r="PAO60" s="61"/>
      <c r="PAP60" s="97"/>
      <c r="PAQ60" s="97"/>
      <c r="PAR60" s="97"/>
      <c r="PAS60" s="104"/>
      <c r="PAT60" s="97"/>
      <c r="PAU60" s="97"/>
      <c r="PAV60" s="97"/>
      <c r="PAW60" s="145"/>
      <c r="PAX60" s="202"/>
      <c r="PAY60" s="146"/>
      <c r="PAZ60" s="98"/>
      <c r="PBA60" s="97"/>
      <c r="PBB60" s="97"/>
      <c r="PBC60" s="97"/>
      <c r="PBD60" s="97"/>
      <c r="PBE60" s="79"/>
      <c r="PBF60" s="79"/>
      <c r="PBG60" s="137"/>
      <c r="PBH60" s="96"/>
      <c r="PBI60" s="79"/>
      <c r="PBJ60" s="79"/>
      <c r="PBK60" s="79"/>
      <c r="PBL60" s="102"/>
      <c r="PBM60" s="60"/>
      <c r="PBN60" s="61"/>
      <c r="PBO60" s="97"/>
      <c r="PBP60" s="97"/>
      <c r="PBQ60" s="97"/>
      <c r="PBR60" s="104"/>
      <c r="PBS60" s="97"/>
      <c r="PBT60" s="97"/>
      <c r="PBU60" s="97"/>
      <c r="PBV60" s="145"/>
      <c r="PBW60" s="202"/>
      <c r="PBX60" s="146"/>
      <c r="PBY60" s="98"/>
      <c r="PBZ60" s="97"/>
      <c r="PCA60" s="97"/>
      <c r="PCB60" s="97"/>
      <c r="PCC60" s="97"/>
      <c r="PCD60" s="79"/>
      <c r="PCE60" s="79"/>
      <c r="PCF60" s="137"/>
      <c r="PCG60" s="96"/>
      <c r="PCH60" s="79"/>
      <c r="PCI60" s="79"/>
      <c r="PCJ60" s="79"/>
      <c r="PCK60" s="102"/>
      <c r="PCL60" s="60"/>
      <c r="PCM60" s="61"/>
      <c r="PCN60" s="97"/>
      <c r="PCO60" s="97"/>
      <c r="PCP60" s="97"/>
      <c r="PCQ60" s="104"/>
      <c r="PCR60" s="97"/>
      <c r="PCS60" s="97"/>
      <c r="PCT60" s="97"/>
      <c r="PCU60" s="145"/>
      <c r="PCV60" s="202"/>
      <c r="PCW60" s="146"/>
      <c r="PCX60" s="98"/>
      <c r="PCY60" s="97"/>
      <c r="PCZ60" s="97"/>
      <c r="PDA60" s="97"/>
      <c r="PDB60" s="97"/>
      <c r="PDC60" s="79"/>
      <c r="PDD60" s="79"/>
      <c r="PDE60" s="137"/>
      <c r="PDF60" s="96"/>
      <c r="PDG60" s="79"/>
      <c r="PDH60" s="79"/>
      <c r="PDI60" s="79"/>
      <c r="PDJ60" s="102"/>
      <c r="PDK60" s="60"/>
      <c r="PDL60" s="61"/>
      <c r="PDM60" s="97"/>
      <c r="PDN60" s="97"/>
      <c r="PDO60" s="97"/>
      <c r="PDP60" s="104"/>
      <c r="PDQ60" s="97"/>
      <c r="PDR60" s="97"/>
      <c r="PDS60" s="97"/>
      <c r="PDT60" s="145"/>
      <c r="PDU60" s="202"/>
      <c r="PDV60" s="146"/>
      <c r="PDW60" s="98"/>
      <c r="PDX60" s="97"/>
      <c r="PDY60" s="97"/>
      <c r="PDZ60" s="97"/>
      <c r="PEA60" s="97"/>
      <c r="PEB60" s="79"/>
      <c r="PEC60" s="79"/>
      <c r="PED60" s="137"/>
      <c r="PEE60" s="96"/>
      <c r="PEF60" s="79"/>
      <c r="PEG60" s="79"/>
      <c r="PEH60" s="79"/>
      <c r="PEI60" s="102"/>
      <c r="PEJ60" s="60"/>
      <c r="PEK60" s="61"/>
      <c r="PEL60" s="97"/>
      <c r="PEM60" s="97"/>
      <c r="PEN60" s="97"/>
      <c r="PEO60" s="104"/>
      <c r="PEP60" s="97"/>
      <c r="PEQ60" s="97"/>
      <c r="PER60" s="97"/>
      <c r="PES60" s="145"/>
      <c r="PET60" s="202"/>
      <c r="PEU60" s="146"/>
      <c r="PEV60" s="98"/>
      <c r="PEW60" s="97"/>
      <c r="PEX60" s="97"/>
      <c r="PEY60" s="97"/>
      <c r="PEZ60" s="97"/>
      <c r="PFA60" s="79"/>
      <c r="PFB60" s="79"/>
      <c r="PFC60" s="137"/>
      <c r="PFD60" s="96"/>
      <c r="PFE60" s="79"/>
      <c r="PFF60" s="79"/>
      <c r="PFG60" s="79"/>
      <c r="PFH60" s="102"/>
      <c r="PFI60" s="60"/>
      <c r="PFJ60" s="61"/>
      <c r="PFK60" s="97"/>
      <c r="PFL60" s="97"/>
      <c r="PFM60" s="97"/>
      <c r="PFN60" s="104"/>
      <c r="PFO60" s="97"/>
      <c r="PFP60" s="97"/>
      <c r="PFQ60" s="97"/>
      <c r="PFR60" s="145"/>
      <c r="PFS60" s="202"/>
      <c r="PFT60" s="146"/>
      <c r="PFU60" s="98"/>
      <c r="PFV60" s="97"/>
      <c r="PFW60" s="97"/>
      <c r="PFX60" s="97"/>
      <c r="PFY60" s="97"/>
      <c r="PFZ60" s="79"/>
      <c r="PGA60" s="79"/>
      <c r="PGB60" s="137"/>
      <c r="PGC60" s="96"/>
      <c r="PGD60" s="79"/>
      <c r="PGE60" s="79"/>
      <c r="PGF60" s="79"/>
      <c r="PGG60" s="102"/>
      <c r="PGH60" s="60"/>
      <c r="PGI60" s="61"/>
      <c r="PGJ60" s="97"/>
      <c r="PGK60" s="97"/>
      <c r="PGL60" s="97"/>
      <c r="PGM60" s="104"/>
      <c r="PGN60" s="97"/>
      <c r="PGO60" s="97"/>
      <c r="PGP60" s="97"/>
      <c r="PGQ60" s="145"/>
      <c r="PGR60" s="202"/>
      <c r="PGS60" s="146"/>
      <c r="PGT60" s="98"/>
      <c r="PGU60" s="97"/>
      <c r="PGV60" s="97"/>
      <c r="PGW60" s="97"/>
      <c r="PGX60" s="97"/>
      <c r="PGY60" s="79"/>
      <c r="PGZ60" s="79"/>
      <c r="PHA60" s="137"/>
      <c r="PHB60" s="96"/>
      <c r="PHC60" s="79"/>
      <c r="PHD60" s="79"/>
      <c r="PHE60" s="79"/>
      <c r="PHF60" s="102"/>
      <c r="PHG60" s="60"/>
      <c r="PHH60" s="61"/>
      <c r="PHI60" s="97"/>
      <c r="PHJ60" s="97"/>
      <c r="PHK60" s="97"/>
      <c r="PHL60" s="104"/>
      <c r="PHM60" s="97"/>
      <c r="PHN60" s="97"/>
      <c r="PHO60" s="97"/>
      <c r="PHP60" s="145"/>
      <c r="PHQ60" s="202"/>
      <c r="PHR60" s="146"/>
      <c r="PHS60" s="98"/>
      <c r="PHT60" s="97"/>
      <c r="PHU60" s="97"/>
      <c r="PHV60" s="97"/>
      <c r="PHW60" s="97"/>
      <c r="PHX60" s="79"/>
      <c r="PHY60" s="79"/>
      <c r="PHZ60" s="137"/>
      <c r="PIA60" s="96"/>
      <c r="PIB60" s="79"/>
      <c r="PIC60" s="79"/>
      <c r="PID60" s="79"/>
      <c r="PIE60" s="102"/>
      <c r="PIF60" s="60"/>
      <c r="PIG60" s="61"/>
      <c r="PIH60" s="97"/>
      <c r="PII60" s="97"/>
      <c r="PIJ60" s="97"/>
      <c r="PIK60" s="104"/>
      <c r="PIL60" s="97"/>
      <c r="PIM60" s="97"/>
      <c r="PIN60" s="97"/>
      <c r="PIO60" s="145"/>
      <c r="PIP60" s="202"/>
      <c r="PIQ60" s="146"/>
      <c r="PIR60" s="98"/>
      <c r="PIS60" s="97"/>
      <c r="PIT60" s="97"/>
      <c r="PIU60" s="97"/>
      <c r="PIV60" s="97"/>
      <c r="PIW60" s="79"/>
      <c r="PIX60" s="79"/>
      <c r="PIY60" s="137"/>
      <c r="PIZ60" s="96"/>
      <c r="PJA60" s="79"/>
      <c r="PJB60" s="79"/>
      <c r="PJC60" s="79"/>
      <c r="PJD60" s="102"/>
      <c r="PJE60" s="60"/>
      <c r="PJF60" s="61"/>
      <c r="PJG60" s="97"/>
      <c r="PJH60" s="97"/>
      <c r="PJI60" s="97"/>
      <c r="PJJ60" s="104"/>
      <c r="PJK60" s="97"/>
      <c r="PJL60" s="97"/>
      <c r="PJM60" s="97"/>
      <c r="PJN60" s="145"/>
      <c r="PJO60" s="202"/>
      <c r="PJP60" s="146"/>
      <c r="PJQ60" s="98"/>
      <c r="PJR60" s="97"/>
      <c r="PJS60" s="97"/>
      <c r="PJT60" s="97"/>
      <c r="PJU60" s="97"/>
      <c r="PJV60" s="79"/>
      <c r="PJW60" s="79"/>
      <c r="PJX60" s="137"/>
      <c r="PJY60" s="96"/>
      <c r="PJZ60" s="79"/>
      <c r="PKA60" s="79"/>
      <c r="PKB60" s="79"/>
      <c r="PKC60" s="102"/>
      <c r="PKD60" s="60"/>
      <c r="PKE60" s="61"/>
      <c r="PKF60" s="97"/>
      <c r="PKG60" s="97"/>
      <c r="PKH60" s="97"/>
      <c r="PKI60" s="104"/>
      <c r="PKJ60" s="97"/>
      <c r="PKK60" s="97"/>
      <c r="PKL60" s="97"/>
      <c r="PKM60" s="145"/>
      <c r="PKN60" s="202"/>
      <c r="PKO60" s="146"/>
      <c r="PKP60" s="98"/>
      <c r="PKQ60" s="97"/>
      <c r="PKR60" s="97"/>
      <c r="PKS60" s="97"/>
      <c r="PKT60" s="97"/>
      <c r="PKU60" s="79"/>
      <c r="PKV60" s="79"/>
      <c r="PKW60" s="137"/>
      <c r="PKX60" s="96"/>
      <c r="PKY60" s="79"/>
      <c r="PKZ60" s="79"/>
      <c r="PLA60" s="79"/>
      <c r="PLB60" s="102"/>
      <c r="PLC60" s="60"/>
      <c r="PLD60" s="61"/>
      <c r="PLE60" s="97"/>
      <c r="PLF60" s="97"/>
      <c r="PLG60" s="97"/>
      <c r="PLH60" s="104"/>
      <c r="PLI60" s="97"/>
      <c r="PLJ60" s="97"/>
      <c r="PLK60" s="97"/>
      <c r="PLL60" s="145"/>
      <c r="PLM60" s="202"/>
      <c r="PLN60" s="146"/>
      <c r="PLO60" s="98"/>
      <c r="PLP60" s="97"/>
      <c r="PLQ60" s="97"/>
      <c r="PLR60" s="97"/>
      <c r="PLS60" s="97"/>
      <c r="PLT60" s="79"/>
      <c r="PLU60" s="79"/>
      <c r="PLV60" s="137"/>
      <c r="PLW60" s="96"/>
      <c r="PLX60" s="79"/>
      <c r="PLY60" s="79"/>
      <c r="PLZ60" s="79"/>
      <c r="PMA60" s="102"/>
      <c r="PMB60" s="60"/>
      <c r="PMC60" s="61"/>
      <c r="PMD60" s="97"/>
      <c r="PME60" s="97"/>
      <c r="PMF60" s="97"/>
      <c r="PMG60" s="104"/>
      <c r="PMH60" s="97"/>
      <c r="PMI60" s="97"/>
      <c r="PMJ60" s="97"/>
      <c r="PMK60" s="145"/>
      <c r="PML60" s="202"/>
      <c r="PMM60" s="146"/>
      <c r="PMN60" s="98"/>
      <c r="PMO60" s="97"/>
      <c r="PMP60" s="97"/>
      <c r="PMQ60" s="97"/>
      <c r="PMR60" s="97"/>
      <c r="PMS60" s="79"/>
      <c r="PMT60" s="79"/>
      <c r="PMU60" s="137"/>
      <c r="PMV60" s="96"/>
      <c r="PMW60" s="79"/>
      <c r="PMX60" s="79"/>
      <c r="PMY60" s="79"/>
      <c r="PMZ60" s="102"/>
      <c r="PNA60" s="60"/>
      <c r="PNB60" s="61"/>
      <c r="PNC60" s="97"/>
      <c r="PND60" s="97"/>
      <c r="PNE60" s="97"/>
      <c r="PNF60" s="104"/>
      <c r="PNG60" s="97"/>
      <c r="PNH60" s="97"/>
      <c r="PNI60" s="97"/>
      <c r="PNJ60" s="145"/>
      <c r="PNK60" s="202"/>
      <c r="PNL60" s="146"/>
      <c r="PNM60" s="98"/>
      <c r="PNN60" s="97"/>
      <c r="PNO60" s="97"/>
      <c r="PNP60" s="97"/>
      <c r="PNQ60" s="97"/>
      <c r="PNR60" s="79"/>
      <c r="PNS60" s="79"/>
      <c r="PNT60" s="137"/>
      <c r="PNU60" s="96"/>
      <c r="PNV60" s="79"/>
      <c r="PNW60" s="79"/>
      <c r="PNX60" s="79"/>
      <c r="PNY60" s="102"/>
      <c r="PNZ60" s="60"/>
      <c r="POA60" s="61"/>
      <c r="POB60" s="97"/>
      <c r="POC60" s="97"/>
      <c r="POD60" s="97"/>
      <c r="POE60" s="104"/>
      <c r="POF60" s="97"/>
      <c r="POG60" s="97"/>
      <c r="POH60" s="97"/>
      <c r="POI60" s="145"/>
      <c r="POJ60" s="202"/>
      <c r="POK60" s="146"/>
      <c r="POL60" s="98"/>
      <c r="POM60" s="97"/>
      <c r="PON60" s="97"/>
      <c r="POO60" s="97"/>
      <c r="POP60" s="97"/>
      <c r="POQ60" s="79"/>
      <c r="POR60" s="79"/>
      <c r="POS60" s="137"/>
      <c r="POT60" s="96"/>
      <c r="POU60" s="79"/>
      <c r="POV60" s="79"/>
      <c r="POW60" s="79"/>
      <c r="POX60" s="102"/>
      <c r="POY60" s="60"/>
      <c r="POZ60" s="61"/>
      <c r="PPA60" s="97"/>
      <c r="PPB60" s="97"/>
      <c r="PPC60" s="97"/>
      <c r="PPD60" s="104"/>
      <c r="PPE60" s="97"/>
      <c r="PPF60" s="97"/>
      <c r="PPG60" s="97"/>
      <c r="PPH60" s="145"/>
      <c r="PPI60" s="202"/>
      <c r="PPJ60" s="146"/>
      <c r="PPK60" s="98"/>
      <c r="PPL60" s="97"/>
      <c r="PPM60" s="97"/>
      <c r="PPN60" s="97"/>
      <c r="PPO60" s="97"/>
      <c r="PPP60" s="79"/>
      <c r="PPQ60" s="79"/>
      <c r="PPR60" s="137"/>
      <c r="PPS60" s="96"/>
      <c r="PPT60" s="79"/>
      <c r="PPU60" s="79"/>
      <c r="PPV60" s="79"/>
      <c r="PPW60" s="102"/>
      <c r="PPX60" s="60"/>
      <c r="PPY60" s="61"/>
      <c r="PPZ60" s="97"/>
      <c r="PQA60" s="97"/>
      <c r="PQB60" s="97"/>
      <c r="PQC60" s="104"/>
      <c r="PQD60" s="97"/>
      <c r="PQE60" s="97"/>
      <c r="PQF60" s="97"/>
      <c r="PQG60" s="145"/>
      <c r="PQH60" s="202"/>
      <c r="PQI60" s="146"/>
      <c r="PQJ60" s="98"/>
      <c r="PQK60" s="97"/>
      <c r="PQL60" s="97"/>
      <c r="PQM60" s="97"/>
      <c r="PQN60" s="97"/>
      <c r="PQO60" s="79"/>
      <c r="PQP60" s="79"/>
      <c r="PQQ60" s="137"/>
      <c r="PQR60" s="96"/>
      <c r="PQS60" s="79"/>
      <c r="PQT60" s="79"/>
      <c r="PQU60" s="79"/>
      <c r="PQV60" s="102"/>
      <c r="PQW60" s="60"/>
      <c r="PQX60" s="61"/>
      <c r="PQY60" s="97"/>
      <c r="PQZ60" s="97"/>
      <c r="PRA60" s="97"/>
      <c r="PRB60" s="104"/>
      <c r="PRC60" s="97"/>
      <c r="PRD60" s="97"/>
      <c r="PRE60" s="97"/>
      <c r="PRF60" s="145"/>
      <c r="PRG60" s="202"/>
      <c r="PRH60" s="146"/>
      <c r="PRI60" s="98"/>
      <c r="PRJ60" s="97"/>
      <c r="PRK60" s="97"/>
      <c r="PRL60" s="97"/>
      <c r="PRM60" s="97"/>
      <c r="PRN60" s="79"/>
      <c r="PRO60" s="79"/>
      <c r="PRP60" s="137"/>
      <c r="PRQ60" s="96"/>
      <c r="PRR60" s="79"/>
      <c r="PRS60" s="79"/>
      <c r="PRT60" s="79"/>
      <c r="PRU60" s="102"/>
      <c r="PRV60" s="60"/>
      <c r="PRW60" s="61"/>
      <c r="PRX60" s="97"/>
      <c r="PRY60" s="97"/>
      <c r="PRZ60" s="97"/>
      <c r="PSA60" s="104"/>
      <c r="PSB60" s="97"/>
      <c r="PSC60" s="97"/>
      <c r="PSD60" s="97"/>
      <c r="PSE60" s="145"/>
      <c r="PSF60" s="202"/>
      <c r="PSG60" s="146"/>
      <c r="PSH60" s="98"/>
      <c r="PSI60" s="97"/>
      <c r="PSJ60" s="97"/>
      <c r="PSK60" s="97"/>
      <c r="PSL60" s="97"/>
      <c r="PSM60" s="79"/>
      <c r="PSN60" s="79"/>
      <c r="PSO60" s="137"/>
      <c r="PSP60" s="96"/>
      <c r="PSQ60" s="79"/>
      <c r="PSR60" s="79"/>
      <c r="PSS60" s="79"/>
      <c r="PST60" s="102"/>
      <c r="PSU60" s="60"/>
      <c r="PSV60" s="61"/>
      <c r="PSW60" s="97"/>
      <c r="PSX60" s="97"/>
      <c r="PSY60" s="97"/>
      <c r="PSZ60" s="104"/>
      <c r="PTA60" s="97"/>
      <c r="PTB60" s="97"/>
      <c r="PTC60" s="97"/>
      <c r="PTD60" s="145"/>
      <c r="PTE60" s="202"/>
      <c r="PTF60" s="146"/>
      <c r="PTG60" s="98"/>
      <c r="PTH60" s="97"/>
      <c r="PTI60" s="97"/>
      <c r="PTJ60" s="97"/>
      <c r="PTK60" s="97"/>
      <c r="PTL60" s="79"/>
      <c r="PTM60" s="79"/>
      <c r="PTN60" s="137"/>
      <c r="PTO60" s="96"/>
      <c r="PTP60" s="79"/>
      <c r="PTQ60" s="79"/>
      <c r="PTR60" s="79"/>
      <c r="PTS60" s="102"/>
      <c r="PTT60" s="60"/>
      <c r="PTU60" s="61"/>
      <c r="PTV60" s="97"/>
      <c r="PTW60" s="97"/>
      <c r="PTX60" s="97"/>
      <c r="PTY60" s="104"/>
      <c r="PTZ60" s="97"/>
      <c r="PUA60" s="97"/>
      <c r="PUB60" s="97"/>
      <c r="PUC60" s="145"/>
      <c r="PUD60" s="202"/>
      <c r="PUE60" s="146"/>
      <c r="PUF60" s="98"/>
      <c r="PUG60" s="97"/>
      <c r="PUH60" s="97"/>
      <c r="PUI60" s="97"/>
      <c r="PUJ60" s="97"/>
      <c r="PUK60" s="79"/>
      <c r="PUL60" s="79"/>
      <c r="PUM60" s="137"/>
      <c r="PUN60" s="96"/>
      <c r="PUO60" s="79"/>
      <c r="PUP60" s="79"/>
      <c r="PUQ60" s="79"/>
      <c r="PUR60" s="102"/>
      <c r="PUS60" s="60"/>
      <c r="PUT60" s="61"/>
      <c r="PUU60" s="97"/>
      <c r="PUV60" s="97"/>
      <c r="PUW60" s="97"/>
      <c r="PUX60" s="104"/>
      <c r="PUY60" s="97"/>
      <c r="PUZ60" s="97"/>
      <c r="PVA60" s="97"/>
      <c r="PVB60" s="145"/>
      <c r="PVC60" s="202"/>
      <c r="PVD60" s="146"/>
      <c r="PVE60" s="98"/>
      <c r="PVF60" s="97"/>
      <c r="PVG60" s="97"/>
      <c r="PVH60" s="97"/>
      <c r="PVI60" s="97"/>
      <c r="PVJ60" s="79"/>
      <c r="PVK60" s="79"/>
      <c r="PVL60" s="137"/>
      <c r="PVM60" s="96"/>
      <c r="PVN60" s="79"/>
      <c r="PVO60" s="79"/>
      <c r="PVP60" s="79"/>
      <c r="PVQ60" s="102"/>
      <c r="PVR60" s="60"/>
      <c r="PVS60" s="61"/>
      <c r="PVT60" s="97"/>
      <c r="PVU60" s="97"/>
      <c r="PVV60" s="97"/>
      <c r="PVW60" s="104"/>
      <c r="PVX60" s="97"/>
      <c r="PVY60" s="97"/>
      <c r="PVZ60" s="97"/>
      <c r="PWA60" s="145"/>
      <c r="PWB60" s="202"/>
      <c r="PWC60" s="146"/>
      <c r="PWD60" s="98"/>
      <c r="PWE60" s="97"/>
      <c r="PWF60" s="97"/>
      <c r="PWG60" s="97"/>
      <c r="PWH60" s="97"/>
      <c r="PWI60" s="79"/>
      <c r="PWJ60" s="79"/>
      <c r="PWK60" s="137"/>
      <c r="PWL60" s="96"/>
      <c r="PWM60" s="79"/>
      <c r="PWN60" s="79"/>
      <c r="PWO60" s="79"/>
      <c r="PWP60" s="102"/>
      <c r="PWQ60" s="60"/>
      <c r="PWR60" s="61"/>
      <c r="PWS60" s="97"/>
      <c r="PWT60" s="97"/>
      <c r="PWU60" s="97"/>
      <c r="PWV60" s="104"/>
      <c r="PWW60" s="97"/>
      <c r="PWX60" s="97"/>
      <c r="PWY60" s="97"/>
      <c r="PWZ60" s="145"/>
      <c r="PXA60" s="202"/>
      <c r="PXB60" s="146"/>
      <c r="PXC60" s="98"/>
      <c r="PXD60" s="97"/>
      <c r="PXE60" s="97"/>
      <c r="PXF60" s="97"/>
      <c r="PXG60" s="97"/>
      <c r="PXH60" s="79"/>
      <c r="PXI60" s="79"/>
      <c r="PXJ60" s="137"/>
      <c r="PXK60" s="96"/>
      <c r="PXL60" s="79"/>
      <c r="PXM60" s="79"/>
      <c r="PXN60" s="79"/>
      <c r="PXO60" s="102"/>
      <c r="PXP60" s="60"/>
      <c r="PXQ60" s="61"/>
      <c r="PXR60" s="97"/>
      <c r="PXS60" s="97"/>
      <c r="PXT60" s="97"/>
      <c r="PXU60" s="104"/>
      <c r="PXV60" s="97"/>
      <c r="PXW60" s="97"/>
      <c r="PXX60" s="97"/>
      <c r="PXY60" s="145"/>
      <c r="PXZ60" s="202"/>
      <c r="PYA60" s="146"/>
      <c r="PYB60" s="98"/>
      <c r="PYC60" s="97"/>
      <c r="PYD60" s="97"/>
      <c r="PYE60" s="97"/>
      <c r="PYF60" s="97"/>
      <c r="PYG60" s="79"/>
      <c r="PYH60" s="79"/>
      <c r="PYI60" s="137"/>
      <c r="PYJ60" s="96"/>
      <c r="PYK60" s="79"/>
      <c r="PYL60" s="79"/>
      <c r="PYM60" s="79"/>
      <c r="PYN60" s="102"/>
      <c r="PYO60" s="60"/>
      <c r="PYP60" s="61"/>
      <c r="PYQ60" s="97"/>
      <c r="PYR60" s="97"/>
      <c r="PYS60" s="97"/>
      <c r="PYT60" s="104"/>
      <c r="PYU60" s="97"/>
      <c r="PYV60" s="97"/>
      <c r="PYW60" s="97"/>
      <c r="PYX60" s="145"/>
      <c r="PYY60" s="202"/>
      <c r="PYZ60" s="146"/>
      <c r="PZA60" s="98"/>
      <c r="PZB60" s="97"/>
      <c r="PZC60" s="97"/>
      <c r="PZD60" s="97"/>
      <c r="PZE60" s="97"/>
      <c r="PZF60" s="79"/>
      <c r="PZG60" s="79"/>
      <c r="PZH60" s="137"/>
      <c r="PZI60" s="96"/>
      <c r="PZJ60" s="79"/>
      <c r="PZK60" s="79"/>
      <c r="PZL60" s="79"/>
      <c r="PZM60" s="102"/>
      <c r="PZN60" s="60"/>
      <c r="PZO60" s="61"/>
      <c r="PZP60" s="97"/>
      <c r="PZQ60" s="97"/>
      <c r="PZR60" s="97"/>
      <c r="PZS60" s="104"/>
      <c r="PZT60" s="97"/>
      <c r="PZU60" s="97"/>
      <c r="PZV60" s="97"/>
      <c r="PZW60" s="145"/>
      <c r="PZX60" s="202"/>
      <c r="PZY60" s="146"/>
      <c r="PZZ60" s="98"/>
      <c r="QAA60" s="97"/>
      <c r="QAB60" s="97"/>
      <c r="QAC60" s="97"/>
      <c r="QAD60" s="97"/>
      <c r="QAE60" s="79"/>
      <c r="QAF60" s="79"/>
      <c r="QAG60" s="137"/>
      <c r="QAH60" s="96"/>
      <c r="QAI60" s="79"/>
      <c r="QAJ60" s="79"/>
      <c r="QAK60" s="79"/>
      <c r="QAL60" s="102"/>
      <c r="QAM60" s="60"/>
      <c r="QAN60" s="61"/>
      <c r="QAO60" s="97"/>
      <c r="QAP60" s="97"/>
      <c r="QAQ60" s="97"/>
      <c r="QAR60" s="104"/>
      <c r="QAS60" s="97"/>
      <c r="QAT60" s="97"/>
      <c r="QAU60" s="97"/>
      <c r="QAV60" s="145"/>
      <c r="QAW60" s="202"/>
      <c r="QAX60" s="146"/>
      <c r="QAY60" s="98"/>
      <c r="QAZ60" s="97"/>
      <c r="QBA60" s="97"/>
      <c r="QBB60" s="97"/>
      <c r="QBC60" s="97"/>
      <c r="QBD60" s="79"/>
      <c r="QBE60" s="79"/>
      <c r="QBF60" s="137"/>
      <c r="QBG60" s="96"/>
      <c r="QBH60" s="79"/>
      <c r="QBI60" s="79"/>
      <c r="QBJ60" s="79"/>
      <c r="QBK60" s="102"/>
      <c r="QBL60" s="60"/>
      <c r="QBM60" s="61"/>
      <c r="QBN60" s="97"/>
      <c r="QBO60" s="97"/>
      <c r="QBP60" s="97"/>
      <c r="QBQ60" s="104"/>
      <c r="QBR60" s="97"/>
      <c r="QBS60" s="97"/>
      <c r="QBT60" s="97"/>
      <c r="QBU60" s="145"/>
      <c r="QBV60" s="202"/>
      <c r="QBW60" s="146"/>
      <c r="QBX60" s="98"/>
      <c r="QBY60" s="97"/>
      <c r="QBZ60" s="97"/>
      <c r="QCA60" s="97"/>
      <c r="QCB60" s="97"/>
      <c r="QCC60" s="79"/>
      <c r="QCD60" s="79"/>
      <c r="QCE60" s="137"/>
      <c r="QCF60" s="96"/>
      <c r="QCG60" s="79"/>
      <c r="QCH60" s="79"/>
      <c r="QCI60" s="79"/>
      <c r="QCJ60" s="102"/>
      <c r="QCK60" s="60"/>
      <c r="QCL60" s="61"/>
      <c r="QCM60" s="97"/>
      <c r="QCN60" s="97"/>
      <c r="QCO60" s="97"/>
      <c r="QCP60" s="104"/>
      <c r="QCQ60" s="97"/>
      <c r="QCR60" s="97"/>
      <c r="QCS60" s="97"/>
      <c r="QCT60" s="145"/>
      <c r="QCU60" s="202"/>
      <c r="QCV60" s="146"/>
      <c r="QCW60" s="98"/>
      <c r="QCX60" s="97"/>
      <c r="QCY60" s="97"/>
      <c r="QCZ60" s="97"/>
      <c r="QDA60" s="97"/>
      <c r="QDB60" s="79"/>
      <c r="QDC60" s="79"/>
      <c r="QDD60" s="137"/>
      <c r="QDE60" s="96"/>
      <c r="QDF60" s="79"/>
      <c r="QDG60" s="79"/>
      <c r="QDH60" s="79"/>
      <c r="QDI60" s="102"/>
      <c r="QDJ60" s="60"/>
      <c r="QDK60" s="61"/>
      <c r="QDL60" s="97"/>
      <c r="QDM60" s="97"/>
      <c r="QDN60" s="97"/>
      <c r="QDO60" s="104"/>
      <c r="QDP60" s="97"/>
      <c r="QDQ60" s="97"/>
      <c r="QDR60" s="97"/>
      <c r="QDS60" s="145"/>
      <c r="QDT60" s="202"/>
      <c r="QDU60" s="146"/>
      <c r="QDV60" s="98"/>
      <c r="QDW60" s="97"/>
      <c r="QDX60" s="97"/>
      <c r="QDY60" s="97"/>
      <c r="QDZ60" s="97"/>
      <c r="QEA60" s="79"/>
      <c r="QEB60" s="79"/>
      <c r="QEC60" s="137"/>
      <c r="QED60" s="96"/>
      <c r="QEE60" s="79"/>
      <c r="QEF60" s="79"/>
      <c r="QEG60" s="79"/>
      <c r="QEH60" s="102"/>
      <c r="QEI60" s="60"/>
      <c r="QEJ60" s="61"/>
      <c r="QEK60" s="97"/>
      <c r="QEL60" s="97"/>
      <c r="QEM60" s="97"/>
      <c r="QEN60" s="104"/>
      <c r="QEO60" s="97"/>
      <c r="QEP60" s="97"/>
      <c r="QEQ60" s="97"/>
      <c r="QER60" s="145"/>
      <c r="QES60" s="202"/>
      <c r="QET60" s="146"/>
      <c r="QEU60" s="98"/>
      <c r="QEV60" s="97"/>
      <c r="QEW60" s="97"/>
      <c r="QEX60" s="97"/>
      <c r="QEY60" s="97"/>
      <c r="QEZ60" s="79"/>
      <c r="QFA60" s="79"/>
      <c r="QFB60" s="137"/>
      <c r="QFC60" s="96"/>
      <c r="QFD60" s="79"/>
      <c r="QFE60" s="79"/>
      <c r="QFF60" s="79"/>
      <c r="QFG60" s="102"/>
      <c r="QFH60" s="60"/>
      <c r="QFI60" s="61"/>
      <c r="QFJ60" s="97"/>
      <c r="QFK60" s="97"/>
      <c r="QFL60" s="97"/>
      <c r="QFM60" s="104"/>
      <c r="QFN60" s="97"/>
      <c r="QFO60" s="97"/>
      <c r="QFP60" s="97"/>
      <c r="QFQ60" s="145"/>
      <c r="QFR60" s="202"/>
      <c r="QFS60" s="146"/>
      <c r="QFT60" s="98"/>
      <c r="QFU60" s="97"/>
      <c r="QFV60" s="97"/>
      <c r="QFW60" s="97"/>
      <c r="QFX60" s="97"/>
      <c r="QFY60" s="79"/>
      <c r="QFZ60" s="79"/>
      <c r="QGA60" s="137"/>
      <c r="QGB60" s="96"/>
      <c r="QGC60" s="79"/>
      <c r="QGD60" s="79"/>
      <c r="QGE60" s="79"/>
      <c r="QGF60" s="102"/>
      <c r="QGG60" s="60"/>
      <c r="QGH60" s="61"/>
      <c r="QGI60" s="97"/>
      <c r="QGJ60" s="97"/>
      <c r="QGK60" s="97"/>
      <c r="QGL60" s="104"/>
      <c r="QGM60" s="97"/>
      <c r="QGN60" s="97"/>
      <c r="QGO60" s="97"/>
      <c r="QGP60" s="145"/>
      <c r="QGQ60" s="202"/>
      <c r="QGR60" s="146"/>
      <c r="QGS60" s="98"/>
      <c r="QGT60" s="97"/>
      <c r="QGU60" s="97"/>
      <c r="QGV60" s="97"/>
      <c r="QGW60" s="97"/>
      <c r="QGX60" s="79"/>
      <c r="QGY60" s="79"/>
      <c r="QGZ60" s="137"/>
      <c r="QHA60" s="96"/>
      <c r="QHB60" s="79"/>
      <c r="QHC60" s="79"/>
      <c r="QHD60" s="79"/>
      <c r="QHE60" s="102"/>
      <c r="QHF60" s="60"/>
      <c r="QHG60" s="61"/>
      <c r="QHH60" s="97"/>
      <c r="QHI60" s="97"/>
      <c r="QHJ60" s="97"/>
      <c r="QHK60" s="104"/>
      <c r="QHL60" s="97"/>
      <c r="QHM60" s="97"/>
      <c r="QHN60" s="97"/>
      <c r="QHO60" s="145"/>
      <c r="QHP60" s="202"/>
      <c r="QHQ60" s="146"/>
      <c r="QHR60" s="98"/>
      <c r="QHS60" s="97"/>
      <c r="QHT60" s="97"/>
      <c r="QHU60" s="97"/>
      <c r="QHV60" s="97"/>
      <c r="QHW60" s="79"/>
      <c r="QHX60" s="79"/>
      <c r="QHY60" s="137"/>
      <c r="QHZ60" s="96"/>
      <c r="QIA60" s="79"/>
      <c r="QIB60" s="79"/>
      <c r="QIC60" s="79"/>
      <c r="QID60" s="102"/>
      <c r="QIE60" s="60"/>
      <c r="QIF60" s="61"/>
      <c r="QIG60" s="97"/>
      <c r="QIH60" s="97"/>
      <c r="QII60" s="97"/>
      <c r="QIJ60" s="104"/>
      <c r="QIK60" s="97"/>
      <c r="QIL60" s="97"/>
      <c r="QIM60" s="97"/>
      <c r="QIN60" s="145"/>
      <c r="QIO60" s="202"/>
      <c r="QIP60" s="146"/>
      <c r="QIQ60" s="98"/>
      <c r="QIR60" s="97"/>
      <c r="QIS60" s="97"/>
      <c r="QIT60" s="97"/>
      <c r="QIU60" s="97"/>
      <c r="QIV60" s="79"/>
      <c r="QIW60" s="79"/>
      <c r="QIX60" s="137"/>
      <c r="QIY60" s="96"/>
      <c r="QIZ60" s="79"/>
      <c r="QJA60" s="79"/>
      <c r="QJB60" s="79"/>
      <c r="QJC60" s="102"/>
      <c r="QJD60" s="60"/>
      <c r="QJE60" s="61"/>
      <c r="QJF60" s="97"/>
      <c r="QJG60" s="97"/>
      <c r="QJH60" s="97"/>
      <c r="QJI60" s="104"/>
      <c r="QJJ60" s="97"/>
      <c r="QJK60" s="97"/>
      <c r="QJL60" s="97"/>
      <c r="QJM60" s="145"/>
      <c r="QJN60" s="202"/>
      <c r="QJO60" s="146"/>
      <c r="QJP60" s="98"/>
      <c r="QJQ60" s="97"/>
      <c r="QJR60" s="97"/>
      <c r="QJS60" s="97"/>
      <c r="QJT60" s="97"/>
      <c r="QJU60" s="79"/>
      <c r="QJV60" s="79"/>
      <c r="QJW60" s="137"/>
      <c r="QJX60" s="96"/>
      <c r="QJY60" s="79"/>
      <c r="QJZ60" s="79"/>
      <c r="QKA60" s="79"/>
      <c r="QKB60" s="102"/>
      <c r="QKC60" s="60"/>
      <c r="QKD60" s="61"/>
      <c r="QKE60" s="97"/>
      <c r="QKF60" s="97"/>
      <c r="QKG60" s="97"/>
      <c r="QKH60" s="104"/>
      <c r="QKI60" s="97"/>
      <c r="QKJ60" s="97"/>
      <c r="QKK60" s="97"/>
      <c r="QKL60" s="145"/>
      <c r="QKM60" s="202"/>
      <c r="QKN60" s="146"/>
      <c r="QKO60" s="98"/>
      <c r="QKP60" s="97"/>
      <c r="QKQ60" s="97"/>
      <c r="QKR60" s="97"/>
      <c r="QKS60" s="97"/>
      <c r="QKT60" s="79"/>
      <c r="QKU60" s="79"/>
      <c r="QKV60" s="137"/>
      <c r="QKW60" s="96"/>
      <c r="QKX60" s="79"/>
      <c r="QKY60" s="79"/>
      <c r="QKZ60" s="79"/>
      <c r="QLA60" s="102"/>
      <c r="QLB60" s="60"/>
      <c r="QLC60" s="61"/>
      <c r="QLD60" s="97"/>
      <c r="QLE60" s="97"/>
      <c r="QLF60" s="97"/>
      <c r="QLG60" s="104"/>
      <c r="QLH60" s="97"/>
      <c r="QLI60" s="97"/>
      <c r="QLJ60" s="97"/>
      <c r="QLK60" s="145"/>
      <c r="QLL60" s="202"/>
      <c r="QLM60" s="146"/>
      <c r="QLN60" s="98"/>
      <c r="QLO60" s="97"/>
      <c r="QLP60" s="97"/>
      <c r="QLQ60" s="97"/>
      <c r="QLR60" s="97"/>
      <c r="QLS60" s="79"/>
      <c r="QLT60" s="79"/>
      <c r="QLU60" s="137"/>
      <c r="QLV60" s="96"/>
      <c r="QLW60" s="79"/>
      <c r="QLX60" s="79"/>
      <c r="QLY60" s="79"/>
      <c r="QLZ60" s="102"/>
      <c r="QMA60" s="60"/>
      <c r="QMB60" s="61"/>
      <c r="QMC60" s="97"/>
      <c r="QMD60" s="97"/>
      <c r="QME60" s="97"/>
      <c r="QMF60" s="104"/>
      <c r="QMG60" s="97"/>
      <c r="QMH60" s="97"/>
      <c r="QMI60" s="97"/>
      <c r="QMJ60" s="145"/>
      <c r="QMK60" s="202"/>
      <c r="QML60" s="146"/>
      <c r="QMM60" s="98"/>
      <c r="QMN60" s="97"/>
      <c r="QMO60" s="97"/>
      <c r="QMP60" s="97"/>
      <c r="QMQ60" s="97"/>
      <c r="QMR60" s="79"/>
      <c r="QMS60" s="79"/>
      <c r="QMT60" s="137"/>
      <c r="QMU60" s="96"/>
      <c r="QMV60" s="79"/>
      <c r="QMW60" s="79"/>
      <c r="QMX60" s="79"/>
      <c r="QMY60" s="102"/>
      <c r="QMZ60" s="60"/>
      <c r="QNA60" s="61"/>
      <c r="QNB60" s="97"/>
      <c r="QNC60" s="97"/>
      <c r="QND60" s="97"/>
      <c r="QNE60" s="104"/>
      <c r="QNF60" s="97"/>
      <c r="QNG60" s="97"/>
      <c r="QNH60" s="97"/>
      <c r="QNI60" s="145"/>
      <c r="QNJ60" s="202"/>
      <c r="QNK60" s="146"/>
      <c r="QNL60" s="98"/>
      <c r="QNM60" s="97"/>
      <c r="QNN60" s="97"/>
      <c r="QNO60" s="97"/>
      <c r="QNP60" s="97"/>
      <c r="QNQ60" s="79"/>
      <c r="QNR60" s="79"/>
      <c r="QNS60" s="137"/>
      <c r="QNT60" s="96"/>
      <c r="QNU60" s="79"/>
      <c r="QNV60" s="79"/>
      <c r="QNW60" s="79"/>
      <c r="QNX60" s="102"/>
      <c r="QNY60" s="60"/>
      <c r="QNZ60" s="61"/>
      <c r="QOA60" s="97"/>
      <c r="QOB60" s="97"/>
      <c r="QOC60" s="97"/>
      <c r="QOD60" s="104"/>
      <c r="QOE60" s="97"/>
      <c r="QOF60" s="97"/>
      <c r="QOG60" s="97"/>
      <c r="QOH60" s="145"/>
      <c r="QOI60" s="202"/>
      <c r="QOJ60" s="146"/>
      <c r="QOK60" s="98"/>
      <c r="QOL60" s="97"/>
      <c r="QOM60" s="97"/>
      <c r="QON60" s="97"/>
      <c r="QOO60" s="97"/>
      <c r="QOP60" s="79"/>
      <c r="QOQ60" s="79"/>
      <c r="QOR60" s="137"/>
      <c r="QOS60" s="96"/>
      <c r="QOT60" s="79"/>
      <c r="QOU60" s="79"/>
      <c r="QOV60" s="79"/>
      <c r="QOW60" s="102"/>
      <c r="QOX60" s="60"/>
      <c r="QOY60" s="61"/>
      <c r="QOZ60" s="97"/>
      <c r="QPA60" s="97"/>
      <c r="QPB60" s="97"/>
      <c r="QPC60" s="104"/>
      <c r="QPD60" s="97"/>
      <c r="QPE60" s="97"/>
      <c r="QPF60" s="97"/>
      <c r="QPG60" s="145"/>
      <c r="QPH60" s="202"/>
      <c r="QPI60" s="146"/>
      <c r="QPJ60" s="98"/>
      <c r="QPK60" s="97"/>
      <c r="QPL60" s="97"/>
      <c r="QPM60" s="97"/>
      <c r="QPN60" s="97"/>
      <c r="QPO60" s="79"/>
      <c r="QPP60" s="79"/>
      <c r="QPQ60" s="137"/>
      <c r="QPR60" s="96"/>
      <c r="QPS60" s="79"/>
      <c r="QPT60" s="79"/>
      <c r="QPU60" s="79"/>
      <c r="QPV60" s="102"/>
      <c r="QPW60" s="60"/>
      <c r="QPX60" s="61"/>
      <c r="QPY60" s="97"/>
      <c r="QPZ60" s="97"/>
      <c r="QQA60" s="97"/>
      <c r="QQB60" s="104"/>
      <c r="QQC60" s="97"/>
      <c r="QQD60" s="97"/>
      <c r="QQE60" s="97"/>
      <c r="QQF60" s="145"/>
      <c r="QQG60" s="202"/>
      <c r="QQH60" s="146"/>
      <c r="QQI60" s="98"/>
      <c r="QQJ60" s="97"/>
      <c r="QQK60" s="97"/>
      <c r="QQL60" s="97"/>
      <c r="QQM60" s="97"/>
      <c r="QQN60" s="79"/>
      <c r="QQO60" s="79"/>
      <c r="QQP60" s="137"/>
      <c r="QQQ60" s="96"/>
      <c r="QQR60" s="79"/>
      <c r="QQS60" s="79"/>
      <c r="QQT60" s="79"/>
      <c r="QQU60" s="102"/>
      <c r="QQV60" s="60"/>
      <c r="QQW60" s="61"/>
      <c r="QQX60" s="97"/>
      <c r="QQY60" s="97"/>
      <c r="QQZ60" s="97"/>
      <c r="QRA60" s="104"/>
      <c r="QRB60" s="97"/>
      <c r="QRC60" s="97"/>
      <c r="QRD60" s="97"/>
      <c r="QRE60" s="145"/>
      <c r="QRF60" s="202"/>
      <c r="QRG60" s="146"/>
      <c r="QRH60" s="98"/>
      <c r="QRI60" s="97"/>
      <c r="QRJ60" s="97"/>
      <c r="QRK60" s="97"/>
      <c r="QRL60" s="97"/>
      <c r="QRM60" s="79"/>
      <c r="QRN60" s="79"/>
      <c r="QRO60" s="137"/>
      <c r="QRP60" s="96"/>
      <c r="QRQ60" s="79"/>
      <c r="QRR60" s="79"/>
      <c r="QRS60" s="79"/>
      <c r="QRT60" s="102"/>
      <c r="QRU60" s="60"/>
      <c r="QRV60" s="61"/>
      <c r="QRW60" s="97"/>
      <c r="QRX60" s="97"/>
      <c r="QRY60" s="97"/>
      <c r="QRZ60" s="104"/>
      <c r="QSA60" s="97"/>
      <c r="QSB60" s="97"/>
      <c r="QSC60" s="97"/>
      <c r="QSD60" s="145"/>
      <c r="QSE60" s="202"/>
      <c r="QSF60" s="146"/>
      <c r="QSG60" s="98"/>
      <c r="QSH60" s="97"/>
      <c r="QSI60" s="97"/>
      <c r="QSJ60" s="97"/>
      <c r="QSK60" s="97"/>
      <c r="QSL60" s="79"/>
      <c r="QSM60" s="79"/>
      <c r="QSN60" s="137"/>
      <c r="QSO60" s="96"/>
      <c r="QSP60" s="79"/>
      <c r="QSQ60" s="79"/>
      <c r="QSR60" s="79"/>
      <c r="QSS60" s="102"/>
      <c r="QST60" s="60"/>
      <c r="QSU60" s="61"/>
      <c r="QSV60" s="97"/>
      <c r="QSW60" s="97"/>
      <c r="QSX60" s="97"/>
      <c r="QSY60" s="104"/>
      <c r="QSZ60" s="97"/>
      <c r="QTA60" s="97"/>
      <c r="QTB60" s="97"/>
      <c r="QTC60" s="145"/>
      <c r="QTD60" s="202"/>
      <c r="QTE60" s="146"/>
      <c r="QTF60" s="98"/>
      <c r="QTG60" s="97"/>
      <c r="QTH60" s="97"/>
      <c r="QTI60" s="97"/>
      <c r="QTJ60" s="97"/>
      <c r="QTK60" s="79"/>
      <c r="QTL60" s="79"/>
      <c r="QTM60" s="137"/>
      <c r="QTN60" s="96"/>
      <c r="QTO60" s="79"/>
      <c r="QTP60" s="79"/>
      <c r="QTQ60" s="79"/>
      <c r="QTR60" s="102"/>
      <c r="QTS60" s="60"/>
      <c r="QTT60" s="61"/>
      <c r="QTU60" s="97"/>
      <c r="QTV60" s="97"/>
      <c r="QTW60" s="97"/>
      <c r="QTX60" s="104"/>
      <c r="QTY60" s="97"/>
      <c r="QTZ60" s="97"/>
      <c r="QUA60" s="97"/>
      <c r="QUB60" s="145"/>
      <c r="QUC60" s="202"/>
      <c r="QUD60" s="146"/>
      <c r="QUE60" s="98"/>
      <c r="QUF60" s="97"/>
      <c r="QUG60" s="97"/>
      <c r="QUH60" s="97"/>
      <c r="QUI60" s="97"/>
      <c r="QUJ60" s="79"/>
      <c r="QUK60" s="79"/>
      <c r="QUL60" s="137"/>
      <c r="QUM60" s="96"/>
      <c r="QUN60" s="79"/>
      <c r="QUO60" s="79"/>
      <c r="QUP60" s="79"/>
      <c r="QUQ60" s="102"/>
      <c r="QUR60" s="60"/>
      <c r="QUS60" s="61"/>
      <c r="QUT60" s="97"/>
      <c r="QUU60" s="97"/>
      <c r="QUV60" s="97"/>
      <c r="QUW60" s="104"/>
      <c r="QUX60" s="97"/>
      <c r="QUY60" s="97"/>
      <c r="QUZ60" s="97"/>
      <c r="QVA60" s="145"/>
      <c r="QVB60" s="202"/>
      <c r="QVC60" s="146"/>
      <c r="QVD60" s="98"/>
      <c r="QVE60" s="97"/>
      <c r="QVF60" s="97"/>
      <c r="QVG60" s="97"/>
      <c r="QVH60" s="97"/>
      <c r="QVI60" s="79"/>
      <c r="QVJ60" s="79"/>
      <c r="QVK60" s="137"/>
      <c r="QVL60" s="96"/>
      <c r="QVM60" s="79"/>
      <c r="QVN60" s="79"/>
      <c r="QVO60" s="79"/>
      <c r="QVP60" s="102"/>
      <c r="QVQ60" s="60"/>
      <c r="QVR60" s="61"/>
      <c r="QVS60" s="97"/>
      <c r="QVT60" s="97"/>
      <c r="QVU60" s="97"/>
      <c r="QVV60" s="104"/>
      <c r="QVW60" s="97"/>
      <c r="QVX60" s="97"/>
      <c r="QVY60" s="97"/>
      <c r="QVZ60" s="145"/>
      <c r="QWA60" s="202"/>
      <c r="QWB60" s="146"/>
      <c r="QWC60" s="98"/>
      <c r="QWD60" s="97"/>
      <c r="QWE60" s="97"/>
      <c r="QWF60" s="97"/>
      <c r="QWG60" s="97"/>
      <c r="QWH60" s="79"/>
      <c r="QWI60" s="79"/>
      <c r="QWJ60" s="137"/>
      <c r="QWK60" s="96"/>
      <c r="QWL60" s="79"/>
      <c r="QWM60" s="79"/>
      <c r="QWN60" s="79"/>
      <c r="QWO60" s="102"/>
      <c r="QWP60" s="60"/>
      <c r="QWQ60" s="61"/>
      <c r="QWR60" s="97"/>
      <c r="QWS60" s="97"/>
      <c r="QWT60" s="97"/>
      <c r="QWU60" s="104"/>
      <c r="QWV60" s="97"/>
      <c r="QWW60" s="97"/>
      <c r="QWX60" s="97"/>
      <c r="QWY60" s="145"/>
      <c r="QWZ60" s="202"/>
      <c r="QXA60" s="146"/>
      <c r="QXB60" s="98"/>
      <c r="QXC60" s="97"/>
      <c r="QXD60" s="97"/>
      <c r="QXE60" s="97"/>
      <c r="QXF60" s="97"/>
      <c r="QXG60" s="79"/>
      <c r="QXH60" s="79"/>
      <c r="QXI60" s="137"/>
      <c r="QXJ60" s="96"/>
      <c r="QXK60" s="79"/>
      <c r="QXL60" s="79"/>
      <c r="QXM60" s="79"/>
      <c r="QXN60" s="102"/>
      <c r="QXO60" s="60"/>
      <c r="QXP60" s="61"/>
      <c r="QXQ60" s="97"/>
      <c r="QXR60" s="97"/>
      <c r="QXS60" s="97"/>
      <c r="QXT60" s="104"/>
      <c r="QXU60" s="97"/>
      <c r="QXV60" s="97"/>
      <c r="QXW60" s="97"/>
      <c r="QXX60" s="145"/>
      <c r="QXY60" s="202"/>
      <c r="QXZ60" s="146"/>
      <c r="QYA60" s="98"/>
      <c r="QYB60" s="97"/>
      <c r="QYC60" s="97"/>
      <c r="QYD60" s="97"/>
      <c r="QYE60" s="97"/>
      <c r="QYF60" s="79"/>
      <c r="QYG60" s="79"/>
      <c r="QYH60" s="137"/>
      <c r="QYI60" s="96"/>
      <c r="QYJ60" s="79"/>
      <c r="QYK60" s="79"/>
      <c r="QYL60" s="79"/>
      <c r="QYM60" s="102"/>
      <c r="QYN60" s="60"/>
      <c r="QYO60" s="61"/>
      <c r="QYP60" s="97"/>
      <c r="QYQ60" s="97"/>
      <c r="QYR60" s="97"/>
      <c r="QYS60" s="104"/>
      <c r="QYT60" s="97"/>
      <c r="QYU60" s="97"/>
      <c r="QYV60" s="97"/>
      <c r="QYW60" s="145"/>
      <c r="QYX60" s="202"/>
      <c r="QYY60" s="146"/>
      <c r="QYZ60" s="98"/>
      <c r="QZA60" s="97"/>
      <c r="QZB60" s="97"/>
      <c r="QZC60" s="97"/>
      <c r="QZD60" s="97"/>
      <c r="QZE60" s="79"/>
      <c r="QZF60" s="79"/>
      <c r="QZG60" s="137"/>
      <c r="QZH60" s="96"/>
      <c r="QZI60" s="79"/>
      <c r="QZJ60" s="79"/>
      <c r="QZK60" s="79"/>
      <c r="QZL60" s="102"/>
      <c r="QZM60" s="60"/>
      <c r="QZN60" s="61"/>
      <c r="QZO60" s="97"/>
      <c r="QZP60" s="97"/>
      <c r="QZQ60" s="97"/>
      <c r="QZR60" s="104"/>
      <c r="QZS60" s="97"/>
      <c r="QZT60" s="97"/>
      <c r="QZU60" s="97"/>
      <c r="QZV60" s="145"/>
      <c r="QZW60" s="202"/>
      <c r="QZX60" s="146"/>
      <c r="QZY60" s="98"/>
      <c r="QZZ60" s="97"/>
      <c r="RAA60" s="97"/>
      <c r="RAB60" s="97"/>
      <c r="RAC60" s="97"/>
      <c r="RAD60" s="79"/>
      <c r="RAE60" s="79"/>
      <c r="RAF60" s="137"/>
      <c r="RAG60" s="96"/>
      <c r="RAH60" s="79"/>
      <c r="RAI60" s="79"/>
      <c r="RAJ60" s="79"/>
      <c r="RAK60" s="102"/>
      <c r="RAL60" s="60"/>
      <c r="RAM60" s="61"/>
      <c r="RAN60" s="97"/>
      <c r="RAO60" s="97"/>
      <c r="RAP60" s="97"/>
      <c r="RAQ60" s="104"/>
      <c r="RAR60" s="97"/>
      <c r="RAS60" s="97"/>
      <c r="RAT60" s="97"/>
      <c r="RAU60" s="145"/>
      <c r="RAV60" s="202"/>
      <c r="RAW60" s="146"/>
      <c r="RAX60" s="98"/>
      <c r="RAY60" s="97"/>
      <c r="RAZ60" s="97"/>
      <c r="RBA60" s="97"/>
      <c r="RBB60" s="97"/>
      <c r="RBC60" s="79"/>
      <c r="RBD60" s="79"/>
      <c r="RBE60" s="137"/>
      <c r="RBF60" s="96"/>
      <c r="RBG60" s="79"/>
      <c r="RBH60" s="79"/>
      <c r="RBI60" s="79"/>
      <c r="RBJ60" s="102"/>
      <c r="RBK60" s="60"/>
      <c r="RBL60" s="61"/>
      <c r="RBM60" s="97"/>
      <c r="RBN60" s="97"/>
      <c r="RBO60" s="97"/>
      <c r="RBP60" s="104"/>
      <c r="RBQ60" s="97"/>
      <c r="RBR60" s="97"/>
      <c r="RBS60" s="97"/>
      <c r="RBT60" s="145"/>
      <c r="RBU60" s="202"/>
      <c r="RBV60" s="146"/>
      <c r="RBW60" s="98"/>
      <c r="RBX60" s="97"/>
      <c r="RBY60" s="97"/>
      <c r="RBZ60" s="97"/>
      <c r="RCA60" s="97"/>
      <c r="RCB60" s="79"/>
      <c r="RCC60" s="79"/>
      <c r="RCD60" s="137"/>
      <c r="RCE60" s="96"/>
      <c r="RCF60" s="79"/>
      <c r="RCG60" s="79"/>
      <c r="RCH60" s="79"/>
      <c r="RCI60" s="102"/>
      <c r="RCJ60" s="60"/>
      <c r="RCK60" s="61"/>
      <c r="RCL60" s="97"/>
      <c r="RCM60" s="97"/>
      <c r="RCN60" s="97"/>
      <c r="RCO60" s="104"/>
      <c r="RCP60" s="97"/>
      <c r="RCQ60" s="97"/>
      <c r="RCR60" s="97"/>
      <c r="RCS60" s="145"/>
      <c r="RCT60" s="202"/>
      <c r="RCU60" s="146"/>
      <c r="RCV60" s="98"/>
      <c r="RCW60" s="97"/>
      <c r="RCX60" s="97"/>
      <c r="RCY60" s="97"/>
      <c r="RCZ60" s="97"/>
      <c r="RDA60" s="79"/>
      <c r="RDB60" s="79"/>
      <c r="RDC60" s="137"/>
      <c r="RDD60" s="96"/>
      <c r="RDE60" s="79"/>
      <c r="RDF60" s="79"/>
      <c r="RDG60" s="79"/>
      <c r="RDH60" s="102"/>
      <c r="RDI60" s="60"/>
      <c r="RDJ60" s="61"/>
      <c r="RDK60" s="97"/>
      <c r="RDL60" s="97"/>
      <c r="RDM60" s="97"/>
      <c r="RDN60" s="104"/>
      <c r="RDO60" s="97"/>
      <c r="RDP60" s="97"/>
      <c r="RDQ60" s="97"/>
      <c r="RDR60" s="145"/>
      <c r="RDS60" s="202"/>
      <c r="RDT60" s="146"/>
      <c r="RDU60" s="98"/>
      <c r="RDV60" s="97"/>
      <c r="RDW60" s="97"/>
      <c r="RDX60" s="97"/>
      <c r="RDY60" s="97"/>
      <c r="RDZ60" s="79"/>
      <c r="REA60" s="79"/>
      <c r="REB60" s="137"/>
      <c r="REC60" s="96"/>
      <c r="RED60" s="79"/>
      <c r="REE60" s="79"/>
      <c r="REF60" s="79"/>
      <c r="REG60" s="102"/>
      <c r="REH60" s="60"/>
      <c r="REI60" s="61"/>
      <c r="REJ60" s="97"/>
      <c r="REK60" s="97"/>
      <c r="REL60" s="97"/>
      <c r="REM60" s="104"/>
      <c r="REN60" s="97"/>
      <c r="REO60" s="97"/>
      <c r="REP60" s="97"/>
      <c r="REQ60" s="145"/>
      <c r="RER60" s="202"/>
      <c r="RES60" s="146"/>
      <c r="RET60" s="98"/>
      <c r="REU60" s="97"/>
      <c r="REV60" s="97"/>
      <c r="REW60" s="97"/>
      <c r="REX60" s="97"/>
      <c r="REY60" s="79"/>
      <c r="REZ60" s="79"/>
      <c r="RFA60" s="137"/>
      <c r="RFB60" s="96"/>
      <c r="RFC60" s="79"/>
      <c r="RFD60" s="79"/>
      <c r="RFE60" s="79"/>
      <c r="RFF60" s="102"/>
      <c r="RFG60" s="60"/>
      <c r="RFH60" s="61"/>
      <c r="RFI60" s="97"/>
      <c r="RFJ60" s="97"/>
      <c r="RFK60" s="97"/>
      <c r="RFL60" s="104"/>
      <c r="RFM60" s="97"/>
      <c r="RFN60" s="97"/>
      <c r="RFO60" s="97"/>
      <c r="RFP60" s="145"/>
      <c r="RFQ60" s="202"/>
      <c r="RFR60" s="146"/>
      <c r="RFS60" s="98"/>
      <c r="RFT60" s="97"/>
      <c r="RFU60" s="97"/>
      <c r="RFV60" s="97"/>
      <c r="RFW60" s="97"/>
      <c r="RFX60" s="79"/>
      <c r="RFY60" s="79"/>
      <c r="RFZ60" s="137"/>
      <c r="RGA60" s="96"/>
      <c r="RGB60" s="79"/>
      <c r="RGC60" s="79"/>
      <c r="RGD60" s="79"/>
      <c r="RGE60" s="102"/>
      <c r="RGF60" s="60"/>
      <c r="RGG60" s="61"/>
      <c r="RGH60" s="97"/>
      <c r="RGI60" s="97"/>
      <c r="RGJ60" s="97"/>
      <c r="RGK60" s="104"/>
      <c r="RGL60" s="97"/>
      <c r="RGM60" s="97"/>
      <c r="RGN60" s="97"/>
      <c r="RGO60" s="145"/>
      <c r="RGP60" s="202"/>
      <c r="RGQ60" s="146"/>
      <c r="RGR60" s="98"/>
      <c r="RGS60" s="97"/>
      <c r="RGT60" s="97"/>
      <c r="RGU60" s="97"/>
      <c r="RGV60" s="97"/>
      <c r="RGW60" s="79"/>
      <c r="RGX60" s="79"/>
      <c r="RGY60" s="137"/>
      <c r="RGZ60" s="96"/>
      <c r="RHA60" s="79"/>
      <c r="RHB60" s="79"/>
      <c r="RHC60" s="79"/>
      <c r="RHD60" s="102"/>
      <c r="RHE60" s="60"/>
      <c r="RHF60" s="61"/>
      <c r="RHG60" s="97"/>
      <c r="RHH60" s="97"/>
      <c r="RHI60" s="97"/>
      <c r="RHJ60" s="104"/>
      <c r="RHK60" s="97"/>
      <c r="RHL60" s="97"/>
      <c r="RHM60" s="97"/>
      <c r="RHN60" s="145"/>
      <c r="RHO60" s="202"/>
      <c r="RHP60" s="146"/>
      <c r="RHQ60" s="98"/>
      <c r="RHR60" s="97"/>
      <c r="RHS60" s="97"/>
      <c r="RHT60" s="97"/>
      <c r="RHU60" s="97"/>
      <c r="RHV60" s="79"/>
      <c r="RHW60" s="79"/>
      <c r="RHX60" s="137"/>
      <c r="RHY60" s="96"/>
      <c r="RHZ60" s="79"/>
      <c r="RIA60" s="79"/>
      <c r="RIB60" s="79"/>
      <c r="RIC60" s="102"/>
      <c r="RID60" s="60"/>
      <c r="RIE60" s="61"/>
      <c r="RIF60" s="97"/>
      <c r="RIG60" s="97"/>
      <c r="RIH60" s="97"/>
      <c r="RII60" s="104"/>
      <c r="RIJ60" s="97"/>
      <c r="RIK60" s="97"/>
      <c r="RIL60" s="97"/>
      <c r="RIM60" s="145"/>
      <c r="RIN60" s="202"/>
      <c r="RIO60" s="146"/>
      <c r="RIP60" s="98"/>
      <c r="RIQ60" s="97"/>
      <c r="RIR60" s="97"/>
      <c r="RIS60" s="97"/>
      <c r="RIT60" s="97"/>
      <c r="RIU60" s="79"/>
      <c r="RIV60" s="79"/>
      <c r="RIW60" s="137"/>
      <c r="RIX60" s="96"/>
      <c r="RIY60" s="79"/>
      <c r="RIZ60" s="79"/>
      <c r="RJA60" s="79"/>
      <c r="RJB60" s="102"/>
      <c r="RJC60" s="60"/>
      <c r="RJD60" s="61"/>
      <c r="RJE60" s="97"/>
      <c r="RJF60" s="97"/>
      <c r="RJG60" s="97"/>
      <c r="RJH60" s="104"/>
      <c r="RJI60" s="97"/>
      <c r="RJJ60" s="97"/>
      <c r="RJK60" s="97"/>
      <c r="RJL60" s="145"/>
      <c r="RJM60" s="202"/>
      <c r="RJN60" s="146"/>
      <c r="RJO60" s="98"/>
      <c r="RJP60" s="97"/>
      <c r="RJQ60" s="97"/>
      <c r="RJR60" s="97"/>
      <c r="RJS60" s="97"/>
      <c r="RJT60" s="79"/>
      <c r="RJU60" s="79"/>
      <c r="RJV60" s="137"/>
      <c r="RJW60" s="96"/>
      <c r="RJX60" s="79"/>
      <c r="RJY60" s="79"/>
      <c r="RJZ60" s="79"/>
      <c r="RKA60" s="102"/>
      <c r="RKB60" s="60"/>
      <c r="RKC60" s="61"/>
      <c r="RKD60" s="97"/>
      <c r="RKE60" s="97"/>
      <c r="RKF60" s="97"/>
      <c r="RKG60" s="104"/>
      <c r="RKH60" s="97"/>
      <c r="RKI60" s="97"/>
      <c r="RKJ60" s="97"/>
      <c r="RKK60" s="145"/>
      <c r="RKL60" s="202"/>
      <c r="RKM60" s="146"/>
      <c r="RKN60" s="98"/>
      <c r="RKO60" s="97"/>
      <c r="RKP60" s="97"/>
      <c r="RKQ60" s="97"/>
      <c r="RKR60" s="97"/>
      <c r="RKS60" s="79"/>
      <c r="RKT60" s="79"/>
      <c r="RKU60" s="137"/>
      <c r="RKV60" s="96"/>
      <c r="RKW60" s="79"/>
      <c r="RKX60" s="79"/>
      <c r="RKY60" s="79"/>
      <c r="RKZ60" s="102"/>
      <c r="RLA60" s="60"/>
      <c r="RLB60" s="61"/>
      <c r="RLC60" s="97"/>
      <c r="RLD60" s="97"/>
      <c r="RLE60" s="97"/>
      <c r="RLF60" s="104"/>
      <c r="RLG60" s="97"/>
      <c r="RLH60" s="97"/>
      <c r="RLI60" s="97"/>
      <c r="RLJ60" s="145"/>
      <c r="RLK60" s="202"/>
      <c r="RLL60" s="146"/>
      <c r="RLM60" s="98"/>
      <c r="RLN60" s="97"/>
      <c r="RLO60" s="97"/>
      <c r="RLP60" s="97"/>
      <c r="RLQ60" s="97"/>
      <c r="RLR60" s="79"/>
      <c r="RLS60" s="79"/>
      <c r="RLT60" s="137"/>
      <c r="RLU60" s="96"/>
      <c r="RLV60" s="79"/>
      <c r="RLW60" s="79"/>
      <c r="RLX60" s="79"/>
      <c r="RLY60" s="102"/>
      <c r="RLZ60" s="60"/>
      <c r="RMA60" s="61"/>
      <c r="RMB60" s="97"/>
      <c r="RMC60" s="97"/>
      <c r="RMD60" s="97"/>
      <c r="RME60" s="104"/>
      <c r="RMF60" s="97"/>
      <c r="RMG60" s="97"/>
      <c r="RMH60" s="97"/>
      <c r="RMI60" s="145"/>
      <c r="RMJ60" s="202"/>
      <c r="RMK60" s="146"/>
      <c r="RML60" s="98"/>
      <c r="RMM60" s="97"/>
      <c r="RMN60" s="97"/>
      <c r="RMO60" s="97"/>
      <c r="RMP60" s="97"/>
      <c r="RMQ60" s="79"/>
      <c r="RMR60" s="79"/>
      <c r="RMS60" s="137"/>
      <c r="RMT60" s="96"/>
      <c r="RMU60" s="79"/>
      <c r="RMV60" s="79"/>
      <c r="RMW60" s="79"/>
      <c r="RMX60" s="102"/>
      <c r="RMY60" s="60"/>
      <c r="RMZ60" s="61"/>
      <c r="RNA60" s="97"/>
      <c r="RNB60" s="97"/>
      <c r="RNC60" s="97"/>
      <c r="RND60" s="104"/>
      <c r="RNE60" s="97"/>
      <c r="RNF60" s="97"/>
      <c r="RNG60" s="97"/>
      <c r="RNH60" s="145"/>
      <c r="RNI60" s="202"/>
      <c r="RNJ60" s="146"/>
      <c r="RNK60" s="98"/>
      <c r="RNL60" s="97"/>
      <c r="RNM60" s="97"/>
      <c r="RNN60" s="97"/>
      <c r="RNO60" s="97"/>
      <c r="RNP60" s="79"/>
      <c r="RNQ60" s="79"/>
      <c r="RNR60" s="137"/>
      <c r="RNS60" s="96"/>
      <c r="RNT60" s="79"/>
      <c r="RNU60" s="79"/>
      <c r="RNV60" s="79"/>
      <c r="RNW60" s="102"/>
      <c r="RNX60" s="60"/>
      <c r="RNY60" s="61"/>
      <c r="RNZ60" s="97"/>
      <c r="ROA60" s="97"/>
      <c r="ROB60" s="97"/>
      <c r="ROC60" s="104"/>
      <c r="ROD60" s="97"/>
      <c r="ROE60" s="97"/>
      <c r="ROF60" s="97"/>
      <c r="ROG60" s="145"/>
      <c r="ROH60" s="202"/>
      <c r="ROI60" s="146"/>
      <c r="ROJ60" s="98"/>
      <c r="ROK60" s="97"/>
      <c r="ROL60" s="97"/>
      <c r="ROM60" s="97"/>
      <c r="RON60" s="97"/>
      <c r="ROO60" s="79"/>
      <c r="ROP60" s="79"/>
      <c r="ROQ60" s="137"/>
      <c r="ROR60" s="96"/>
      <c r="ROS60" s="79"/>
      <c r="ROT60" s="79"/>
      <c r="ROU60" s="79"/>
      <c r="ROV60" s="102"/>
      <c r="ROW60" s="60"/>
      <c r="ROX60" s="61"/>
      <c r="ROY60" s="97"/>
      <c r="ROZ60" s="97"/>
      <c r="RPA60" s="97"/>
      <c r="RPB60" s="104"/>
      <c r="RPC60" s="97"/>
      <c r="RPD60" s="97"/>
      <c r="RPE60" s="97"/>
      <c r="RPF60" s="145"/>
      <c r="RPG60" s="202"/>
      <c r="RPH60" s="146"/>
      <c r="RPI60" s="98"/>
      <c r="RPJ60" s="97"/>
      <c r="RPK60" s="97"/>
      <c r="RPL60" s="97"/>
      <c r="RPM60" s="97"/>
      <c r="RPN60" s="79"/>
      <c r="RPO60" s="79"/>
      <c r="RPP60" s="137"/>
      <c r="RPQ60" s="96"/>
      <c r="RPR60" s="79"/>
      <c r="RPS60" s="79"/>
      <c r="RPT60" s="79"/>
      <c r="RPU60" s="102"/>
      <c r="RPV60" s="60"/>
      <c r="RPW60" s="61"/>
      <c r="RPX60" s="97"/>
      <c r="RPY60" s="97"/>
      <c r="RPZ60" s="97"/>
      <c r="RQA60" s="104"/>
      <c r="RQB60" s="97"/>
      <c r="RQC60" s="97"/>
      <c r="RQD60" s="97"/>
      <c r="RQE60" s="145"/>
      <c r="RQF60" s="202"/>
      <c r="RQG60" s="146"/>
      <c r="RQH60" s="98"/>
      <c r="RQI60" s="97"/>
      <c r="RQJ60" s="97"/>
      <c r="RQK60" s="97"/>
      <c r="RQL60" s="97"/>
      <c r="RQM60" s="79"/>
      <c r="RQN60" s="79"/>
      <c r="RQO60" s="137"/>
      <c r="RQP60" s="96"/>
      <c r="RQQ60" s="79"/>
      <c r="RQR60" s="79"/>
      <c r="RQS60" s="79"/>
      <c r="RQT60" s="102"/>
      <c r="RQU60" s="60"/>
      <c r="RQV60" s="61"/>
      <c r="RQW60" s="97"/>
      <c r="RQX60" s="97"/>
      <c r="RQY60" s="97"/>
      <c r="RQZ60" s="104"/>
      <c r="RRA60" s="97"/>
      <c r="RRB60" s="97"/>
      <c r="RRC60" s="97"/>
      <c r="RRD60" s="145"/>
      <c r="RRE60" s="202"/>
      <c r="RRF60" s="146"/>
      <c r="RRG60" s="98"/>
      <c r="RRH60" s="97"/>
      <c r="RRI60" s="97"/>
      <c r="RRJ60" s="97"/>
      <c r="RRK60" s="97"/>
      <c r="RRL60" s="79"/>
      <c r="RRM60" s="79"/>
      <c r="RRN60" s="137"/>
      <c r="RRO60" s="96"/>
      <c r="RRP60" s="79"/>
      <c r="RRQ60" s="79"/>
      <c r="RRR60" s="79"/>
      <c r="RRS60" s="102"/>
      <c r="RRT60" s="60"/>
      <c r="RRU60" s="61"/>
      <c r="RRV60" s="97"/>
      <c r="RRW60" s="97"/>
      <c r="RRX60" s="97"/>
      <c r="RRY60" s="104"/>
      <c r="RRZ60" s="97"/>
      <c r="RSA60" s="97"/>
      <c r="RSB60" s="97"/>
      <c r="RSC60" s="145"/>
      <c r="RSD60" s="202"/>
      <c r="RSE60" s="146"/>
      <c r="RSF60" s="98"/>
      <c r="RSG60" s="97"/>
      <c r="RSH60" s="97"/>
      <c r="RSI60" s="97"/>
      <c r="RSJ60" s="97"/>
      <c r="RSK60" s="79"/>
      <c r="RSL60" s="79"/>
      <c r="RSM60" s="137"/>
      <c r="RSN60" s="96"/>
      <c r="RSO60" s="79"/>
      <c r="RSP60" s="79"/>
      <c r="RSQ60" s="79"/>
      <c r="RSR60" s="102"/>
      <c r="RSS60" s="60"/>
      <c r="RST60" s="61"/>
      <c r="RSU60" s="97"/>
      <c r="RSV60" s="97"/>
      <c r="RSW60" s="97"/>
      <c r="RSX60" s="104"/>
      <c r="RSY60" s="97"/>
      <c r="RSZ60" s="97"/>
      <c r="RTA60" s="97"/>
      <c r="RTB60" s="145"/>
      <c r="RTC60" s="202"/>
      <c r="RTD60" s="146"/>
      <c r="RTE60" s="98"/>
      <c r="RTF60" s="97"/>
      <c r="RTG60" s="97"/>
      <c r="RTH60" s="97"/>
      <c r="RTI60" s="97"/>
      <c r="RTJ60" s="79"/>
      <c r="RTK60" s="79"/>
      <c r="RTL60" s="137"/>
      <c r="RTM60" s="96"/>
      <c r="RTN60" s="79"/>
      <c r="RTO60" s="79"/>
      <c r="RTP60" s="79"/>
      <c r="RTQ60" s="102"/>
      <c r="RTR60" s="60"/>
      <c r="RTS60" s="61"/>
      <c r="RTT60" s="97"/>
      <c r="RTU60" s="97"/>
      <c r="RTV60" s="97"/>
      <c r="RTW60" s="104"/>
      <c r="RTX60" s="97"/>
      <c r="RTY60" s="97"/>
      <c r="RTZ60" s="97"/>
      <c r="RUA60" s="145"/>
      <c r="RUB60" s="202"/>
      <c r="RUC60" s="146"/>
      <c r="RUD60" s="98"/>
      <c r="RUE60" s="97"/>
      <c r="RUF60" s="97"/>
      <c r="RUG60" s="97"/>
      <c r="RUH60" s="97"/>
      <c r="RUI60" s="79"/>
      <c r="RUJ60" s="79"/>
      <c r="RUK60" s="137"/>
      <c r="RUL60" s="96"/>
      <c r="RUM60" s="79"/>
      <c r="RUN60" s="79"/>
      <c r="RUO60" s="79"/>
      <c r="RUP60" s="102"/>
      <c r="RUQ60" s="60"/>
      <c r="RUR60" s="61"/>
      <c r="RUS60" s="97"/>
      <c r="RUT60" s="97"/>
      <c r="RUU60" s="97"/>
      <c r="RUV60" s="104"/>
      <c r="RUW60" s="97"/>
      <c r="RUX60" s="97"/>
      <c r="RUY60" s="97"/>
      <c r="RUZ60" s="145"/>
      <c r="RVA60" s="202"/>
      <c r="RVB60" s="146"/>
      <c r="RVC60" s="98"/>
      <c r="RVD60" s="97"/>
      <c r="RVE60" s="97"/>
      <c r="RVF60" s="97"/>
      <c r="RVG60" s="97"/>
      <c r="RVH60" s="79"/>
      <c r="RVI60" s="79"/>
      <c r="RVJ60" s="137"/>
      <c r="RVK60" s="96"/>
      <c r="RVL60" s="79"/>
      <c r="RVM60" s="79"/>
      <c r="RVN60" s="79"/>
      <c r="RVO60" s="102"/>
      <c r="RVP60" s="60"/>
      <c r="RVQ60" s="61"/>
      <c r="RVR60" s="97"/>
      <c r="RVS60" s="97"/>
      <c r="RVT60" s="97"/>
      <c r="RVU60" s="104"/>
      <c r="RVV60" s="97"/>
      <c r="RVW60" s="97"/>
      <c r="RVX60" s="97"/>
      <c r="RVY60" s="145"/>
      <c r="RVZ60" s="202"/>
      <c r="RWA60" s="146"/>
      <c r="RWB60" s="98"/>
      <c r="RWC60" s="97"/>
      <c r="RWD60" s="97"/>
      <c r="RWE60" s="97"/>
      <c r="RWF60" s="97"/>
      <c r="RWG60" s="79"/>
      <c r="RWH60" s="79"/>
      <c r="RWI60" s="137"/>
      <c r="RWJ60" s="96"/>
      <c r="RWK60" s="79"/>
      <c r="RWL60" s="79"/>
      <c r="RWM60" s="79"/>
      <c r="RWN60" s="102"/>
      <c r="RWO60" s="60"/>
      <c r="RWP60" s="61"/>
      <c r="RWQ60" s="97"/>
      <c r="RWR60" s="97"/>
      <c r="RWS60" s="97"/>
      <c r="RWT60" s="104"/>
      <c r="RWU60" s="97"/>
      <c r="RWV60" s="97"/>
      <c r="RWW60" s="97"/>
      <c r="RWX60" s="145"/>
      <c r="RWY60" s="202"/>
      <c r="RWZ60" s="146"/>
      <c r="RXA60" s="98"/>
      <c r="RXB60" s="97"/>
      <c r="RXC60" s="97"/>
      <c r="RXD60" s="97"/>
      <c r="RXE60" s="97"/>
      <c r="RXF60" s="79"/>
      <c r="RXG60" s="79"/>
      <c r="RXH60" s="137"/>
      <c r="RXI60" s="96"/>
      <c r="RXJ60" s="79"/>
      <c r="RXK60" s="79"/>
      <c r="RXL60" s="79"/>
      <c r="RXM60" s="102"/>
      <c r="RXN60" s="60"/>
      <c r="RXO60" s="61"/>
      <c r="RXP60" s="97"/>
      <c r="RXQ60" s="97"/>
      <c r="RXR60" s="97"/>
      <c r="RXS60" s="104"/>
      <c r="RXT60" s="97"/>
      <c r="RXU60" s="97"/>
      <c r="RXV60" s="97"/>
      <c r="RXW60" s="145"/>
      <c r="RXX60" s="202"/>
      <c r="RXY60" s="146"/>
      <c r="RXZ60" s="98"/>
      <c r="RYA60" s="97"/>
      <c r="RYB60" s="97"/>
      <c r="RYC60" s="97"/>
      <c r="RYD60" s="97"/>
      <c r="RYE60" s="79"/>
      <c r="RYF60" s="79"/>
      <c r="RYG60" s="137"/>
      <c r="RYH60" s="96"/>
      <c r="RYI60" s="79"/>
      <c r="RYJ60" s="79"/>
      <c r="RYK60" s="79"/>
      <c r="RYL60" s="102"/>
      <c r="RYM60" s="60"/>
      <c r="RYN60" s="61"/>
      <c r="RYO60" s="97"/>
      <c r="RYP60" s="97"/>
      <c r="RYQ60" s="97"/>
      <c r="RYR60" s="104"/>
      <c r="RYS60" s="97"/>
      <c r="RYT60" s="97"/>
      <c r="RYU60" s="97"/>
      <c r="RYV60" s="145"/>
      <c r="RYW60" s="202"/>
      <c r="RYX60" s="146"/>
      <c r="RYY60" s="98"/>
      <c r="RYZ60" s="97"/>
      <c r="RZA60" s="97"/>
      <c r="RZB60" s="97"/>
      <c r="RZC60" s="97"/>
      <c r="RZD60" s="79"/>
      <c r="RZE60" s="79"/>
      <c r="RZF60" s="137"/>
      <c r="RZG60" s="96"/>
      <c r="RZH60" s="79"/>
      <c r="RZI60" s="79"/>
      <c r="RZJ60" s="79"/>
      <c r="RZK60" s="102"/>
      <c r="RZL60" s="60"/>
      <c r="RZM60" s="61"/>
      <c r="RZN60" s="97"/>
      <c r="RZO60" s="97"/>
      <c r="RZP60" s="97"/>
      <c r="RZQ60" s="104"/>
      <c r="RZR60" s="97"/>
      <c r="RZS60" s="97"/>
      <c r="RZT60" s="97"/>
      <c r="RZU60" s="145"/>
      <c r="RZV60" s="202"/>
      <c r="RZW60" s="146"/>
      <c r="RZX60" s="98"/>
      <c r="RZY60" s="97"/>
      <c r="RZZ60" s="97"/>
      <c r="SAA60" s="97"/>
      <c r="SAB60" s="97"/>
      <c r="SAC60" s="79"/>
      <c r="SAD60" s="79"/>
      <c r="SAE60" s="137"/>
      <c r="SAF60" s="96"/>
      <c r="SAG60" s="79"/>
      <c r="SAH60" s="79"/>
      <c r="SAI60" s="79"/>
      <c r="SAJ60" s="102"/>
      <c r="SAK60" s="60"/>
      <c r="SAL60" s="61"/>
      <c r="SAM60" s="97"/>
      <c r="SAN60" s="97"/>
      <c r="SAO60" s="97"/>
      <c r="SAP60" s="104"/>
      <c r="SAQ60" s="97"/>
      <c r="SAR60" s="97"/>
      <c r="SAS60" s="97"/>
      <c r="SAT60" s="145"/>
      <c r="SAU60" s="202"/>
      <c r="SAV60" s="146"/>
      <c r="SAW60" s="98"/>
      <c r="SAX60" s="97"/>
      <c r="SAY60" s="97"/>
      <c r="SAZ60" s="97"/>
      <c r="SBA60" s="97"/>
      <c r="SBB60" s="79"/>
      <c r="SBC60" s="79"/>
      <c r="SBD60" s="137"/>
      <c r="SBE60" s="96"/>
      <c r="SBF60" s="79"/>
      <c r="SBG60" s="79"/>
      <c r="SBH60" s="79"/>
      <c r="SBI60" s="102"/>
      <c r="SBJ60" s="60"/>
      <c r="SBK60" s="61"/>
      <c r="SBL60" s="97"/>
      <c r="SBM60" s="97"/>
      <c r="SBN60" s="97"/>
      <c r="SBO60" s="104"/>
      <c r="SBP60" s="97"/>
      <c r="SBQ60" s="97"/>
      <c r="SBR60" s="97"/>
      <c r="SBS60" s="145"/>
      <c r="SBT60" s="202"/>
      <c r="SBU60" s="146"/>
      <c r="SBV60" s="98"/>
      <c r="SBW60" s="97"/>
      <c r="SBX60" s="97"/>
      <c r="SBY60" s="97"/>
      <c r="SBZ60" s="97"/>
      <c r="SCA60" s="79"/>
      <c r="SCB60" s="79"/>
      <c r="SCC60" s="137"/>
      <c r="SCD60" s="96"/>
      <c r="SCE60" s="79"/>
      <c r="SCF60" s="79"/>
      <c r="SCG60" s="79"/>
      <c r="SCH60" s="102"/>
      <c r="SCI60" s="60"/>
      <c r="SCJ60" s="61"/>
      <c r="SCK60" s="97"/>
      <c r="SCL60" s="97"/>
      <c r="SCM60" s="97"/>
      <c r="SCN60" s="104"/>
      <c r="SCO60" s="97"/>
      <c r="SCP60" s="97"/>
      <c r="SCQ60" s="97"/>
      <c r="SCR60" s="145"/>
      <c r="SCS60" s="202"/>
      <c r="SCT60" s="146"/>
      <c r="SCU60" s="98"/>
      <c r="SCV60" s="97"/>
      <c r="SCW60" s="97"/>
      <c r="SCX60" s="97"/>
      <c r="SCY60" s="97"/>
      <c r="SCZ60" s="79"/>
      <c r="SDA60" s="79"/>
      <c r="SDB60" s="137"/>
      <c r="SDC60" s="96"/>
      <c r="SDD60" s="79"/>
      <c r="SDE60" s="79"/>
      <c r="SDF60" s="79"/>
      <c r="SDG60" s="102"/>
      <c r="SDH60" s="60"/>
      <c r="SDI60" s="61"/>
      <c r="SDJ60" s="97"/>
      <c r="SDK60" s="97"/>
      <c r="SDL60" s="97"/>
      <c r="SDM60" s="104"/>
      <c r="SDN60" s="97"/>
      <c r="SDO60" s="97"/>
      <c r="SDP60" s="97"/>
      <c r="SDQ60" s="145"/>
      <c r="SDR60" s="202"/>
      <c r="SDS60" s="146"/>
      <c r="SDT60" s="98"/>
      <c r="SDU60" s="97"/>
      <c r="SDV60" s="97"/>
      <c r="SDW60" s="97"/>
      <c r="SDX60" s="97"/>
      <c r="SDY60" s="79"/>
      <c r="SDZ60" s="79"/>
      <c r="SEA60" s="137"/>
      <c r="SEB60" s="96"/>
      <c r="SEC60" s="79"/>
      <c r="SED60" s="79"/>
      <c r="SEE60" s="79"/>
      <c r="SEF60" s="102"/>
      <c r="SEG60" s="60"/>
      <c r="SEH60" s="61"/>
      <c r="SEI60" s="97"/>
      <c r="SEJ60" s="97"/>
      <c r="SEK60" s="97"/>
      <c r="SEL60" s="104"/>
      <c r="SEM60" s="97"/>
      <c r="SEN60" s="97"/>
      <c r="SEO60" s="97"/>
      <c r="SEP60" s="145"/>
      <c r="SEQ60" s="202"/>
      <c r="SER60" s="146"/>
      <c r="SES60" s="98"/>
      <c r="SET60" s="97"/>
      <c r="SEU60" s="97"/>
      <c r="SEV60" s="97"/>
      <c r="SEW60" s="97"/>
      <c r="SEX60" s="79"/>
      <c r="SEY60" s="79"/>
      <c r="SEZ60" s="137"/>
      <c r="SFA60" s="96"/>
      <c r="SFB60" s="79"/>
      <c r="SFC60" s="79"/>
      <c r="SFD60" s="79"/>
      <c r="SFE60" s="102"/>
      <c r="SFF60" s="60"/>
      <c r="SFG60" s="61"/>
      <c r="SFH60" s="97"/>
      <c r="SFI60" s="97"/>
      <c r="SFJ60" s="97"/>
      <c r="SFK60" s="104"/>
      <c r="SFL60" s="97"/>
      <c r="SFM60" s="97"/>
      <c r="SFN60" s="97"/>
      <c r="SFO60" s="145"/>
      <c r="SFP60" s="202"/>
      <c r="SFQ60" s="146"/>
      <c r="SFR60" s="98"/>
      <c r="SFS60" s="97"/>
      <c r="SFT60" s="97"/>
      <c r="SFU60" s="97"/>
      <c r="SFV60" s="97"/>
      <c r="SFW60" s="79"/>
      <c r="SFX60" s="79"/>
      <c r="SFY60" s="137"/>
      <c r="SFZ60" s="96"/>
      <c r="SGA60" s="79"/>
      <c r="SGB60" s="79"/>
      <c r="SGC60" s="79"/>
      <c r="SGD60" s="102"/>
      <c r="SGE60" s="60"/>
      <c r="SGF60" s="61"/>
      <c r="SGG60" s="97"/>
      <c r="SGH60" s="97"/>
      <c r="SGI60" s="97"/>
      <c r="SGJ60" s="104"/>
      <c r="SGK60" s="97"/>
      <c r="SGL60" s="97"/>
      <c r="SGM60" s="97"/>
      <c r="SGN60" s="145"/>
      <c r="SGO60" s="202"/>
      <c r="SGP60" s="146"/>
      <c r="SGQ60" s="98"/>
      <c r="SGR60" s="97"/>
      <c r="SGS60" s="97"/>
      <c r="SGT60" s="97"/>
      <c r="SGU60" s="97"/>
      <c r="SGV60" s="79"/>
      <c r="SGW60" s="79"/>
      <c r="SGX60" s="137"/>
      <c r="SGY60" s="96"/>
      <c r="SGZ60" s="79"/>
      <c r="SHA60" s="79"/>
      <c r="SHB60" s="79"/>
      <c r="SHC60" s="102"/>
      <c r="SHD60" s="60"/>
      <c r="SHE60" s="61"/>
      <c r="SHF60" s="97"/>
      <c r="SHG60" s="97"/>
      <c r="SHH60" s="97"/>
      <c r="SHI60" s="104"/>
      <c r="SHJ60" s="97"/>
      <c r="SHK60" s="97"/>
      <c r="SHL60" s="97"/>
      <c r="SHM60" s="145"/>
      <c r="SHN60" s="202"/>
      <c r="SHO60" s="146"/>
      <c r="SHP60" s="98"/>
      <c r="SHQ60" s="97"/>
      <c r="SHR60" s="97"/>
      <c r="SHS60" s="97"/>
      <c r="SHT60" s="97"/>
      <c r="SHU60" s="79"/>
      <c r="SHV60" s="79"/>
      <c r="SHW60" s="137"/>
      <c r="SHX60" s="96"/>
      <c r="SHY60" s="79"/>
      <c r="SHZ60" s="79"/>
      <c r="SIA60" s="79"/>
      <c r="SIB60" s="102"/>
      <c r="SIC60" s="60"/>
      <c r="SID60" s="61"/>
      <c r="SIE60" s="97"/>
      <c r="SIF60" s="97"/>
      <c r="SIG60" s="97"/>
      <c r="SIH60" s="104"/>
      <c r="SII60" s="97"/>
      <c r="SIJ60" s="97"/>
      <c r="SIK60" s="97"/>
      <c r="SIL60" s="145"/>
      <c r="SIM60" s="202"/>
      <c r="SIN60" s="146"/>
      <c r="SIO60" s="98"/>
      <c r="SIP60" s="97"/>
      <c r="SIQ60" s="97"/>
      <c r="SIR60" s="97"/>
      <c r="SIS60" s="97"/>
      <c r="SIT60" s="79"/>
      <c r="SIU60" s="79"/>
      <c r="SIV60" s="137"/>
      <c r="SIW60" s="96"/>
      <c r="SIX60" s="79"/>
      <c r="SIY60" s="79"/>
      <c r="SIZ60" s="79"/>
      <c r="SJA60" s="102"/>
      <c r="SJB60" s="60"/>
      <c r="SJC60" s="61"/>
      <c r="SJD60" s="97"/>
      <c r="SJE60" s="97"/>
      <c r="SJF60" s="97"/>
      <c r="SJG60" s="104"/>
      <c r="SJH60" s="97"/>
      <c r="SJI60" s="97"/>
      <c r="SJJ60" s="97"/>
      <c r="SJK60" s="145"/>
      <c r="SJL60" s="202"/>
      <c r="SJM60" s="146"/>
      <c r="SJN60" s="98"/>
      <c r="SJO60" s="97"/>
      <c r="SJP60" s="97"/>
      <c r="SJQ60" s="97"/>
      <c r="SJR60" s="97"/>
      <c r="SJS60" s="79"/>
      <c r="SJT60" s="79"/>
      <c r="SJU60" s="137"/>
      <c r="SJV60" s="96"/>
      <c r="SJW60" s="79"/>
      <c r="SJX60" s="79"/>
      <c r="SJY60" s="79"/>
      <c r="SJZ60" s="102"/>
      <c r="SKA60" s="60"/>
      <c r="SKB60" s="61"/>
      <c r="SKC60" s="97"/>
      <c r="SKD60" s="97"/>
      <c r="SKE60" s="97"/>
      <c r="SKF60" s="104"/>
      <c r="SKG60" s="97"/>
      <c r="SKH60" s="97"/>
      <c r="SKI60" s="97"/>
      <c r="SKJ60" s="145"/>
      <c r="SKK60" s="202"/>
      <c r="SKL60" s="146"/>
      <c r="SKM60" s="98"/>
      <c r="SKN60" s="97"/>
      <c r="SKO60" s="97"/>
      <c r="SKP60" s="97"/>
      <c r="SKQ60" s="97"/>
      <c r="SKR60" s="79"/>
      <c r="SKS60" s="79"/>
      <c r="SKT60" s="137"/>
      <c r="SKU60" s="96"/>
      <c r="SKV60" s="79"/>
      <c r="SKW60" s="79"/>
      <c r="SKX60" s="79"/>
      <c r="SKY60" s="102"/>
      <c r="SKZ60" s="60"/>
      <c r="SLA60" s="61"/>
      <c r="SLB60" s="97"/>
      <c r="SLC60" s="97"/>
      <c r="SLD60" s="97"/>
      <c r="SLE60" s="104"/>
      <c r="SLF60" s="97"/>
      <c r="SLG60" s="97"/>
      <c r="SLH60" s="97"/>
      <c r="SLI60" s="145"/>
      <c r="SLJ60" s="202"/>
      <c r="SLK60" s="146"/>
      <c r="SLL60" s="98"/>
      <c r="SLM60" s="97"/>
      <c r="SLN60" s="97"/>
      <c r="SLO60" s="97"/>
      <c r="SLP60" s="97"/>
      <c r="SLQ60" s="79"/>
      <c r="SLR60" s="79"/>
      <c r="SLS60" s="137"/>
      <c r="SLT60" s="96"/>
      <c r="SLU60" s="79"/>
      <c r="SLV60" s="79"/>
      <c r="SLW60" s="79"/>
      <c r="SLX60" s="102"/>
      <c r="SLY60" s="60"/>
      <c r="SLZ60" s="61"/>
      <c r="SMA60" s="97"/>
      <c r="SMB60" s="97"/>
      <c r="SMC60" s="97"/>
      <c r="SMD60" s="104"/>
      <c r="SME60" s="97"/>
      <c r="SMF60" s="97"/>
      <c r="SMG60" s="97"/>
      <c r="SMH60" s="145"/>
      <c r="SMI60" s="202"/>
      <c r="SMJ60" s="146"/>
      <c r="SMK60" s="98"/>
      <c r="SML60" s="97"/>
      <c r="SMM60" s="97"/>
      <c r="SMN60" s="97"/>
      <c r="SMO60" s="97"/>
      <c r="SMP60" s="79"/>
      <c r="SMQ60" s="79"/>
      <c r="SMR60" s="137"/>
      <c r="SMS60" s="96"/>
      <c r="SMT60" s="79"/>
      <c r="SMU60" s="79"/>
      <c r="SMV60" s="79"/>
      <c r="SMW60" s="102"/>
      <c r="SMX60" s="60"/>
      <c r="SMY60" s="61"/>
      <c r="SMZ60" s="97"/>
      <c r="SNA60" s="97"/>
      <c r="SNB60" s="97"/>
      <c r="SNC60" s="104"/>
      <c r="SND60" s="97"/>
      <c r="SNE60" s="97"/>
      <c r="SNF60" s="97"/>
      <c r="SNG60" s="145"/>
      <c r="SNH60" s="202"/>
      <c r="SNI60" s="146"/>
      <c r="SNJ60" s="98"/>
      <c r="SNK60" s="97"/>
      <c r="SNL60" s="97"/>
      <c r="SNM60" s="97"/>
      <c r="SNN60" s="97"/>
      <c r="SNO60" s="79"/>
      <c r="SNP60" s="79"/>
      <c r="SNQ60" s="137"/>
      <c r="SNR60" s="96"/>
      <c r="SNS60" s="79"/>
      <c r="SNT60" s="79"/>
      <c r="SNU60" s="79"/>
      <c r="SNV60" s="102"/>
      <c r="SNW60" s="60"/>
      <c r="SNX60" s="61"/>
      <c r="SNY60" s="97"/>
      <c r="SNZ60" s="97"/>
      <c r="SOA60" s="97"/>
      <c r="SOB60" s="104"/>
      <c r="SOC60" s="97"/>
      <c r="SOD60" s="97"/>
      <c r="SOE60" s="97"/>
      <c r="SOF60" s="145"/>
      <c r="SOG60" s="202"/>
      <c r="SOH60" s="146"/>
      <c r="SOI60" s="98"/>
      <c r="SOJ60" s="97"/>
      <c r="SOK60" s="97"/>
      <c r="SOL60" s="97"/>
      <c r="SOM60" s="97"/>
      <c r="SON60" s="79"/>
      <c r="SOO60" s="79"/>
      <c r="SOP60" s="137"/>
      <c r="SOQ60" s="96"/>
      <c r="SOR60" s="79"/>
      <c r="SOS60" s="79"/>
      <c r="SOT60" s="79"/>
      <c r="SOU60" s="102"/>
      <c r="SOV60" s="60"/>
      <c r="SOW60" s="61"/>
      <c r="SOX60" s="97"/>
      <c r="SOY60" s="97"/>
      <c r="SOZ60" s="97"/>
      <c r="SPA60" s="104"/>
      <c r="SPB60" s="97"/>
      <c r="SPC60" s="97"/>
      <c r="SPD60" s="97"/>
      <c r="SPE60" s="145"/>
      <c r="SPF60" s="202"/>
      <c r="SPG60" s="146"/>
      <c r="SPH60" s="98"/>
      <c r="SPI60" s="97"/>
      <c r="SPJ60" s="97"/>
      <c r="SPK60" s="97"/>
      <c r="SPL60" s="97"/>
      <c r="SPM60" s="79"/>
      <c r="SPN60" s="79"/>
      <c r="SPO60" s="137"/>
      <c r="SPP60" s="96"/>
      <c r="SPQ60" s="79"/>
      <c r="SPR60" s="79"/>
      <c r="SPS60" s="79"/>
      <c r="SPT60" s="102"/>
      <c r="SPU60" s="60"/>
      <c r="SPV60" s="61"/>
      <c r="SPW60" s="97"/>
      <c r="SPX60" s="97"/>
      <c r="SPY60" s="97"/>
      <c r="SPZ60" s="104"/>
      <c r="SQA60" s="97"/>
      <c r="SQB60" s="97"/>
      <c r="SQC60" s="97"/>
      <c r="SQD60" s="145"/>
      <c r="SQE60" s="202"/>
      <c r="SQF60" s="146"/>
      <c r="SQG60" s="98"/>
      <c r="SQH60" s="97"/>
      <c r="SQI60" s="97"/>
      <c r="SQJ60" s="97"/>
      <c r="SQK60" s="97"/>
      <c r="SQL60" s="79"/>
      <c r="SQM60" s="79"/>
      <c r="SQN60" s="137"/>
      <c r="SQO60" s="96"/>
      <c r="SQP60" s="79"/>
      <c r="SQQ60" s="79"/>
      <c r="SQR60" s="79"/>
      <c r="SQS60" s="102"/>
      <c r="SQT60" s="60"/>
      <c r="SQU60" s="61"/>
      <c r="SQV60" s="97"/>
      <c r="SQW60" s="97"/>
      <c r="SQX60" s="97"/>
      <c r="SQY60" s="104"/>
      <c r="SQZ60" s="97"/>
      <c r="SRA60" s="97"/>
      <c r="SRB60" s="97"/>
      <c r="SRC60" s="145"/>
      <c r="SRD60" s="202"/>
      <c r="SRE60" s="146"/>
      <c r="SRF60" s="98"/>
      <c r="SRG60" s="97"/>
      <c r="SRH60" s="97"/>
      <c r="SRI60" s="97"/>
      <c r="SRJ60" s="97"/>
      <c r="SRK60" s="79"/>
      <c r="SRL60" s="79"/>
      <c r="SRM60" s="137"/>
      <c r="SRN60" s="96"/>
      <c r="SRO60" s="79"/>
      <c r="SRP60" s="79"/>
      <c r="SRQ60" s="79"/>
      <c r="SRR60" s="102"/>
      <c r="SRS60" s="60"/>
      <c r="SRT60" s="61"/>
      <c r="SRU60" s="97"/>
      <c r="SRV60" s="97"/>
      <c r="SRW60" s="97"/>
      <c r="SRX60" s="104"/>
      <c r="SRY60" s="97"/>
      <c r="SRZ60" s="97"/>
      <c r="SSA60" s="97"/>
      <c r="SSB60" s="145"/>
      <c r="SSC60" s="202"/>
      <c r="SSD60" s="146"/>
      <c r="SSE60" s="98"/>
      <c r="SSF60" s="97"/>
      <c r="SSG60" s="97"/>
      <c r="SSH60" s="97"/>
      <c r="SSI60" s="97"/>
      <c r="SSJ60" s="79"/>
      <c r="SSK60" s="79"/>
      <c r="SSL60" s="137"/>
      <c r="SSM60" s="96"/>
      <c r="SSN60" s="79"/>
      <c r="SSO60" s="79"/>
      <c r="SSP60" s="79"/>
      <c r="SSQ60" s="102"/>
      <c r="SSR60" s="60"/>
      <c r="SSS60" s="61"/>
      <c r="SST60" s="97"/>
      <c r="SSU60" s="97"/>
      <c r="SSV60" s="97"/>
      <c r="SSW60" s="104"/>
      <c r="SSX60" s="97"/>
      <c r="SSY60" s="97"/>
      <c r="SSZ60" s="97"/>
      <c r="STA60" s="145"/>
      <c r="STB60" s="202"/>
      <c r="STC60" s="146"/>
      <c r="STD60" s="98"/>
      <c r="STE60" s="97"/>
      <c r="STF60" s="97"/>
      <c r="STG60" s="97"/>
      <c r="STH60" s="97"/>
      <c r="STI60" s="79"/>
      <c r="STJ60" s="79"/>
      <c r="STK60" s="137"/>
      <c r="STL60" s="96"/>
      <c r="STM60" s="79"/>
      <c r="STN60" s="79"/>
      <c r="STO60" s="79"/>
      <c r="STP60" s="102"/>
      <c r="STQ60" s="60"/>
      <c r="STR60" s="61"/>
      <c r="STS60" s="97"/>
      <c r="STT60" s="97"/>
      <c r="STU60" s="97"/>
      <c r="STV60" s="104"/>
      <c r="STW60" s="97"/>
      <c r="STX60" s="97"/>
      <c r="STY60" s="97"/>
      <c r="STZ60" s="145"/>
      <c r="SUA60" s="202"/>
      <c r="SUB60" s="146"/>
      <c r="SUC60" s="98"/>
      <c r="SUD60" s="97"/>
      <c r="SUE60" s="97"/>
      <c r="SUF60" s="97"/>
      <c r="SUG60" s="97"/>
      <c r="SUH60" s="79"/>
      <c r="SUI60" s="79"/>
      <c r="SUJ60" s="137"/>
      <c r="SUK60" s="96"/>
      <c r="SUL60" s="79"/>
      <c r="SUM60" s="79"/>
      <c r="SUN60" s="79"/>
      <c r="SUO60" s="102"/>
      <c r="SUP60" s="60"/>
      <c r="SUQ60" s="61"/>
      <c r="SUR60" s="97"/>
      <c r="SUS60" s="97"/>
      <c r="SUT60" s="97"/>
      <c r="SUU60" s="104"/>
      <c r="SUV60" s="97"/>
      <c r="SUW60" s="97"/>
      <c r="SUX60" s="97"/>
      <c r="SUY60" s="145"/>
      <c r="SUZ60" s="202"/>
      <c r="SVA60" s="146"/>
      <c r="SVB60" s="98"/>
      <c r="SVC60" s="97"/>
      <c r="SVD60" s="97"/>
      <c r="SVE60" s="97"/>
      <c r="SVF60" s="97"/>
      <c r="SVG60" s="79"/>
      <c r="SVH60" s="79"/>
      <c r="SVI60" s="137"/>
      <c r="SVJ60" s="96"/>
      <c r="SVK60" s="79"/>
      <c r="SVL60" s="79"/>
      <c r="SVM60" s="79"/>
      <c r="SVN60" s="102"/>
      <c r="SVO60" s="60"/>
      <c r="SVP60" s="61"/>
      <c r="SVQ60" s="97"/>
      <c r="SVR60" s="97"/>
      <c r="SVS60" s="97"/>
      <c r="SVT60" s="104"/>
      <c r="SVU60" s="97"/>
      <c r="SVV60" s="97"/>
      <c r="SVW60" s="97"/>
      <c r="SVX60" s="145"/>
      <c r="SVY60" s="202"/>
      <c r="SVZ60" s="146"/>
      <c r="SWA60" s="98"/>
      <c r="SWB60" s="97"/>
      <c r="SWC60" s="97"/>
      <c r="SWD60" s="97"/>
      <c r="SWE60" s="97"/>
      <c r="SWF60" s="79"/>
      <c r="SWG60" s="79"/>
      <c r="SWH60" s="137"/>
      <c r="SWI60" s="96"/>
      <c r="SWJ60" s="79"/>
      <c r="SWK60" s="79"/>
      <c r="SWL60" s="79"/>
      <c r="SWM60" s="102"/>
      <c r="SWN60" s="60"/>
      <c r="SWO60" s="61"/>
      <c r="SWP60" s="97"/>
      <c r="SWQ60" s="97"/>
      <c r="SWR60" s="97"/>
      <c r="SWS60" s="104"/>
      <c r="SWT60" s="97"/>
      <c r="SWU60" s="97"/>
      <c r="SWV60" s="97"/>
      <c r="SWW60" s="145"/>
      <c r="SWX60" s="202"/>
      <c r="SWY60" s="146"/>
      <c r="SWZ60" s="98"/>
      <c r="SXA60" s="97"/>
      <c r="SXB60" s="97"/>
      <c r="SXC60" s="97"/>
      <c r="SXD60" s="97"/>
      <c r="SXE60" s="79"/>
      <c r="SXF60" s="79"/>
      <c r="SXG60" s="137"/>
      <c r="SXH60" s="96"/>
      <c r="SXI60" s="79"/>
      <c r="SXJ60" s="79"/>
      <c r="SXK60" s="79"/>
      <c r="SXL60" s="102"/>
      <c r="SXM60" s="60"/>
      <c r="SXN60" s="61"/>
      <c r="SXO60" s="97"/>
      <c r="SXP60" s="97"/>
      <c r="SXQ60" s="97"/>
      <c r="SXR60" s="104"/>
      <c r="SXS60" s="97"/>
      <c r="SXT60" s="97"/>
      <c r="SXU60" s="97"/>
      <c r="SXV60" s="145"/>
      <c r="SXW60" s="202"/>
      <c r="SXX60" s="146"/>
      <c r="SXY60" s="98"/>
      <c r="SXZ60" s="97"/>
      <c r="SYA60" s="97"/>
      <c r="SYB60" s="97"/>
      <c r="SYC60" s="97"/>
      <c r="SYD60" s="79"/>
      <c r="SYE60" s="79"/>
      <c r="SYF60" s="137"/>
      <c r="SYG60" s="96"/>
      <c r="SYH60" s="79"/>
      <c r="SYI60" s="79"/>
      <c r="SYJ60" s="79"/>
      <c r="SYK60" s="102"/>
      <c r="SYL60" s="60"/>
      <c r="SYM60" s="61"/>
      <c r="SYN60" s="97"/>
      <c r="SYO60" s="97"/>
      <c r="SYP60" s="97"/>
      <c r="SYQ60" s="104"/>
      <c r="SYR60" s="97"/>
      <c r="SYS60" s="97"/>
      <c r="SYT60" s="97"/>
      <c r="SYU60" s="145"/>
      <c r="SYV60" s="202"/>
      <c r="SYW60" s="146"/>
      <c r="SYX60" s="98"/>
      <c r="SYY60" s="97"/>
      <c r="SYZ60" s="97"/>
      <c r="SZA60" s="97"/>
      <c r="SZB60" s="97"/>
      <c r="SZC60" s="79"/>
      <c r="SZD60" s="79"/>
      <c r="SZE60" s="137"/>
      <c r="SZF60" s="96"/>
      <c r="SZG60" s="79"/>
      <c r="SZH60" s="79"/>
      <c r="SZI60" s="79"/>
      <c r="SZJ60" s="102"/>
      <c r="SZK60" s="60"/>
      <c r="SZL60" s="61"/>
      <c r="SZM60" s="97"/>
      <c r="SZN60" s="97"/>
      <c r="SZO60" s="97"/>
      <c r="SZP60" s="104"/>
      <c r="SZQ60" s="97"/>
      <c r="SZR60" s="97"/>
      <c r="SZS60" s="97"/>
      <c r="SZT60" s="145"/>
      <c r="SZU60" s="202"/>
      <c r="SZV60" s="146"/>
      <c r="SZW60" s="98"/>
      <c r="SZX60" s="97"/>
      <c r="SZY60" s="97"/>
      <c r="SZZ60" s="97"/>
      <c r="TAA60" s="97"/>
      <c r="TAB60" s="79"/>
      <c r="TAC60" s="79"/>
      <c r="TAD60" s="137"/>
      <c r="TAE60" s="96"/>
      <c r="TAF60" s="79"/>
      <c r="TAG60" s="79"/>
      <c r="TAH60" s="79"/>
      <c r="TAI60" s="102"/>
      <c r="TAJ60" s="60"/>
      <c r="TAK60" s="61"/>
      <c r="TAL60" s="97"/>
      <c r="TAM60" s="97"/>
      <c r="TAN60" s="97"/>
      <c r="TAO60" s="104"/>
      <c r="TAP60" s="97"/>
      <c r="TAQ60" s="97"/>
      <c r="TAR60" s="97"/>
      <c r="TAS60" s="145"/>
      <c r="TAT60" s="202"/>
      <c r="TAU60" s="146"/>
      <c r="TAV60" s="98"/>
      <c r="TAW60" s="97"/>
      <c r="TAX60" s="97"/>
      <c r="TAY60" s="97"/>
      <c r="TAZ60" s="97"/>
      <c r="TBA60" s="79"/>
      <c r="TBB60" s="79"/>
      <c r="TBC60" s="137"/>
      <c r="TBD60" s="96"/>
      <c r="TBE60" s="79"/>
      <c r="TBF60" s="79"/>
      <c r="TBG60" s="79"/>
      <c r="TBH60" s="102"/>
      <c r="TBI60" s="60"/>
      <c r="TBJ60" s="61"/>
      <c r="TBK60" s="97"/>
      <c r="TBL60" s="97"/>
      <c r="TBM60" s="97"/>
      <c r="TBN60" s="104"/>
      <c r="TBO60" s="97"/>
      <c r="TBP60" s="97"/>
      <c r="TBQ60" s="97"/>
      <c r="TBR60" s="145"/>
      <c r="TBS60" s="202"/>
      <c r="TBT60" s="146"/>
      <c r="TBU60" s="98"/>
      <c r="TBV60" s="97"/>
      <c r="TBW60" s="97"/>
      <c r="TBX60" s="97"/>
      <c r="TBY60" s="97"/>
      <c r="TBZ60" s="79"/>
      <c r="TCA60" s="79"/>
      <c r="TCB60" s="137"/>
      <c r="TCC60" s="96"/>
      <c r="TCD60" s="79"/>
      <c r="TCE60" s="79"/>
      <c r="TCF60" s="79"/>
      <c r="TCG60" s="102"/>
      <c r="TCH60" s="60"/>
      <c r="TCI60" s="61"/>
      <c r="TCJ60" s="97"/>
      <c r="TCK60" s="97"/>
      <c r="TCL60" s="97"/>
      <c r="TCM60" s="104"/>
      <c r="TCN60" s="97"/>
      <c r="TCO60" s="97"/>
      <c r="TCP60" s="97"/>
      <c r="TCQ60" s="145"/>
      <c r="TCR60" s="202"/>
      <c r="TCS60" s="146"/>
      <c r="TCT60" s="98"/>
      <c r="TCU60" s="97"/>
      <c r="TCV60" s="97"/>
      <c r="TCW60" s="97"/>
      <c r="TCX60" s="97"/>
      <c r="TCY60" s="79"/>
      <c r="TCZ60" s="79"/>
      <c r="TDA60" s="137"/>
      <c r="TDB60" s="96"/>
      <c r="TDC60" s="79"/>
      <c r="TDD60" s="79"/>
      <c r="TDE60" s="79"/>
      <c r="TDF60" s="102"/>
      <c r="TDG60" s="60"/>
      <c r="TDH60" s="61"/>
      <c r="TDI60" s="97"/>
      <c r="TDJ60" s="97"/>
      <c r="TDK60" s="97"/>
      <c r="TDL60" s="104"/>
      <c r="TDM60" s="97"/>
      <c r="TDN60" s="97"/>
      <c r="TDO60" s="97"/>
      <c r="TDP60" s="145"/>
      <c r="TDQ60" s="202"/>
      <c r="TDR60" s="146"/>
      <c r="TDS60" s="98"/>
      <c r="TDT60" s="97"/>
      <c r="TDU60" s="97"/>
      <c r="TDV60" s="97"/>
      <c r="TDW60" s="97"/>
      <c r="TDX60" s="79"/>
      <c r="TDY60" s="79"/>
      <c r="TDZ60" s="137"/>
      <c r="TEA60" s="96"/>
      <c r="TEB60" s="79"/>
      <c r="TEC60" s="79"/>
      <c r="TED60" s="79"/>
      <c r="TEE60" s="102"/>
      <c r="TEF60" s="60"/>
      <c r="TEG60" s="61"/>
      <c r="TEH60" s="97"/>
      <c r="TEI60" s="97"/>
      <c r="TEJ60" s="97"/>
      <c r="TEK60" s="104"/>
      <c r="TEL60" s="97"/>
      <c r="TEM60" s="97"/>
      <c r="TEN60" s="97"/>
      <c r="TEO60" s="145"/>
      <c r="TEP60" s="202"/>
      <c r="TEQ60" s="146"/>
      <c r="TER60" s="98"/>
      <c r="TES60" s="97"/>
      <c r="TET60" s="97"/>
      <c r="TEU60" s="97"/>
      <c r="TEV60" s="97"/>
      <c r="TEW60" s="79"/>
      <c r="TEX60" s="79"/>
      <c r="TEY60" s="137"/>
      <c r="TEZ60" s="96"/>
      <c r="TFA60" s="79"/>
      <c r="TFB60" s="79"/>
      <c r="TFC60" s="79"/>
      <c r="TFD60" s="102"/>
      <c r="TFE60" s="60"/>
      <c r="TFF60" s="61"/>
      <c r="TFG60" s="97"/>
      <c r="TFH60" s="97"/>
      <c r="TFI60" s="97"/>
      <c r="TFJ60" s="104"/>
      <c r="TFK60" s="97"/>
      <c r="TFL60" s="97"/>
      <c r="TFM60" s="97"/>
      <c r="TFN60" s="145"/>
      <c r="TFO60" s="202"/>
      <c r="TFP60" s="146"/>
      <c r="TFQ60" s="98"/>
      <c r="TFR60" s="97"/>
      <c r="TFS60" s="97"/>
      <c r="TFT60" s="97"/>
      <c r="TFU60" s="97"/>
      <c r="TFV60" s="79"/>
      <c r="TFW60" s="79"/>
      <c r="TFX60" s="137"/>
      <c r="TFY60" s="96"/>
      <c r="TFZ60" s="79"/>
      <c r="TGA60" s="79"/>
      <c r="TGB60" s="79"/>
      <c r="TGC60" s="102"/>
      <c r="TGD60" s="60"/>
      <c r="TGE60" s="61"/>
      <c r="TGF60" s="97"/>
      <c r="TGG60" s="97"/>
      <c r="TGH60" s="97"/>
      <c r="TGI60" s="104"/>
      <c r="TGJ60" s="97"/>
      <c r="TGK60" s="97"/>
      <c r="TGL60" s="97"/>
      <c r="TGM60" s="145"/>
      <c r="TGN60" s="202"/>
      <c r="TGO60" s="146"/>
      <c r="TGP60" s="98"/>
      <c r="TGQ60" s="97"/>
      <c r="TGR60" s="97"/>
      <c r="TGS60" s="97"/>
      <c r="TGT60" s="97"/>
      <c r="TGU60" s="79"/>
      <c r="TGV60" s="79"/>
      <c r="TGW60" s="137"/>
      <c r="TGX60" s="96"/>
      <c r="TGY60" s="79"/>
      <c r="TGZ60" s="79"/>
      <c r="THA60" s="79"/>
      <c r="THB60" s="102"/>
      <c r="THC60" s="60"/>
      <c r="THD60" s="61"/>
      <c r="THE60" s="97"/>
      <c r="THF60" s="97"/>
      <c r="THG60" s="97"/>
      <c r="THH60" s="104"/>
      <c r="THI60" s="97"/>
      <c r="THJ60" s="97"/>
      <c r="THK60" s="97"/>
      <c r="THL60" s="145"/>
      <c r="THM60" s="202"/>
      <c r="THN60" s="146"/>
      <c r="THO60" s="98"/>
      <c r="THP60" s="97"/>
      <c r="THQ60" s="97"/>
      <c r="THR60" s="97"/>
      <c r="THS60" s="97"/>
      <c r="THT60" s="79"/>
      <c r="THU60" s="79"/>
      <c r="THV60" s="137"/>
      <c r="THW60" s="96"/>
      <c r="THX60" s="79"/>
      <c r="THY60" s="79"/>
      <c r="THZ60" s="79"/>
      <c r="TIA60" s="102"/>
      <c r="TIB60" s="60"/>
      <c r="TIC60" s="61"/>
      <c r="TID60" s="97"/>
      <c r="TIE60" s="97"/>
      <c r="TIF60" s="97"/>
      <c r="TIG60" s="104"/>
      <c r="TIH60" s="97"/>
      <c r="TII60" s="97"/>
      <c r="TIJ60" s="97"/>
      <c r="TIK60" s="145"/>
      <c r="TIL60" s="202"/>
      <c r="TIM60" s="146"/>
      <c r="TIN60" s="98"/>
      <c r="TIO60" s="97"/>
      <c r="TIP60" s="97"/>
      <c r="TIQ60" s="97"/>
      <c r="TIR60" s="97"/>
      <c r="TIS60" s="79"/>
      <c r="TIT60" s="79"/>
      <c r="TIU60" s="137"/>
      <c r="TIV60" s="96"/>
      <c r="TIW60" s="79"/>
      <c r="TIX60" s="79"/>
      <c r="TIY60" s="79"/>
      <c r="TIZ60" s="102"/>
      <c r="TJA60" s="60"/>
      <c r="TJB60" s="61"/>
      <c r="TJC60" s="97"/>
      <c r="TJD60" s="97"/>
      <c r="TJE60" s="97"/>
      <c r="TJF60" s="104"/>
      <c r="TJG60" s="97"/>
      <c r="TJH60" s="97"/>
      <c r="TJI60" s="97"/>
      <c r="TJJ60" s="145"/>
      <c r="TJK60" s="202"/>
      <c r="TJL60" s="146"/>
      <c r="TJM60" s="98"/>
      <c r="TJN60" s="97"/>
      <c r="TJO60" s="97"/>
      <c r="TJP60" s="97"/>
      <c r="TJQ60" s="97"/>
      <c r="TJR60" s="79"/>
      <c r="TJS60" s="79"/>
      <c r="TJT60" s="137"/>
      <c r="TJU60" s="96"/>
      <c r="TJV60" s="79"/>
      <c r="TJW60" s="79"/>
      <c r="TJX60" s="79"/>
      <c r="TJY60" s="102"/>
      <c r="TJZ60" s="60"/>
      <c r="TKA60" s="61"/>
      <c r="TKB60" s="97"/>
      <c r="TKC60" s="97"/>
      <c r="TKD60" s="97"/>
      <c r="TKE60" s="104"/>
      <c r="TKF60" s="97"/>
      <c r="TKG60" s="97"/>
      <c r="TKH60" s="97"/>
      <c r="TKI60" s="145"/>
      <c r="TKJ60" s="202"/>
      <c r="TKK60" s="146"/>
      <c r="TKL60" s="98"/>
      <c r="TKM60" s="97"/>
      <c r="TKN60" s="97"/>
      <c r="TKO60" s="97"/>
      <c r="TKP60" s="97"/>
      <c r="TKQ60" s="79"/>
      <c r="TKR60" s="79"/>
      <c r="TKS60" s="137"/>
      <c r="TKT60" s="96"/>
      <c r="TKU60" s="79"/>
      <c r="TKV60" s="79"/>
      <c r="TKW60" s="79"/>
      <c r="TKX60" s="102"/>
      <c r="TKY60" s="60"/>
      <c r="TKZ60" s="61"/>
      <c r="TLA60" s="97"/>
      <c r="TLB60" s="97"/>
      <c r="TLC60" s="97"/>
      <c r="TLD60" s="104"/>
      <c r="TLE60" s="97"/>
      <c r="TLF60" s="97"/>
      <c r="TLG60" s="97"/>
      <c r="TLH60" s="145"/>
      <c r="TLI60" s="202"/>
      <c r="TLJ60" s="146"/>
      <c r="TLK60" s="98"/>
      <c r="TLL60" s="97"/>
      <c r="TLM60" s="97"/>
      <c r="TLN60" s="97"/>
      <c r="TLO60" s="97"/>
      <c r="TLP60" s="79"/>
      <c r="TLQ60" s="79"/>
      <c r="TLR60" s="137"/>
      <c r="TLS60" s="96"/>
      <c r="TLT60" s="79"/>
      <c r="TLU60" s="79"/>
      <c r="TLV60" s="79"/>
      <c r="TLW60" s="102"/>
      <c r="TLX60" s="60"/>
      <c r="TLY60" s="61"/>
      <c r="TLZ60" s="97"/>
      <c r="TMA60" s="97"/>
      <c r="TMB60" s="97"/>
      <c r="TMC60" s="104"/>
      <c r="TMD60" s="97"/>
      <c r="TME60" s="97"/>
      <c r="TMF60" s="97"/>
      <c r="TMG60" s="145"/>
      <c r="TMH60" s="202"/>
      <c r="TMI60" s="146"/>
      <c r="TMJ60" s="98"/>
      <c r="TMK60" s="97"/>
      <c r="TML60" s="97"/>
      <c r="TMM60" s="97"/>
      <c r="TMN60" s="97"/>
      <c r="TMO60" s="79"/>
      <c r="TMP60" s="79"/>
      <c r="TMQ60" s="137"/>
      <c r="TMR60" s="96"/>
      <c r="TMS60" s="79"/>
      <c r="TMT60" s="79"/>
      <c r="TMU60" s="79"/>
      <c r="TMV60" s="102"/>
      <c r="TMW60" s="60"/>
      <c r="TMX60" s="61"/>
      <c r="TMY60" s="97"/>
      <c r="TMZ60" s="97"/>
      <c r="TNA60" s="97"/>
      <c r="TNB60" s="104"/>
      <c r="TNC60" s="97"/>
      <c r="TND60" s="97"/>
      <c r="TNE60" s="97"/>
      <c r="TNF60" s="145"/>
      <c r="TNG60" s="202"/>
      <c r="TNH60" s="146"/>
      <c r="TNI60" s="98"/>
      <c r="TNJ60" s="97"/>
      <c r="TNK60" s="97"/>
      <c r="TNL60" s="97"/>
      <c r="TNM60" s="97"/>
      <c r="TNN60" s="79"/>
      <c r="TNO60" s="79"/>
      <c r="TNP60" s="137"/>
      <c r="TNQ60" s="96"/>
      <c r="TNR60" s="79"/>
      <c r="TNS60" s="79"/>
      <c r="TNT60" s="79"/>
      <c r="TNU60" s="102"/>
      <c r="TNV60" s="60"/>
      <c r="TNW60" s="61"/>
      <c r="TNX60" s="97"/>
      <c r="TNY60" s="97"/>
      <c r="TNZ60" s="97"/>
      <c r="TOA60" s="104"/>
      <c r="TOB60" s="97"/>
      <c r="TOC60" s="97"/>
      <c r="TOD60" s="97"/>
      <c r="TOE60" s="145"/>
      <c r="TOF60" s="202"/>
      <c r="TOG60" s="146"/>
      <c r="TOH60" s="98"/>
      <c r="TOI60" s="97"/>
      <c r="TOJ60" s="97"/>
      <c r="TOK60" s="97"/>
      <c r="TOL60" s="97"/>
      <c r="TOM60" s="79"/>
      <c r="TON60" s="79"/>
      <c r="TOO60" s="137"/>
      <c r="TOP60" s="96"/>
      <c r="TOQ60" s="79"/>
      <c r="TOR60" s="79"/>
      <c r="TOS60" s="79"/>
      <c r="TOT60" s="102"/>
      <c r="TOU60" s="60"/>
      <c r="TOV60" s="61"/>
      <c r="TOW60" s="97"/>
      <c r="TOX60" s="97"/>
      <c r="TOY60" s="97"/>
      <c r="TOZ60" s="104"/>
      <c r="TPA60" s="97"/>
      <c r="TPB60" s="97"/>
      <c r="TPC60" s="97"/>
      <c r="TPD60" s="145"/>
      <c r="TPE60" s="202"/>
      <c r="TPF60" s="146"/>
      <c r="TPG60" s="98"/>
      <c r="TPH60" s="97"/>
      <c r="TPI60" s="97"/>
      <c r="TPJ60" s="97"/>
      <c r="TPK60" s="97"/>
      <c r="TPL60" s="79"/>
      <c r="TPM60" s="79"/>
      <c r="TPN60" s="137"/>
      <c r="TPO60" s="96"/>
      <c r="TPP60" s="79"/>
      <c r="TPQ60" s="79"/>
      <c r="TPR60" s="79"/>
      <c r="TPS60" s="102"/>
      <c r="TPT60" s="60"/>
      <c r="TPU60" s="61"/>
      <c r="TPV60" s="97"/>
      <c r="TPW60" s="97"/>
      <c r="TPX60" s="97"/>
      <c r="TPY60" s="104"/>
      <c r="TPZ60" s="97"/>
      <c r="TQA60" s="97"/>
      <c r="TQB60" s="97"/>
      <c r="TQC60" s="145"/>
      <c r="TQD60" s="202"/>
      <c r="TQE60" s="146"/>
      <c r="TQF60" s="98"/>
      <c r="TQG60" s="97"/>
      <c r="TQH60" s="97"/>
      <c r="TQI60" s="97"/>
      <c r="TQJ60" s="97"/>
      <c r="TQK60" s="79"/>
      <c r="TQL60" s="79"/>
      <c r="TQM60" s="137"/>
      <c r="TQN60" s="96"/>
      <c r="TQO60" s="79"/>
      <c r="TQP60" s="79"/>
      <c r="TQQ60" s="79"/>
      <c r="TQR60" s="102"/>
      <c r="TQS60" s="60"/>
      <c r="TQT60" s="61"/>
      <c r="TQU60" s="97"/>
      <c r="TQV60" s="97"/>
      <c r="TQW60" s="97"/>
      <c r="TQX60" s="104"/>
      <c r="TQY60" s="97"/>
      <c r="TQZ60" s="97"/>
      <c r="TRA60" s="97"/>
      <c r="TRB60" s="145"/>
      <c r="TRC60" s="202"/>
      <c r="TRD60" s="146"/>
      <c r="TRE60" s="98"/>
      <c r="TRF60" s="97"/>
      <c r="TRG60" s="97"/>
      <c r="TRH60" s="97"/>
      <c r="TRI60" s="97"/>
      <c r="TRJ60" s="79"/>
      <c r="TRK60" s="79"/>
      <c r="TRL60" s="137"/>
      <c r="TRM60" s="96"/>
      <c r="TRN60" s="79"/>
      <c r="TRO60" s="79"/>
      <c r="TRP60" s="79"/>
      <c r="TRQ60" s="102"/>
      <c r="TRR60" s="60"/>
      <c r="TRS60" s="61"/>
      <c r="TRT60" s="97"/>
      <c r="TRU60" s="97"/>
      <c r="TRV60" s="97"/>
      <c r="TRW60" s="104"/>
      <c r="TRX60" s="97"/>
      <c r="TRY60" s="97"/>
      <c r="TRZ60" s="97"/>
      <c r="TSA60" s="145"/>
      <c r="TSB60" s="202"/>
      <c r="TSC60" s="146"/>
      <c r="TSD60" s="98"/>
      <c r="TSE60" s="97"/>
      <c r="TSF60" s="97"/>
      <c r="TSG60" s="97"/>
      <c r="TSH60" s="97"/>
      <c r="TSI60" s="79"/>
      <c r="TSJ60" s="79"/>
      <c r="TSK60" s="137"/>
      <c r="TSL60" s="96"/>
      <c r="TSM60" s="79"/>
      <c r="TSN60" s="79"/>
      <c r="TSO60" s="79"/>
      <c r="TSP60" s="102"/>
      <c r="TSQ60" s="60"/>
      <c r="TSR60" s="61"/>
      <c r="TSS60" s="97"/>
      <c r="TST60" s="97"/>
      <c r="TSU60" s="97"/>
      <c r="TSV60" s="104"/>
      <c r="TSW60" s="97"/>
      <c r="TSX60" s="97"/>
      <c r="TSY60" s="97"/>
      <c r="TSZ60" s="145"/>
      <c r="TTA60" s="202"/>
      <c r="TTB60" s="146"/>
      <c r="TTC60" s="98"/>
      <c r="TTD60" s="97"/>
      <c r="TTE60" s="97"/>
      <c r="TTF60" s="97"/>
      <c r="TTG60" s="97"/>
      <c r="TTH60" s="79"/>
      <c r="TTI60" s="79"/>
      <c r="TTJ60" s="137"/>
      <c r="TTK60" s="96"/>
      <c r="TTL60" s="79"/>
      <c r="TTM60" s="79"/>
      <c r="TTN60" s="79"/>
      <c r="TTO60" s="102"/>
      <c r="TTP60" s="60"/>
      <c r="TTQ60" s="61"/>
      <c r="TTR60" s="97"/>
      <c r="TTS60" s="97"/>
      <c r="TTT60" s="97"/>
      <c r="TTU60" s="104"/>
      <c r="TTV60" s="97"/>
      <c r="TTW60" s="97"/>
      <c r="TTX60" s="97"/>
      <c r="TTY60" s="145"/>
      <c r="TTZ60" s="202"/>
      <c r="TUA60" s="146"/>
      <c r="TUB60" s="98"/>
      <c r="TUC60" s="97"/>
      <c r="TUD60" s="97"/>
      <c r="TUE60" s="97"/>
      <c r="TUF60" s="97"/>
      <c r="TUG60" s="79"/>
      <c r="TUH60" s="79"/>
      <c r="TUI60" s="137"/>
      <c r="TUJ60" s="96"/>
      <c r="TUK60" s="79"/>
      <c r="TUL60" s="79"/>
      <c r="TUM60" s="79"/>
      <c r="TUN60" s="102"/>
      <c r="TUO60" s="60"/>
      <c r="TUP60" s="61"/>
      <c r="TUQ60" s="97"/>
      <c r="TUR60" s="97"/>
      <c r="TUS60" s="97"/>
      <c r="TUT60" s="104"/>
      <c r="TUU60" s="97"/>
      <c r="TUV60" s="97"/>
      <c r="TUW60" s="97"/>
      <c r="TUX60" s="145"/>
      <c r="TUY60" s="202"/>
      <c r="TUZ60" s="146"/>
      <c r="TVA60" s="98"/>
      <c r="TVB60" s="97"/>
      <c r="TVC60" s="97"/>
      <c r="TVD60" s="97"/>
      <c r="TVE60" s="97"/>
      <c r="TVF60" s="79"/>
      <c r="TVG60" s="79"/>
      <c r="TVH60" s="137"/>
      <c r="TVI60" s="96"/>
      <c r="TVJ60" s="79"/>
      <c r="TVK60" s="79"/>
      <c r="TVL60" s="79"/>
      <c r="TVM60" s="102"/>
      <c r="TVN60" s="60"/>
      <c r="TVO60" s="61"/>
      <c r="TVP60" s="97"/>
      <c r="TVQ60" s="97"/>
      <c r="TVR60" s="97"/>
      <c r="TVS60" s="104"/>
      <c r="TVT60" s="97"/>
      <c r="TVU60" s="97"/>
      <c r="TVV60" s="97"/>
      <c r="TVW60" s="145"/>
      <c r="TVX60" s="202"/>
      <c r="TVY60" s="146"/>
      <c r="TVZ60" s="98"/>
      <c r="TWA60" s="97"/>
      <c r="TWB60" s="97"/>
      <c r="TWC60" s="97"/>
      <c r="TWD60" s="97"/>
      <c r="TWE60" s="79"/>
      <c r="TWF60" s="79"/>
      <c r="TWG60" s="137"/>
      <c r="TWH60" s="96"/>
      <c r="TWI60" s="79"/>
      <c r="TWJ60" s="79"/>
      <c r="TWK60" s="79"/>
      <c r="TWL60" s="102"/>
      <c r="TWM60" s="60"/>
      <c r="TWN60" s="61"/>
      <c r="TWO60" s="97"/>
      <c r="TWP60" s="97"/>
      <c r="TWQ60" s="97"/>
      <c r="TWR60" s="104"/>
      <c r="TWS60" s="97"/>
      <c r="TWT60" s="97"/>
      <c r="TWU60" s="97"/>
      <c r="TWV60" s="145"/>
      <c r="TWW60" s="202"/>
      <c r="TWX60" s="146"/>
      <c r="TWY60" s="98"/>
      <c r="TWZ60" s="97"/>
      <c r="TXA60" s="97"/>
      <c r="TXB60" s="97"/>
      <c r="TXC60" s="97"/>
      <c r="TXD60" s="79"/>
      <c r="TXE60" s="79"/>
      <c r="TXF60" s="137"/>
      <c r="TXG60" s="96"/>
      <c r="TXH60" s="79"/>
      <c r="TXI60" s="79"/>
      <c r="TXJ60" s="79"/>
      <c r="TXK60" s="102"/>
      <c r="TXL60" s="60"/>
      <c r="TXM60" s="61"/>
      <c r="TXN60" s="97"/>
      <c r="TXO60" s="97"/>
      <c r="TXP60" s="97"/>
      <c r="TXQ60" s="104"/>
      <c r="TXR60" s="97"/>
      <c r="TXS60" s="97"/>
      <c r="TXT60" s="97"/>
      <c r="TXU60" s="145"/>
      <c r="TXV60" s="202"/>
      <c r="TXW60" s="146"/>
      <c r="TXX60" s="98"/>
      <c r="TXY60" s="97"/>
      <c r="TXZ60" s="97"/>
      <c r="TYA60" s="97"/>
      <c r="TYB60" s="97"/>
      <c r="TYC60" s="79"/>
      <c r="TYD60" s="79"/>
      <c r="TYE60" s="137"/>
      <c r="TYF60" s="96"/>
      <c r="TYG60" s="79"/>
      <c r="TYH60" s="79"/>
      <c r="TYI60" s="79"/>
      <c r="TYJ60" s="102"/>
      <c r="TYK60" s="60"/>
      <c r="TYL60" s="61"/>
      <c r="TYM60" s="97"/>
      <c r="TYN60" s="97"/>
      <c r="TYO60" s="97"/>
      <c r="TYP60" s="104"/>
      <c r="TYQ60" s="97"/>
      <c r="TYR60" s="97"/>
      <c r="TYS60" s="97"/>
      <c r="TYT60" s="145"/>
      <c r="TYU60" s="202"/>
      <c r="TYV60" s="146"/>
      <c r="TYW60" s="98"/>
      <c r="TYX60" s="97"/>
      <c r="TYY60" s="97"/>
      <c r="TYZ60" s="97"/>
      <c r="TZA60" s="97"/>
      <c r="TZB60" s="79"/>
      <c r="TZC60" s="79"/>
      <c r="TZD60" s="137"/>
      <c r="TZE60" s="96"/>
      <c r="TZF60" s="79"/>
      <c r="TZG60" s="79"/>
      <c r="TZH60" s="79"/>
      <c r="TZI60" s="102"/>
      <c r="TZJ60" s="60"/>
      <c r="TZK60" s="61"/>
      <c r="TZL60" s="97"/>
      <c r="TZM60" s="97"/>
      <c r="TZN60" s="97"/>
      <c r="TZO60" s="104"/>
      <c r="TZP60" s="97"/>
      <c r="TZQ60" s="97"/>
      <c r="TZR60" s="97"/>
      <c r="TZS60" s="145"/>
      <c r="TZT60" s="202"/>
      <c r="TZU60" s="146"/>
      <c r="TZV60" s="98"/>
      <c r="TZW60" s="97"/>
      <c r="TZX60" s="97"/>
      <c r="TZY60" s="97"/>
      <c r="TZZ60" s="97"/>
      <c r="UAA60" s="79"/>
      <c r="UAB60" s="79"/>
      <c r="UAC60" s="137"/>
      <c r="UAD60" s="96"/>
      <c r="UAE60" s="79"/>
      <c r="UAF60" s="79"/>
      <c r="UAG60" s="79"/>
      <c r="UAH60" s="102"/>
      <c r="UAI60" s="60"/>
      <c r="UAJ60" s="61"/>
      <c r="UAK60" s="97"/>
      <c r="UAL60" s="97"/>
      <c r="UAM60" s="97"/>
      <c r="UAN60" s="104"/>
      <c r="UAO60" s="97"/>
      <c r="UAP60" s="97"/>
      <c r="UAQ60" s="97"/>
      <c r="UAR60" s="145"/>
      <c r="UAS60" s="202"/>
      <c r="UAT60" s="146"/>
      <c r="UAU60" s="98"/>
      <c r="UAV60" s="97"/>
      <c r="UAW60" s="97"/>
      <c r="UAX60" s="97"/>
      <c r="UAY60" s="97"/>
      <c r="UAZ60" s="79"/>
      <c r="UBA60" s="79"/>
      <c r="UBB60" s="137"/>
      <c r="UBC60" s="96"/>
      <c r="UBD60" s="79"/>
      <c r="UBE60" s="79"/>
      <c r="UBF60" s="79"/>
      <c r="UBG60" s="102"/>
      <c r="UBH60" s="60"/>
      <c r="UBI60" s="61"/>
      <c r="UBJ60" s="97"/>
      <c r="UBK60" s="97"/>
      <c r="UBL60" s="97"/>
      <c r="UBM60" s="104"/>
      <c r="UBN60" s="97"/>
      <c r="UBO60" s="97"/>
      <c r="UBP60" s="97"/>
      <c r="UBQ60" s="145"/>
      <c r="UBR60" s="202"/>
      <c r="UBS60" s="146"/>
      <c r="UBT60" s="98"/>
      <c r="UBU60" s="97"/>
      <c r="UBV60" s="97"/>
      <c r="UBW60" s="97"/>
      <c r="UBX60" s="97"/>
      <c r="UBY60" s="79"/>
      <c r="UBZ60" s="79"/>
      <c r="UCA60" s="137"/>
      <c r="UCB60" s="96"/>
      <c r="UCC60" s="79"/>
      <c r="UCD60" s="79"/>
      <c r="UCE60" s="79"/>
      <c r="UCF60" s="102"/>
      <c r="UCG60" s="60"/>
      <c r="UCH60" s="61"/>
      <c r="UCI60" s="97"/>
      <c r="UCJ60" s="97"/>
      <c r="UCK60" s="97"/>
      <c r="UCL60" s="104"/>
      <c r="UCM60" s="97"/>
      <c r="UCN60" s="97"/>
      <c r="UCO60" s="97"/>
      <c r="UCP60" s="145"/>
      <c r="UCQ60" s="202"/>
      <c r="UCR60" s="146"/>
      <c r="UCS60" s="98"/>
      <c r="UCT60" s="97"/>
      <c r="UCU60" s="97"/>
      <c r="UCV60" s="97"/>
      <c r="UCW60" s="97"/>
      <c r="UCX60" s="79"/>
      <c r="UCY60" s="79"/>
      <c r="UCZ60" s="137"/>
      <c r="UDA60" s="96"/>
      <c r="UDB60" s="79"/>
      <c r="UDC60" s="79"/>
      <c r="UDD60" s="79"/>
      <c r="UDE60" s="102"/>
      <c r="UDF60" s="60"/>
      <c r="UDG60" s="61"/>
      <c r="UDH60" s="97"/>
      <c r="UDI60" s="97"/>
      <c r="UDJ60" s="97"/>
      <c r="UDK60" s="104"/>
      <c r="UDL60" s="97"/>
      <c r="UDM60" s="97"/>
      <c r="UDN60" s="97"/>
      <c r="UDO60" s="145"/>
      <c r="UDP60" s="202"/>
      <c r="UDQ60" s="146"/>
      <c r="UDR60" s="98"/>
      <c r="UDS60" s="97"/>
      <c r="UDT60" s="97"/>
      <c r="UDU60" s="97"/>
      <c r="UDV60" s="97"/>
      <c r="UDW60" s="79"/>
      <c r="UDX60" s="79"/>
      <c r="UDY60" s="137"/>
      <c r="UDZ60" s="96"/>
      <c r="UEA60" s="79"/>
      <c r="UEB60" s="79"/>
      <c r="UEC60" s="79"/>
      <c r="UED60" s="102"/>
      <c r="UEE60" s="60"/>
      <c r="UEF60" s="61"/>
      <c r="UEG60" s="97"/>
      <c r="UEH60" s="97"/>
      <c r="UEI60" s="97"/>
      <c r="UEJ60" s="104"/>
      <c r="UEK60" s="97"/>
      <c r="UEL60" s="97"/>
      <c r="UEM60" s="97"/>
      <c r="UEN60" s="145"/>
      <c r="UEO60" s="202"/>
      <c r="UEP60" s="146"/>
      <c r="UEQ60" s="98"/>
      <c r="UER60" s="97"/>
      <c r="UES60" s="97"/>
      <c r="UET60" s="97"/>
      <c r="UEU60" s="97"/>
      <c r="UEV60" s="79"/>
      <c r="UEW60" s="79"/>
      <c r="UEX60" s="137"/>
      <c r="UEY60" s="96"/>
      <c r="UEZ60" s="79"/>
      <c r="UFA60" s="79"/>
      <c r="UFB60" s="79"/>
      <c r="UFC60" s="102"/>
      <c r="UFD60" s="60"/>
      <c r="UFE60" s="61"/>
      <c r="UFF60" s="97"/>
      <c r="UFG60" s="97"/>
      <c r="UFH60" s="97"/>
      <c r="UFI60" s="104"/>
      <c r="UFJ60" s="97"/>
      <c r="UFK60" s="97"/>
      <c r="UFL60" s="97"/>
      <c r="UFM60" s="145"/>
      <c r="UFN60" s="202"/>
      <c r="UFO60" s="146"/>
      <c r="UFP60" s="98"/>
      <c r="UFQ60" s="97"/>
      <c r="UFR60" s="97"/>
      <c r="UFS60" s="97"/>
      <c r="UFT60" s="97"/>
      <c r="UFU60" s="79"/>
      <c r="UFV60" s="79"/>
      <c r="UFW60" s="137"/>
      <c r="UFX60" s="96"/>
      <c r="UFY60" s="79"/>
      <c r="UFZ60" s="79"/>
      <c r="UGA60" s="79"/>
      <c r="UGB60" s="102"/>
      <c r="UGC60" s="60"/>
      <c r="UGD60" s="61"/>
      <c r="UGE60" s="97"/>
      <c r="UGF60" s="97"/>
      <c r="UGG60" s="97"/>
      <c r="UGH60" s="104"/>
      <c r="UGI60" s="97"/>
      <c r="UGJ60" s="97"/>
      <c r="UGK60" s="97"/>
      <c r="UGL60" s="145"/>
      <c r="UGM60" s="202"/>
      <c r="UGN60" s="146"/>
      <c r="UGO60" s="98"/>
      <c r="UGP60" s="97"/>
      <c r="UGQ60" s="97"/>
      <c r="UGR60" s="97"/>
      <c r="UGS60" s="97"/>
      <c r="UGT60" s="79"/>
      <c r="UGU60" s="79"/>
      <c r="UGV60" s="137"/>
      <c r="UGW60" s="96"/>
      <c r="UGX60" s="79"/>
      <c r="UGY60" s="79"/>
      <c r="UGZ60" s="79"/>
      <c r="UHA60" s="102"/>
      <c r="UHB60" s="60"/>
      <c r="UHC60" s="61"/>
      <c r="UHD60" s="97"/>
      <c r="UHE60" s="97"/>
      <c r="UHF60" s="97"/>
      <c r="UHG60" s="104"/>
      <c r="UHH60" s="97"/>
      <c r="UHI60" s="97"/>
      <c r="UHJ60" s="97"/>
      <c r="UHK60" s="145"/>
      <c r="UHL60" s="202"/>
      <c r="UHM60" s="146"/>
      <c r="UHN60" s="98"/>
      <c r="UHO60" s="97"/>
      <c r="UHP60" s="97"/>
      <c r="UHQ60" s="97"/>
      <c r="UHR60" s="97"/>
      <c r="UHS60" s="79"/>
      <c r="UHT60" s="79"/>
      <c r="UHU60" s="137"/>
      <c r="UHV60" s="96"/>
      <c r="UHW60" s="79"/>
      <c r="UHX60" s="79"/>
      <c r="UHY60" s="79"/>
      <c r="UHZ60" s="102"/>
      <c r="UIA60" s="60"/>
      <c r="UIB60" s="61"/>
      <c r="UIC60" s="97"/>
      <c r="UID60" s="97"/>
      <c r="UIE60" s="97"/>
      <c r="UIF60" s="104"/>
      <c r="UIG60" s="97"/>
      <c r="UIH60" s="97"/>
      <c r="UII60" s="97"/>
      <c r="UIJ60" s="145"/>
      <c r="UIK60" s="202"/>
      <c r="UIL60" s="146"/>
      <c r="UIM60" s="98"/>
      <c r="UIN60" s="97"/>
      <c r="UIO60" s="97"/>
      <c r="UIP60" s="97"/>
      <c r="UIQ60" s="97"/>
      <c r="UIR60" s="79"/>
      <c r="UIS60" s="79"/>
      <c r="UIT60" s="137"/>
      <c r="UIU60" s="96"/>
      <c r="UIV60" s="79"/>
      <c r="UIW60" s="79"/>
      <c r="UIX60" s="79"/>
      <c r="UIY60" s="102"/>
      <c r="UIZ60" s="60"/>
      <c r="UJA60" s="61"/>
      <c r="UJB60" s="97"/>
      <c r="UJC60" s="97"/>
      <c r="UJD60" s="97"/>
      <c r="UJE60" s="104"/>
      <c r="UJF60" s="97"/>
      <c r="UJG60" s="97"/>
      <c r="UJH60" s="97"/>
      <c r="UJI60" s="145"/>
      <c r="UJJ60" s="202"/>
      <c r="UJK60" s="146"/>
      <c r="UJL60" s="98"/>
      <c r="UJM60" s="97"/>
      <c r="UJN60" s="97"/>
      <c r="UJO60" s="97"/>
      <c r="UJP60" s="97"/>
      <c r="UJQ60" s="79"/>
      <c r="UJR60" s="79"/>
      <c r="UJS60" s="137"/>
      <c r="UJT60" s="96"/>
      <c r="UJU60" s="79"/>
      <c r="UJV60" s="79"/>
      <c r="UJW60" s="79"/>
      <c r="UJX60" s="102"/>
      <c r="UJY60" s="60"/>
      <c r="UJZ60" s="61"/>
      <c r="UKA60" s="97"/>
      <c r="UKB60" s="97"/>
      <c r="UKC60" s="97"/>
      <c r="UKD60" s="104"/>
      <c r="UKE60" s="97"/>
      <c r="UKF60" s="97"/>
      <c r="UKG60" s="97"/>
      <c r="UKH60" s="145"/>
      <c r="UKI60" s="202"/>
      <c r="UKJ60" s="146"/>
      <c r="UKK60" s="98"/>
      <c r="UKL60" s="97"/>
      <c r="UKM60" s="97"/>
      <c r="UKN60" s="97"/>
      <c r="UKO60" s="97"/>
      <c r="UKP60" s="79"/>
      <c r="UKQ60" s="79"/>
      <c r="UKR60" s="137"/>
      <c r="UKS60" s="96"/>
      <c r="UKT60" s="79"/>
      <c r="UKU60" s="79"/>
      <c r="UKV60" s="79"/>
      <c r="UKW60" s="102"/>
      <c r="UKX60" s="60"/>
      <c r="UKY60" s="61"/>
      <c r="UKZ60" s="97"/>
      <c r="ULA60" s="97"/>
      <c r="ULB60" s="97"/>
      <c r="ULC60" s="104"/>
      <c r="ULD60" s="97"/>
      <c r="ULE60" s="97"/>
      <c r="ULF60" s="97"/>
      <c r="ULG60" s="145"/>
      <c r="ULH60" s="202"/>
      <c r="ULI60" s="146"/>
      <c r="ULJ60" s="98"/>
      <c r="ULK60" s="97"/>
      <c r="ULL60" s="97"/>
      <c r="ULM60" s="97"/>
      <c r="ULN60" s="97"/>
      <c r="ULO60" s="79"/>
      <c r="ULP60" s="79"/>
      <c r="ULQ60" s="137"/>
      <c r="ULR60" s="96"/>
      <c r="ULS60" s="79"/>
      <c r="ULT60" s="79"/>
      <c r="ULU60" s="79"/>
      <c r="ULV60" s="102"/>
      <c r="ULW60" s="60"/>
      <c r="ULX60" s="61"/>
      <c r="ULY60" s="97"/>
      <c r="ULZ60" s="97"/>
      <c r="UMA60" s="97"/>
      <c r="UMB60" s="104"/>
      <c r="UMC60" s="97"/>
      <c r="UMD60" s="97"/>
      <c r="UME60" s="97"/>
      <c r="UMF60" s="145"/>
      <c r="UMG60" s="202"/>
      <c r="UMH60" s="146"/>
      <c r="UMI60" s="98"/>
      <c r="UMJ60" s="97"/>
      <c r="UMK60" s="97"/>
      <c r="UML60" s="97"/>
      <c r="UMM60" s="97"/>
      <c r="UMN60" s="79"/>
      <c r="UMO60" s="79"/>
      <c r="UMP60" s="137"/>
      <c r="UMQ60" s="96"/>
      <c r="UMR60" s="79"/>
      <c r="UMS60" s="79"/>
      <c r="UMT60" s="79"/>
      <c r="UMU60" s="102"/>
      <c r="UMV60" s="60"/>
      <c r="UMW60" s="61"/>
      <c r="UMX60" s="97"/>
      <c r="UMY60" s="97"/>
      <c r="UMZ60" s="97"/>
      <c r="UNA60" s="104"/>
      <c r="UNB60" s="97"/>
      <c r="UNC60" s="97"/>
      <c r="UND60" s="97"/>
      <c r="UNE60" s="145"/>
      <c r="UNF60" s="202"/>
      <c r="UNG60" s="146"/>
      <c r="UNH60" s="98"/>
      <c r="UNI60" s="97"/>
      <c r="UNJ60" s="97"/>
      <c r="UNK60" s="97"/>
      <c r="UNL60" s="97"/>
      <c r="UNM60" s="79"/>
      <c r="UNN60" s="79"/>
      <c r="UNO60" s="137"/>
      <c r="UNP60" s="96"/>
      <c r="UNQ60" s="79"/>
      <c r="UNR60" s="79"/>
      <c r="UNS60" s="79"/>
      <c r="UNT60" s="102"/>
      <c r="UNU60" s="60"/>
      <c r="UNV60" s="61"/>
      <c r="UNW60" s="97"/>
      <c r="UNX60" s="97"/>
      <c r="UNY60" s="97"/>
      <c r="UNZ60" s="104"/>
      <c r="UOA60" s="97"/>
      <c r="UOB60" s="97"/>
      <c r="UOC60" s="97"/>
      <c r="UOD60" s="145"/>
      <c r="UOE60" s="202"/>
      <c r="UOF60" s="146"/>
      <c r="UOG60" s="98"/>
      <c r="UOH60" s="97"/>
      <c r="UOI60" s="97"/>
      <c r="UOJ60" s="97"/>
      <c r="UOK60" s="97"/>
      <c r="UOL60" s="79"/>
      <c r="UOM60" s="79"/>
      <c r="UON60" s="137"/>
      <c r="UOO60" s="96"/>
      <c r="UOP60" s="79"/>
      <c r="UOQ60" s="79"/>
      <c r="UOR60" s="79"/>
      <c r="UOS60" s="102"/>
      <c r="UOT60" s="60"/>
      <c r="UOU60" s="61"/>
      <c r="UOV60" s="97"/>
      <c r="UOW60" s="97"/>
      <c r="UOX60" s="97"/>
      <c r="UOY60" s="104"/>
      <c r="UOZ60" s="97"/>
      <c r="UPA60" s="97"/>
      <c r="UPB60" s="97"/>
      <c r="UPC60" s="145"/>
      <c r="UPD60" s="202"/>
      <c r="UPE60" s="146"/>
      <c r="UPF60" s="98"/>
      <c r="UPG60" s="97"/>
      <c r="UPH60" s="97"/>
      <c r="UPI60" s="97"/>
      <c r="UPJ60" s="97"/>
      <c r="UPK60" s="79"/>
      <c r="UPL60" s="79"/>
      <c r="UPM60" s="137"/>
      <c r="UPN60" s="96"/>
      <c r="UPO60" s="79"/>
      <c r="UPP60" s="79"/>
      <c r="UPQ60" s="79"/>
      <c r="UPR60" s="102"/>
      <c r="UPS60" s="60"/>
      <c r="UPT60" s="61"/>
      <c r="UPU60" s="97"/>
      <c r="UPV60" s="97"/>
      <c r="UPW60" s="97"/>
      <c r="UPX60" s="104"/>
      <c r="UPY60" s="97"/>
      <c r="UPZ60" s="97"/>
      <c r="UQA60" s="97"/>
      <c r="UQB60" s="145"/>
      <c r="UQC60" s="202"/>
      <c r="UQD60" s="146"/>
      <c r="UQE60" s="98"/>
      <c r="UQF60" s="97"/>
      <c r="UQG60" s="97"/>
      <c r="UQH60" s="97"/>
      <c r="UQI60" s="97"/>
      <c r="UQJ60" s="79"/>
      <c r="UQK60" s="79"/>
      <c r="UQL60" s="137"/>
      <c r="UQM60" s="96"/>
      <c r="UQN60" s="79"/>
      <c r="UQO60" s="79"/>
      <c r="UQP60" s="79"/>
      <c r="UQQ60" s="102"/>
      <c r="UQR60" s="60"/>
      <c r="UQS60" s="61"/>
      <c r="UQT60" s="97"/>
      <c r="UQU60" s="97"/>
      <c r="UQV60" s="97"/>
      <c r="UQW60" s="104"/>
      <c r="UQX60" s="97"/>
      <c r="UQY60" s="97"/>
      <c r="UQZ60" s="97"/>
      <c r="URA60" s="145"/>
      <c r="URB60" s="202"/>
      <c r="URC60" s="146"/>
      <c r="URD60" s="98"/>
      <c r="URE60" s="97"/>
      <c r="URF60" s="97"/>
      <c r="URG60" s="97"/>
      <c r="URH60" s="97"/>
      <c r="URI60" s="79"/>
      <c r="URJ60" s="79"/>
      <c r="URK60" s="137"/>
      <c r="URL60" s="96"/>
      <c r="URM60" s="79"/>
      <c r="URN60" s="79"/>
      <c r="URO60" s="79"/>
      <c r="URP60" s="102"/>
      <c r="URQ60" s="60"/>
      <c r="URR60" s="61"/>
      <c r="URS60" s="97"/>
      <c r="URT60" s="97"/>
      <c r="URU60" s="97"/>
      <c r="URV60" s="104"/>
      <c r="URW60" s="97"/>
      <c r="URX60" s="97"/>
      <c r="URY60" s="97"/>
      <c r="URZ60" s="145"/>
      <c r="USA60" s="202"/>
      <c r="USB60" s="146"/>
      <c r="USC60" s="98"/>
      <c r="USD60" s="97"/>
      <c r="USE60" s="97"/>
      <c r="USF60" s="97"/>
      <c r="USG60" s="97"/>
      <c r="USH60" s="79"/>
      <c r="USI60" s="79"/>
      <c r="USJ60" s="137"/>
      <c r="USK60" s="96"/>
      <c r="USL60" s="79"/>
      <c r="USM60" s="79"/>
      <c r="USN60" s="79"/>
      <c r="USO60" s="102"/>
      <c r="USP60" s="60"/>
      <c r="USQ60" s="61"/>
      <c r="USR60" s="97"/>
      <c r="USS60" s="97"/>
      <c r="UST60" s="97"/>
      <c r="USU60" s="104"/>
      <c r="USV60" s="97"/>
      <c r="USW60" s="97"/>
      <c r="USX60" s="97"/>
      <c r="USY60" s="145"/>
      <c r="USZ60" s="202"/>
      <c r="UTA60" s="146"/>
      <c r="UTB60" s="98"/>
      <c r="UTC60" s="97"/>
      <c r="UTD60" s="97"/>
      <c r="UTE60" s="97"/>
      <c r="UTF60" s="97"/>
      <c r="UTG60" s="79"/>
      <c r="UTH60" s="79"/>
      <c r="UTI60" s="137"/>
      <c r="UTJ60" s="96"/>
      <c r="UTK60" s="79"/>
      <c r="UTL60" s="79"/>
      <c r="UTM60" s="79"/>
      <c r="UTN60" s="102"/>
      <c r="UTO60" s="60"/>
      <c r="UTP60" s="61"/>
      <c r="UTQ60" s="97"/>
      <c r="UTR60" s="97"/>
      <c r="UTS60" s="97"/>
      <c r="UTT60" s="104"/>
      <c r="UTU60" s="97"/>
      <c r="UTV60" s="97"/>
      <c r="UTW60" s="97"/>
      <c r="UTX60" s="145"/>
      <c r="UTY60" s="202"/>
      <c r="UTZ60" s="146"/>
      <c r="UUA60" s="98"/>
      <c r="UUB60" s="97"/>
      <c r="UUC60" s="97"/>
      <c r="UUD60" s="97"/>
      <c r="UUE60" s="97"/>
      <c r="UUF60" s="79"/>
      <c r="UUG60" s="79"/>
      <c r="UUH60" s="137"/>
      <c r="UUI60" s="96"/>
      <c r="UUJ60" s="79"/>
      <c r="UUK60" s="79"/>
      <c r="UUL60" s="79"/>
      <c r="UUM60" s="102"/>
      <c r="UUN60" s="60"/>
      <c r="UUO60" s="61"/>
      <c r="UUP60" s="97"/>
      <c r="UUQ60" s="97"/>
      <c r="UUR60" s="97"/>
      <c r="UUS60" s="104"/>
      <c r="UUT60" s="97"/>
      <c r="UUU60" s="97"/>
      <c r="UUV60" s="97"/>
      <c r="UUW60" s="145"/>
      <c r="UUX60" s="202"/>
      <c r="UUY60" s="146"/>
      <c r="UUZ60" s="98"/>
      <c r="UVA60" s="97"/>
      <c r="UVB60" s="97"/>
      <c r="UVC60" s="97"/>
      <c r="UVD60" s="97"/>
      <c r="UVE60" s="79"/>
      <c r="UVF60" s="79"/>
      <c r="UVG60" s="137"/>
      <c r="UVH60" s="96"/>
      <c r="UVI60" s="79"/>
      <c r="UVJ60" s="79"/>
      <c r="UVK60" s="79"/>
      <c r="UVL60" s="102"/>
      <c r="UVM60" s="60"/>
      <c r="UVN60" s="61"/>
      <c r="UVO60" s="97"/>
      <c r="UVP60" s="97"/>
      <c r="UVQ60" s="97"/>
      <c r="UVR60" s="104"/>
      <c r="UVS60" s="97"/>
      <c r="UVT60" s="97"/>
      <c r="UVU60" s="97"/>
      <c r="UVV60" s="145"/>
      <c r="UVW60" s="202"/>
      <c r="UVX60" s="146"/>
      <c r="UVY60" s="98"/>
      <c r="UVZ60" s="97"/>
      <c r="UWA60" s="97"/>
      <c r="UWB60" s="97"/>
      <c r="UWC60" s="97"/>
      <c r="UWD60" s="79"/>
      <c r="UWE60" s="79"/>
      <c r="UWF60" s="137"/>
      <c r="UWG60" s="96"/>
      <c r="UWH60" s="79"/>
      <c r="UWI60" s="79"/>
      <c r="UWJ60" s="79"/>
      <c r="UWK60" s="102"/>
      <c r="UWL60" s="60"/>
      <c r="UWM60" s="61"/>
      <c r="UWN60" s="97"/>
      <c r="UWO60" s="97"/>
      <c r="UWP60" s="97"/>
      <c r="UWQ60" s="104"/>
      <c r="UWR60" s="97"/>
      <c r="UWS60" s="97"/>
      <c r="UWT60" s="97"/>
      <c r="UWU60" s="145"/>
      <c r="UWV60" s="202"/>
      <c r="UWW60" s="146"/>
      <c r="UWX60" s="98"/>
      <c r="UWY60" s="97"/>
      <c r="UWZ60" s="97"/>
      <c r="UXA60" s="97"/>
      <c r="UXB60" s="97"/>
      <c r="UXC60" s="79"/>
      <c r="UXD60" s="79"/>
      <c r="UXE60" s="137"/>
      <c r="UXF60" s="96"/>
      <c r="UXG60" s="79"/>
      <c r="UXH60" s="79"/>
      <c r="UXI60" s="79"/>
      <c r="UXJ60" s="102"/>
      <c r="UXK60" s="60"/>
      <c r="UXL60" s="61"/>
      <c r="UXM60" s="97"/>
      <c r="UXN60" s="97"/>
      <c r="UXO60" s="97"/>
      <c r="UXP60" s="104"/>
      <c r="UXQ60" s="97"/>
      <c r="UXR60" s="97"/>
      <c r="UXS60" s="97"/>
      <c r="UXT60" s="145"/>
      <c r="UXU60" s="202"/>
      <c r="UXV60" s="146"/>
      <c r="UXW60" s="98"/>
      <c r="UXX60" s="97"/>
      <c r="UXY60" s="97"/>
      <c r="UXZ60" s="97"/>
      <c r="UYA60" s="97"/>
      <c r="UYB60" s="79"/>
      <c r="UYC60" s="79"/>
      <c r="UYD60" s="137"/>
      <c r="UYE60" s="96"/>
      <c r="UYF60" s="79"/>
      <c r="UYG60" s="79"/>
      <c r="UYH60" s="79"/>
      <c r="UYI60" s="102"/>
      <c r="UYJ60" s="60"/>
      <c r="UYK60" s="61"/>
      <c r="UYL60" s="97"/>
      <c r="UYM60" s="97"/>
      <c r="UYN60" s="97"/>
      <c r="UYO60" s="104"/>
      <c r="UYP60" s="97"/>
      <c r="UYQ60" s="97"/>
      <c r="UYR60" s="97"/>
      <c r="UYS60" s="145"/>
      <c r="UYT60" s="202"/>
      <c r="UYU60" s="146"/>
      <c r="UYV60" s="98"/>
      <c r="UYW60" s="97"/>
      <c r="UYX60" s="97"/>
      <c r="UYY60" s="97"/>
      <c r="UYZ60" s="97"/>
      <c r="UZA60" s="79"/>
      <c r="UZB60" s="79"/>
      <c r="UZC60" s="137"/>
      <c r="UZD60" s="96"/>
      <c r="UZE60" s="79"/>
      <c r="UZF60" s="79"/>
      <c r="UZG60" s="79"/>
      <c r="UZH60" s="102"/>
      <c r="UZI60" s="60"/>
      <c r="UZJ60" s="61"/>
      <c r="UZK60" s="97"/>
      <c r="UZL60" s="97"/>
      <c r="UZM60" s="97"/>
      <c r="UZN60" s="104"/>
      <c r="UZO60" s="97"/>
      <c r="UZP60" s="97"/>
      <c r="UZQ60" s="97"/>
      <c r="UZR60" s="145"/>
      <c r="UZS60" s="202"/>
      <c r="UZT60" s="146"/>
      <c r="UZU60" s="98"/>
      <c r="UZV60" s="97"/>
      <c r="UZW60" s="97"/>
      <c r="UZX60" s="97"/>
      <c r="UZY60" s="97"/>
      <c r="UZZ60" s="79"/>
      <c r="VAA60" s="79"/>
      <c r="VAB60" s="137"/>
      <c r="VAC60" s="96"/>
      <c r="VAD60" s="79"/>
      <c r="VAE60" s="79"/>
      <c r="VAF60" s="79"/>
      <c r="VAG60" s="102"/>
      <c r="VAH60" s="60"/>
      <c r="VAI60" s="61"/>
      <c r="VAJ60" s="97"/>
      <c r="VAK60" s="97"/>
      <c r="VAL60" s="97"/>
      <c r="VAM60" s="104"/>
      <c r="VAN60" s="97"/>
      <c r="VAO60" s="97"/>
      <c r="VAP60" s="97"/>
      <c r="VAQ60" s="145"/>
      <c r="VAR60" s="202"/>
      <c r="VAS60" s="146"/>
      <c r="VAT60" s="98"/>
      <c r="VAU60" s="97"/>
      <c r="VAV60" s="97"/>
      <c r="VAW60" s="97"/>
      <c r="VAX60" s="97"/>
      <c r="VAY60" s="79"/>
      <c r="VAZ60" s="79"/>
      <c r="VBA60" s="137"/>
      <c r="VBB60" s="96"/>
      <c r="VBC60" s="79"/>
      <c r="VBD60" s="79"/>
      <c r="VBE60" s="79"/>
      <c r="VBF60" s="102"/>
      <c r="VBG60" s="60"/>
      <c r="VBH60" s="61"/>
      <c r="VBI60" s="97"/>
      <c r="VBJ60" s="97"/>
      <c r="VBK60" s="97"/>
      <c r="VBL60" s="104"/>
      <c r="VBM60" s="97"/>
      <c r="VBN60" s="97"/>
      <c r="VBO60" s="97"/>
      <c r="VBP60" s="145"/>
      <c r="VBQ60" s="202"/>
      <c r="VBR60" s="146"/>
      <c r="VBS60" s="98"/>
      <c r="VBT60" s="97"/>
      <c r="VBU60" s="97"/>
      <c r="VBV60" s="97"/>
      <c r="VBW60" s="97"/>
      <c r="VBX60" s="79"/>
      <c r="VBY60" s="79"/>
      <c r="VBZ60" s="137"/>
      <c r="VCA60" s="96"/>
      <c r="VCB60" s="79"/>
      <c r="VCC60" s="79"/>
      <c r="VCD60" s="79"/>
      <c r="VCE60" s="102"/>
      <c r="VCF60" s="60"/>
      <c r="VCG60" s="61"/>
      <c r="VCH60" s="97"/>
      <c r="VCI60" s="97"/>
      <c r="VCJ60" s="97"/>
      <c r="VCK60" s="104"/>
      <c r="VCL60" s="97"/>
      <c r="VCM60" s="97"/>
      <c r="VCN60" s="97"/>
      <c r="VCO60" s="145"/>
      <c r="VCP60" s="202"/>
      <c r="VCQ60" s="146"/>
      <c r="VCR60" s="98"/>
      <c r="VCS60" s="97"/>
      <c r="VCT60" s="97"/>
      <c r="VCU60" s="97"/>
      <c r="VCV60" s="97"/>
      <c r="VCW60" s="79"/>
      <c r="VCX60" s="79"/>
      <c r="VCY60" s="137"/>
      <c r="VCZ60" s="96"/>
      <c r="VDA60" s="79"/>
      <c r="VDB60" s="79"/>
      <c r="VDC60" s="79"/>
      <c r="VDD60" s="102"/>
      <c r="VDE60" s="60"/>
      <c r="VDF60" s="61"/>
      <c r="VDG60" s="97"/>
      <c r="VDH60" s="97"/>
      <c r="VDI60" s="97"/>
      <c r="VDJ60" s="104"/>
      <c r="VDK60" s="97"/>
      <c r="VDL60" s="97"/>
      <c r="VDM60" s="97"/>
      <c r="VDN60" s="145"/>
      <c r="VDO60" s="202"/>
      <c r="VDP60" s="146"/>
      <c r="VDQ60" s="98"/>
      <c r="VDR60" s="97"/>
      <c r="VDS60" s="97"/>
      <c r="VDT60" s="97"/>
      <c r="VDU60" s="97"/>
      <c r="VDV60" s="79"/>
      <c r="VDW60" s="79"/>
      <c r="VDX60" s="137"/>
      <c r="VDY60" s="96"/>
      <c r="VDZ60" s="79"/>
      <c r="VEA60" s="79"/>
      <c r="VEB60" s="79"/>
      <c r="VEC60" s="102"/>
      <c r="VED60" s="60"/>
      <c r="VEE60" s="61"/>
      <c r="VEF60" s="97"/>
      <c r="VEG60" s="97"/>
      <c r="VEH60" s="97"/>
      <c r="VEI60" s="104"/>
      <c r="VEJ60" s="97"/>
      <c r="VEK60" s="97"/>
      <c r="VEL60" s="97"/>
      <c r="VEM60" s="145"/>
      <c r="VEN60" s="202"/>
      <c r="VEO60" s="146"/>
      <c r="VEP60" s="98"/>
      <c r="VEQ60" s="97"/>
      <c r="VER60" s="97"/>
      <c r="VES60" s="97"/>
      <c r="VET60" s="97"/>
      <c r="VEU60" s="79"/>
      <c r="VEV60" s="79"/>
      <c r="VEW60" s="137"/>
      <c r="VEX60" s="96"/>
      <c r="VEY60" s="79"/>
      <c r="VEZ60" s="79"/>
      <c r="VFA60" s="79"/>
      <c r="VFB60" s="102"/>
      <c r="VFC60" s="60"/>
      <c r="VFD60" s="61"/>
      <c r="VFE60" s="97"/>
      <c r="VFF60" s="97"/>
      <c r="VFG60" s="97"/>
      <c r="VFH60" s="104"/>
      <c r="VFI60" s="97"/>
      <c r="VFJ60" s="97"/>
      <c r="VFK60" s="97"/>
      <c r="VFL60" s="145"/>
      <c r="VFM60" s="202"/>
      <c r="VFN60" s="146"/>
      <c r="VFO60" s="98"/>
      <c r="VFP60" s="97"/>
      <c r="VFQ60" s="97"/>
      <c r="VFR60" s="97"/>
      <c r="VFS60" s="97"/>
      <c r="VFT60" s="79"/>
      <c r="VFU60" s="79"/>
      <c r="VFV60" s="137"/>
      <c r="VFW60" s="96"/>
      <c r="VFX60" s="79"/>
      <c r="VFY60" s="79"/>
      <c r="VFZ60" s="79"/>
      <c r="VGA60" s="102"/>
      <c r="VGB60" s="60"/>
      <c r="VGC60" s="61"/>
      <c r="VGD60" s="97"/>
      <c r="VGE60" s="97"/>
      <c r="VGF60" s="97"/>
      <c r="VGG60" s="104"/>
      <c r="VGH60" s="97"/>
      <c r="VGI60" s="97"/>
      <c r="VGJ60" s="97"/>
      <c r="VGK60" s="145"/>
      <c r="VGL60" s="202"/>
      <c r="VGM60" s="146"/>
      <c r="VGN60" s="98"/>
      <c r="VGO60" s="97"/>
      <c r="VGP60" s="97"/>
      <c r="VGQ60" s="97"/>
      <c r="VGR60" s="97"/>
      <c r="VGS60" s="79"/>
      <c r="VGT60" s="79"/>
      <c r="VGU60" s="137"/>
      <c r="VGV60" s="96"/>
      <c r="VGW60" s="79"/>
      <c r="VGX60" s="79"/>
      <c r="VGY60" s="79"/>
      <c r="VGZ60" s="102"/>
      <c r="VHA60" s="60"/>
      <c r="VHB60" s="61"/>
      <c r="VHC60" s="97"/>
      <c r="VHD60" s="97"/>
      <c r="VHE60" s="97"/>
      <c r="VHF60" s="104"/>
      <c r="VHG60" s="97"/>
      <c r="VHH60" s="97"/>
      <c r="VHI60" s="97"/>
      <c r="VHJ60" s="145"/>
      <c r="VHK60" s="202"/>
      <c r="VHL60" s="146"/>
      <c r="VHM60" s="98"/>
      <c r="VHN60" s="97"/>
      <c r="VHO60" s="97"/>
      <c r="VHP60" s="97"/>
      <c r="VHQ60" s="97"/>
      <c r="VHR60" s="79"/>
      <c r="VHS60" s="79"/>
      <c r="VHT60" s="137"/>
      <c r="VHU60" s="96"/>
      <c r="VHV60" s="79"/>
      <c r="VHW60" s="79"/>
      <c r="VHX60" s="79"/>
      <c r="VHY60" s="102"/>
      <c r="VHZ60" s="60"/>
      <c r="VIA60" s="61"/>
      <c r="VIB60" s="97"/>
      <c r="VIC60" s="97"/>
      <c r="VID60" s="97"/>
      <c r="VIE60" s="104"/>
      <c r="VIF60" s="97"/>
      <c r="VIG60" s="97"/>
      <c r="VIH60" s="97"/>
      <c r="VII60" s="145"/>
      <c r="VIJ60" s="202"/>
      <c r="VIK60" s="146"/>
      <c r="VIL60" s="98"/>
      <c r="VIM60" s="97"/>
      <c r="VIN60" s="97"/>
      <c r="VIO60" s="97"/>
      <c r="VIP60" s="97"/>
      <c r="VIQ60" s="79"/>
      <c r="VIR60" s="79"/>
      <c r="VIS60" s="137"/>
      <c r="VIT60" s="96"/>
      <c r="VIU60" s="79"/>
      <c r="VIV60" s="79"/>
      <c r="VIW60" s="79"/>
      <c r="VIX60" s="102"/>
      <c r="VIY60" s="60"/>
      <c r="VIZ60" s="61"/>
      <c r="VJA60" s="97"/>
      <c r="VJB60" s="97"/>
      <c r="VJC60" s="97"/>
      <c r="VJD60" s="104"/>
      <c r="VJE60" s="97"/>
      <c r="VJF60" s="97"/>
      <c r="VJG60" s="97"/>
      <c r="VJH60" s="145"/>
      <c r="VJI60" s="202"/>
      <c r="VJJ60" s="146"/>
      <c r="VJK60" s="98"/>
      <c r="VJL60" s="97"/>
      <c r="VJM60" s="97"/>
      <c r="VJN60" s="97"/>
      <c r="VJO60" s="97"/>
      <c r="VJP60" s="79"/>
      <c r="VJQ60" s="79"/>
      <c r="VJR60" s="137"/>
      <c r="VJS60" s="96"/>
      <c r="VJT60" s="79"/>
      <c r="VJU60" s="79"/>
      <c r="VJV60" s="79"/>
      <c r="VJW60" s="102"/>
      <c r="VJX60" s="60"/>
      <c r="VJY60" s="61"/>
      <c r="VJZ60" s="97"/>
      <c r="VKA60" s="97"/>
      <c r="VKB60" s="97"/>
      <c r="VKC60" s="104"/>
      <c r="VKD60" s="97"/>
      <c r="VKE60" s="97"/>
      <c r="VKF60" s="97"/>
      <c r="VKG60" s="145"/>
      <c r="VKH60" s="202"/>
      <c r="VKI60" s="146"/>
      <c r="VKJ60" s="98"/>
      <c r="VKK60" s="97"/>
      <c r="VKL60" s="97"/>
      <c r="VKM60" s="97"/>
      <c r="VKN60" s="97"/>
      <c r="VKO60" s="79"/>
      <c r="VKP60" s="79"/>
      <c r="VKQ60" s="137"/>
      <c r="VKR60" s="96"/>
      <c r="VKS60" s="79"/>
      <c r="VKT60" s="79"/>
      <c r="VKU60" s="79"/>
      <c r="VKV60" s="102"/>
      <c r="VKW60" s="60"/>
      <c r="VKX60" s="61"/>
      <c r="VKY60" s="97"/>
      <c r="VKZ60" s="97"/>
      <c r="VLA60" s="97"/>
      <c r="VLB60" s="104"/>
      <c r="VLC60" s="97"/>
      <c r="VLD60" s="97"/>
      <c r="VLE60" s="97"/>
      <c r="VLF60" s="145"/>
      <c r="VLG60" s="202"/>
      <c r="VLH60" s="146"/>
      <c r="VLI60" s="98"/>
      <c r="VLJ60" s="97"/>
      <c r="VLK60" s="97"/>
      <c r="VLL60" s="97"/>
      <c r="VLM60" s="97"/>
      <c r="VLN60" s="79"/>
      <c r="VLO60" s="79"/>
      <c r="VLP60" s="137"/>
      <c r="VLQ60" s="96"/>
      <c r="VLR60" s="79"/>
      <c r="VLS60" s="79"/>
      <c r="VLT60" s="79"/>
      <c r="VLU60" s="102"/>
      <c r="VLV60" s="60"/>
      <c r="VLW60" s="61"/>
      <c r="VLX60" s="97"/>
      <c r="VLY60" s="97"/>
      <c r="VLZ60" s="97"/>
      <c r="VMA60" s="104"/>
      <c r="VMB60" s="97"/>
      <c r="VMC60" s="97"/>
      <c r="VMD60" s="97"/>
      <c r="VME60" s="145"/>
      <c r="VMF60" s="202"/>
      <c r="VMG60" s="146"/>
      <c r="VMH60" s="98"/>
      <c r="VMI60" s="97"/>
      <c r="VMJ60" s="97"/>
      <c r="VMK60" s="97"/>
      <c r="VML60" s="97"/>
      <c r="VMM60" s="79"/>
      <c r="VMN60" s="79"/>
      <c r="VMO60" s="137"/>
      <c r="VMP60" s="96"/>
      <c r="VMQ60" s="79"/>
      <c r="VMR60" s="79"/>
      <c r="VMS60" s="79"/>
      <c r="VMT60" s="102"/>
      <c r="VMU60" s="60"/>
      <c r="VMV60" s="61"/>
      <c r="VMW60" s="97"/>
      <c r="VMX60" s="97"/>
      <c r="VMY60" s="97"/>
      <c r="VMZ60" s="104"/>
      <c r="VNA60" s="97"/>
      <c r="VNB60" s="97"/>
      <c r="VNC60" s="97"/>
      <c r="VND60" s="145"/>
      <c r="VNE60" s="202"/>
      <c r="VNF60" s="146"/>
      <c r="VNG60" s="98"/>
      <c r="VNH60" s="97"/>
      <c r="VNI60" s="97"/>
      <c r="VNJ60" s="97"/>
      <c r="VNK60" s="97"/>
      <c r="VNL60" s="79"/>
      <c r="VNM60" s="79"/>
      <c r="VNN60" s="137"/>
      <c r="VNO60" s="96"/>
      <c r="VNP60" s="79"/>
      <c r="VNQ60" s="79"/>
      <c r="VNR60" s="79"/>
      <c r="VNS60" s="102"/>
      <c r="VNT60" s="60"/>
      <c r="VNU60" s="61"/>
      <c r="VNV60" s="97"/>
      <c r="VNW60" s="97"/>
      <c r="VNX60" s="97"/>
      <c r="VNY60" s="104"/>
      <c r="VNZ60" s="97"/>
      <c r="VOA60" s="97"/>
      <c r="VOB60" s="97"/>
      <c r="VOC60" s="145"/>
      <c r="VOD60" s="202"/>
      <c r="VOE60" s="146"/>
      <c r="VOF60" s="98"/>
      <c r="VOG60" s="97"/>
      <c r="VOH60" s="97"/>
      <c r="VOI60" s="97"/>
      <c r="VOJ60" s="97"/>
      <c r="VOK60" s="79"/>
      <c r="VOL60" s="79"/>
      <c r="VOM60" s="137"/>
      <c r="VON60" s="96"/>
      <c r="VOO60" s="79"/>
      <c r="VOP60" s="79"/>
      <c r="VOQ60" s="79"/>
      <c r="VOR60" s="102"/>
      <c r="VOS60" s="60"/>
      <c r="VOT60" s="61"/>
      <c r="VOU60" s="97"/>
      <c r="VOV60" s="97"/>
      <c r="VOW60" s="97"/>
      <c r="VOX60" s="104"/>
      <c r="VOY60" s="97"/>
      <c r="VOZ60" s="97"/>
      <c r="VPA60" s="97"/>
      <c r="VPB60" s="145"/>
      <c r="VPC60" s="202"/>
      <c r="VPD60" s="146"/>
      <c r="VPE60" s="98"/>
      <c r="VPF60" s="97"/>
      <c r="VPG60" s="97"/>
      <c r="VPH60" s="97"/>
      <c r="VPI60" s="97"/>
      <c r="VPJ60" s="79"/>
      <c r="VPK60" s="79"/>
      <c r="VPL60" s="137"/>
      <c r="VPM60" s="96"/>
      <c r="VPN60" s="79"/>
      <c r="VPO60" s="79"/>
      <c r="VPP60" s="79"/>
      <c r="VPQ60" s="102"/>
      <c r="VPR60" s="60"/>
      <c r="VPS60" s="61"/>
      <c r="VPT60" s="97"/>
      <c r="VPU60" s="97"/>
      <c r="VPV60" s="97"/>
      <c r="VPW60" s="104"/>
      <c r="VPX60" s="97"/>
      <c r="VPY60" s="97"/>
      <c r="VPZ60" s="97"/>
      <c r="VQA60" s="145"/>
      <c r="VQB60" s="202"/>
      <c r="VQC60" s="146"/>
      <c r="VQD60" s="98"/>
      <c r="VQE60" s="97"/>
      <c r="VQF60" s="97"/>
      <c r="VQG60" s="97"/>
      <c r="VQH60" s="97"/>
      <c r="VQI60" s="79"/>
      <c r="VQJ60" s="79"/>
      <c r="VQK60" s="137"/>
      <c r="VQL60" s="96"/>
      <c r="VQM60" s="79"/>
      <c r="VQN60" s="79"/>
      <c r="VQO60" s="79"/>
      <c r="VQP60" s="102"/>
      <c r="VQQ60" s="60"/>
      <c r="VQR60" s="61"/>
      <c r="VQS60" s="97"/>
      <c r="VQT60" s="97"/>
      <c r="VQU60" s="97"/>
      <c r="VQV60" s="104"/>
      <c r="VQW60" s="97"/>
      <c r="VQX60" s="97"/>
      <c r="VQY60" s="97"/>
      <c r="VQZ60" s="145"/>
      <c r="VRA60" s="202"/>
      <c r="VRB60" s="146"/>
      <c r="VRC60" s="98"/>
      <c r="VRD60" s="97"/>
      <c r="VRE60" s="97"/>
      <c r="VRF60" s="97"/>
      <c r="VRG60" s="97"/>
      <c r="VRH60" s="79"/>
      <c r="VRI60" s="79"/>
      <c r="VRJ60" s="137"/>
      <c r="VRK60" s="96"/>
      <c r="VRL60" s="79"/>
      <c r="VRM60" s="79"/>
      <c r="VRN60" s="79"/>
      <c r="VRO60" s="102"/>
      <c r="VRP60" s="60"/>
      <c r="VRQ60" s="61"/>
      <c r="VRR60" s="97"/>
      <c r="VRS60" s="97"/>
      <c r="VRT60" s="97"/>
      <c r="VRU60" s="104"/>
      <c r="VRV60" s="97"/>
      <c r="VRW60" s="97"/>
      <c r="VRX60" s="97"/>
      <c r="VRY60" s="145"/>
      <c r="VRZ60" s="202"/>
      <c r="VSA60" s="146"/>
      <c r="VSB60" s="98"/>
      <c r="VSC60" s="97"/>
      <c r="VSD60" s="97"/>
      <c r="VSE60" s="97"/>
      <c r="VSF60" s="97"/>
      <c r="VSG60" s="79"/>
      <c r="VSH60" s="79"/>
      <c r="VSI60" s="137"/>
      <c r="VSJ60" s="96"/>
      <c r="VSK60" s="79"/>
      <c r="VSL60" s="79"/>
      <c r="VSM60" s="79"/>
      <c r="VSN60" s="102"/>
      <c r="VSO60" s="60"/>
      <c r="VSP60" s="61"/>
      <c r="VSQ60" s="97"/>
      <c r="VSR60" s="97"/>
      <c r="VSS60" s="97"/>
      <c r="VST60" s="104"/>
      <c r="VSU60" s="97"/>
      <c r="VSV60" s="97"/>
      <c r="VSW60" s="97"/>
      <c r="VSX60" s="145"/>
      <c r="VSY60" s="202"/>
      <c r="VSZ60" s="146"/>
      <c r="VTA60" s="98"/>
      <c r="VTB60" s="97"/>
      <c r="VTC60" s="97"/>
      <c r="VTD60" s="97"/>
      <c r="VTE60" s="97"/>
      <c r="VTF60" s="79"/>
      <c r="VTG60" s="79"/>
      <c r="VTH60" s="137"/>
      <c r="VTI60" s="96"/>
      <c r="VTJ60" s="79"/>
      <c r="VTK60" s="79"/>
      <c r="VTL60" s="79"/>
      <c r="VTM60" s="102"/>
      <c r="VTN60" s="60"/>
      <c r="VTO60" s="61"/>
      <c r="VTP60" s="97"/>
      <c r="VTQ60" s="97"/>
      <c r="VTR60" s="97"/>
      <c r="VTS60" s="104"/>
      <c r="VTT60" s="97"/>
      <c r="VTU60" s="97"/>
      <c r="VTV60" s="97"/>
      <c r="VTW60" s="145"/>
      <c r="VTX60" s="202"/>
      <c r="VTY60" s="146"/>
      <c r="VTZ60" s="98"/>
      <c r="VUA60" s="97"/>
      <c r="VUB60" s="97"/>
      <c r="VUC60" s="97"/>
      <c r="VUD60" s="97"/>
      <c r="VUE60" s="79"/>
      <c r="VUF60" s="79"/>
      <c r="VUG60" s="137"/>
      <c r="VUH60" s="96"/>
      <c r="VUI60" s="79"/>
      <c r="VUJ60" s="79"/>
      <c r="VUK60" s="79"/>
      <c r="VUL60" s="102"/>
      <c r="VUM60" s="60"/>
      <c r="VUN60" s="61"/>
      <c r="VUO60" s="97"/>
      <c r="VUP60" s="97"/>
      <c r="VUQ60" s="97"/>
      <c r="VUR60" s="104"/>
      <c r="VUS60" s="97"/>
      <c r="VUT60" s="97"/>
      <c r="VUU60" s="97"/>
      <c r="VUV60" s="145"/>
      <c r="VUW60" s="202"/>
      <c r="VUX60" s="146"/>
      <c r="VUY60" s="98"/>
      <c r="VUZ60" s="97"/>
      <c r="VVA60" s="97"/>
      <c r="VVB60" s="97"/>
      <c r="VVC60" s="97"/>
      <c r="VVD60" s="79"/>
      <c r="VVE60" s="79"/>
      <c r="VVF60" s="137"/>
      <c r="VVG60" s="96"/>
      <c r="VVH60" s="79"/>
      <c r="VVI60" s="79"/>
      <c r="VVJ60" s="79"/>
      <c r="VVK60" s="102"/>
      <c r="VVL60" s="60"/>
      <c r="VVM60" s="61"/>
      <c r="VVN60" s="97"/>
      <c r="VVO60" s="97"/>
      <c r="VVP60" s="97"/>
      <c r="VVQ60" s="104"/>
      <c r="VVR60" s="97"/>
      <c r="VVS60" s="97"/>
      <c r="VVT60" s="97"/>
      <c r="VVU60" s="145"/>
      <c r="VVV60" s="202"/>
      <c r="VVW60" s="146"/>
      <c r="VVX60" s="98"/>
      <c r="VVY60" s="97"/>
      <c r="VVZ60" s="97"/>
      <c r="VWA60" s="97"/>
      <c r="VWB60" s="97"/>
      <c r="VWC60" s="79"/>
      <c r="VWD60" s="79"/>
      <c r="VWE60" s="137"/>
      <c r="VWF60" s="96"/>
      <c r="VWG60" s="79"/>
      <c r="VWH60" s="79"/>
      <c r="VWI60" s="79"/>
      <c r="VWJ60" s="102"/>
      <c r="VWK60" s="60"/>
      <c r="VWL60" s="61"/>
      <c r="VWM60" s="97"/>
      <c r="VWN60" s="97"/>
      <c r="VWO60" s="97"/>
      <c r="VWP60" s="104"/>
      <c r="VWQ60" s="97"/>
      <c r="VWR60" s="97"/>
      <c r="VWS60" s="97"/>
      <c r="VWT60" s="145"/>
      <c r="VWU60" s="202"/>
      <c r="VWV60" s="146"/>
      <c r="VWW60" s="98"/>
      <c r="VWX60" s="97"/>
      <c r="VWY60" s="97"/>
      <c r="VWZ60" s="97"/>
      <c r="VXA60" s="97"/>
      <c r="VXB60" s="79"/>
      <c r="VXC60" s="79"/>
      <c r="VXD60" s="137"/>
      <c r="VXE60" s="96"/>
      <c r="VXF60" s="79"/>
      <c r="VXG60" s="79"/>
      <c r="VXH60" s="79"/>
      <c r="VXI60" s="102"/>
      <c r="VXJ60" s="60"/>
      <c r="VXK60" s="61"/>
      <c r="VXL60" s="97"/>
      <c r="VXM60" s="97"/>
      <c r="VXN60" s="97"/>
      <c r="VXO60" s="104"/>
      <c r="VXP60" s="97"/>
      <c r="VXQ60" s="97"/>
      <c r="VXR60" s="97"/>
      <c r="VXS60" s="145"/>
      <c r="VXT60" s="202"/>
      <c r="VXU60" s="146"/>
      <c r="VXV60" s="98"/>
      <c r="VXW60" s="97"/>
      <c r="VXX60" s="97"/>
      <c r="VXY60" s="97"/>
      <c r="VXZ60" s="97"/>
      <c r="VYA60" s="79"/>
      <c r="VYB60" s="79"/>
      <c r="VYC60" s="137"/>
      <c r="VYD60" s="96"/>
      <c r="VYE60" s="79"/>
      <c r="VYF60" s="79"/>
      <c r="VYG60" s="79"/>
      <c r="VYH60" s="102"/>
      <c r="VYI60" s="60"/>
      <c r="VYJ60" s="61"/>
      <c r="VYK60" s="97"/>
      <c r="VYL60" s="97"/>
      <c r="VYM60" s="97"/>
      <c r="VYN60" s="104"/>
      <c r="VYO60" s="97"/>
      <c r="VYP60" s="97"/>
      <c r="VYQ60" s="97"/>
      <c r="VYR60" s="145"/>
      <c r="VYS60" s="202"/>
      <c r="VYT60" s="146"/>
      <c r="VYU60" s="98"/>
      <c r="VYV60" s="97"/>
      <c r="VYW60" s="97"/>
      <c r="VYX60" s="97"/>
      <c r="VYY60" s="97"/>
      <c r="VYZ60" s="79"/>
      <c r="VZA60" s="79"/>
      <c r="VZB60" s="137"/>
      <c r="VZC60" s="96"/>
      <c r="VZD60" s="79"/>
      <c r="VZE60" s="79"/>
      <c r="VZF60" s="79"/>
      <c r="VZG60" s="102"/>
      <c r="VZH60" s="60"/>
      <c r="VZI60" s="61"/>
      <c r="VZJ60" s="97"/>
      <c r="VZK60" s="97"/>
      <c r="VZL60" s="97"/>
      <c r="VZM60" s="104"/>
      <c r="VZN60" s="97"/>
      <c r="VZO60" s="97"/>
      <c r="VZP60" s="97"/>
      <c r="VZQ60" s="145"/>
      <c r="VZR60" s="202"/>
      <c r="VZS60" s="146"/>
      <c r="VZT60" s="98"/>
      <c r="VZU60" s="97"/>
      <c r="VZV60" s="97"/>
      <c r="VZW60" s="97"/>
      <c r="VZX60" s="97"/>
      <c r="VZY60" s="79"/>
      <c r="VZZ60" s="79"/>
      <c r="WAA60" s="137"/>
      <c r="WAB60" s="96"/>
      <c r="WAC60" s="79"/>
      <c r="WAD60" s="79"/>
      <c r="WAE60" s="79"/>
      <c r="WAF60" s="102"/>
      <c r="WAG60" s="60"/>
      <c r="WAH60" s="61"/>
      <c r="WAI60" s="97"/>
      <c r="WAJ60" s="97"/>
      <c r="WAK60" s="97"/>
      <c r="WAL60" s="104"/>
      <c r="WAM60" s="97"/>
      <c r="WAN60" s="97"/>
      <c r="WAO60" s="97"/>
      <c r="WAP60" s="145"/>
      <c r="WAQ60" s="202"/>
      <c r="WAR60" s="146"/>
      <c r="WAS60" s="98"/>
      <c r="WAT60" s="97"/>
      <c r="WAU60" s="97"/>
      <c r="WAV60" s="97"/>
      <c r="WAW60" s="97"/>
      <c r="WAX60" s="79"/>
      <c r="WAY60" s="79"/>
      <c r="WAZ60" s="137"/>
      <c r="WBA60" s="96"/>
      <c r="WBB60" s="79"/>
      <c r="WBC60" s="79"/>
      <c r="WBD60" s="79"/>
      <c r="WBE60" s="102"/>
      <c r="WBF60" s="60"/>
      <c r="WBG60" s="61"/>
      <c r="WBH60" s="97"/>
      <c r="WBI60" s="97"/>
      <c r="WBJ60" s="97"/>
      <c r="WBK60" s="104"/>
      <c r="WBL60" s="97"/>
      <c r="WBM60" s="97"/>
      <c r="WBN60" s="97"/>
      <c r="WBO60" s="145"/>
      <c r="WBP60" s="202"/>
      <c r="WBQ60" s="146"/>
      <c r="WBR60" s="98"/>
      <c r="WBS60" s="97"/>
      <c r="WBT60" s="97"/>
      <c r="WBU60" s="97"/>
      <c r="WBV60" s="97"/>
      <c r="WBW60" s="79"/>
      <c r="WBX60" s="79"/>
      <c r="WBY60" s="137"/>
      <c r="WBZ60" s="96"/>
      <c r="WCA60" s="79"/>
      <c r="WCB60" s="79"/>
      <c r="WCC60" s="79"/>
      <c r="WCD60" s="102"/>
      <c r="WCE60" s="60"/>
      <c r="WCF60" s="61"/>
      <c r="WCG60" s="97"/>
      <c r="WCH60" s="97"/>
      <c r="WCI60" s="97"/>
      <c r="WCJ60" s="104"/>
      <c r="WCK60" s="97"/>
      <c r="WCL60" s="97"/>
      <c r="WCM60" s="97"/>
      <c r="WCN60" s="145"/>
      <c r="WCO60" s="202"/>
      <c r="WCP60" s="146"/>
      <c r="WCQ60" s="98"/>
      <c r="WCR60" s="97"/>
      <c r="WCS60" s="97"/>
      <c r="WCT60" s="97"/>
      <c r="WCU60" s="97"/>
      <c r="WCV60" s="79"/>
      <c r="WCW60" s="79"/>
      <c r="WCX60" s="137"/>
      <c r="WCY60" s="96"/>
      <c r="WCZ60" s="79"/>
      <c r="WDA60" s="79"/>
      <c r="WDB60" s="79"/>
      <c r="WDC60" s="102"/>
      <c r="WDD60" s="60"/>
      <c r="WDE60" s="61"/>
      <c r="WDF60" s="97"/>
      <c r="WDG60" s="97"/>
      <c r="WDH60" s="97"/>
      <c r="WDI60" s="104"/>
      <c r="WDJ60" s="97"/>
      <c r="WDK60" s="97"/>
      <c r="WDL60" s="97"/>
      <c r="WDM60" s="145"/>
      <c r="WDN60" s="202"/>
      <c r="WDO60" s="146"/>
      <c r="WDP60" s="98"/>
      <c r="WDQ60" s="97"/>
      <c r="WDR60" s="97"/>
      <c r="WDS60" s="97"/>
      <c r="WDT60" s="97"/>
      <c r="WDU60" s="79"/>
      <c r="WDV60" s="79"/>
      <c r="WDW60" s="137"/>
      <c r="WDX60" s="96"/>
      <c r="WDY60" s="79"/>
      <c r="WDZ60" s="79"/>
      <c r="WEA60" s="79"/>
      <c r="WEB60" s="102"/>
      <c r="WEC60" s="60"/>
      <c r="WED60" s="61"/>
      <c r="WEE60" s="97"/>
      <c r="WEF60" s="97"/>
      <c r="WEG60" s="97"/>
      <c r="WEH60" s="104"/>
      <c r="WEI60" s="97"/>
      <c r="WEJ60" s="97"/>
      <c r="WEK60" s="97"/>
      <c r="WEL60" s="145"/>
      <c r="WEM60" s="202"/>
      <c r="WEN60" s="146"/>
      <c r="WEO60" s="98"/>
      <c r="WEP60" s="97"/>
      <c r="WEQ60" s="97"/>
      <c r="WER60" s="97"/>
      <c r="WES60" s="97"/>
      <c r="WET60" s="79"/>
      <c r="WEU60" s="79"/>
      <c r="WEV60" s="137"/>
      <c r="WEW60" s="96"/>
      <c r="WEX60" s="79"/>
      <c r="WEY60" s="79"/>
      <c r="WEZ60" s="79"/>
      <c r="WFA60" s="102"/>
      <c r="WFB60" s="60"/>
      <c r="WFC60" s="61"/>
      <c r="WFD60" s="97"/>
      <c r="WFE60" s="97"/>
      <c r="WFF60" s="97"/>
      <c r="WFG60" s="104"/>
      <c r="WFH60" s="97"/>
      <c r="WFI60" s="97"/>
      <c r="WFJ60" s="97"/>
      <c r="WFK60" s="145"/>
      <c r="WFL60" s="202"/>
      <c r="WFM60" s="146"/>
      <c r="WFN60" s="98"/>
      <c r="WFO60" s="97"/>
      <c r="WFP60" s="97"/>
      <c r="WFQ60" s="97"/>
      <c r="WFR60" s="97"/>
      <c r="WFS60" s="79"/>
      <c r="WFT60" s="79"/>
      <c r="WFU60" s="137"/>
      <c r="WFV60" s="96"/>
      <c r="WFW60" s="79"/>
      <c r="WFX60" s="79"/>
      <c r="WFY60" s="79"/>
      <c r="WFZ60" s="102"/>
      <c r="WGA60" s="60"/>
      <c r="WGB60" s="61"/>
      <c r="WGC60" s="97"/>
      <c r="WGD60" s="97"/>
      <c r="WGE60" s="97"/>
      <c r="WGF60" s="104"/>
      <c r="WGG60" s="97"/>
      <c r="WGH60" s="97"/>
      <c r="WGI60" s="97"/>
      <c r="WGJ60" s="145"/>
      <c r="WGK60" s="202"/>
      <c r="WGL60" s="146"/>
      <c r="WGM60" s="98"/>
      <c r="WGN60" s="97"/>
      <c r="WGO60" s="97"/>
      <c r="WGP60" s="97"/>
      <c r="WGQ60" s="97"/>
      <c r="WGR60" s="79"/>
      <c r="WGS60" s="79"/>
      <c r="WGT60" s="137"/>
      <c r="WGU60" s="96"/>
      <c r="WGV60" s="79"/>
      <c r="WGW60" s="79"/>
      <c r="WGX60" s="79"/>
      <c r="WGY60" s="102"/>
      <c r="WGZ60" s="60"/>
      <c r="WHA60" s="61"/>
      <c r="WHB60" s="97"/>
      <c r="WHC60" s="97"/>
      <c r="WHD60" s="97"/>
      <c r="WHE60" s="104"/>
      <c r="WHF60" s="97"/>
      <c r="WHG60" s="97"/>
      <c r="WHH60" s="97"/>
      <c r="WHI60" s="145"/>
      <c r="WHJ60" s="202"/>
      <c r="WHK60" s="146"/>
      <c r="WHL60" s="98"/>
      <c r="WHM60" s="97"/>
      <c r="WHN60" s="97"/>
      <c r="WHO60" s="97"/>
      <c r="WHP60" s="97"/>
      <c r="WHQ60" s="79"/>
      <c r="WHR60" s="79"/>
      <c r="WHS60" s="137"/>
      <c r="WHT60" s="96"/>
      <c r="WHU60" s="79"/>
      <c r="WHV60" s="79"/>
      <c r="WHW60" s="79"/>
      <c r="WHX60" s="102"/>
      <c r="WHY60" s="60"/>
      <c r="WHZ60" s="61"/>
      <c r="WIA60" s="97"/>
      <c r="WIB60" s="97"/>
      <c r="WIC60" s="97"/>
      <c r="WID60" s="104"/>
      <c r="WIE60" s="97"/>
      <c r="WIF60" s="97"/>
      <c r="WIG60" s="97"/>
      <c r="WIH60" s="145"/>
      <c r="WII60" s="202"/>
      <c r="WIJ60" s="146"/>
      <c r="WIK60" s="98"/>
      <c r="WIL60" s="97"/>
      <c r="WIM60" s="97"/>
      <c r="WIN60" s="97"/>
      <c r="WIO60" s="97"/>
      <c r="WIP60" s="79"/>
      <c r="WIQ60" s="79"/>
      <c r="WIR60" s="137"/>
      <c r="WIS60" s="96"/>
      <c r="WIT60" s="79"/>
      <c r="WIU60" s="79"/>
      <c r="WIV60" s="79"/>
      <c r="WIW60" s="102"/>
      <c r="WIX60" s="60"/>
      <c r="WIY60" s="61"/>
      <c r="WIZ60" s="97"/>
      <c r="WJA60" s="97"/>
      <c r="WJB60" s="97"/>
      <c r="WJC60" s="104"/>
      <c r="WJD60" s="97"/>
      <c r="WJE60" s="97"/>
      <c r="WJF60" s="97"/>
      <c r="WJG60" s="145"/>
      <c r="WJH60" s="202"/>
      <c r="WJI60" s="146"/>
      <c r="WJJ60" s="98"/>
      <c r="WJK60" s="97"/>
      <c r="WJL60" s="97"/>
      <c r="WJM60" s="97"/>
      <c r="WJN60" s="97"/>
      <c r="WJO60" s="79"/>
      <c r="WJP60" s="79"/>
      <c r="WJQ60" s="137"/>
      <c r="WJR60" s="96"/>
      <c r="WJS60" s="79"/>
      <c r="WJT60" s="79"/>
      <c r="WJU60" s="79"/>
      <c r="WJV60" s="102"/>
      <c r="WJW60" s="60"/>
      <c r="WJX60" s="61"/>
      <c r="WJY60" s="97"/>
      <c r="WJZ60" s="97"/>
      <c r="WKA60" s="97"/>
      <c r="WKB60" s="104"/>
      <c r="WKC60" s="97"/>
      <c r="WKD60" s="97"/>
      <c r="WKE60" s="97"/>
      <c r="WKF60" s="145"/>
      <c r="WKG60" s="202"/>
      <c r="WKH60" s="146"/>
      <c r="WKI60" s="98"/>
      <c r="WKJ60" s="97"/>
      <c r="WKK60" s="97"/>
      <c r="WKL60" s="97"/>
      <c r="WKM60" s="97"/>
      <c r="WKN60" s="79"/>
      <c r="WKO60" s="79"/>
      <c r="WKP60" s="137"/>
      <c r="WKQ60" s="96"/>
      <c r="WKR60" s="79"/>
      <c r="WKS60" s="79"/>
      <c r="WKT60" s="79"/>
      <c r="WKU60" s="102"/>
      <c r="WKV60" s="60"/>
      <c r="WKW60" s="61"/>
      <c r="WKX60" s="97"/>
      <c r="WKY60" s="97"/>
      <c r="WKZ60" s="97"/>
      <c r="WLA60" s="104"/>
      <c r="WLB60" s="97"/>
      <c r="WLC60" s="97"/>
      <c r="WLD60" s="97"/>
      <c r="WLE60" s="145"/>
      <c r="WLF60" s="202"/>
      <c r="WLG60" s="146"/>
      <c r="WLH60" s="98"/>
      <c r="WLI60" s="97"/>
      <c r="WLJ60" s="97"/>
      <c r="WLK60" s="97"/>
      <c r="WLL60" s="97"/>
      <c r="WLM60" s="79"/>
      <c r="WLN60" s="79"/>
      <c r="WLO60" s="137"/>
      <c r="WLP60" s="96"/>
      <c r="WLQ60" s="79"/>
      <c r="WLR60" s="79"/>
      <c r="WLS60" s="79"/>
      <c r="WLT60" s="102"/>
      <c r="WLU60" s="60"/>
      <c r="WLV60" s="61"/>
      <c r="WLW60" s="97"/>
      <c r="WLX60" s="97"/>
      <c r="WLY60" s="97"/>
      <c r="WLZ60" s="104"/>
      <c r="WMA60" s="97"/>
      <c r="WMB60" s="97"/>
      <c r="WMC60" s="97"/>
      <c r="WMD60" s="145"/>
      <c r="WME60" s="202"/>
      <c r="WMF60" s="146"/>
      <c r="WMG60" s="98"/>
      <c r="WMH60" s="97"/>
      <c r="WMI60" s="97"/>
      <c r="WMJ60" s="97"/>
      <c r="WMK60" s="97"/>
      <c r="WML60" s="79"/>
      <c r="WMM60" s="79"/>
      <c r="WMN60" s="137"/>
      <c r="WMO60" s="96"/>
      <c r="WMP60" s="79"/>
      <c r="WMQ60" s="79"/>
      <c r="WMR60" s="79"/>
      <c r="WMS60" s="102"/>
      <c r="WMT60" s="60"/>
      <c r="WMU60" s="61"/>
      <c r="WMV60" s="97"/>
      <c r="WMW60" s="97"/>
      <c r="WMX60" s="97"/>
      <c r="WMY60" s="104"/>
      <c r="WMZ60" s="97"/>
      <c r="WNA60" s="97"/>
      <c r="WNB60" s="97"/>
      <c r="WNC60" s="145"/>
      <c r="WND60" s="202"/>
      <c r="WNE60" s="146"/>
      <c r="WNF60" s="98"/>
      <c r="WNG60" s="97"/>
      <c r="WNH60" s="97"/>
      <c r="WNI60" s="97"/>
      <c r="WNJ60" s="97"/>
      <c r="WNK60" s="79"/>
      <c r="WNL60" s="79"/>
      <c r="WNM60" s="137"/>
      <c r="WNN60" s="96"/>
      <c r="WNO60" s="79"/>
      <c r="WNP60" s="79"/>
      <c r="WNQ60" s="79"/>
      <c r="WNR60" s="102"/>
      <c r="WNS60" s="60"/>
      <c r="WNT60" s="61"/>
      <c r="WNU60" s="97"/>
      <c r="WNV60" s="97"/>
      <c r="WNW60" s="97"/>
      <c r="WNX60" s="104"/>
      <c r="WNY60" s="97"/>
      <c r="WNZ60" s="97"/>
      <c r="WOA60" s="97"/>
      <c r="WOB60" s="145"/>
      <c r="WOC60" s="202"/>
      <c r="WOD60" s="146"/>
      <c r="WOE60" s="98"/>
      <c r="WOF60" s="97"/>
      <c r="WOG60" s="97"/>
      <c r="WOH60" s="97"/>
      <c r="WOI60" s="97"/>
      <c r="WOJ60" s="79"/>
      <c r="WOK60" s="79"/>
      <c r="WOL60" s="137"/>
      <c r="WOM60" s="96"/>
      <c r="WON60" s="79"/>
      <c r="WOO60" s="79"/>
      <c r="WOP60" s="79"/>
      <c r="WOQ60" s="102"/>
      <c r="WOR60" s="60"/>
      <c r="WOS60" s="61"/>
      <c r="WOT60" s="97"/>
      <c r="WOU60" s="97"/>
      <c r="WOV60" s="97"/>
      <c r="WOW60" s="104"/>
      <c r="WOX60" s="97"/>
      <c r="WOY60" s="97"/>
      <c r="WOZ60" s="97"/>
      <c r="WPA60" s="145"/>
      <c r="WPB60" s="202"/>
      <c r="WPC60" s="146"/>
      <c r="WPD60" s="98"/>
      <c r="WPE60" s="97"/>
      <c r="WPF60" s="97"/>
      <c r="WPG60" s="97"/>
      <c r="WPH60" s="97"/>
      <c r="WPI60" s="79"/>
      <c r="WPJ60" s="79"/>
      <c r="WPK60" s="137"/>
      <c r="WPL60" s="96"/>
      <c r="WPM60" s="79"/>
      <c r="WPN60" s="79"/>
      <c r="WPO60" s="79"/>
      <c r="WPP60" s="102"/>
      <c r="WPQ60" s="60"/>
      <c r="WPR60" s="61"/>
      <c r="WPS60" s="97"/>
      <c r="WPT60" s="97"/>
      <c r="WPU60" s="97"/>
      <c r="WPV60" s="104"/>
      <c r="WPW60" s="97"/>
      <c r="WPX60" s="97"/>
      <c r="WPY60" s="97"/>
      <c r="WPZ60" s="145"/>
      <c r="WQA60" s="202"/>
      <c r="WQB60" s="146"/>
      <c r="WQC60" s="98"/>
      <c r="WQD60" s="97"/>
      <c r="WQE60" s="97"/>
      <c r="WQF60" s="97"/>
      <c r="WQG60" s="97"/>
      <c r="WQH60" s="79"/>
      <c r="WQI60" s="79"/>
      <c r="WQJ60" s="137"/>
      <c r="WQK60" s="96"/>
      <c r="WQL60" s="79"/>
      <c r="WQM60" s="79"/>
      <c r="WQN60" s="79"/>
      <c r="WQO60" s="102"/>
      <c r="WQP60" s="60"/>
      <c r="WQQ60" s="61"/>
      <c r="WQR60" s="97"/>
      <c r="WQS60" s="97"/>
      <c r="WQT60" s="97"/>
      <c r="WQU60" s="104"/>
      <c r="WQV60" s="97"/>
      <c r="WQW60" s="97"/>
      <c r="WQX60" s="97"/>
      <c r="WQY60" s="145"/>
      <c r="WQZ60" s="202"/>
      <c r="WRA60" s="146"/>
      <c r="WRB60" s="98"/>
      <c r="WRC60" s="97"/>
      <c r="WRD60" s="97"/>
      <c r="WRE60" s="97"/>
      <c r="WRF60" s="97"/>
      <c r="WRG60" s="79"/>
      <c r="WRH60" s="79"/>
      <c r="WRI60" s="137"/>
      <c r="WRJ60" s="96"/>
      <c r="WRK60" s="79"/>
      <c r="WRL60" s="79"/>
      <c r="WRM60" s="79"/>
      <c r="WRN60" s="102"/>
      <c r="WRO60" s="60"/>
      <c r="WRP60" s="61"/>
      <c r="WRQ60" s="97"/>
      <c r="WRR60" s="97"/>
      <c r="WRS60" s="97"/>
      <c r="WRT60" s="104"/>
      <c r="WRU60" s="97"/>
      <c r="WRV60" s="97"/>
      <c r="WRW60" s="97"/>
      <c r="WRX60" s="145"/>
      <c r="WRY60" s="202"/>
      <c r="WRZ60" s="146"/>
      <c r="WSA60" s="98"/>
      <c r="WSB60" s="97"/>
      <c r="WSC60" s="97"/>
      <c r="WSD60" s="97"/>
      <c r="WSE60" s="97"/>
      <c r="WSF60" s="79"/>
      <c r="WSG60" s="79"/>
      <c r="WSH60" s="137"/>
      <c r="WSI60" s="96"/>
      <c r="WSJ60" s="79"/>
      <c r="WSK60" s="79"/>
      <c r="WSL60" s="79"/>
      <c r="WSM60" s="102"/>
      <c r="WSN60" s="60"/>
      <c r="WSO60" s="61"/>
      <c r="WSP60" s="97"/>
      <c r="WSQ60" s="97"/>
      <c r="WSR60" s="97"/>
      <c r="WSS60" s="104"/>
      <c r="WST60" s="97"/>
      <c r="WSU60" s="97"/>
      <c r="WSV60" s="97"/>
      <c r="WSW60" s="145"/>
      <c r="WSX60" s="202"/>
      <c r="WSY60" s="146"/>
      <c r="WSZ60" s="98"/>
      <c r="WTA60" s="97"/>
      <c r="WTB60" s="97"/>
      <c r="WTC60" s="97"/>
      <c r="WTD60" s="97"/>
      <c r="WTE60" s="79"/>
      <c r="WTF60" s="79"/>
      <c r="WTG60" s="137"/>
      <c r="WTH60" s="96"/>
      <c r="WTI60" s="79"/>
      <c r="WTJ60" s="79"/>
      <c r="WTK60" s="79"/>
      <c r="WTL60" s="102"/>
      <c r="WTM60" s="60"/>
      <c r="WTN60" s="61"/>
      <c r="WTO60" s="97"/>
      <c r="WTP60" s="97"/>
      <c r="WTQ60" s="97"/>
      <c r="WTR60" s="104"/>
      <c r="WTS60" s="97"/>
      <c r="WTT60" s="97"/>
      <c r="WTU60" s="97"/>
      <c r="WTV60" s="145"/>
      <c r="WTW60" s="202"/>
      <c r="WTX60" s="146"/>
      <c r="WTY60" s="98"/>
      <c r="WTZ60" s="97"/>
      <c r="WUA60" s="97"/>
      <c r="WUB60" s="97"/>
      <c r="WUC60" s="97"/>
      <c r="WUD60" s="79"/>
      <c r="WUE60" s="79"/>
      <c r="WUF60" s="137"/>
      <c r="WUG60" s="96"/>
      <c r="WUH60" s="79"/>
      <c r="WUI60" s="79"/>
      <c r="WUJ60" s="79"/>
      <c r="WUK60" s="102"/>
      <c r="WUL60" s="60"/>
      <c r="WUM60" s="61"/>
      <c r="WUN60" s="97"/>
      <c r="WUO60" s="97"/>
      <c r="WUP60" s="97"/>
      <c r="WUQ60" s="104"/>
      <c r="WUR60" s="97"/>
      <c r="WUS60" s="97"/>
      <c r="WUT60" s="97"/>
      <c r="WUU60" s="145"/>
      <c r="WUV60" s="202"/>
      <c r="WUW60" s="146"/>
      <c r="WUX60" s="98"/>
      <c r="WUY60" s="97"/>
      <c r="WUZ60" s="97"/>
      <c r="WVA60" s="97"/>
      <c r="WVB60" s="97"/>
      <c r="WVC60" s="79"/>
      <c r="WVD60" s="79"/>
      <c r="WVE60" s="137"/>
      <c r="WVF60" s="96"/>
      <c r="WVG60" s="79"/>
      <c r="WVH60" s="79"/>
      <c r="WVI60" s="79"/>
      <c r="WVJ60" s="102"/>
      <c r="WVK60" s="60"/>
      <c r="WVL60" s="61"/>
      <c r="WVM60" s="97"/>
      <c r="WVN60" s="97"/>
      <c r="WVO60" s="97"/>
      <c r="WVP60" s="104"/>
      <c r="WVQ60" s="97"/>
      <c r="WVR60" s="97"/>
      <c r="WVS60" s="97"/>
      <c r="WVT60" s="145"/>
      <c r="WVU60" s="202"/>
      <c r="WVV60" s="146"/>
      <c r="WVW60" s="98"/>
      <c r="WVX60" s="97"/>
      <c r="WVY60" s="97"/>
      <c r="WVZ60" s="97"/>
      <c r="WWA60" s="97"/>
      <c r="WWB60" s="79"/>
      <c r="WWC60" s="79"/>
      <c r="WWD60" s="137"/>
      <c r="WWE60" s="96"/>
      <c r="WWF60" s="79"/>
      <c r="WWG60" s="79"/>
      <c r="WWH60" s="79"/>
      <c r="WWI60" s="102"/>
      <c r="WWJ60" s="60"/>
      <c r="WWK60" s="61"/>
      <c r="WWL60" s="97"/>
      <c r="WWM60" s="97"/>
      <c r="WWN60" s="97"/>
      <c r="WWO60" s="104"/>
      <c r="WWP60" s="97"/>
      <c r="WWQ60" s="97"/>
      <c r="WWR60" s="97"/>
      <c r="WWS60" s="145"/>
      <c r="WWT60" s="202"/>
      <c r="WWU60" s="146"/>
      <c r="WWV60" s="98"/>
      <c r="WWW60" s="97"/>
      <c r="WWX60" s="97"/>
      <c r="WWY60" s="97"/>
      <c r="WWZ60" s="97"/>
      <c r="WXA60" s="79"/>
      <c r="WXB60" s="79"/>
      <c r="WXC60" s="137"/>
      <c r="WXD60" s="96"/>
      <c r="WXE60" s="79"/>
      <c r="WXF60" s="79"/>
      <c r="WXG60" s="79"/>
      <c r="WXH60" s="102"/>
      <c r="WXI60" s="60"/>
      <c r="WXJ60" s="61"/>
      <c r="WXK60" s="97"/>
      <c r="WXL60" s="97"/>
      <c r="WXM60" s="97"/>
      <c r="WXN60" s="104"/>
      <c r="WXO60" s="97"/>
      <c r="WXP60" s="97"/>
      <c r="WXQ60" s="97"/>
      <c r="WXR60" s="145"/>
      <c r="WXS60" s="202"/>
      <c r="WXT60" s="146"/>
      <c r="WXU60" s="98"/>
      <c r="WXV60" s="97"/>
      <c r="WXW60" s="97"/>
      <c r="WXX60" s="97"/>
      <c r="WXY60" s="97"/>
      <c r="WXZ60" s="79"/>
      <c r="WYA60" s="79"/>
      <c r="WYB60" s="137"/>
      <c r="WYC60" s="96"/>
      <c r="WYD60" s="79"/>
      <c r="WYE60" s="79"/>
      <c r="WYF60" s="79"/>
      <c r="WYG60" s="102"/>
      <c r="WYH60" s="60"/>
      <c r="WYI60" s="61"/>
      <c r="WYJ60" s="97"/>
      <c r="WYK60" s="97"/>
      <c r="WYL60" s="97"/>
      <c r="WYM60" s="104"/>
      <c r="WYN60" s="97"/>
      <c r="WYO60" s="97"/>
      <c r="WYP60" s="97"/>
      <c r="WYQ60" s="145"/>
      <c r="WYR60" s="202"/>
      <c r="WYS60" s="146"/>
      <c r="WYT60" s="98"/>
      <c r="WYU60" s="97"/>
      <c r="WYV60" s="97"/>
      <c r="WYW60" s="97"/>
      <c r="WYX60" s="97"/>
      <c r="WYY60" s="79"/>
      <c r="WYZ60" s="79"/>
      <c r="WZA60" s="137"/>
      <c r="WZB60" s="96"/>
      <c r="WZC60" s="79"/>
      <c r="WZD60" s="79"/>
      <c r="WZE60" s="79"/>
      <c r="WZF60" s="102"/>
      <c r="WZG60" s="60"/>
      <c r="WZH60" s="61"/>
      <c r="WZI60" s="97"/>
      <c r="WZJ60" s="97"/>
      <c r="WZK60" s="97"/>
      <c r="WZL60" s="104"/>
      <c r="WZM60" s="97"/>
      <c r="WZN60" s="97"/>
      <c r="WZO60" s="97"/>
      <c r="WZP60" s="145"/>
      <c r="WZQ60" s="202"/>
      <c r="WZR60" s="146"/>
      <c r="WZS60" s="98"/>
      <c r="WZT60" s="97"/>
      <c r="WZU60" s="97"/>
      <c r="WZV60" s="97"/>
      <c r="WZW60" s="97"/>
      <c r="WZX60" s="79"/>
      <c r="WZY60" s="79"/>
      <c r="WZZ60" s="137"/>
      <c r="XAA60" s="96"/>
      <c r="XAB60" s="79"/>
      <c r="XAC60" s="79"/>
      <c r="XAD60" s="79"/>
      <c r="XAE60" s="102"/>
      <c r="XAF60" s="60"/>
      <c r="XAG60" s="61"/>
      <c r="XAH60" s="97"/>
      <c r="XAI60" s="97"/>
      <c r="XAJ60" s="97"/>
      <c r="XAK60" s="104"/>
      <c r="XAL60" s="97"/>
      <c r="XAM60" s="97"/>
      <c r="XAN60" s="97"/>
      <c r="XAO60" s="145"/>
      <c r="XAP60" s="202"/>
      <c r="XAQ60" s="146"/>
      <c r="XAR60" s="98"/>
      <c r="XAS60" s="97"/>
      <c r="XAT60" s="97"/>
      <c r="XAU60" s="97"/>
      <c r="XAV60" s="97"/>
      <c r="XAW60" s="79"/>
      <c r="XAX60" s="79"/>
      <c r="XAY60" s="137"/>
      <c r="XAZ60" s="96"/>
      <c r="XBA60" s="79"/>
      <c r="XBB60" s="79"/>
      <c r="XBC60" s="79"/>
      <c r="XBD60" s="102"/>
      <c r="XBE60" s="60"/>
      <c r="XBF60" s="61"/>
      <c r="XBG60" s="97"/>
      <c r="XBH60" s="97"/>
      <c r="XBI60" s="97"/>
      <c r="XBJ60" s="104"/>
      <c r="XBK60" s="97"/>
      <c r="XBL60" s="97"/>
      <c r="XBM60" s="97"/>
      <c r="XBN60" s="145"/>
      <c r="XBO60" s="202"/>
      <c r="XBP60" s="146"/>
      <c r="XBQ60" s="98"/>
      <c r="XBR60" s="97"/>
      <c r="XBS60" s="97"/>
      <c r="XBT60" s="97"/>
      <c r="XBU60" s="97"/>
      <c r="XBV60" s="79"/>
      <c r="XBW60" s="79"/>
      <c r="XBX60" s="137"/>
      <c r="XBY60" s="96"/>
      <c r="XBZ60" s="79"/>
      <c r="XCA60" s="79"/>
      <c r="XCB60" s="79"/>
      <c r="XCC60" s="102"/>
      <c r="XCD60" s="60"/>
      <c r="XCE60" s="61"/>
      <c r="XCF60" s="97"/>
      <c r="XCG60" s="97"/>
      <c r="XCH60" s="97"/>
      <c r="XCI60" s="104"/>
      <c r="XCJ60" s="97"/>
      <c r="XCK60" s="97"/>
      <c r="XCL60" s="97"/>
      <c r="XCM60" s="145"/>
      <c r="XCN60" s="202"/>
      <c r="XCO60" s="146"/>
      <c r="XCP60" s="98"/>
      <c r="XCQ60" s="97"/>
      <c r="XCR60" s="97"/>
      <c r="XCS60" s="97"/>
      <c r="XCT60" s="97"/>
      <c r="XCU60" s="79"/>
      <c r="XCV60" s="79"/>
      <c r="XCW60" s="137"/>
      <c r="XCX60" s="96"/>
      <c r="XCY60" s="79"/>
      <c r="XCZ60" s="79"/>
      <c r="XDA60" s="79"/>
      <c r="XDB60" s="102"/>
      <c r="XDC60" s="60"/>
      <c r="XDD60" s="61"/>
      <c r="XDE60" s="97"/>
      <c r="XDF60" s="97"/>
      <c r="XDG60" s="97"/>
      <c r="XDH60" s="104"/>
      <c r="XDI60" s="97"/>
      <c r="XDJ60" s="97"/>
      <c r="XDK60" s="97"/>
      <c r="XDL60" s="145"/>
      <c r="XDM60" s="202"/>
      <c r="XDN60" s="146"/>
      <c r="XDO60" s="98"/>
      <c r="XDP60" s="97"/>
      <c r="XDQ60" s="97"/>
      <c r="XDR60" s="97"/>
      <c r="XDS60" s="97"/>
      <c r="XDT60" s="79"/>
      <c r="XDU60" s="79"/>
      <c r="XDV60" s="137"/>
      <c r="XDW60" s="96"/>
      <c r="XDX60" s="79"/>
      <c r="XDY60" s="79"/>
      <c r="XDZ60" s="79"/>
      <c r="XEA60" s="102"/>
      <c r="XEB60" s="60"/>
      <c r="XEC60" s="61"/>
      <c r="XED60" s="97"/>
      <c r="XEE60" s="97"/>
      <c r="XEF60" s="97"/>
      <c r="XEG60" s="104"/>
      <c r="XEH60" s="97"/>
      <c r="XEI60" s="97"/>
      <c r="XEJ60" s="97"/>
      <c r="XEK60" s="145"/>
      <c r="XEL60" s="202"/>
      <c r="XEM60" s="146"/>
      <c r="XEN60" s="98"/>
      <c r="XEO60" s="97"/>
      <c r="XEP60" s="97"/>
      <c r="XEQ60" s="97"/>
      <c r="XER60" s="97"/>
      <c r="XES60" s="79"/>
      <c r="XET60" s="79"/>
      <c r="XEU60" s="137"/>
      <c r="XEV60" s="96"/>
      <c r="XEW60" s="79"/>
      <c r="XEX60" s="79"/>
      <c r="XEY60" s="79"/>
      <c r="XEZ60" s="102"/>
      <c r="XFA60" s="60"/>
      <c r="XFB60" s="61"/>
      <c r="XFC60" s="97"/>
      <c r="XFD60" s="97"/>
    </row>
    <row r="61" spans="1:16384" s="17" customFormat="1" ht="190.15" customHeight="1" x14ac:dyDescent="0.2">
      <c r="A61" s="96">
        <v>45699</v>
      </c>
      <c r="B61" s="79" t="s">
        <v>2454</v>
      </c>
      <c r="C61" s="79" t="s">
        <v>2455</v>
      </c>
      <c r="D61" s="79" t="s">
        <v>136</v>
      </c>
      <c r="E61" s="102" t="s">
        <v>137</v>
      </c>
      <c r="F61" s="60"/>
      <c r="G61" s="61">
        <v>2026</v>
      </c>
      <c r="H61" s="97" t="s">
        <v>740</v>
      </c>
      <c r="I61" s="97" t="str">
        <f t="shared" si="4"/>
        <v>VA</v>
      </c>
      <c r="J61" s="97" t="str">
        <f t="shared" si="5"/>
        <v>NC</v>
      </c>
      <c r="K61" s="104" t="str">
        <f t="shared" si="6"/>
        <v>Northeast, Southeast</v>
      </c>
      <c r="L61" s="97" t="str">
        <f>INDEX('State '!$A$1:$C$62,MATCH($I61,'State '!$B:$B,0),3)</f>
        <v>Northeast</v>
      </c>
      <c r="M61" s="97" t="str">
        <f>INDEX('State '!$A$1:$C$62,MATCH($J61,'State '!$B:$B,0),3)</f>
        <v>Southeast</v>
      </c>
      <c r="N61" s="97"/>
      <c r="O61" s="145">
        <v>370</v>
      </c>
      <c r="P61" s="158">
        <v>31</v>
      </c>
      <c r="Q61" s="146">
        <v>550</v>
      </c>
      <c r="R61" s="98">
        <v>30</v>
      </c>
      <c r="S61" s="97" t="s">
        <v>135</v>
      </c>
      <c r="T61" s="97" t="s">
        <v>381</v>
      </c>
      <c r="U61" s="97" t="s">
        <v>3672</v>
      </c>
      <c r="V61" s="97" t="s">
        <v>2178</v>
      </c>
      <c r="W61" s="79" t="s">
        <v>3673</v>
      </c>
      <c r="X61" s="79" t="s">
        <v>3666</v>
      </c>
      <c r="Y61" s="137" t="s">
        <v>3550</v>
      </c>
    </row>
    <row r="62" spans="1:16384" s="17" customFormat="1" ht="51" x14ac:dyDescent="0.2">
      <c r="A62" s="96">
        <v>45569</v>
      </c>
      <c r="B62" s="79" t="s">
        <v>3366</v>
      </c>
      <c r="C62" s="79" t="s">
        <v>3367</v>
      </c>
      <c r="D62" s="79" t="s">
        <v>136</v>
      </c>
      <c r="E62" s="79" t="s">
        <v>139</v>
      </c>
      <c r="F62" s="60"/>
      <c r="G62" s="61">
        <v>2025</v>
      </c>
      <c r="H62" s="97" t="s">
        <v>0</v>
      </c>
      <c r="I62" s="97" t="str">
        <f t="shared" si="4"/>
        <v>LA</v>
      </c>
      <c r="J62" s="97" t="str">
        <f t="shared" si="5"/>
        <v>LA</v>
      </c>
      <c r="K62" s="104" t="str">
        <f t="shared" si="6"/>
        <v>South Central</v>
      </c>
      <c r="L62" s="97" t="str">
        <f>INDEX('State '!$A$1:$C$62,MATCH($I62,'State '!$B:$B,0),3)</f>
        <v>South Central</v>
      </c>
      <c r="M62" s="97" t="str">
        <f>INDEX('State '!$A$1:$C$62,MATCH($J62,'State '!$B:$B,0),3)</f>
        <v>South Central</v>
      </c>
      <c r="N62" s="97"/>
      <c r="O62" s="145"/>
      <c r="P62" s="158"/>
      <c r="Q62" s="146">
        <v>1700</v>
      </c>
      <c r="R62" s="98"/>
      <c r="S62" s="97" t="s">
        <v>138</v>
      </c>
      <c r="T62" s="97"/>
      <c r="U62" s="97"/>
      <c r="V62" s="97" t="s">
        <v>2175</v>
      </c>
      <c r="W62" s="79" t="s">
        <v>3551</v>
      </c>
      <c r="X62" s="79"/>
      <c r="Y62" s="195"/>
    </row>
    <row r="63" spans="1:16384" s="17" customFormat="1" ht="38.25" x14ac:dyDescent="0.2">
      <c r="A63" s="96">
        <v>44923</v>
      </c>
      <c r="B63" s="79" t="s">
        <v>2805</v>
      </c>
      <c r="C63" s="79" t="s">
        <v>2066</v>
      </c>
      <c r="D63" s="79" t="s">
        <v>1878</v>
      </c>
      <c r="E63" s="79" t="s">
        <v>139</v>
      </c>
      <c r="F63" s="60"/>
      <c r="G63" s="61" t="s">
        <v>382</v>
      </c>
      <c r="H63" s="97" t="s">
        <v>2806</v>
      </c>
      <c r="I63" s="97" t="str">
        <f t="shared" si="4"/>
        <v>IA</v>
      </c>
      <c r="J63" s="97" t="str">
        <f t="shared" si="5"/>
        <v>TX</v>
      </c>
      <c r="K63" s="104" t="str">
        <f t="shared" si="6"/>
        <v>Midwest, South Central</v>
      </c>
      <c r="L63" s="97" t="str">
        <f>INDEX('State '!$A$1:$C$62,MATCH($I63,'State '!$B:$B,0),3)</f>
        <v>Midwest</v>
      </c>
      <c r="M63" s="97" t="str">
        <f>INDEX('State '!$A$1:$C$62,MATCH($J63,'State '!$B:$B,0),3)</f>
        <v>South Central</v>
      </c>
      <c r="N63" s="97"/>
      <c r="O63" s="145">
        <v>145</v>
      </c>
      <c r="P63" s="158"/>
      <c r="Q63" s="146">
        <v>260</v>
      </c>
      <c r="R63" s="98"/>
      <c r="S63" s="97" t="s">
        <v>135</v>
      </c>
      <c r="T63" s="97" t="s">
        <v>381</v>
      </c>
      <c r="U63" s="97"/>
      <c r="V63" s="97" t="s">
        <v>2178</v>
      </c>
      <c r="W63" s="79" t="s">
        <v>2767</v>
      </c>
      <c r="X63" s="79" t="s">
        <v>2827</v>
      </c>
      <c r="Y63" s="195"/>
    </row>
    <row r="64" spans="1:16384" s="17" customFormat="1" x14ac:dyDescent="0.2">
      <c r="A64" s="96">
        <v>44295</v>
      </c>
      <c r="B64" s="80" t="s">
        <v>2227</v>
      </c>
      <c r="C64" s="80" t="s">
        <v>1994</v>
      </c>
      <c r="D64" s="80" t="s">
        <v>136</v>
      </c>
      <c r="E64" s="102" t="s">
        <v>2221</v>
      </c>
      <c r="F64" s="62"/>
      <c r="G64" s="110" t="s">
        <v>382</v>
      </c>
      <c r="H64" s="97" t="s">
        <v>532</v>
      </c>
      <c r="I64" s="97" t="str">
        <f t="shared" si="4"/>
        <v>AK</v>
      </c>
      <c r="J64" s="97" t="str">
        <f t="shared" si="5"/>
        <v>AK</v>
      </c>
      <c r="K64" s="104" t="str">
        <f t="shared" si="6"/>
        <v>Pacific</v>
      </c>
      <c r="L64" s="97" t="str">
        <f>INDEX('State '!$A$1:$C$62,MATCH($I64,'State '!$B:$B,0),3)</f>
        <v>Pacific</v>
      </c>
      <c r="M64" s="97" t="str">
        <f>INDEX('State '!$A$1:$C$62,MATCH($J64,'State '!$B:$B,0),3)</f>
        <v>Pacific</v>
      </c>
      <c r="N64" s="97"/>
      <c r="O64" s="145">
        <v>9970</v>
      </c>
      <c r="P64" s="61">
        <v>727</v>
      </c>
      <c r="Q64" s="108">
        <v>500</v>
      </c>
      <c r="R64" s="63">
        <v>36</v>
      </c>
      <c r="S64" s="103" t="s">
        <v>138</v>
      </c>
      <c r="T64" s="104" t="s">
        <v>187</v>
      </c>
      <c r="U64" s="105" t="s">
        <v>382</v>
      </c>
      <c r="V64" s="97" t="s">
        <v>2175</v>
      </c>
      <c r="W64" s="79"/>
      <c r="X64" s="79"/>
      <c r="Y64" s="195"/>
    </row>
    <row r="65" spans="1:16384" s="17" customFormat="1" ht="63.75" x14ac:dyDescent="0.2">
      <c r="A65" s="96">
        <v>45384</v>
      </c>
      <c r="B65" s="80" t="s">
        <v>2370</v>
      </c>
      <c r="C65" s="80" t="s">
        <v>230</v>
      </c>
      <c r="D65" s="80" t="s">
        <v>140</v>
      </c>
      <c r="E65" s="102" t="s">
        <v>2199</v>
      </c>
      <c r="F65" s="62"/>
      <c r="G65" s="110" t="s">
        <v>382</v>
      </c>
      <c r="H65" s="97" t="s">
        <v>2150</v>
      </c>
      <c r="I65" s="97" t="str">
        <f t="shared" si="4"/>
        <v>NY</v>
      </c>
      <c r="J65" s="97" t="str">
        <f t="shared" si="5"/>
        <v>ON</v>
      </c>
      <c r="K65" s="104" t="str">
        <f t="shared" si="6"/>
        <v>Northeast, Canada</v>
      </c>
      <c r="L65" s="97" t="str">
        <f>INDEX('State '!$A$1:$C$62,MATCH($I65,'State '!$B:$B,0),3)</f>
        <v>Northeast</v>
      </c>
      <c r="M65" s="97" t="str">
        <f>INDEX('State '!$A$1:$C$62,MATCH($J65,'State '!$B:$B,0),3)</f>
        <v>Canada</v>
      </c>
      <c r="N65" s="97"/>
      <c r="O65" s="145"/>
      <c r="P65" s="158">
        <v>2.1</v>
      </c>
      <c r="Q65" s="108">
        <v>350</v>
      </c>
      <c r="R65" s="63">
        <v>24</v>
      </c>
      <c r="S65" s="103" t="s">
        <v>135</v>
      </c>
      <c r="T65" s="104" t="s">
        <v>381</v>
      </c>
      <c r="U65" s="105" t="s">
        <v>2037</v>
      </c>
      <c r="V65" s="97" t="s">
        <v>2178</v>
      </c>
      <c r="W65" s="79" t="s">
        <v>3475</v>
      </c>
      <c r="X65" s="79"/>
      <c r="Y65" s="137" t="s">
        <v>2505</v>
      </c>
    </row>
    <row r="66" spans="1:16384" s="17" customFormat="1" ht="63.75" x14ac:dyDescent="0.2">
      <c r="A66" s="96">
        <v>45384</v>
      </c>
      <c r="B66" s="80" t="s">
        <v>2369</v>
      </c>
      <c r="C66" s="80" t="s">
        <v>201</v>
      </c>
      <c r="D66" s="80" t="s">
        <v>140</v>
      </c>
      <c r="E66" s="102" t="s">
        <v>2199</v>
      </c>
      <c r="F66" s="62"/>
      <c r="G66" s="110" t="s">
        <v>382</v>
      </c>
      <c r="H66" s="97" t="s">
        <v>388</v>
      </c>
      <c r="I66" s="97" t="str">
        <f t="shared" si="4"/>
        <v>PA</v>
      </c>
      <c r="J66" s="97" t="str">
        <f t="shared" si="5"/>
        <v>NY</v>
      </c>
      <c r="K66" s="104" t="str">
        <f t="shared" si="6"/>
        <v>Northeast</v>
      </c>
      <c r="L66" s="97" t="str">
        <f>INDEX('State '!$A$1:$C$62,MATCH($I66,'State '!$B:$B,0),3)</f>
        <v>Northeast</v>
      </c>
      <c r="M66" s="97" t="str">
        <f>INDEX('State '!$A$1:$C$62,MATCH($J66,'State '!$B:$B,0),3)</f>
        <v>Northeast</v>
      </c>
      <c r="N66" s="97"/>
      <c r="O66" s="145">
        <v>455</v>
      </c>
      <c r="P66" s="61">
        <v>101</v>
      </c>
      <c r="Q66" s="108">
        <v>497</v>
      </c>
      <c r="R66" s="63">
        <v>24</v>
      </c>
      <c r="S66" s="103" t="s">
        <v>135</v>
      </c>
      <c r="T66" s="104" t="s">
        <v>381</v>
      </c>
      <c r="U66" s="105" t="s">
        <v>2037</v>
      </c>
      <c r="V66" s="97" t="s">
        <v>2178</v>
      </c>
      <c r="W66" s="79" t="s">
        <v>3475</v>
      </c>
      <c r="X66" s="79"/>
      <c r="Y66" s="137" t="s">
        <v>2505</v>
      </c>
    </row>
    <row r="67" spans="1:16384" s="17" customFormat="1" ht="76.5" x14ac:dyDescent="0.2">
      <c r="A67" s="96">
        <v>45351</v>
      </c>
      <c r="B67" s="80" t="s">
        <v>3476</v>
      </c>
      <c r="C67" s="80" t="s">
        <v>260</v>
      </c>
      <c r="D67" s="80" t="s">
        <v>140</v>
      </c>
      <c r="E67" s="102" t="s">
        <v>137</v>
      </c>
      <c r="F67" s="62"/>
      <c r="G67" s="107">
        <v>2025</v>
      </c>
      <c r="H67" s="97" t="s">
        <v>3308</v>
      </c>
      <c r="I67" s="97" t="str">
        <f t="shared" si="4"/>
        <v>MN</v>
      </c>
      <c r="J67" s="97" t="str">
        <f t="shared" si="5"/>
        <v>WI</v>
      </c>
      <c r="K67" s="104" t="str">
        <f t="shared" si="6"/>
        <v>Midwest</v>
      </c>
      <c r="L67" s="97" t="str">
        <f>INDEX('State '!$A$1:$C$62,MATCH($I67,'State '!$B:$B,0),3)</f>
        <v>Midwest</v>
      </c>
      <c r="M67" s="97" t="str">
        <f>INDEX('State '!$A$1:$C$62,MATCH($J67,'State '!$B:$B,0),3)</f>
        <v>Midwest</v>
      </c>
      <c r="N67" s="97"/>
      <c r="O67" s="145">
        <v>60.7</v>
      </c>
      <c r="P67" s="158">
        <v>8.6199999999999992</v>
      </c>
      <c r="Q67" s="108">
        <v>46</v>
      </c>
      <c r="R67" s="63" t="s">
        <v>3477</v>
      </c>
      <c r="S67" s="103" t="s">
        <v>135</v>
      </c>
      <c r="T67" s="104" t="s">
        <v>381</v>
      </c>
      <c r="U67" s="105" t="s">
        <v>3478</v>
      </c>
      <c r="V67" s="97" t="s">
        <v>2178</v>
      </c>
      <c r="W67" s="79" t="s">
        <v>3479</v>
      </c>
      <c r="X67" s="79" t="s">
        <v>2830</v>
      </c>
      <c r="Y67" s="235"/>
    </row>
    <row r="68" spans="1:16384" s="17" customFormat="1" ht="25.5" x14ac:dyDescent="0.2">
      <c r="A68" s="96">
        <v>45656</v>
      </c>
      <c r="B68" s="194" t="s">
        <v>3170</v>
      </c>
      <c r="C68" s="194" t="s">
        <v>3166</v>
      </c>
      <c r="D68" s="194" t="s">
        <v>140</v>
      </c>
      <c r="E68" s="194" t="s">
        <v>2199</v>
      </c>
      <c r="F68" s="196"/>
      <c r="G68" s="198" t="s">
        <v>382</v>
      </c>
      <c r="H68" s="197" t="s">
        <v>3310</v>
      </c>
      <c r="I68" s="97" t="str">
        <f t="shared" si="4"/>
        <v>PA</v>
      </c>
      <c r="J68" s="97" t="str">
        <f t="shared" si="5"/>
        <v>OH</v>
      </c>
      <c r="K68" s="104" t="str">
        <f t="shared" si="6"/>
        <v>Northeast</v>
      </c>
      <c r="L68" s="97" t="str">
        <f>INDEX('State '!$A$1:$C$62,MATCH($I68,'State '!$B:$B,0),3)</f>
        <v>Northeast</v>
      </c>
      <c r="M68" s="97" t="str">
        <f>INDEX('State '!$A$1:$C$62,MATCH($J68,'State '!$B:$B,0),3)</f>
        <v>Northeast</v>
      </c>
      <c r="N68" s="97"/>
      <c r="O68" s="145">
        <v>104.5</v>
      </c>
      <c r="P68" s="158">
        <v>14</v>
      </c>
      <c r="Q68" s="200"/>
      <c r="R68" s="198">
        <v>24</v>
      </c>
      <c r="S68" s="197" t="s">
        <v>138</v>
      </c>
      <c r="T68" s="197" t="s">
        <v>2857</v>
      </c>
      <c r="U68" s="197"/>
      <c r="V68" s="97" t="s">
        <v>2175</v>
      </c>
      <c r="W68" s="79" t="s">
        <v>3171</v>
      </c>
      <c r="X68" s="79"/>
      <c r="Y68" s="207" t="s">
        <v>3447</v>
      </c>
    </row>
    <row r="69" spans="1:16384" s="17" customFormat="1" ht="114.75" x14ac:dyDescent="0.2">
      <c r="A69" s="96">
        <v>45572</v>
      </c>
      <c r="B69" s="194" t="s">
        <v>3266</v>
      </c>
      <c r="C69" s="194" t="s">
        <v>2727</v>
      </c>
      <c r="D69" s="194" t="s">
        <v>140</v>
      </c>
      <c r="E69" s="194" t="s">
        <v>3641</v>
      </c>
      <c r="F69" s="196">
        <v>45378</v>
      </c>
      <c r="G69" s="198">
        <v>2025</v>
      </c>
      <c r="H69" s="197" t="s">
        <v>3310</v>
      </c>
      <c r="I69" s="97" t="str">
        <f t="shared" ref="I69:I92" si="7">LEFT($H69,2)</f>
        <v>PA</v>
      </c>
      <c r="J69" s="97" t="str">
        <f t="shared" ref="J69:J92" si="8">RIGHT($H69,2)</f>
        <v>OH</v>
      </c>
      <c r="K69" s="104" t="str">
        <f t="shared" si="6"/>
        <v>Northeast</v>
      </c>
      <c r="L69" s="97" t="str">
        <f>INDEX('State '!$A$1:$C$62,MATCH($I69,'State '!$B:$B,0),3)</f>
        <v>Northeast</v>
      </c>
      <c r="M69" s="97" t="str">
        <f>INDEX('State '!$A$1:$C$62,MATCH($J69,'State '!$B:$B,0),3)</f>
        <v>Northeast</v>
      </c>
      <c r="N69" s="97"/>
      <c r="O69" s="158">
        <v>161</v>
      </c>
      <c r="P69" s="158">
        <v>5.5</v>
      </c>
      <c r="Q69" s="200">
        <v>350</v>
      </c>
      <c r="R69" s="198" t="s">
        <v>3205</v>
      </c>
      <c r="S69" s="197" t="s">
        <v>135</v>
      </c>
      <c r="T69" s="197" t="s">
        <v>381</v>
      </c>
      <c r="U69" s="105" t="s">
        <v>3267</v>
      </c>
      <c r="V69" s="97" t="s">
        <v>2178</v>
      </c>
      <c r="W69" s="79" t="s">
        <v>3642</v>
      </c>
      <c r="X69" s="79"/>
      <c r="Y69" s="137" t="s">
        <v>3640</v>
      </c>
    </row>
    <row r="70" spans="1:16384" s="17" customFormat="1" x14ac:dyDescent="0.2">
      <c r="A70" s="96">
        <v>44309</v>
      </c>
      <c r="B70" s="79" t="s">
        <v>2999</v>
      </c>
      <c r="C70" s="79" t="s">
        <v>3000</v>
      </c>
      <c r="D70" s="79" t="s">
        <v>136</v>
      </c>
      <c r="E70" s="79" t="s">
        <v>2221</v>
      </c>
      <c r="F70" s="60"/>
      <c r="G70" s="98" t="s">
        <v>382</v>
      </c>
      <c r="H70" s="97" t="s">
        <v>2</v>
      </c>
      <c r="I70" s="97" t="str">
        <f t="shared" si="7"/>
        <v>OR</v>
      </c>
      <c r="J70" s="97" t="str">
        <f t="shared" si="8"/>
        <v>OR</v>
      </c>
      <c r="K70" s="104" t="str">
        <f t="shared" si="6"/>
        <v>Pacific</v>
      </c>
      <c r="L70" s="97" t="str">
        <f>INDEX('State '!$A$1:$C$62,MATCH($I70,'State '!$B:$B,0),3)</f>
        <v>Pacific</v>
      </c>
      <c r="M70" s="97" t="str">
        <f>INDEX('State '!$A$1:$C$62,MATCH($J70,'State '!$B:$B,0),3)</f>
        <v>Pacific</v>
      </c>
      <c r="N70" s="97"/>
      <c r="O70" s="145"/>
      <c r="P70" s="158"/>
      <c r="Q70" s="146">
        <v>1200</v>
      </c>
      <c r="R70" s="98"/>
      <c r="S70" s="97" t="s">
        <v>135</v>
      </c>
      <c r="T70" s="97" t="s">
        <v>381</v>
      </c>
      <c r="U70" s="97" t="s">
        <v>3002</v>
      </c>
      <c r="V70" s="97" t="s">
        <v>2175</v>
      </c>
      <c r="W70" s="79" t="s">
        <v>3001</v>
      </c>
      <c r="X70" s="79" t="s">
        <v>2827</v>
      </c>
      <c r="Y70" s="195"/>
    </row>
    <row r="71" spans="1:16384" s="17" customFormat="1" ht="25.5" x14ac:dyDescent="0.2">
      <c r="A71" s="96">
        <v>44729</v>
      </c>
      <c r="B71" s="80" t="s">
        <v>2365</v>
      </c>
      <c r="C71" s="80" t="s">
        <v>2366</v>
      </c>
      <c r="D71" s="80" t="s">
        <v>136</v>
      </c>
      <c r="E71" s="102" t="s">
        <v>2221</v>
      </c>
      <c r="F71" s="62"/>
      <c r="G71" s="98" t="s">
        <v>382</v>
      </c>
      <c r="H71" s="97" t="s">
        <v>6</v>
      </c>
      <c r="I71" s="97" t="str">
        <f t="shared" si="7"/>
        <v>TX</v>
      </c>
      <c r="J71" s="97" t="str">
        <f t="shared" si="8"/>
        <v>TX</v>
      </c>
      <c r="K71" s="104" t="str">
        <f t="shared" si="6"/>
        <v>South Central</v>
      </c>
      <c r="L71" s="97" t="str">
        <f>INDEX('State '!$A$1:$C$62,MATCH($I71,'State '!$B:$B,0),3)</f>
        <v>South Central</v>
      </c>
      <c r="M71" s="97" t="str">
        <f>INDEX('State '!$A$1:$C$62,MATCH($J71,'State '!$B:$B,0),3)</f>
        <v>South Central</v>
      </c>
      <c r="N71" s="97"/>
      <c r="O71" s="145"/>
      <c r="P71" s="179"/>
      <c r="Q71" s="108">
        <v>1850</v>
      </c>
      <c r="R71" s="63"/>
      <c r="S71" s="103" t="s">
        <v>138</v>
      </c>
      <c r="T71" s="104"/>
      <c r="U71" s="105"/>
      <c r="V71" s="97" t="s">
        <v>2175</v>
      </c>
      <c r="W71" s="79" t="s">
        <v>2565</v>
      </c>
      <c r="X71" s="79"/>
      <c r="Y71" s="137" t="s">
        <v>2564</v>
      </c>
    </row>
    <row r="72" spans="1:16384" s="17" customFormat="1" ht="51" x14ac:dyDescent="0.2">
      <c r="A72" s="96">
        <v>45628</v>
      </c>
      <c r="B72" s="80" t="s">
        <v>3605</v>
      </c>
      <c r="C72" s="80" t="s">
        <v>3459</v>
      </c>
      <c r="D72" s="80" t="s">
        <v>136</v>
      </c>
      <c r="E72" s="102" t="s">
        <v>389</v>
      </c>
      <c r="F72" s="62"/>
      <c r="G72" s="98">
        <v>2027</v>
      </c>
      <c r="H72" s="97" t="s">
        <v>0</v>
      </c>
      <c r="I72" s="97" t="str">
        <f t="shared" si="7"/>
        <v>LA</v>
      </c>
      <c r="J72" s="97" t="str">
        <f t="shared" si="8"/>
        <v>LA</v>
      </c>
      <c r="K72" s="104" t="str">
        <f t="shared" si="6"/>
        <v>South Central</v>
      </c>
      <c r="L72" s="97" t="str">
        <f>INDEX('State '!$A$1:$C$62,MATCH($I72,'State '!$B:$B,0),3)</f>
        <v>South Central</v>
      </c>
      <c r="M72" s="97" t="str">
        <f>INDEX('State '!$A$1:$C$62,MATCH($J72,'State '!$B:$B,0),3)</f>
        <v>South Central</v>
      </c>
      <c r="N72" s="97"/>
      <c r="O72" s="145"/>
      <c r="P72" s="158">
        <v>170</v>
      </c>
      <c r="Q72" s="108">
        <v>1750</v>
      </c>
      <c r="R72" s="63">
        <v>36</v>
      </c>
      <c r="S72" s="103" t="s">
        <v>138</v>
      </c>
      <c r="T72" s="104"/>
      <c r="U72" s="105"/>
      <c r="V72" s="97" t="s">
        <v>2175</v>
      </c>
      <c r="W72" s="79" t="s">
        <v>3606</v>
      </c>
      <c r="X72" s="79"/>
      <c r="Y72" s="137" t="s">
        <v>3607</v>
      </c>
      <c r="Z72" s="96"/>
      <c r="AA72" s="80"/>
      <c r="AB72" s="80"/>
      <c r="AC72" s="80"/>
      <c r="AD72" s="102"/>
      <c r="AE72" s="62"/>
      <c r="AF72" s="98"/>
      <c r="AG72" s="97"/>
      <c r="AH72" s="97"/>
      <c r="AI72" s="97"/>
      <c r="AJ72" s="104"/>
      <c r="AK72" s="97"/>
      <c r="AL72" s="97"/>
      <c r="AM72" s="97"/>
      <c r="AN72" s="145"/>
      <c r="AO72" s="179"/>
      <c r="AP72" s="108"/>
      <c r="AQ72" s="63"/>
      <c r="AR72" s="103"/>
      <c r="AS72" s="104"/>
      <c r="AT72" s="105"/>
      <c r="AU72" s="97"/>
      <c r="AV72" s="79"/>
      <c r="AW72" s="79"/>
      <c r="AX72" s="137"/>
      <c r="AY72" s="96"/>
      <c r="AZ72" s="80"/>
      <c r="BA72" s="80"/>
      <c r="BB72" s="80"/>
      <c r="BC72" s="102"/>
      <c r="BD72" s="62"/>
      <c r="BE72" s="98"/>
      <c r="BF72" s="97"/>
      <c r="BG72" s="97"/>
      <c r="BH72" s="97"/>
      <c r="BI72" s="104"/>
      <c r="BJ72" s="97"/>
      <c r="BK72" s="97"/>
      <c r="BL72" s="97"/>
      <c r="BM72" s="145"/>
      <c r="BN72" s="179"/>
      <c r="BO72" s="108"/>
      <c r="BP72" s="63"/>
      <c r="BQ72" s="103"/>
      <c r="BR72" s="104"/>
      <c r="BS72" s="105"/>
      <c r="BT72" s="97"/>
      <c r="BU72" s="79"/>
      <c r="BV72" s="79"/>
      <c r="BW72" s="137"/>
      <c r="BX72" s="96"/>
      <c r="BY72" s="80"/>
      <c r="BZ72" s="80"/>
      <c r="CA72" s="80"/>
      <c r="CB72" s="102"/>
      <c r="CC72" s="62"/>
      <c r="CD72" s="98"/>
      <c r="CE72" s="97"/>
      <c r="CF72" s="97"/>
      <c r="CG72" s="97"/>
      <c r="CH72" s="104"/>
      <c r="CI72" s="97"/>
      <c r="CJ72" s="97"/>
      <c r="CK72" s="97"/>
      <c r="CL72" s="145"/>
      <c r="CM72" s="179"/>
      <c r="CN72" s="108"/>
      <c r="CO72" s="63"/>
      <c r="CP72" s="103"/>
      <c r="CQ72" s="104"/>
      <c r="CR72" s="105"/>
      <c r="CS72" s="97"/>
      <c r="CT72" s="79"/>
      <c r="CU72" s="79"/>
      <c r="CV72" s="137"/>
      <c r="CW72" s="96"/>
      <c r="CX72" s="80"/>
      <c r="CY72" s="80"/>
      <c r="CZ72" s="80"/>
      <c r="DA72" s="102"/>
      <c r="DB72" s="62"/>
      <c r="DC72" s="98"/>
      <c r="DD72" s="97"/>
      <c r="DE72" s="97"/>
      <c r="DF72" s="97"/>
      <c r="DG72" s="104"/>
      <c r="DH72" s="97"/>
      <c r="DI72" s="97"/>
      <c r="DJ72" s="97"/>
      <c r="DK72" s="145"/>
      <c r="DL72" s="179"/>
      <c r="DM72" s="108"/>
      <c r="DN72" s="63"/>
      <c r="DO72" s="103"/>
      <c r="DP72" s="104"/>
      <c r="DQ72" s="105"/>
      <c r="DR72" s="97"/>
      <c r="DS72" s="79"/>
      <c r="DT72" s="79"/>
      <c r="DU72" s="137"/>
      <c r="DV72" s="96"/>
      <c r="DW72" s="80"/>
      <c r="DX72" s="80"/>
      <c r="DY72" s="80"/>
      <c r="DZ72" s="102"/>
      <c r="EA72" s="62"/>
      <c r="EB72" s="98"/>
      <c r="EC72" s="97"/>
      <c r="ED72" s="97"/>
      <c r="EE72" s="97"/>
      <c r="EF72" s="104"/>
      <c r="EG72" s="97"/>
      <c r="EH72" s="97"/>
      <c r="EI72" s="97"/>
      <c r="EJ72" s="145"/>
      <c r="EK72" s="179"/>
      <c r="EL72" s="108"/>
      <c r="EM72" s="63"/>
      <c r="EN72" s="103"/>
      <c r="EO72" s="104"/>
      <c r="EP72" s="105"/>
      <c r="EQ72" s="97"/>
      <c r="ER72" s="79"/>
      <c r="ES72" s="79"/>
      <c r="ET72" s="137"/>
      <c r="EU72" s="96"/>
      <c r="EV72" s="80"/>
      <c r="EW72" s="80"/>
      <c r="EX72" s="80"/>
      <c r="EY72" s="102"/>
      <c r="EZ72" s="62"/>
      <c r="FA72" s="98"/>
      <c r="FB72" s="97"/>
      <c r="FC72" s="97"/>
      <c r="FD72" s="97"/>
      <c r="FE72" s="104"/>
      <c r="FF72" s="97"/>
      <c r="FG72" s="97"/>
      <c r="FH72" s="97"/>
      <c r="FI72" s="145"/>
      <c r="FJ72" s="179"/>
      <c r="FK72" s="108"/>
      <c r="FL72" s="63"/>
      <c r="FM72" s="103"/>
      <c r="FN72" s="104"/>
      <c r="FO72" s="105"/>
      <c r="FP72" s="97"/>
      <c r="FQ72" s="79"/>
      <c r="FR72" s="79"/>
      <c r="FS72" s="137"/>
      <c r="FT72" s="96"/>
      <c r="FU72" s="80"/>
      <c r="FV72" s="80"/>
      <c r="FW72" s="80"/>
      <c r="FX72" s="102"/>
      <c r="FY72" s="62"/>
      <c r="FZ72" s="98"/>
      <c r="GA72" s="97"/>
      <c r="GB72" s="97"/>
      <c r="GC72" s="97"/>
      <c r="GD72" s="104"/>
      <c r="GE72" s="97"/>
      <c r="GF72" s="97"/>
      <c r="GG72" s="97"/>
      <c r="GH72" s="145"/>
      <c r="GI72" s="179"/>
      <c r="GJ72" s="108"/>
      <c r="GK72" s="63"/>
      <c r="GL72" s="103"/>
      <c r="GM72" s="104"/>
      <c r="GN72" s="105"/>
      <c r="GO72" s="97"/>
      <c r="GP72" s="79"/>
      <c r="GQ72" s="79"/>
      <c r="GR72" s="137"/>
      <c r="GS72" s="96"/>
      <c r="GT72" s="80"/>
      <c r="GU72" s="80"/>
      <c r="GV72" s="80"/>
      <c r="GW72" s="102"/>
      <c r="GX72" s="62"/>
      <c r="GY72" s="98"/>
      <c r="GZ72" s="97"/>
      <c r="HA72" s="97"/>
      <c r="HB72" s="97"/>
      <c r="HC72" s="104"/>
      <c r="HD72" s="97"/>
      <c r="HE72" s="97"/>
      <c r="HF72" s="97"/>
      <c r="HG72" s="145"/>
      <c r="HH72" s="179"/>
      <c r="HI72" s="108"/>
      <c r="HJ72" s="63"/>
      <c r="HK72" s="103"/>
      <c r="HL72" s="104"/>
      <c r="HM72" s="105"/>
      <c r="HN72" s="97"/>
      <c r="HO72" s="79"/>
      <c r="HP72" s="79"/>
      <c r="HQ72" s="137"/>
      <c r="HR72" s="96"/>
      <c r="HS72" s="80"/>
      <c r="HT72" s="80"/>
      <c r="HU72" s="80"/>
      <c r="HV72" s="102"/>
      <c r="HW72" s="62"/>
      <c r="HX72" s="98"/>
      <c r="HY72" s="97"/>
      <c r="HZ72" s="97"/>
      <c r="IA72" s="97"/>
      <c r="IB72" s="104"/>
      <c r="IC72" s="97"/>
      <c r="ID72" s="97"/>
      <c r="IE72" s="97"/>
      <c r="IF72" s="145"/>
      <c r="IG72" s="179"/>
      <c r="IH72" s="108"/>
      <c r="II72" s="63"/>
      <c r="IJ72" s="103"/>
      <c r="IK72" s="104"/>
      <c r="IL72" s="105"/>
      <c r="IM72" s="97"/>
      <c r="IN72" s="79"/>
      <c r="IO72" s="79"/>
      <c r="IP72" s="137"/>
      <c r="IQ72" s="96"/>
      <c r="IR72" s="80"/>
      <c r="IS72" s="80"/>
      <c r="IT72" s="80"/>
      <c r="IU72" s="102"/>
      <c r="IV72" s="62"/>
      <c r="IW72" s="98"/>
      <c r="IX72" s="97"/>
      <c r="IY72" s="97"/>
      <c r="IZ72" s="97"/>
      <c r="JA72" s="104"/>
      <c r="JB72" s="97"/>
      <c r="JC72" s="97"/>
      <c r="JD72" s="97"/>
      <c r="JE72" s="145"/>
      <c r="JF72" s="179"/>
      <c r="JG72" s="108"/>
      <c r="JH72" s="63"/>
      <c r="JI72" s="103"/>
      <c r="JJ72" s="104"/>
      <c r="JK72" s="105"/>
      <c r="JL72" s="97"/>
      <c r="JM72" s="79"/>
      <c r="JN72" s="79"/>
      <c r="JO72" s="137"/>
      <c r="JP72" s="96"/>
      <c r="JQ72" s="80"/>
      <c r="JR72" s="80"/>
      <c r="JS72" s="80"/>
      <c r="JT72" s="102"/>
      <c r="JU72" s="62"/>
      <c r="JV72" s="98"/>
      <c r="JW72" s="97"/>
      <c r="JX72" s="97"/>
      <c r="JY72" s="97"/>
      <c r="JZ72" s="104"/>
      <c r="KA72" s="97"/>
      <c r="KB72" s="97"/>
      <c r="KC72" s="97"/>
      <c r="KD72" s="145"/>
      <c r="KE72" s="179"/>
      <c r="KF72" s="108"/>
      <c r="KG72" s="63"/>
      <c r="KH72" s="103"/>
      <c r="KI72" s="104"/>
      <c r="KJ72" s="105"/>
      <c r="KK72" s="97"/>
      <c r="KL72" s="79"/>
      <c r="KM72" s="79"/>
      <c r="KN72" s="137"/>
      <c r="KO72" s="96"/>
      <c r="KP72" s="80"/>
      <c r="KQ72" s="80"/>
      <c r="KR72" s="80"/>
      <c r="KS72" s="102"/>
      <c r="KT72" s="62"/>
      <c r="KU72" s="98"/>
      <c r="KV72" s="97"/>
      <c r="KW72" s="97"/>
      <c r="KX72" s="97"/>
      <c r="KY72" s="104"/>
      <c r="KZ72" s="97"/>
      <c r="LA72" s="97"/>
      <c r="LB72" s="97"/>
      <c r="LC72" s="145"/>
      <c r="LD72" s="179"/>
      <c r="LE72" s="108"/>
      <c r="LF72" s="63"/>
      <c r="LG72" s="103"/>
      <c r="LH72" s="104"/>
      <c r="LI72" s="105"/>
      <c r="LJ72" s="97"/>
      <c r="LK72" s="79"/>
      <c r="LL72" s="79"/>
      <c r="LM72" s="137"/>
      <c r="LN72" s="96"/>
      <c r="LO72" s="80"/>
      <c r="LP72" s="80"/>
      <c r="LQ72" s="80"/>
      <c r="LR72" s="102"/>
      <c r="LS72" s="62"/>
      <c r="LT72" s="98"/>
      <c r="LU72" s="97"/>
      <c r="LV72" s="97"/>
      <c r="LW72" s="97"/>
      <c r="LX72" s="104"/>
      <c r="LY72" s="97"/>
      <c r="LZ72" s="97"/>
      <c r="MA72" s="97"/>
      <c r="MB72" s="145"/>
      <c r="MC72" s="179"/>
      <c r="MD72" s="108"/>
      <c r="ME72" s="63"/>
      <c r="MF72" s="103"/>
      <c r="MG72" s="104"/>
      <c r="MH72" s="105"/>
      <c r="MI72" s="97"/>
      <c r="MJ72" s="79"/>
      <c r="MK72" s="79"/>
      <c r="ML72" s="137"/>
      <c r="MM72" s="96"/>
      <c r="MN72" s="80"/>
      <c r="MO72" s="80"/>
      <c r="MP72" s="80"/>
      <c r="MQ72" s="102"/>
      <c r="MR72" s="62"/>
      <c r="MS72" s="98"/>
      <c r="MT72" s="97"/>
      <c r="MU72" s="97"/>
      <c r="MV72" s="97"/>
      <c r="MW72" s="104"/>
      <c r="MX72" s="97"/>
      <c r="MY72" s="97"/>
      <c r="MZ72" s="97"/>
      <c r="NA72" s="145"/>
      <c r="NB72" s="179"/>
      <c r="NC72" s="108"/>
      <c r="ND72" s="63"/>
      <c r="NE72" s="103"/>
      <c r="NF72" s="104"/>
      <c r="NG72" s="105"/>
      <c r="NH72" s="97"/>
      <c r="NI72" s="79"/>
      <c r="NJ72" s="79"/>
      <c r="NK72" s="137"/>
      <c r="NL72" s="96"/>
      <c r="NM72" s="80"/>
      <c r="NN72" s="80"/>
      <c r="NO72" s="80"/>
      <c r="NP72" s="102"/>
      <c r="NQ72" s="62"/>
      <c r="NR72" s="98"/>
      <c r="NS72" s="97"/>
      <c r="NT72" s="97"/>
      <c r="NU72" s="97"/>
      <c r="NV72" s="104"/>
      <c r="NW72" s="97"/>
      <c r="NX72" s="97"/>
      <c r="NY72" s="97"/>
      <c r="NZ72" s="145"/>
      <c r="OA72" s="179"/>
      <c r="OB72" s="108"/>
      <c r="OC72" s="63"/>
      <c r="OD72" s="103"/>
      <c r="OE72" s="104"/>
      <c r="OF72" s="105"/>
      <c r="OG72" s="97"/>
      <c r="OH72" s="79"/>
      <c r="OI72" s="79"/>
      <c r="OJ72" s="137"/>
      <c r="OK72" s="96"/>
      <c r="OL72" s="80"/>
      <c r="OM72" s="80"/>
      <c r="ON72" s="80"/>
      <c r="OO72" s="102"/>
      <c r="OP72" s="62"/>
      <c r="OQ72" s="98"/>
      <c r="OR72" s="97"/>
      <c r="OS72" s="97"/>
      <c r="OT72" s="97"/>
      <c r="OU72" s="104"/>
      <c r="OV72" s="97"/>
      <c r="OW72" s="97"/>
      <c r="OX72" s="97"/>
      <c r="OY72" s="145"/>
      <c r="OZ72" s="179"/>
      <c r="PA72" s="108"/>
      <c r="PB72" s="63"/>
      <c r="PC72" s="103"/>
      <c r="PD72" s="104"/>
      <c r="PE72" s="105"/>
      <c r="PF72" s="97"/>
      <c r="PG72" s="79"/>
      <c r="PH72" s="79"/>
      <c r="PI72" s="137"/>
      <c r="PJ72" s="96"/>
      <c r="PK72" s="80"/>
      <c r="PL72" s="80"/>
      <c r="PM72" s="80"/>
      <c r="PN72" s="102"/>
      <c r="PO72" s="62"/>
      <c r="PP72" s="98"/>
      <c r="PQ72" s="97"/>
      <c r="PR72" s="97"/>
      <c r="PS72" s="97"/>
      <c r="PT72" s="104"/>
      <c r="PU72" s="97"/>
      <c r="PV72" s="97"/>
      <c r="PW72" s="97"/>
      <c r="PX72" s="145"/>
      <c r="PY72" s="179"/>
      <c r="PZ72" s="108"/>
      <c r="QA72" s="63"/>
      <c r="QB72" s="103"/>
      <c r="QC72" s="104"/>
      <c r="QD72" s="105"/>
      <c r="QE72" s="97"/>
      <c r="QF72" s="79"/>
      <c r="QG72" s="79"/>
      <c r="QH72" s="137"/>
      <c r="QI72" s="96"/>
      <c r="QJ72" s="80"/>
      <c r="QK72" s="80"/>
      <c r="QL72" s="80"/>
      <c r="QM72" s="102"/>
      <c r="QN72" s="62"/>
      <c r="QO72" s="98"/>
      <c r="QP72" s="97"/>
      <c r="QQ72" s="97"/>
      <c r="QR72" s="97"/>
      <c r="QS72" s="104"/>
      <c r="QT72" s="97"/>
      <c r="QU72" s="97"/>
      <c r="QV72" s="97"/>
      <c r="QW72" s="145"/>
      <c r="QX72" s="179"/>
      <c r="QY72" s="108"/>
      <c r="QZ72" s="63"/>
      <c r="RA72" s="103"/>
      <c r="RB72" s="104"/>
      <c r="RC72" s="105"/>
      <c r="RD72" s="97"/>
      <c r="RE72" s="79"/>
      <c r="RF72" s="79"/>
      <c r="RG72" s="137"/>
      <c r="RH72" s="96"/>
      <c r="RI72" s="80"/>
      <c r="RJ72" s="80"/>
      <c r="RK72" s="80"/>
      <c r="RL72" s="102"/>
      <c r="RM72" s="62"/>
      <c r="RN72" s="98"/>
      <c r="RO72" s="97"/>
      <c r="RP72" s="97"/>
      <c r="RQ72" s="97"/>
      <c r="RR72" s="104"/>
      <c r="RS72" s="97"/>
      <c r="RT72" s="97"/>
      <c r="RU72" s="97"/>
      <c r="RV72" s="145"/>
      <c r="RW72" s="179"/>
      <c r="RX72" s="108"/>
      <c r="RY72" s="63"/>
      <c r="RZ72" s="103"/>
      <c r="SA72" s="104"/>
      <c r="SB72" s="105"/>
      <c r="SC72" s="97"/>
      <c r="SD72" s="79"/>
      <c r="SE72" s="79"/>
      <c r="SF72" s="137"/>
      <c r="SG72" s="96"/>
      <c r="SH72" s="80"/>
      <c r="SI72" s="80"/>
      <c r="SJ72" s="80"/>
      <c r="SK72" s="102"/>
      <c r="SL72" s="62"/>
      <c r="SM72" s="98"/>
      <c r="SN72" s="97"/>
      <c r="SO72" s="97"/>
      <c r="SP72" s="97"/>
      <c r="SQ72" s="104"/>
      <c r="SR72" s="97"/>
      <c r="SS72" s="97"/>
      <c r="ST72" s="97"/>
      <c r="SU72" s="145"/>
      <c r="SV72" s="179"/>
      <c r="SW72" s="108"/>
      <c r="SX72" s="63"/>
      <c r="SY72" s="103"/>
      <c r="SZ72" s="104"/>
      <c r="TA72" s="105"/>
      <c r="TB72" s="97"/>
      <c r="TC72" s="79"/>
      <c r="TD72" s="79"/>
      <c r="TE72" s="137"/>
      <c r="TF72" s="96"/>
      <c r="TG72" s="80"/>
      <c r="TH72" s="80"/>
      <c r="TI72" s="80"/>
      <c r="TJ72" s="102"/>
      <c r="TK72" s="62"/>
      <c r="TL72" s="98"/>
      <c r="TM72" s="97"/>
      <c r="TN72" s="97"/>
      <c r="TO72" s="97"/>
      <c r="TP72" s="104"/>
      <c r="TQ72" s="97"/>
      <c r="TR72" s="97"/>
      <c r="TS72" s="97"/>
      <c r="TT72" s="145"/>
      <c r="TU72" s="179"/>
      <c r="TV72" s="108"/>
      <c r="TW72" s="63"/>
      <c r="TX72" s="103"/>
      <c r="TY72" s="104"/>
      <c r="TZ72" s="105"/>
      <c r="UA72" s="97"/>
      <c r="UB72" s="79"/>
      <c r="UC72" s="79"/>
      <c r="UD72" s="137"/>
      <c r="UE72" s="96"/>
      <c r="UF72" s="80"/>
      <c r="UG72" s="80"/>
      <c r="UH72" s="80"/>
      <c r="UI72" s="102"/>
      <c r="UJ72" s="62"/>
      <c r="UK72" s="98"/>
      <c r="UL72" s="97"/>
      <c r="UM72" s="97"/>
      <c r="UN72" s="97"/>
      <c r="UO72" s="104"/>
      <c r="UP72" s="97"/>
      <c r="UQ72" s="97"/>
      <c r="UR72" s="97"/>
      <c r="US72" s="145"/>
      <c r="UT72" s="179"/>
      <c r="UU72" s="108"/>
      <c r="UV72" s="63"/>
      <c r="UW72" s="103"/>
      <c r="UX72" s="104"/>
      <c r="UY72" s="105"/>
      <c r="UZ72" s="97"/>
      <c r="VA72" s="79"/>
      <c r="VB72" s="79"/>
      <c r="VC72" s="137"/>
      <c r="VD72" s="96"/>
      <c r="VE72" s="80"/>
      <c r="VF72" s="80"/>
      <c r="VG72" s="80"/>
      <c r="VH72" s="102"/>
      <c r="VI72" s="62"/>
      <c r="VJ72" s="98"/>
      <c r="VK72" s="97"/>
      <c r="VL72" s="97"/>
      <c r="VM72" s="97"/>
      <c r="VN72" s="104"/>
      <c r="VO72" s="97"/>
      <c r="VP72" s="97"/>
      <c r="VQ72" s="97"/>
      <c r="VR72" s="145"/>
      <c r="VS72" s="179"/>
      <c r="VT72" s="108"/>
      <c r="VU72" s="63"/>
      <c r="VV72" s="103"/>
      <c r="VW72" s="104"/>
      <c r="VX72" s="105"/>
      <c r="VY72" s="97"/>
      <c r="VZ72" s="79"/>
      <c r="WA72" s="79"/>
      <c r="WB72" s="137"/>
      <c r="WC72" s="96"/>
      <c r="WD72" s="80"/>
      <c r="WE72" s="80"/>
      <c r="WF72" s="80"/>
      <c r="WG72" s="102"/>
      <c r="WH72" s="62"/>
      <c r="WI72" s="98"/>
      <c r="WJ72" s="97"/>
      <c r="WK72" s="97"/>
      <c r="WL72" s="97"/>
      <c r="WM72" s="104"/>
      <c r="WN72" s="97"/>
      <c r="WO72" s="97"/>
      <c r="WP72" s="97"/>
      <c r="WQ72" s="145"/>
      <c r="WR72" s="179"/>
      <c r="WS72" s="108"/>
      <c r="WT72" s="63"/>
      <c r="WU72" s="103"/>
      <c r="WV72" s="104"/>
      <c r="WW72" s="105"/>
      <c r="WX72" s="97"/>
      <c r="WY72" s="79"/>
      <c r="WZ72" s="79"/>
      <c r="XA72" s="137"/>
      <c r="XB72" s="96"/>
      <c r="XC72" s="80"/>
      <c r="XD72" s="80"/>
      <c r="XE72" s="80"/>
      <c r="XF72" s="102"/>
      <c r="XG72" s="62"/>
      <c r="XH72" s="98"/>
      <c r="XI72" s="97"/>
      <c r="XJ72" s="97"/>
      <c r="XK72" s="97"/>
      <c r="XL72" s="104"/>
      <c r="XM72" s="97"/>
      <c r="XN72" s="97"/>
      <c r="XO72" s="97"/>
      <c r="XP72" s="145"/>
      <c r="XQ72" s="179"/>
      <c r="XR72" s="108"/>
      <c r="XS72" s="63"/>
      <c r="XT72" s="103"/>
      <c r="XU72" s="104"/>
      <c r="XV72" s="105"/>
      <c r="XW72" s="97"/>
      <c r="XX72" s="79"/>
      <c r="XY72" s="79"/>
      <c r="XZ72" s="137"/>
      <c r="YA72" s="96"/>
      <c r="YB72" s="80"/>
      <c r="YC72" s="80"/>
      <c r="YD72" s="80"/>
      <c r="YE72" s="102"/>
      <c r="YF72" s="62"/>
      <c r="YG72" s="98"/>
      <c r="YH72" s="97"/>
      <c r="YI72" s="97"/>
      <c r="YJ72" s="97"/>
      <c r="YK72" s="104"/>
      <c r="YL72" s="97"/>
      <c r="YM72" s="97"/>
      <c r="YN72" s="97"/>
      <c r="YO72" s="145"/>
      <c r="YP72" s="179"/>
      <c r="YQ72" s="108"/>
      <c r="YR72" s="63"/>
      <c r="YS72" s="103"/>
      <c r="YT72" s="104"/>
      <c r="YU72" s="105"/>
      <c r="YV72" s="97"/>
      <c r="YW72" s="79"/>
      <c r="YX72" s="79"/>
      <c r="YY72" s="137"/>
      <c r="YZ72" s="96"/>
      <c r="ZA72" s="80"/>
      <c r="ZB72" s="80"/>
      <c r="ZC72" s="80"/>
      <c r="ZD72" s="102"/>
      <c r="ZE72" s="62"/>
      <c r="ZF72" s="98"/>
      <c r="ZG72" s="97"/>
      <c r="ZH72" s="97"/>
      <c r="ZI72" s="97"/>
      <c r="ZJ72" s="104"/>
      <c r="ZK72" s="97"/>
      <c r="ZL72" s="97"/>
      <c r="ZM72" s="97"/>
      <c r="ZN72" s="145"/>
      <c r="ZO72" s="179"/>
      <c r="ZP72" s="108"/>
      <c r="ZQ72" s="63"/>
      <c r="ZR72" s="103"/>
      <c r="ZS72" s="104"/>
      <c r="ZT72" s="105"/>
      <c r="ZU72" s="97"/>
      <c r="ZV72" s="79"/>
      <c r="ZW72" s="79"/>
      <c r="ZX72" s="137"/>
      <c r="ZY72" s="96"/>
      <c r="ZZ72" s="80"/>
      <c r="AAA72" s="80"/>
      <c r="AAB72" s="80"/>
      <c r="AAC72" s="102"/>
      <c r="AAD72" s="62"/>
      <c r="AAE72" s="98"/>
      <c r="AAF72" s="97"/>
      <c r="AAG72" s="97"/>
      <c r="AAH72" s="97"/>
      <c r="AAI72" s="104"/>
      <c r="AAJ72" s="97"/>
      <c r="AAK72" s="97"/>
      <c r="AAL72" s="97"/>
      <c r="AAM72" s="145"/>
      <c r="AAN72" s="179"/>
      <c r="AAO72" s="108"/>
      <c r="AAP72" s="63"/>
      <c r="AAQ72" s="103"/>
      <c r="AAR72" s="104"/>
      <c r="AAS72" s="105"/>
      <c r="AAT72" s="97"/>
      <c r="AAU72" s="79"/>
      <c r="AAV72" s="79"/>
      <c r="AAW72" s="137"/>
      <c r="AAX72" s="96"/>
      <c r="AAY72" s="80"/>
      <c r="AAZ72" s="80"/>
      <c r="ABA72" s="80"/>
      <c r="ABB72" s="102"/>
      <c r="ABC72" s="62"/>
      <c r="ABD72" s="98"/>
      <c r="ABE72" s="97"/>
      <c r="ABF72" s="97"/>
      <c r="ABG72" s="97"/>
      <c r="ABH72" s="104"/>
      <c r="ABI72" s="97"/>
      <c r="ABJ72" s="97"/>
      <c r="ABK72" s="97"/>
      <c r="ABL72" s="145"/>
      <c r="ABM72" s="179"/>
      <c r="ABN72" s="108"/>
      <c r="ABO72" s="63"/>
      <c r="ABP72" s="103"/>
      <c r="ABQ72" s="104"/>
      <c r="ABR72" s="105"/>
      <c r="ABS72" s="97"/>
      <c r="ABT72" s="79"/>
      <c r="ABU72" s="79"/>
      <c r="ABV72" s="137"/>
      <c r="ABW72" s="96"/>
      <c r="ABX72" s="80"/>
      <c r="ABY72" s="80"/>
      <c r="ABZ72" s="80"/>
      <c r="ACA72" s="102"/>
      <c r="ACB72" s="62"/>
      <c r="ACC72" s="98"/>
      <c r="ACD72" s="97"/>
      <c r="ACE72" s="97"/>
      <c r="ACF72" s="97"/>
      <c r="ACG72" s="104"/>
      <c r="ACH72" s="97"/>
      <c r="ACI72" s="97"/>
      <c r="ACJ72" s="97"/>
      <c r="ACK72" s="145"/>
      <c r="ACL72" s="179"/>
      <c r="ACM72" s="108"/>
      <c r="ACN72" s="63"/>
      <c r="ACO72" s="103"/>
      <c r="ACP72" s="104"/>
      <c r="ACQ72" s="105"/>
      <c r="ACR72" s="97"/>
      <c r="ACS72" s="79"/>
      <c r="ACT72" s="79"/>
      <c r="ACU72" s="137"/>
      <c r="ACV72" s="96"/>
      <c r="ACW72" s="80"/>
      <c r="ACX72" s="80"/>
      <c r="ACY72" s="80"/>
      <c r="ACZ72" s="102"/>
      <c r="ADA72" s="62"/>
      <c r="ADB72" s="98"/>
      <c r="ADC72" s="97"/>
      <c r="ADD72" s="97"/>
      <c r="ADE72" s="97"/>
      <c r="ADF72" s="104"/>
      <c r="ADG72" s="97"/>
      <c r="ADH72" s="97"/>
      <c r="ADI72" s="97"/>
      <c r="ADJ72" s="145"/>
      <c r="ADK72" s="179"/>
      <c r="ADL72" s="108"/>
      <c r="ADM72" s="63"/>
      <c r="ADN72" s="103"/>
      <c r="ADO72" s="104"/>
      <c r="ADP72" s="105"/>
      <c r="ADQ72" s="97"/>
      <c r="ADR72" s="79"/>
      <c r="ADS72" s="79"/>
      <c r="ADT72" s="137"/>
      <c r="ADU72" s="96"/>
      <c r="ADV72" s="80"/>
      <c r="ADW72" s="80"/>
      <c r="ADX72" s="80"/>
      <c r="ADY72" s="102"/>
      <c r="ADZ72" s="62"/>
      <c r="AEA72" s="98"/>
      <c r="AEB72" s="97"/>
      <c r="AEC72" s="97"/>
      <c r="AED72" s="97"/>
      <c r="AEE72" s="104"/>
      <c r="AEF72" s="97"/>
      <c r="AEG72" s="97"/>
      <c r="AEH72" s="97"/>
      <c r="AEI72" s="145"/>
      <c r="AEJ72" s="179"/>
      <c r="AEK72" s="108"/>
      <c r="AEL72" s="63"/>
      <c r="AEM72" s="103"/>
      <c r="AEN72" s="104"/>
      <c r="AEO72" s="105"/>
      <c r="AEP72" s="97"/>
      <c r="AEQ72" s="79"/>
      <c r="AER72" s="79"/>
      <c r="AES72" s="137"/>
      <c r="AET72" s="96"/>
      <c r="AEU72" s="80"/>
      <c r="AEV72" s="80"/>
      <c r="AEW72" s="80"/>
      <c r="AEX72" s="102"/>
      <c r="AEY72" s="62"/>
      <c r="AEZ72" s="98"/>
      <c r="AFA72" s="97"/>
      <c r="AFB72" s="97"/>
      <c r="AFC72" s="97"/>
      <c r="AFD72" s="104"/>
      <c r="AFE72" s="97"/>
      <c r="AFF72" s="97"/>
      <c r="AFG72" s="97"/>
      <c r="AFH72" s="145"/>
      <c r="AFI72" s="179"/>
      <c r="AFJ72" s="108"/>
      <c r="AFK72" s="63"/>
      <c r="AFL72" s="103"/>
      <c r="AFM72" s="104"/>
      <c r="AFN72" s="105"/>
      <c r="AFO72" s="97"/>
      <c r="AFP72" s="79"/>
      <c r="AFQ72" s="79"/>
      <c r="AFR72" s="137"/>
      <c r="AFS72" s="96"/>
      <c r="AFT72" s="80"/>
      <c r="AFU72" s="80"/>
      <c r="AFV72" s="80"/>
      <c r="AFW72" s="102"/>
      <c r="AFX72" s="62"/>
      <c r="AFY72" s="98"/>
      <c r="AFZ72" s="97"/>
      <c r="AGA72" s="97"/>
      <c r="AGB72" s="97"/>
      <c r="AGC72" s="104"/>
      <c r="AGD72" s="97"/>
      <c r="AGE72" s="97"/>
      <c r="AGF72" s="97"/>
      <c r="AGG72" s="145"/>
      <c r="AGH72" s="179"/>
      <c r="AGI72" s="108"/>
      <c r="AGJ72" s="63"/>
      <c r="AGK72" s="103"/>
      <c r="AGL72" s="104"/>
      <c r="AGM72" s="105"/>
      <c r="AGN72" s="97"/>
      <c r="AGO72" s="79"/>
      <c r="AGP72" s="79"/>
      <c r="AGQ72" s="137"/>
      <c r="AGR72" s="96"/>
      <c r="AGS72" s="80"/>
      <c r="AGT72" s="80"/>
      <c r="AGU72" s="80"/>
      <c r="AGV72" s="102"/>
      <c r="AGW72" s="62"/>
      <c r="AGX72" s="98"/>
      <c r="AGY72" s="97"/>
      <c r="AGZ72" s="97"/>
      <c r="AHA72" s="97"/>
      <c r="AHB72" s="104"/>
      <c r="AHC72" s="97"/>
      <c r="AHD72" s="97"/>
      <c r="AHE72" s="97"/>
      <c r="AHF72" s="145"/>
      <c r="AHG72" s="179"/>
      <c r="AHH72" s="108"/>
      <c r="AHI72" s="63"/>
      <c r="AHJ72" s="103"/>
      <c r="AHK72" s="104"/>
      <c r="AHL72" s="105"/>
      <c r="AHM72" s="97"/>
      <c r="AHN72" s="79"/>
      <c r="AHO72" s="79"/>
      <c r="AHP72" s="137"/>
      <c r="AHQ72" s="96"/>
      <c r="AHR72" s="80"/>
      <c r="AHS72" s="80"/>
      <c r="AHT72" s="80"/>
      <c r="AHU72" s="102"/>
      <c r="AHV72" s="62"/>
      <c r="AHW72" s="98"/>
      <c r="AHX72" s="97"/>
      <c r="AHY72" s="97"/>
      <c r="AHZ72" s="97"/>
      <c r="AIA72" s="104"/>
      <c r="AIB72" s="97"/>
      <c r="AIC72" s="97"/>
      <c r="AID72" s="97"/>
      <c r="AIE72" s="145"/>
      <c r="AIF72" s="179"/>
      <c r="AIG72" s="108"/>
      <c r="AIH72" s="63"/>
      <c r="AII72" s="103"/>
      <c r="AIJ72" s="104"/>
      <c r="AIK72" s="105"/>
      <c r="AIL72" s="97"/>
      <c r="AIM72" s="79"/>
      <c r="AIN72" s="79"/>
      <c r="AIO72" s="137"/>
      <c r="AIP72" s="96"/>
      <c r="AIQ72" s="80"/>
      <c r="AIR72" s="80"/>
      <c r="AIS72" s="80"/>
      <c r="AIT72" s="102"/>
      <c r="AIU72" s="62"/>
      <c r="AIV72" s="98"/>
      <c r="AIW72" s="97"/>
      <c r="AIX72" s="97"/>
      <c r="AIY72" s="97"/>
      <c r="AIZ72" s="104"/>
      <c r="AJA72" s="97"/>
      <c r="AJB72" s="97"/>
      <c r="AJC72" s="97"/>
      <c r="AJD72" s="145"/>
      <c r="AJE72" s="179"/>
      <c r="AJF72" s="108"/>
      <c r="AJG72" s="63"/>
      <c r="AJH72" s="103"/>
      <c r="AJI72" s="104"/>
      <c r="AJJ72" s="105"/>
      <c r="AJK72" s="97"/>
      <c r="AJL72" s="79"/>
      <c r="AJM72" s="79"/>
      <c r="AJN72" s="137"/>
      <c r="AJO72" s="96"/>
      <c r="AJP72" s="80"/>
      <c r="AJQ72" s="80"/>
      <c r="AJR72" s="80"/>
      <c r="AJS72" s="102"/>
      <c r="AJT72" s="62"/>
      <c r="AJU72" s="98"/>
      <c r="AJV72" s="97"/>
      <c r="AJW72" s="97"/>
      <c r="AJX72" s="97"/>
      <c r="AJY72" s="104"/>
      <c r="AJZ72" s="97"/>
      <c r="AKA72" s="97"/>
      <c r="AKB72" s="97"/>
      <c r="AKC72" s="145"/>
      <c r="AKD72" s="179"/>
      <c r="AKE72" s="108"/>
      <c r="AKF72" s="63"/>
      <c r="AKG72" s="103"/>
      <c r="AKH72" s="104"/>
      <c r="AKI72" s="105"/>
      <c r="AKJ72" s="97"/>
      <c r="AKK72" s="79"/>
      <c r="AKL72" s="79"/>
      <c r="AKM72" s="137"/>
      <c r="AKN72" s="96"/>
      <c r="AKO72" s="80"/>
      <c r="AKP72" s="80"/>
      <c r="AKQ72" s="80"/>
      <c r="AKR72" s="102"/>
      <c r="AKS72" s="62"/>
      <c r="AKT72" s="98"/>
      <c r="AKU72" s="97"/>
      <c r="AKV72" s="97"/>
      <c r="AKW72" s="97"/>
      <c r="AKX72" s="104"/>
      <c r="AKY72" s="97"/>
      <c r="AKZ72" s="97"/>
      <c r="ALA72" s="97"/>
      <c r="ALB72" s="145"/>
      <c r="ALC72" s="179"/>
      <c r="ALD72" s="108"/>
      <c r="ALE72" s="63"/>
      <c r="ALF72" s="103"/>
      <c r="ALG72" s="104"/>
      <c r="ALH72" s="105"/>
      <c r="ALI72" s="97"/>
      <c r="ALJ72" s="79"/>
      <c r="ALK72" s="79"/>
      <c r="ALL72" s="137"/>
      <c r="ALM72" s="96"/>
      <c r="ALN72" s="80"/>
      <c r="ALO72" s="80"/>
      <c r="ALP72" s="80"/>
      <c r="ALQ72" s="102"/>
      <c r="ALR72" s="62"/>
      <c r="ALS72" s="98"/>
      <c r="ALT72" s="97"/>
      <c r="ALU72" s="97"/>
      <c r="ALV72" s="97"/>
      <c r="ALW72" s="104"/>
      <c r="ALX72" s="97"/>
      <c r="ALY72" s="97"/>
      <c r="ALZ72" s="97"/>
      <c r="AMA72" s="145"/>
      <c r="AMB72" s="179"/>
      <c r="AMC72" s="108"/>
      <c r="AMD72" s="63"/>
      <c r="AME72" s="103"/>
      <c r="AMF72" s="104"/>
      <c r="AMG72" s="105"/>
      <c r="AMH72" s="97"/>
      <c r="AMI72" s="79"/>
      <c r="AMJ72" s="79"/>
      <c r="AMK72" s="137"/>
      <c r="AML72" s="96"/>
      <c r="AMM72" s="80"/>
      <c r="AMN72" s="80"/>
      <c r="AMO72" s="80"/>
      <c r="AMP72" s="102"/>
      <c r="AMQ72" s="62"/>
      <c r="AMR72" s="98"/>
      <c r="AMS72" s="97"/>
      <c r="AMT72" s="97"/>
      <c r="AMU72" s="97"/>
      <c r="AMV72" s="104"/>
      <c r="AMW72" s="97"/>
      <c r="AMX72" s="97"/>
      <c r="AMY72" s="97"/>
      <c r="AMZ72" s="145"/>
      <c r="ANA72" s="179"/>
      <c r="ANB72" s="108"/>
      <c r="ANC72" s="63"/>
      <c r="AND72" s="103"/>
      <c r="ANE72" s="104"/>
      <c r="ANF72" s="105"/>
      <c r="ANG72" s="97"/>
      <c r="ANH72" s="79"/>
      <c r="ANI72" s="79"/>
      <c r="ANJ72" s="137"/>
      <c r="ANK72" s="96"/>
      <c r="ANL72" s="80"/>
      <c r="ANM72" s="80"/>
      <c r="ANN72" s="80"/>
      <c r="ANO72" s="102"/>
      <c r="ANP72" s="62"/>
      <c r="ANQ72" s="98"/>
      <c r="ANR72" s="97"/>
      <c r="ANS72" s="97"/>
      <c r="ANT72" s="97"/>
      <c r="ANU72" s="104"/>
      <c r="ANV72" s="97"/>
      <c r="ANW72" s="97"/>
      <c r="ANX72" s="97"/>
      <c r="ANY72" s="145"/>
      <c r="ANZ72" s="179"/>
      <c r="AOA72" s="108"/>
      <c r="AOB72" s="63"/>
      <c r="AOC72" s="103"/>
      <c r="AOD72" s="104"/>
      <c r="AOE72" s="105"/>
      <c r="AOF72" s="97"/>
      <c r="AOG72" s="79"/>
      <c r="AOH72" s="79"/>
      <c r="AOI72" s="137"/>
      <c r="AOJ72" s="96"/>
      <c r="AOK72" s="80"/>
      <c r="AOL72" s="80"/>
      <c r="AOM72" s="80"/>
      <c r="AON72" s="102"/>
      <c r="AOO72" s="62"/>
      <c r="AOP72" s="98"/>
      <c r="AOQ72" s="97"/>
      <c r="AOR72" s="97"/>
      <c r="AOS72" s="97"/>
      <c r="AOT72" s="104"/>
      <c r="AOU72" s="97"/>
      <c r="AOV72" s="97"/>
      <c r="AOW72" s="97"/>
      <c r="AOX72" s="145"/>
      <c r="AOY72" s="179"/>
      <c r="AOZ72" s="108"/>
      <c r="APA72" s="63"/>
      <c r="APB72" s="103"/>
      <c r="APC72" s="104"/>
      <c r="APD72" s="105"/>
      <c r="APE72" s="97"/>
      <c r="APF72" s="79"/>
      <c r="APG72" s="79"/>
      <c r="APH72" s="137"/>
      <c r="API72" s="96"/>
      <c r="APJ72" s="80"/>
      <c r="APK72" s="80"/>
      <c r="APL72" s="80"/>
      <c r="APM72" s="102"/>
      <c r="APN72" s="62"/>
      <c r="APO72" s="98"/>
      <c r="APP72" s="97"/>
      <c r="APQ72" s="97"/>
      <c r="APR72" s="97"/>
      <c r="APS72" s="104"/>
      <c r="APT72" s="97"/>
      <c r="APU72" s="97"/>
      <c r="APV72" s="97"/>
      <c r="APW72" s="145"/>
      <c r="APX72" s="179"/>
      <c r="APY72" s="108"/>
      <c r="APZ72" s="63"/>
      <c r="AQA72" s="103"/>
      <c r="AQB72" s="104"/>
      <c r="AQC72" s="105"/>
      <c r="AQD72" s="97"/>
      <c r="AQE72" s="79"/>
      <c r="AQF72" s="79"/>
      <c r="AQG72" s="137"/>
      <c r="AQH72" s="96"/>
      <c r="AQI72" s="80"/>
      <c r="AQJ72" s="80"/>
      <c r="AQK72" s="80"/>
      <c r="AQL72" s="102"/>
      <c r="AQM72" s="62"/>
      <c r="AQN72" s="98"/>
      <c r="AQO72" s="97"/>
      <c r="AQP72" s="97"/>
      <c r="AQQ72" s="97"/>
      <c r="AQR72" s="104"/>
      <c r="AQS72" s="97"/>
      <c r="AQT72" s="97"/>
      <c r="AQU72" s="97"/>
      <c r="AQV72" s="145"/>
      <c r="AQW72" s="179"/>
      <c r="AQX72" s="108"/>
      <c r="AQY72" s="63"/>
      <c r="AQZ72" s="103"/>
      <c r="ARA72" s="104"/>
      <c r="ARB72" s="105"/>
      <c r="ARC72" s="97"/>
      <c r="ARD72" s="79"/>
      <c r="ARE72" s="79"/>
      <c r="ARF72" s="137"/>
      <c r="ARG72" s="96"/>
      <c r="ARH72" s="80"/>
      <c r="ARI72" s="80"/>
      <c r="ARJ72" s="80"/>
      <c r="ARK72" s="102"/>
      <c r="ARL72" s="62"/>
      <c r="ARM72" s="98"/>
      <c r="ARN72" s="97"/>
      <c r="ARO72" s="97"/>
      <c r="ARP72" s="97"/>
      <c r="ARQ72" s="104"/>
      <c r="ARR72" s="97"/>
      <c r="ARS72" s="97"/>
      <c r="ART72" s="97"/>
      <c r="ARU72" s="145"/>
      <c r="ARV72" s="179"/>
      <c r="ARW72" s="108"/>
      <c r="ARX72" s="63"/>
      <c r="ARY72" s="103"/>
      <c r="ARZ72" s="104"/>
      <c r="ASA72" s="105"/>
      <c r="ASB72" s="97"/>
      <c r="ASC72" s="79"/>
      <c r="ASD72" s="79"/>
      <c r="ASE72" s="137"/>
      <c r="ASF72" s="96"/>
      <c r="ASG72" s="80"/>
      <c r="ASH72" s="80"/>
      <c r="ASI72" s="80"/>
      <c r="ASJ72" s="102"/>
      <c r="ASK72" s="62"/>
      <c r="ASL72" s="98"/>
      <c r="ASM72" s="97"/>
      <c r="ASN72" s="97"/>
      <c r="ASO72" s="97"/>
      <c r="ASP72" s="104"/>
      <c r="ASQ72" s="97"/>
      <c r="ASR72" s="97"/>
      <c r="ASS72" s="97"/>
      <c r="AST72" s="145"/>
      <c r="ASU72" s="179"/>
      <c r="ASV72" s="108"/>
      <c r="ASW72" s="63"/>
      <c r="ASX72" s="103"/>
      <c r="ASY72" s="104"/>
      <c r="ASZ72" s="105"/>
      <c r="ATA72" s="97"/>
      <c r="ATB72" s="79"/>
      <c r="ATC72" s="79"/>
      <c r="ATD72" s="137"/>
      <c r="ATE72" s="96"/>
      <c r="ATF72" s="80"/>
      <c r="ATG72" s="80"/>
      <c r="ATH72" s="80"/>
      <c r="ATI72" s="102"/>
      <c r="ATJ72" s="62"/>
      <c r="ATK72" s="98"/>
      <c r="ATL72" s="97"/>
      <c r="ATM72" s="97"/>
      <c r="ATN72" s="97"/>
      <c r="ATO72" s="104"/>
      <c r="ATP72" s="97"/>
      <c r="ATQ72" s="97"/>
      <c r="ATR72" s="97"/>
      <c r="ATS72" s="145"/>
      <c r="ATT72" s="179"/>
      <c r="ATU72" s="108"/>
      <c r="ATV72" s="63"/>
      <c r="ATW72" s="103"/>
      <c r="ATX72" s="104"/>
      <c r="ATY72" s="105"/>
      <c r="ATZ72" s="97"/>
      <c r="AUA72" s="79"/>
      <c r="AUB72" s="79"/>
      <c r="AUC72" s="137"/>
      <c r="AUD72" s="96"/>
      <c r="AUE72" s="80"/>
      <c r="AUF72" s="80"/>
      <c r="AUG72" s="80"/>
      <c r="AUH72" s="102"/>
      <c r="AUI72" s="62"/>
      <c r="AUJ72" s="98"/>
      <c r="AUK72" s="97"/>
      <c r="AUL72" s="97"/>
      <c r="AUM72" s="97"/>
      <c r="AUN72" s="104"/>
      <c r="AUO72" s="97"/>
      <c r="AUP72" s="97"/>
      <c r="AUQ72" s="97"/>
      <c r="AUR72" s="145"/>
      <c r="AUS72" s="179"/>
      <c r="AUT72" s="108"/>
      <c r="AUU72" s="63"/>
      <c r="AUV72" s="103"/>
      <c r="AUW72" s="104"/>
      <c r="AUX72" s="105"/>
      <c r="AUY72" s="97"/>
      <c r="AUZ72" s="79"/>
      <c r="AVA72" s="79"/>
      <c r="AVB72" s="137"/>
      <c r="AVC72" s="96"/>
      <c r="AVD72" s="80"/>
      <c r="AVE72" s="80"/>
      <c r="AVF72" s="80"/>
      <c r="AVG72" s="102"/>
      <c r="AVH72" s="62"/>
      <c r="AVI72" s="98"/>
      <c r="AVJ72" s="97"/>
      <c r="AVK72" s="97"/>
      <c r="AVL72" s="97"/>
      <c r="AVM72" s="104"/>
      <c r="AVN72" s="97"/>
      <c r="AVO72" s="97"/>
      <c r="AVP72" s="97"/>
      <c r="AVQ72" s="145"/>
      <c r="AVR72" s="179"/>
      <c r="AVS72" s="108"/>
      <c r="AVT72" s="63"/>
      <c r="AVU72" s="103"/>
      <c r="AVV72" s="104"/>
      <c r="AVW72" s="105"/>
      <c r="AVX72" s="97"/>
      <c r="AVY72" s="79"/>
      <c r="AVZ72" s="79"/>
      <c r="AWA72" s="137"/>
      <c r="AWB72" s="96"/>
      <c r="AWC72" s="80"/>
      <c r="AWD72" s="80"/>
      <c r="AWE72" s="80"/>
      <c r="AWF72" s="102"/>
      <c r="AWG72" s="62"/>
      <c r="AWH72" s="98"/>
      <c r="AWI72" s="97"/>
      <c r="AWJ72" s="97"/>
      <c r="AWK72" s="97"/>
      <c r="AWL72" s="104"/>
      <c r="AWM72" s="97"/>
      <c r="AWN72" s="97"/>
      <c r="AWO72" s="97"/>
      <c r="AWP72" s="145"/>
      <c r="AWQ72" s="179"/>
      <c r="AWR72" s="108"/>
      <c r="AWS72" s="63"/>
      <c r="AWT72" s="103"/>
      <c r="AWU72" s="104"/>
      <c r="AWV72" s="105"/>
      <c r="AWW72" s="97"/>
      <c r="AWX72" s="79"/>
      <c r="AWY72" s="79"/>
      <c r="AWZ72" s="137"/>
      <c r="AXA72" s="96"/>
      <c r="AXB72" s="80"/>
      <c r="AXC72" s="80"/>
      <c r="AXD72" s="80"/>
      <c r="AXE72" s="102"/>
      <c r="AXF72" s="62"/>
      <c r="AXG72" s="98"/>
      <c r="AXH72" s="97"/>
      <c r="AXI72" s="97"/>
      <c r="AXJ72" s="97"/>
      <c r="AXK72" s="104"/>
      <c r="AXL72" s="97"/>
      <c r="AXM72" s="97"/>
      <c r="AXN72" s="97"/>
      <c r="AXO72" s="145"/>
      <c r="AXP72" s="179"/>
      <c r="AXQ72" s="108"/>
      <c r="AXR72" s="63"/>
      <c r="AXS72" s="103"/>
      <c r="AXT72" s="104"/>
      <c r="AXU72" s="105"/>
      <c r="AXV72" s="97"/>
      <c r="AXW72" s="79"/>
      <c r="AXX72" s="79"/>
      <c r="AXY72" s="137"/>
      <c r="AXZ72" s="96"/>
      <c r="AYA72" s="80"/>
      <c r="AYB72" s="80"/>
      <c r="AYC72" s="80"/>
      <c r="AYD72" s="102"/>
      <c r="AYE72" s="62"/>
      <c r="AYF72" s="98"/>
      <c r="AYG72" s="97"/>
      <c r="AYH72" s="97"/>
      <c r="AYI72" s="97"/>
      <c r="AYJ72" s="104"/>
      <c r="AYK72" s="97"/>
      <c r="AYL72" s="97"/>
      <c r="AYM72" s="97"/>
      <c r="AYN72" s="145"/>
      <c r="AYO72" s="179"/>
      <c r="AYP72" s="108"/>
      <c r="AYQ72" s="63"/>
      <c r="AYR72" s="103"/>
      <c r="AYS72" s="104"/>
      <c r="AYT72" s="105"/>
      <c r="AYU72" s="97"/>
      <c r="AYV72" s="79"/>
      <c r="AYW72" s="79"/>
      <c r="AYX72" s="137"/>
      <c r="AYY72" s="96"/>
      <c r="AYZ72" s="80"/>
      <c r="AZA72" s="80"/>
      <c r="AZB72" s="80"/>
      <c r="AZC72" s="102"/>
      <c r="AZD72" s="62"/>
      <c r="AZE72" s="98"/>
      <c r="AZF72" s="97"/>
      <c r="AZG72" s="97"/>
      <c r="AZH72" s="97"/>
      <c r="AZI72" s="104"/>
      <c r="AZJ72" s="97"/>
      <c r="AZK72" s="97"/>
      <c r="AZL72" s="97"/>
      <c r="AZM72" s="145"/>
      <c r="AZN72" s="179"/>
      <c r="AZO72" s="108"/>
      <c r="AZP72" s="63"/>
      <c r="AZQ72" s="103"/>
      <c r="AZR72" s="104"/>
      <c r="AZS72" s="105"/>
      <c r="AZT72" s="97"/>
      <c r="AZU72" s="79"/>
      <c r="AZV72" s="79"/>
      <c r="AZW72" s="137"/>
      <c r="AZX72" s="96"/>
      <c r="AZY72" s="80"/>
      <c r="AZZ72" s="80"/>
      <c r="BAA72" s="80"/>
      <c r="BAB72" s="102"/>
      <c r="BAC72" s="62"/>
      <c r="BAD72" s="98"/>
      <c r="BAE72" s="97"/>
      <c r="BAF72" s="97"/>
      <c r="BAG72" s="97"/>
      <c r="BAH72" s="104"/>
      <c r="BAI72" s="97"/>
      <c r="BAJ72" s="97"/>
      <c r="BAK72" s="97"/>
      <c r="BAL72" s="145"/>
      <c r="BAM72" s="179"/>
      <c r="BAN72" s="108"/>
      <c r="BAO72" s="63"/>
      <c r="BAP72" s="103"/>
      <c r="BAQ72" s="104"/>
      <c r="BAR72" s="105"/>
      <c r="BAS72" s="97"/>
      <c r="BAT72" s="79"/>
      <c r="BAU72" s="79"/>
      <c r="BAV72" s="137"/>
      <c r="BAW72" s="96"/>
      <c r="BAX72" s="80"/>
      <c r="BAY72" s="80"/>
      <c r="BAZ72" s="80"/>
      <c r="BBA72" s="102"/>
      <c r="BBB72" s="62"/>
      <c r="BBC72" s="98"/>
      <c r="BBD72" s="97"/>
      <c r="BBE72" s="97"/>
      <c r="BBF72" s="97"/>
      <c r="BBG72" s="104"/>
      <c r="BBH72" s="97"/>
      <c r="BBI72" s="97"/>
      <c r="BBJ72" s="97"/>
      <c r="BBK72" s="145"/>
      <c r="BBL72" s="179"/>
      <c r="BBM72" s="108"/>
      <c r="BBN72" s="63"/>
      <c r="BBO72" s="103"/>
      <c r="BBP72" s="104"/>
      <c r="BBQ72" s="105"/>
      <c r="BBR72" s="97"/>
      <c r="BBS72" s="79"/>
      <c r="BBT72" s="79"/>
      <c r="BBU72" s="137"/>
      <c r="BBV72" s="96"/>
      <c r="BBW72" s="80"/>
      <c r="BBX72" s="80"/>
      <c r="BBY72" s="80"/>
      <c r="BBZ72" s="102"/>
      <c r="BCA72" s="62"/>
      <c r="BCB72" s="98"/>
      <c r="BCC72" s="97"/>
      <c r="BCD72" s="97"/>
      <c r="BCE72" s="97"/>
      <c r="BCF72" s="104"/>
      <c r="BCG72" s="97"/>
      <c r="BCH72" s="97"/>
      <c r="BCI72" s="97"/>
      <c r="BCJ72" s="145"/>
      <c r="BCK72" s="179"/>
      <c r="BCL72" s="108"/>
      <c r="BCM72" s="63"/>
      <c r="BCN72" s="103"/>
      <c r="BCO72" s="104"/>
      <c r="BCP72" s="105"/>
      <c r="BCQ72" s="97"/>
      <c r="BCR72" s="79"/>
      <c r="BCS72" s="79"/>
      <c r="BCT72" s="137"/>
      <c r="BCU72" s="96"/>
      <c r="BCV72" s="80"/>
      <c r="BCW72" s="80"/>
      <c r="BCX72" s="80"/>
      <c r="BCY72" s="102"/>
      <c r="BCZ72" s="62"/>
      <c r="BDA72" s="98"/>
      <c r="BDB72" s="97"/>
      <c r="BDC72" s="97"/>
      <c r="BDD72" s="97"/>
      <c r="BDE72" s="104"/>
      <c r="BDF72" s="97"/>
      <c r="BDG72" s="97"/>
      <c r="BDH72" s="97"/>
      <c r="BDI72" s="145"/>
      <c r="BDJ72" s="179"/>
      <c r="BDK72" s="108"/>
      <c r="BDL72" s="63"/>
      <c r="BDM72" s="103"/>
      <c r="BDN72" s="104"/>
      <c r="BDO72" s="105"/>
      <c r="BDP72" s="97"/>
      <c r="BDQ72" s="79"/>
      <c r="BDR72" s="79"/>
      <c r="BDS72" s="137"/>
      <c r="BDT72" s="96"/>
      <c r="BDU72" s="80"/>
      <c r="BDV72" s="80"/>
      <c r="BDW72" s="80"/>
      <c r="BDX72" s="102"/>
      <c r="BDY72" s="62"/>
      <c r="BDZ72" s="98"/>
      <c r="BEA72" s="97"/>
      <c r="BEB72" s="97"/>
      <c r="BEC72" s="97"/>
      <c r="BED72" s="104"/>
      <c r="BEE72" s="97"/>
      <c r="BEF72" s="97"/>
      <c r="BEG72" s="97"/>
      <c r="BEH72" s="145"/>
      <c r="BEI72" s="179"/>
      <c r="BEJ72" s="108"/>
      <c r="BEK72" s="63"/>
      <c r="BEL72" s="103"/>
      <c r="BEM72" s="104"/>
      <c r="BEN72" s="105"/>
      <c r="BEO72" s="97"/>
      <c r="BEP72" s="79"/>
      <c r="BEQ72" s="79"/>
      <c r="BER72" s="137"/>
      <c r="BES72" s="96"/>
      <c r="BET72" s="80"/>
      <c r="BEU72" s="80"/>
      <c r="BEV72" s="80"/>
      <c r="BEW72" s="102"/>
      <c r="BEX72" s="62"/>
      <c r="BEY72" s="98"/>
      <c r="BEZ72" s="97"/>
      <c r="BFA72" s="97"/>
      <c r="BFB72" s="97"/>
      <c r="BFC72" s="104"/>
      <c r="BFD72" s="97"/>
      <c r="BFE72" s="97"/>
      <c r="BFF72" s="97"/>
      <c r="BFG72" s="145"/>
      <c r="BFH72" s="179"/>
      <c r="BFI72" s="108"/>
      <c r="BFJ72" s="63"/>
      <c r="BFK72" s="103"/>
      <c r="BFL72" s="104"/>
      <c r="BFM72" s="105"/>
      <c r="BFN72" s="97"/>
      <c r="BFO72" s="79"/>
      <c r="BFP72" s="79"/>
      <c r="BFQ72" s="137"/>
      <c r="BFR72" s="96"/>
      <c r="BFS72" s="80"/>
      <c r="BFT72" s="80"/>
      <c r="BFU72" s="80"/>
      <c r="BFV72" s="102"/>
      <c r="BFW72" s="62"/>
      <c r="BFX72" s="98"/>
      <c r="BFY72" s="97"/>
      <c r="BFZ72" s="97"/>
      <c r="BGA72" s="97"/>
      <c r="BGB72" s="104"/>
      <c r="BGC72" s="97"/>
      <c r="BGD72" s="97"/>
      <c r="BGE72" s="97"/>
      <c r="BGF72" s="145"/>
      <c r="BGG72" s="179"/>
      <c r="BGH72" s="108"/>
      <c r="BGI72" s="63"/>
      <c r="BGJ72" s="103"/>
      <c r="BGK72" s="104"/>
      <c r="BGL72" s="105"/>
      <c r="BGM72" s="97"/>
      <c r="BGN72" s="79"/>
      <c r="BGO72" s="79"/>
      <c r="BGP72" s="137"/>
      <c r="BGQ72" s="96"/>
      <c r="BGR72" s="80"/>
      <c r="BGS72" s="80"/>
      <c r="BGT72" s="80"/>
      <c r="BGU72" s="102"/>
      <c r="BGV72" s="62"/>
      <c r="BGW72" s="98"/>
      <c r="BGX72" s="97"/>
      <c r="BGY72" s="97"/>
      <c r="BGZ72" s="97"/>
      <c r="BHA72" s="104"/>
      <c r="BHB72" s="97"/>
      <c r="BHC72" s="97"/>
      <c r="BHD72" s="97"/>
      <c r="BHE72" s="145"/>
      <c r="BHF72" s="179"/>
      <c r="BHG72" s="108"/>
      <c r="BHH72" s="63"/>
      <c r="BHI72" s="103"/>
      <c r="BHJ72" s="104"/>
      <c r="BHK72" s="105"/>
      <c r="BHL72" s="97"/>
      <c r="BHM72" s="79"/>
      <c r="BHN72" s="79"/>
      <c r="BHO72" s="137"/>
      <c r="BHP72" s="96"/>
      <c r="BHQ72" s="80"/>
      <c r="BHR72" s="80"/>
      <c r="BHS72" s="80"/>
      <c r="BHT72" s="102"/>
      <c r="BHU72" s="62"/>
      <c r="BHV72" s="98"/>
      <c r="BHW72" s="97"/>
      <c r="BHX72" s="97"/>
      <c r="BHY72" s="97"/>
      <c r="BHZ72" s="104"/>
      <c r="BIA72" s="97"/>
      <c r="BIB72" s="97"/>
      <c r="BIC72" s="97"/>
      <c r="BID72" s="145"/>
      <c r="BIE72" s="179"/>
      <c r="BIF72" s="108"/>
      <c r="BIG72" s="63"/>
      <c r="BIH72" s="103"/>
      <c r="BII72" s="104"/>
      <c r="BIJ72" s="105"/>
      <c r="BIK72" s="97"/>
      <c r="BIL72" s="79"/>
      <c r="BIM72" s="79"/>
      <c r="BIN72" s="137"/>
      <c r="BIO72" s="96"/>
      <c r="BIP72" s="80"/>
      <c r="BIQ72" s="80"/>
      <c r="BIR72" s="80"/>
      <c r="BIS72" s="102"/>
      <c r="BIT72" s="62"/>
      <c r="BIU72" s="98"/>
      <c r="BIV72" s="97"/>
      <c r="BIW72" s="97"/>
      <c r="BIX72" s="97"/>
      <c r="BIY72" s="104"/>
      <c r="BIZ72" s="97"/>
      <c r="BJA72" s="97"/>
      <c r="BJB72" s="97"/>
      <c r="BJC72" s="145"/>
      <c r="BJD72" s="179"/>
      <c r="BJE72" s="108"/>
      <c r="BJF72" s="63"/>
      <c r="BJG72" s="103"/>
      <c r="BJH72" s="104"/>
      <c r="BJI72" s="105"/>
      <c r="BJJ72" s="97"/>
      <c r="BJK72" s="79"/>
      <c r="BJL72" s="79"/>
      <c r="BJM72" s="137"/>
      <c r="BJN72" s="96"/>
      <c r="BJO72" s="80"/>
      <c r="BJP72" s="80"/>
      <c r="BJQ72" s="80"/>
      <c r="BJR72" s="102"/>
      <c r="BJS72" s="62"/>
      <c r="BJT72" s="98"/>
      <c r="BJU72" s="97"/>
      <c r="BJV72" s="97"/>
      <c r="BJW72" s="97"/>
      <c r="BJX72" s="104"/>
      <c r="BJY72" s="97"/>
      <c r="BJZ72" s="97"/>
      <c r="BKA72" s="97"/>
      <c r="BKB72" s="145"/>
      <c r="BKC72" s="179"/>
      <c r="BKD72" s="108"/>
      <c r="BKE72" s="63"/>
      <c r="BKF72" s="103"/>
      <c r="BKG72" s="104"/>
      <c r="BKH72" s="105"/>
      <c r="BKI72" s="97"/>
      <c r="BKJ72" s="79"/>
      <c r="BKK72" s="79"/>
      <c r="BKL72" s="137"/>
      <c r="BKM72" s="96"/>
      <c r="BKN72" s="80"/>
      <c r="BKO72" s="80"/>
      <c r="BKP72" s="80"/>
      <c r="BKQ72" s="102"/>
      <c r="BKR72" s="62"/>
      <c r="BKS72" s="98"/>
      <c r="BKT72" s="97"/>
      <c r="BKU72" s="97"/>
      <c r="BKV72" s="97"/>
      <c r="BKW72" s="104"/>
      <c r="BKX72" s="97"/>
      <c r="BKY72" s="97"/>
      <c r="BKZ72" s="97"/>
      <c r="BLA72" s="145"/>
      <c r="BLB72" s="179"/>
      <c r="BLC72" s="108"/>
      <c r="BLD72" s="63"/>
      <c r="BLE72" s="103"/>
      <c r="BLF72" s="104"/>
      <c r="BLG72" s="105"/>
      <c r="BLH72" s="97"/>
      <c r="BLI72" s="79"/>
      <c r="BLJ72" s="79"/>
      <c r="BLK72" s="137"/>
      <c r="BLL72" s="96"/>
      <c r="BLM72" s="80"/>
      <c r="BLN72" s="80"/>
      <c r="BLO72" s="80"/>
      <c r="BLP72" s="102"/>
      <c r="BLQ72" s="62"/>
      <c r="BLR72" s="98"/>
      <c r="BLS72" s="97"/>
      <c r="BLT72" s="97"/>
      <c r="BLU72" s="97"/>
      <c r="BLV72" s="104"/>
      <c r="BLW72" s="97"/>
      <c r="BLX72" s="97"/>
      <c r="BLY72" s="97"/>
      <c r="BLZ72" s="145"/>
      <c r="BMA72" s="179"/>
      <c r="BMB72" s="108"/>
      <c r="BMC72" s="63"/>
      <c r="BMD72" s="103"/>
      <c r="BME72" s="104"/>
      <c r="BMF72" s="105"/>
      <c r="BMG72" s="97"/>
      <c r="BMH72" s="79"/>
      <c r="BMI72" s="79"/>
      <c r="BMJ72" s="137"/>
      <c r="BMK72" s="96"/>
      <c r="BML72" s="80"/>
      <c r="BMM72" s="80"/>
      <c r="BMN72" s="80"/>
      <c r="BMO72" s="102"/>
      <c r="BMP72" s="62"/>
      <c r="BMQ72" s="98"/>
      <c r="BMR72" s="97"/>
      <c r="BMS72" s="97"/>
      <c r="BMT72" s="97"/>
      <c r="BMU72" s="104"/>
      <c r="BMV72" s="97"/>
      <c r="BMW72" s="97"/>
      <c r="BMX72" s="97"/>
      <c r="BMY72" s="145"/>
      <c r="BMZ72" s="179"/>
      <c r="BNA72" s="108"/>
      <c r="BNB72" s="63"/>
      <c r="BNC72" s="103"/>
      <c r="BND72" s="104"/>
      <c r="BNE72" s="105"/>
      <c r="BNF72" s="97"/>
      <c r="BNG72" s="79"/>
      <c r="BNH72" s="79"/>
      <c r="BNI72" s="137"/>
      <c r="BNJ72" s="96"/>
      <c r="BNK72" s="80"/>
      <c r="BNL72" s="80"/>
      <c r="BNM72" s="80"/>
      <c r="BNN72" s="102"/>
      <c r="BNO72" s="62"/>
      <c r="BNP72" s="98"/>
      <c r="BNQ72" s="97"/>
      <c r="BNR72" s="97"/>
      <c r="BNS72" s="97"/>
      <c r="BNT72" s="104"/>
      <c r="BNU72" s="97"/>
      <c r="BNV72" s="97"/>
      <c r="BNW72" s="97"/>
      <c r="BNX72" s="145"/>
      <c r="BNY72" s="179"/>
      <c r="BNZ72" s="108"/>
      <c r="BOA72" s="63"/>
      <c r="BOB72" s="103"/>
      <c r="BOC72" s="104"/>
      <c r="BOD72" s="105"/>
      <c r="BOE72" s="97"/>
      <c r="BOF72" s="79"/>
      <c r="BOG72" s="79"/>
      <c r="BOH72" s="137"/>
      <c r="BOI72" s="96"/>
      <c r="BOJ72" s="80"/>
      <c r="BOK72" s="80"/>
      <c r="BOL72" s="80"/>
      <c r="BOM72" s="102"/>
      <c r="BON72" s="62"/>
      <c r="BOO72" s="98"/>
      <c r="BOP72" s="97"/>
      <c r="BOQ72" s="97"/>
      <c r="BOR72" s="97"/>
      <c r="BOS72" s="104"/>
      <c r="BOT72" s="97"/>
      <c r="BOU72" s="97"/>
      <c r="BOV72" s="97"/>
      <c r="BOW72" s="145"/>
      <c r="BOX72" s="179"/>
      <c r="BOY72" s="108"/>
      <c r="BOZ72" s="63"/>
      <c r="BPA72" s="103"/>
      <c r="BPB72" s="104"/>
      <c r="BPC72" s="105"/>
      <c r="BPD72" s="97"/>
      <c r="BPE72" s="79"/>
      <c r="BPF72" s="79"/>
      <c r="BPG72" s="137"/>
      <c r="BPH72" s="96"/>
      <c r="BPI72" s="80"/>
      <c r="BPJ72" s="80"/>
      <c r="BPK72" s="80"/>
      <c r="BPL72" s="102"/>
      <c r="BPM72" s="62"/>
      <c r="BPN72" s="98"/>
      <c r="BPO72" s="97"/>
      <c r="BPP72" s="97"/>
      <c r="BPQ72" s="97"/>
      <c r="BPR72" s="104"/>
      <c r="BPS72" s="97"/>
      <c r="BPT72" s="97"/>
      <c r="BPU72" s="97"/>
      <c r="BPV72" s="145"/>
      <c r="BPW72" s="179"/>
      <c r="BPX72" s="108"/>
      <c r="BPY72" s="63"/>
      <c r="BPZ72" s="103"/>
      <c r="BQA72" s="104"/>
      <c r="BQB72" s="105"/>
      <c r="BQC72" s="97"/>
      <c r="BQD72" s="79"/>
      <c r="BQE72" s="79"/>
      <c r="BQF72" s="137"/>
      <c r="BQG72" s="96"/>
      <c r="BQH72" s="80"/>
      <c r="BQI72" s="80"/>
      <c r="BQJ72" s="80"/>
      <c r="BQK72" s="102"/>
      <c r="BQL72" s="62"/>
      <c r="BQM72" s="98"/>
      <c r="BQN72" s="97"/>
      <c r="BQO72" s="97"/>
      <c r="BQP72" s="97"/>
      <c r="BQQ72" s="104"/>
      <c r="BQR72" s="97"/>
      <c r="BQS72" s="97"/>
      <c r="BQT72" s="97"/>
      <c r="BQU72" s="145"/>
      <c r="BQV72" s="179"/>
      <c r="BQW72" s="108"/>
      <c r="BQX72" s="63"/>
      <c r="BQY72" s="103"/>
      <c r="BQZ72" s="104"/>
      <c r="BRA72" s="105"/>
      <c r="BRB72" s="97"/>
      <c r="BRC72" s="79"/>
      <c r="BRD72" s="79"/>
      <c r="BRE72" s="137"/>
      <c r="BRF72" s="96"/>
      <c r="BRG72" s="80"/>
      <c r="BRH72" s="80"/>
      <c r="BRI72" s="80"/>
      <c r="BRJ72" s="102"/>
      <c r="BRK72" s="62"/>
      <c r="BRL72" s="98"/>
      <c r="BRM72" s="97"/>
      <c r="BRN72" s="97"/>
      <c r="BRO72" s="97"/>
      <c r="BRP72" s="104"/>
      <c r="BRQ72" s="97"/>
      <c r="BRR72" s="97"/>
      <c r="BRS72" s="97"/>
      <c r="BRT72" s="145"/>
      <c r="BRU72" s="179"/>
      <c r="BRV72" s="108"/>
      <c r="BRW72" s="63"/>
      <c r="BRX72" s="103"/>
      <c r="BRY72" s="104"/>
      <c r="BRZ72" s="105"/>
      <c r="BSA72" s="97"/>
      <c r="BSB72" s="79"/>
      <c r="BSC72" s="79"/>
      <c r="BSD72" s="137"/>
      <c r="BSE72" s="96"/>
      <c r="BSF72" s="80"/>
      <c r="BSG72" s="80"/>
      <c r="BSH72" s="80"/>
      <c r="BSI72" s="102"/>
      <c r="BSJ72" s="62"/>
      <c r="BSK72" s="98"/>
      <c r="BSL72" s="97"/>
      <c r="BSM72" s="97"/>
      <c r="BSN72" s="97"/>
      <c r="BSO72" s="104"/>
      <c r="BSP72" s="97"/>
      <c r="BSQ72" s="97"/>
      <c r="BSR72" s="97"/>
      <c r="BSS72" s="145"/>
      <c r="BST72" s="179"/>
      <c r="BSU72" s="108"/>
      <c r="BSV72" s="63"/>
      <c r="BSW72" s="103"/>
      <c r="BSX72" s="104"/>
      <c r="BSY72" s="105"/>
      <c r="BSZ72" s="97"/>
      <c r="BTA72" s="79"/>
      <c r="BTB72" s="79"/>
      <c r="BTC72" s="137"/>
      <c r="BTD72" s="96"/>
      <c r="BTE72" s="80"/>
      <c r="BTF72" s="80"/>
      <c r="BTG72" s="80"/>
      <c r="BTH72" s="102"/>
      <c r="BTI72" s="62"/>
      <c r="BTJ72" s="98"/>
      <c r="BTK72" s="97"/>
      <c r="BTL72" s="97"/>
      <c r="BTM72" s="97"/>
      <c r="BTN72" s="104"/>
      <c r="BTO72" s="97"/>
      <c r="BTP72" s="97"/>
      <c r="BTQ72" s="97"/>
      <c r="BTR72" s="145"/>
      <c r="BTS72" s="179"/>
      <c r="BTT72" s="108"/>
      <c r="BTU72" s="63"/>
      <c r="BTV72" s="103"/>
      <c r="BTW72" s="104"/>
      <c r="BTX72" s="105"/>
      <c r="BTY72" s="97"/>
      <c r="BTZ72" s="79"/>
      <c r="BUA72" s="79"/>
      <c r="BUB72" s="137"/>
      <c r="BUC72" s="96"/>
      <c r="BUD72" s="80"/>
      <c r="BUE72" s="80"/>
      <c r="BUF72" s="80"/>
      <c r="BUG72" s="102"/>
      <c r="BUH72" s="62"/>
      <c r="BUI72" s="98"/>
      <c r="BUJ72" s="97"/>
      <c r="BUK72" s="97"/>
      <c r="BUL72" s="97"/>
      <c r="BUM72" s="104"/>
      <c r="BUN72" s="97"/>
      <c r="BUO72" s="97"/>
      <c r="BUP72" s="97"/>
      <c r="BUQ72" s="145"/>
      <c r="BUR72" s="179"/>
      <c r="BUS72" s="108"/>
      <c r="BUT72" s="63"/>
      <c r="BUU72" s="103"/>
      <c r="BUV72" s="104"/>
      <c r="BUW72" s="105"/>
      <c r="BUX72" s="97"/>
      <c r="BUY72" s="79"/>
      <c r="BUZ72" s="79"/>
      <c r="BVA72" s="137"/>
      <c r="BVB72" s="96"/>
      <c r="BVC72" s="80"/>
      <c r="BVD72" s="80"/>
      <c r="BVE72" s="80"/>
      <c r="BVF72" s="102"/>
      <c r="BVG72" s="62"/>
      <c r="BVH72" s="98"/>
      <c r="BVI72" s="97"/>
      <c r="BVJ72" s="97"/>
      <c r="BVK72" s="97"/>
      <c r="BVL72" s="104"/>
      <c r="BVM72" s="97"/>
      <c r="BVN72" s="97"/>
      <c r="BVO72" s="97"/>
      <c r="BVP72" s="145"/>
      <c r="BVQ72" s="179"/>
      <c r="BVR72" s="108"/>
      <c r="BVS72" s="63"/>
      <c r="BVT72" s="103"/>
      <c r="BVU72" s="104"/>
      <c r="BVV72" s="105"/>
      <c r="BVW72" s="97"/>
      <c r="BVX72" s="79"/>
      <c r="BVY72" s="79"/>
      <c r="BVZ72" s="137"/>
      <c r="BWA72" s="96"/>
      <c r="BWB72" s="80"/>
      <c r="BWC72" s="80"/>
      <c r="BWD72" s="80"/>
      <c r="BWE72" s="102"/>
      <c r="BWF72" s="62"/>
      <c r="BWG72" s="98"/>
      <c r="BWH72" s="97"/>
      <c r="BWI72" s="97"/>
      <c r="BWJ72" s="97"/>
      <c r="BWK72" s="104"/>
      <c r="BWL72" s="97"/>
      <c r="BWM72" s="97"/>
      <c r="BWN72" s="97"/>
      <c r="BWO72" s="145"/>
      <c r="BWP72" s="179"/>
      <c r="BWQ72" s="108"/>
      <c r="BWR72" s="63"/>
      <c r="BWS72" s="103"/>
      <c r="BWT72" s="104"/>
      <c r="BWU72" s="105"/>
      <c r="BWV72" s="97"/>
      <c r="BWW72" s="79"/>
      <c r="BWX72" s="79"/>
      <c r="BWY72" s="137"/>
      <c r="BWZ72" s="96"/>
      <c r="BXA72" s="80"/>
      <c r="BXB72" s="80"/>
      <c r="BXC72" s="80"/>
      <c r="BXD72" s="102"/>
      <c r="BXE72" s="62"/>
      <c r="BXF72" s="98"/>
      <c r="BXG72" s="97"/>
      <c r="BXH72" s="97"/>
      <c r="BXI72" s="97"/>
      <c r="BXJ72" s="104"/>
      <c r="BXK72" s="97"/>
      <c r="BXL72" s="97"/>
      <c r="BXM72" s="97"/>
      <c r="BXN72" s="145"/>
      <c r="BXO72" s="179"/>
      <c r="BXP72" s="108"/>
      <c r="BXQ72" s="63"/>
      <c r="BXR72" s="103"/>
      <c r="BXS72" s="104"/>
      <c r="BXT72" s="105"/>
      <c r="BXU72" s="97"/>
      <c r="BXV72" s="79"/>
      <c r="BXW72" s="79"/>
      <c r="BXX72" s="137"/>
      <c r="BXY72" s="96"/>
      <c r="BXZ72" s="80"/>
      <c r="BYA72" s="80"/>
      <c r="BYB72" s="80"/>
      <c r="BYC72" s="102"/>
      <c r="BYD72" s="62"/>
      <c r="BYE72" s="98"/>
      <c r="BYF72" s="97"/>
      <c r="BYG72" s="97"/>
      <c r="BYH72" s="97"/>
      <c r="BYI72" s="104"/>
      <c r="BYJ72" s="97"/>
      <c r="BYK72" s="97"/>
      <c r="BYL72" s="97"/>
      <c r="BYM72" s="145"/>
      <c r="BYN72" s="179"/>
      <c r="BYO72" s="108"/>
      <c r="BYP72" s="63"/>
      <c r="BYQ72" s="103"/>
      <c r="BYR72" s="104"/>
      <c r="BYS72" s="105"/>
      <c r="BYT72" s="97"/>
      <c r="BYU72" s="79"/>
      <c r="BYV72" s="79"/>
      <c r="BYW72" s="137"/>
      <c r="BYX72" s="96"/>
      <c r="BYY72" s="80"/>
      <c r="BYZ72" s="80"/>
      <c r="BZA72" s="80"/>
      <c r="BZB72" s="102"/>
      <c r="BZC72" s="62"/>
      <c r="BZD72" s="98"/>
      <c r="BZE72" s="97"/>
      <c r="BZF72" s="97"/>
      <c r="BZG72" s="97"/>
      <c r="BZH72" s="104"/>
      <c r="BZI72" s="97"/>
      <c r="BZJ72" s="97"/>
      <c r="BZK72" s="97"/>
      <c r="BZL72" s="145"/>
      <c r="BZM72" s="179"/>
      <c r="BZN72" s="108"/>
      <c r="BZO72" s="63"/>
      <c r="BZP72" s="103"/>
      <c r="BZQ72" s="104"/>
      <c r="BZR72" s="105"/>
      <c r="BZS72" s="97"/>
      <c r="BZT72" s="79"/>
      <c r="BZU72" s="79"/>
      <c r="BZV72" s="137"/>
      <c r="BZW72" s="96"/>
      <c r="BZX72" s="80"/>
      <c r="BZY72" s="80"/>
      <c r="BZZ72" s="80"/>
      <c r="CAA72" s="102"/>
      <c r="CAB72" s="62"/>
      <c r="CAC72" s="98"/>
      <c r="CAD72" s="97"/>
      <c r="CAE72" s="97"/>
      <c r="CAF72" s="97"/>
      <c r="CAG72" s="104"/>
      <c r="CAH72" s="97"/>
      <c r="CAI72" s="97"/>
      <c r="CAJ72" s="97"/>
      <c r="CAK72" s="145"/>
      <c r="CAL72" s="179"/>
      <c r="CAM72" s="108"/>
      <c r="CAN72" s="63"/>
      <c r="CAO72" s="103"/>
      <c r="CAP72" s="104"/>
      <c r="CAQ72" s="105"/>
      <c r="CAR72" s="97"/>
      <c r="CAS72" s="79"/>
      <c r="CAT72" s="79"/>
      <c r="CAU72" s="137"/>
      <c r="CAV72" s="96"/>
      <c r="CAW72" s="80"/>
      <c r="CAX72" s="80"/>
      <c r="CAY72" s="80"/>
      <c r="CAZ72" s="102"/>
      <c r="CBA72" s="62"/>
      <c r="CBB72" s="98"/>
      <c r="CBC72" s="97"/>
      <c r="CBD72" s="97"/>
      <c r="CBE72" s="97"/>
      <c r="CBF72" s="104"/>
      <c r="CBG72" s="97"/>
      <c r="CBH72" s="97"/>
      <c r="CBI72" s="97"/>
      <c r="CBJ72" s="145"/>
      <c r="CBK72" s="179"/>
      <c r="CBL72" s="108"/>
      <c r="CBM72" s="63"/>
      <c r="CBN72" s="103"/>
      <c r="CBO72" s="104"/>
      <c r="CBP72" s="105"/>
      <c r="CBQ72" s="97"/>
      <c r="CBR72" s="79"/>
      <c r="CBS72" s="79"/>
      <c r="CBT72" s="137"/>
      <c r="CBU72" s="96"/>
      <c r="CBV72" s="80"/>
      <c r="CBW72" s="80"/>
      <c r="CBX72" s="80"/>
      <c r="CBY72" s="102"/>
      <c r="CBZ72" s="62"/>
      <c r="CCA72" s="98"/>
      <c r="CCB72" s="97"/>
      <c r="CCC72" s="97"/>
      <c r="CCD72" s="97"/>
      <c r="CCE72" s="104"/>
      <c r="CCF72" s="97"/>
      <c r="CCG72" s="97"/>
      <c r="CCH72" s="97"/>
      <c r="CCI72" s="145"/>
      <c r="CCJ72" s="179"/>
      <c r="CCK72" s="108"/>
      <c r="CCL72" s="63"/>
      <c r="CCM72" s="103"/>
      <c r="CCN72" s="104"/>
      <c r="CCO72" s="105"/>
      <c r="CCP72" s="97"/>
      <c r="CCQ72" s="79"/>
      <c r="CCR72" s="79"/>
      <c r="CCS72" s="137"/>
      <c r="CCT72" s="96"/>
      <c r="CCU72" s="80"/>
      <c r="CCV72" s="80"/>
      <c r="CCW72" s="80"/>
      <c r="CCX72" s="102"/>
      <c r="CCY72" s="62"/>
      <c r="CCZ72" s="98"/>
      <c r="CDA72" s="97"/>
      <c r="CDB72" s="97"/>
      <c r="CDC72" s="97"/>
      <c r="CDD72" s="104"/>
      <c r="CDE72" s="97"/>
      <c r="CDF72" s="97"/>
      <c r="CDG72" s="97"/>
      <c r="CDH72" s="145"/>
      <c r="CDI72" s="179"/>
      <c r="CDJ72" s="108"/>
      <c r="CDK72" s="63"/>
      <c r="CDL72" s="103"/>
      <c r="CDM72" s="104"/>
      <c r="CDN72" s="105"/>
      <c r="CDO72" s="97"/>
      <c r="CDP72" s="79"/>
      <c r="CDQ72" s="79"/>
      <c r="CDR72" s="137"/>
      <c r="CDS72" s="96"/>
      <c r="CDT72" s="80"/>
      <c r="CDU72" s="80"/>
      <c r="CDV72" s="80"/>
      <c r="CDW72" s="102"/>
      <c r="CDX72" s="62"/>
      <c r="CDY72" s="98"/>
      <c r="CDZ72" s="97"/>
      <c r="CEA72" s="97"/>
      <c r="CEB72" s="97"/>
      <c r="CEC72" s="104"/>
      <c r="CED72" s="97"/>
      <c r="CEE72" s="97"/>
      <c r="CEF72" s="97"/>
      <c r="CEG72" s="145"/>
      <c r="CEH72" s="179"/>
      <c r="CEI72" s="108"/>
      <c r="CEJ72" s="63"/>
      <c r="CEK72" s="103"/>
      <c r="CEL72" s="104"/>
      <c r="CEM72" s="105"/>
      <c r="CEN72" s="97"/>
      <c r="CEO72" s="79"/>
      <c r="CEP72" s="79"/>
      <c r="CEQ72" s="137"/>
      <c r="CER72" s="96"/>
      <c r="CES72" s="80"/>
      <c r="CET72" s="80"/>
      <c r="CEU72" s="80"/>
      <c r="CEV72" s="102"/>
      <c r="CEW72" s="62"/>
      <c r="CEX72" s="98"/>
      <c r="CEY72" s="97"/>
      <c r="CEZ72" s="97"/>
      <c r="CFA72" s="97"/>
      <c r="CFB72" s="104"/>
      <c r="CFC72" s="97"/>
      <c r="CFD72" s="97"/>
      <c r="CFE72" s="97"/>
      <c r="CFF72" s="145"/>
      <c r="CFG72" s="179"/>
      <c r="CFH72" s="108"/>
      <c r="CFI72" s="63"/>
      <c r="CFJ72" s="103"/>
      <c r="CFK72" s="104"/>
      <c r="CFL72" s="105"/>
      <c r="CFM72" s="97"/>
      <c r="CFN72" s="79"/>
      <c r="CFO72" s="79"/>
      <c r="CFP72" s="137"/>
      <c r="CFQ72" s="96"/>
      <c r="CFR72" s="80"/>
      <c r="CFS72" s="80"/>
      <c r="CFT72" s="80"/>
      <c r="CFU72" s="102"/>
      <c r="CFV72" s="62"/>
      <c r="CFW72" s="98"/>
      <c r="CFX72" s="97"/>
      <c r="CFY72" s="97"/>
      <c r="CFZ72" s="97"/>
      <c r="CGA72" s="104"/>
      <c r="CGB72" s="97"/>
      <c r="CGC72" s="97"/>
      <c r="CGD72" s="97"/>
      <c r="CGE72" s="145"/>
      <c r="CGF72" s="179"/>
      <c r="CGG72" s="108"/>
      <c r="CGH72" s="63"/>
      <c r="CGI72" s="103"/>
      <c r="CGJ72" s="104"/>
      <c r="CGK72" s="105"/>
      <c r="CGL72" s="97"/>
      <c r="CGM72" s="79"/>
      <c r="CGN72" s="79"/>
      <c r="CGO72" s="137"/>
      <c r="CGP72" s="96"/>
      <c r="CGQ72" s="80"/>
      <c r="CGR72" s="80"/>
      <c r="CGS72" s="80"/>
      <c r="CGT72" s="102"/>
      <c r="CGU72" s="62"/>
      <c r="CGV72" s="98"/>
      <c r="CGW72" s="97"/>
      <c r="CGX72" s="97"/>
      <c r="CGY72" s="97"/>
      <c r="CGZ72" s="104"/>
      <c r="CHA72" s="97"/>
      <c r="CHB72" s="97"/>
      <c r="CHC72" s="97"/>
      <c r="CHD72" s="145"/>
      <c r="CHE72" s="179"/>
      <c r="CHF72" s="108"/>
      <c r="CHG72" s="63"/>
      <c r="CHH72" s="103"/>
      <c r="CHI72" s="104"/>
      <c r="CHJ72" s="105"/>
      <c r="CHK72" s="97"/>
      <c r="CHL72" s="79"/>
      <c r="CHM72" s="79"/>
      <c r="CHN72" s="137"/>
      <c r="CHO72" s="96"/>
      <c r="CHP72" s="80"/>
      <c r="CHQ72" s="80"/>
      <c r="CHR72" s="80"/>
      <c r="CHS72" s="102"/>
      <c r="CHT72" s="62"/>
      <c r="CHU72" s="98"/>
      <c r="CHV72" s="97"/>
      <c r="CHW72" s="97"/>
      <c r="CHX72" s="97"/>
      <c r="CHY72" s="104"/>
      <c r="CHZ72" s="97"/>
      <c r="CIA72" s="97"/>
      <c r="CIB72" s="97"/>
      <c r="CIC72" s="145"/>
      <c r="CID72" s="179"/>
      <c r="CIE72" s="108"/>
      <c r="CIF72" s="63"/>
      <c r="CIG72" s="103"/>
      <c r="CIH72" s="104"/>
      <c r="CII72" s="105"/>
      <c r="CIJ72" s="97"/>
      <c r="CIK72" s="79"/>
      <c r="CIL72" s="79"/>
      <c r="CIM72" s="137"/>
      <c r="CIN72" s="96"/>
      <c r="CIO72" s="80"/>
      <c r="CIP72" s="80"/>
      <c r="CIQ72" s="80"/>
      <c r="CIR72" s="102"/>
      <c r="CIS72" s="62"/>
      <c r="CIT72" s="98"/>
      <c r="CIU72" s="97"/>
      <c r="CIV72" s="97"/>
      <c r="CIW72" s="97"/>
      <c r="CIX72" s="104"/>
      <c r="CIY72" s="97"/>
      <c r="CIZ72" s="97"/>
      <c r="CJA72" s="97"/>
      <c r="CJB72" s="145"/>
      <c r="CJC72" s="179"/>
      <c r="CJD72" s="108"/>
      <c r="CJE72" s="63"/>
      <c r="CJF72" s="103"/>
      <c r="CJG72" s="104"/>
      <c r="CJH72" s="105"/>
      <c r="CJI72" s="97"/>
      <c r="CJJ72" s="79"/>
      <c r="CJK72" s="79"/>
      <c r="CJL72" s="137"/>
      <c r="CJM72" s="96"/>
      <c r="CJN72" s="80"/>
      <c r="CJO72" s="80"/>
      <c r="CJP72" s="80"/>
      <c r="CJQ72" s="102"/>
      <c r="CJR72" s="62"/>
      <c r="CJS72" s="98"/>
      <c r="CJT72" s="97"/>
      <c r="CJU72" s="97"/>
      <c r="CJV72" s="97"/>
      <c r="CJW72" s="104"/>
      <c r="CJX72" s="97"/>
      <c r="CJY72" s="97"/>
      <c r="CJZ72" s="97"/>
      <c r="CKA72" s="145"/>
      <c r="CKB72" s="179"/>
      <c r="CKC72" s="108"/>
      <c r="CKD72" s="63"/>
      <c r="CKE72" s="103"/>
      <c r="CKF72" s="104"/>
      <c r="CKG72" s="105"/>
      <c r="CKH72" s="97"/>
      <c r="CKI72" s="79"/>
      <c r="CKJ72" s="79"/>
      <c r="CKK72" s="137"/>
      <c r="CKL72" s="96"/>
      <c r="CKM72" s="80"/>
      <c r="CKN72" s="80"/>
      <c r="CKO72" s="80"/>
      <c r="CKP72" s="102"/>
      <c r="CKQ72" s="62"/>
      <c r="CKR72" s="98"/>
      <c r="CKS72" s="97"/>
      <c r="CKT72" s="97"/>
      <c r="CKU72" s="97"/>
      <c r="CKV72" s="104"/>
      <c r="CKW72" s="97"/>
      <c r="CKX72" s="97"/>
      <c r="CKY72" s="97"/>
      <c r="CKZ72" s="145"/>
      <c r="CLA72" s="179"/>
      <c r="CLB72" s="108"/>
      <c r="CLC72" s="63"/>
      <c r="CLD72" s="103"/>
      <c r="CLE72" s="104"/>
      <c r="CLF72" s="105"/>
      <c r="CLG72" s="97"/>
      <c r="CLH72" s="79"/>
      <c r="CLI72" s="79"/>
      <c r="CLJ72" s="137"/>
      <c r="CLK72" s="96"/>
      <c r="CLL72" s="80"/>
      <c r="CLM72" s="80"/>
      <c r="CLN72" s="80"/>
      <c r="CLO72" s="102"/>
      <c r="CLP72" s="62"/>
      <c r="CLQ72" s="98"/>
      <c r="CLR72" s="97"/>
      <c r="CLS72" s="97"/>
      <c r="CLT72" s="97"/>
      <c r="CLU72" s="104"/>
      <c r="CLV72" s="97"/>
      <c r="CLW72" s="97"/>
      <c r="CLX72" s="97"/>
      <c r="CLY72" s="145"/>
      <c r="CLZ72" s="179"/>
      <c r="CMA72" s="108"/>
      <c r="CMB72" s="63"/>
      <c r="CMC72" s="103"/>
      <c r="CMD72" s="104"/>
      <c r="CME72" s="105"/>
      <c r="CMF72" s="97"/>
      <c r="CMG72" s="79"/>
      <c r="CMH72" s="79"/>
      <c r="CMI72" s="137"/>
      <c r="CMJ72" s="96"/>
      <c r="CMK72" s="80"/>
      <c r="CML72" s="80"/>
      <c r="CMM72" s="80"/>
      <c r="CMN72" s="102"/>
      <c r="CMO72" s="62"/>
      <c r="CMP72" s="98"/>
      <c r="CMQ72" s="97"/>
      <c r="CMR72" s="97"/>
      <c r="CMS72" s="97"/>
      <c r="CMT72" s="104"/>
      <c r="CMU72" s="97"/>
      <c r="CMV72" s="97"/>
      <c r="CMW72" s="97"/>
      <c r="CMX72" s="145"/>
      <c r="CMY72" s="179"/>
      <c r="CMZ72" s="108"/>
      <c r="CNA72" s="63"/>
      <c r="CNB72" s="103"/>
      <c r="CNC72" s="104"/>
      <c r="CND72" s="105"/>
      <c r="CNE72" s="97"/>
      <c r="CNF72" s="79"/>
      <c r="CNG72" s="79"/>
      <c r="CNH72" s="137"/>
      <c r="CNI72" s="96"/>
      <c r="CNJ72" s="80"/>
      <c r="CNK72" s="80"/>
      <c r="CNL72" s="80"/>
      <c r="CNM72" s="102"/>
      <c r="CNN72" s="62"/>
      <c r="CNO72" s="98"/>
      <c r="CNP72" s="97"/>
      <c r="CNQ72" s="97"/>
      <c r="CNR72" s="97"/>
      <c r="CNS72" s="104"/>
      <c r="CNT72" s="97"/>
      <c r="CNU72" s="97"/>
      <c r="CNV72" s="97"/>
      <c r="CNW72" s="145"/>
      <c r="CNX72" s="179"/>
      <c r="CNY72" s="108"/>
      <c r="CNZ72" s="63"/>
      <c r="COA72" s="103"/>
      <c r="COB72" s="104"/>
      <c r="COC72" s="105"/>
      <c r="COD72" s="97"/>
      <c r="COE72" s="79"/>
      <c r="COF72" s="79"/>
      <c r="COG72" s="137"/>
      <c r="COH72" s="96"/>
      <c r="COI72" s="80"/>
      <c r="COJ72" s="80"/>
      <c r="COK72" s="80"/>
      <c r="COL72" s="102"/>
      <c r="COM72" s="62"/>
      <c r="CON72" s="98"/>
      <c r="COO72" s="97"/>
      <c r="COP72" s="97"/>
      <c r="COQ72" s="97"/>
      <c r="COR72" s="104"/>
      <c r="COS72" s="97"/>
      <c r="COT72" s="97"/>
      <c r="COU72" s="97"/>
      <c r="COV72" s="145"/>
      <c r="COW72" s="179"/>
      <c r="COX72" s="108"/>
      <c r="COY72" s="63"/>
      <c r="COZ72" s="103"/>
      <c r="CPA72" s="104"/>
      <c r="CPB72" s="105"/>
      <c r="CPC72" s="97"/>
      <c r="CPD72" s="79"/>
      <c r="CPE72" s="79"/>
      <c r="CPF72" s="137"/>
      <c r="CPG72" s="96"/>
      <c r="CPH72" s="80"/>
      <c r="CPI72" s="80"/>
      <c r="CPJ72" s="80"/>
      <c r="CPK72" s="102"/>
      <c r="CPL72" s="62"/>
      <c r="CPM72" s="98"/>
      <c r="CPN72" s="97"/>
      <c r="CPO72" s="97"/>
      <c r="CPP72" s="97"/>
      <c r="CPQ72" s="104"/>
      <c r="CPR72" s="97"/>
      <c r="CPS72" s="97"/>
      <c r="CPT72" s="97"/>
      <c r="CPU72" s="145"/>
      <c r="CPV72" s="179"/>
      <c r="CPW72" s="108"/>
      <c r="CPX72" s="63"/>
      <c r="CPY72" s="103"/>
      <c r="CPZ72" s="104"/>
      <c r="CQA72" s="105"/>
      <c r="CQB72" s="97"/>
      <c r="CQC72" s="79"/>
      <c r="CQD72" s="79"/>
      <c r="CQE72" s="137"/>
      <c r="CQF72" s="96"/>
      <c r="CQG72" s="80"/>
      <c r="CQH72" s="80"/>
      <c r="CQI72" s="80"/>
      <c r="CQJ72" s="102"/>
      <c r="CQK72" s="62"/>
      <c r="CQL72" s="98"/>
      <c r="CQM72" s="97"/>
      <c r="CQN72" s="97"/>
      <c r="CQO72" s="97"/>
      <c r="CQP72" s="104"/>
      <c r="CQQ72" s="97"/>
      <c r="CQR72" s="97"/>
      <c r="CQS72" s="97"/>
      <c r="CQT72" s="145"/>
      <c r="CQU72" s="179"/>
      <c r="CQV72" s="108"/>
      <c r="CQW72" s="63"/>
      <c r="CQX72" s="103"/>
      <c r="CQY72" s="104"/>
      <c r="CQZ72" s="105"/>
      <c r="CRA72" s="97"/>
      <c r="CRB72" s="79"/>
      <c r="CRC72" s="79"/>
      <c r="CRD72" s="137"/>
      <c r="CRE72" s="96"/>
      <c r="CRF72" s="80"/>
      <c r="CRG72" s="80"/>
      <c r="CRH72" s="80"/>
      <c r="CRI72" s="102"/>
      <c r="CRJ72" s="62"/>
      <c r="CRK72" s="98"/>
      <c r="CRL72" s="97"/>
      <c r="CRM72" s="97"/>
      <c r="CRN72" s="97"/>
      <c r="CRO72" s="104"/>
      <c r="CRP72" s="97"/>
      <c r="CRQ72" s="97"/>
      <c r="CRR72" s="97"/>
      <c r="CRS72" s="145"/>
      <c r="CRT72" s="179"/>
      <c r="CRU72" s="108"/>
      <c r="CRV72" s="63"/>
      <c r="CRW72" s="103"/>
      <c r="CRX72" s="104"/>
      <c r="CRY72" s="105"/>
      <c r="CRZ72" s="97"/>
      <c r="CSA72" s="79"/>
      <c r="CSB72" s="79"/>
      <c r="CSC72" s="137"/>
      <c r="CSD72" s="96"/>
      <c r="CSE72" s="80"/>
      <c r="CSF72" s="80"/>
      <c r="CSG72" s="80"/>
      <c r="CSH72" s="102"/>
      <c r="CSI72" s="62"/>
      <c r="CSJ72" s="98"/>
      <c r="CSK72" s="97"/>
      <c r="CSL72" s="97"/>
      <c r="CSM72" s="97"/>
      <c r="CSN72" s="104"/>
      <c r="CSO72" s="97"/>
      <c r="CSP72" s="97"/>
      <c r="CSQ72" s="97"/>
      <c r="CSR72" s="145"/>
      <c r="CSS72" s="179"/>
      <c r="CST72" s="108"/>
      <c r="CSU72" s="63"/>
      <c r="CSV72" s="103"/>
      <c r="CSW72" s="104"/>
      <c r="CSX72" s="105"/>
      <c r="CSY72" s="97"/>
      <c r="CSZ72" s="79"/>
      <c r="CTA72" s="79"/>
      <c r="CTB72" s="137"/>
      <c r="CTC72" s="96"/>
      <c r="CTD72" s="80"/>
      <c r="CTE72" s="80"/>
      <c r="CTF72" s="80"/>
      <c r="CTG72" s="102"/>
      <c r="CTH72" s="62"/>
      <c r="CTI72" s="98"/>
      <c r="CTJ72" s="97"/>
      <c r="CTK72" s="97"/>
      <c r="CTL72" s="97"/>
      <c r="CTM72" s="104"/>
      <c r="CTN72" s="97"/>
      <c r="CTO72" s="97"/>
      <c r="CTP72" s="97"/>
      <c r="CTQ72" s="145"/>
      <c r="CTR72" s="179"/>
      <c r="CTS72" s="108"/>
      <c r="CTT72" s="63"/>
      <c r="CTU72" s="103"/>
      <c r="CTV72" s="104"/>
      <c r="CTW72" s="105"/>
      <c r="CTX72" s="97"/>
      <c r="CTY72" s="79"/>
      <c r="CTZ72" s="79"/>
      <c r="CUA72" s="137"/>
      <c r="CUB72" s="96"/>
      <c r="CUC72" s="80"/>
      <c r="CUD72" s="80"/>
      <c r="CUE72" s="80"/>
      <c r="CUF72" s="102"/>
      <c r="CUG72" s="62"/>
      <c r="CUH72" s="98"/>
      <c r="CUI72" s="97"/>
      <c r="CUJ72" s="97"/>
      <c r="CUK72" s="97"/>
      <c r="CUL72" s="104"/>
      <c r="CUM72" s="97"/>
      <c r="CUN72" s="97"/>
      <c r="CUO72" s="97"/>
      <c r="CUP72" s="145"/>
      <c r="CUQ72" s="179"/>
      <c r="CUR72" s="108"/>
      <c r="CUS72" s="63"/>
      <c r="CUT72" s="103"/>
      <c r="CUU72" s="104"/>
      <c r="CUV72" s="105"/>
      <c r="CUW72" s="97"/>
      <c r="CUX72" s="79"/>
      <c r="CUY72" s="79"/>
      <c r="CUZ72" s="137"/>
      <c r="CVA72" s="96"/>
      <c r="CVB72" s="80"/>
      <c r="CVC72" s="80"/>
      <c r="CVD72" s="80"/>
      <c r="CVE72" s="102"/>
      <c r="CVF72" s="62"/>
      <c r="CVG72" s="98"/>
      <c r="CVH72" s="97"/>
      <c r="CVI72" s="97"/>
      <c r="CVJ72" s="97"/>
      <c r="CVK72" s="104"/>
      <c r="CVL72" s="97"/>
      <c r="CVM72" s="97"/>
      <c r="CVN72" s="97"/>
      <c r="CVO72" s="145"/>
      <c r="CVP72" s="179"/>
      <c r="CVQ72" s="108"/>
      <c r="CVR72" s="63"/>
      <c r="CVS72" s="103"/>
      <c r="CVT72" s="104"/>
      <c r="CVU72" s="105"/>
      <c r="CVV72" s="97"/>
      <c r="CVW72" s="79"/>
      <c r="CVX72" s="79"/>
      <c r="CVY72" s="137"/>
      <c r="CVZ72" s="96"/>
      <c r="CWA72" s="80"/>
      <c r="CWB72" s="80"/>
      <c r="CWC72" s="80"/>
      <c r="CWD72" s="102"/>
      <c r="CWE72" s="62"/>
      <c r="CWF72" s="98"/>
      <c r="CWG72" s="97"/>
      <c r="CWH72" s="97"/>
      <c r="CWI72" s="97"/>
      <c r="CWJ72" s="104"/>
      <c r="CWK72" s="97"/>
      <c r="CWL72" s="97"/>
      <c r="CWM72" s="97"/>
      <c r="CWN72" s="145"/>
      <c r="CWO72" s="179"/>
      <c r="CWP72" s="108"/>
      <c r="CWQ72" s="63"/>
      <c r="CWR72" s="103"/>
      <c r="CWS72" s="104"/>
      <c r="CWT72" s="105"/>
      <c r="CWU72" s="97"/>
      <c r="CWV72" s="79"/>
      <c r="CWW72" s="79"/>
      <c r="CWX72" s="137"/>
      <c r="CWY72" s="96"/>
      <c r="CWZ72" s="80"/>
      <c r="CXA72" s="80"/>
      <c r="CXB72" s="80"/>
      <c r="CXC72" s="102"/>
      <c r="CXD72" s="62"/>
      <c r="CXE72" s="98"/>
      <c r="CXF72" s="97"/>
      <c r="CXG72" s="97"/>
      <c r="CXH72" s="97"/>
      <c r="CXI72" s="104"/>
      <c r="CXJ72" s="97"/>
      <c r="CXK72" s="97"/>
      <c r="CXL72" s="97"/>
      <c r="CXM72" s="145"/>
      <c r="CXN72" s="179"/>
      <c r="CXO72" s="108"/>
      <c r="CXP72" s="63"/>
      <c r="CXQ72" s="103"/>
      <c r="CXR72" s="104"/>
      <c r="CXS72" s="105"/>
      <c r="CXT72" s="97"/>
      <c r="CXU72" s="79"/>
      <c r="CXV72" s="79"/>
      <c r="CXW72" s="137"/>
      <c r="CXX72" s="96"/>
      <c r="CXY72" s="80"/>
      <c r="CXZ72" s="80"/>
      <c r="CYA72" s="80"/>
      <c r="CYB72" s="102"/>
      <c r="CYC72" s="62"/>
      <c r="CYD72" s="98"/>
      <c r="CYE72" s="97"/>
      <c r="CYF72" s="97"/>
      <c r="CYG72" s="97"/>
      <c r="CYH72" s="104"/>
      <c r="CYI72" s="97"/>
      <c r="CYJ72" s="97"/>
      <c r="CYK72" s="97"/>
      <c r="CYL72" s="145"/>
      <c r="CYM72" s="179"/>
      <c r="CYN72" s="108"/>
      <c r="CYO72" s="63"/>
      <c r="CYP72" s="103"/>
      <c r="CYQ72" s="104"/>
      <c r="CYR72" s="105"/>
      <c r="CYS72" s="97"/>
      <c r="CYT72" s="79"/>
      <c r="CYU72" s="79"/>
      <c r="CYV72" s="137"/>
      <c r="CYW72" s="96"/>
      <c r="CYX72" s="80"/>
      <c r="CYY72" s="80"/>
      <c r="CYZ72" s="80"/>
      <c r="CZA72" s="102"/>
      <c r="CZB72" s="62"/>
      <c r="CZC72" s="98"/>
      <c r="CZD72" s="97"/>
      <c r="CZE72" s="97"/>
      <c r="CZF72" s="97"/>
      <c r="CZG72" s="104"/>
      <c r="CZH72" s="97"/>
      <c r="CZI72" s="97"/>
      <c r="CZJ72" s="97"/>
      <c r="CZK72" s="145"/>
      <c r="CZL72" s="179"/>
      <c r="CZM72" s="108"/>
      <c r="CZN72" s="63"/>
      <c r="CZO72" s="103"/>
      <c r="CZP72" s="104"/>
      <c r="CZQ72" s="105"/>
      <c r="CZR72" s="97"/>
      <c r="CZS72" s="79"/>
      <c r="CZT72" s="79"/>
      <c r="CZU72" s="137"/>
      <c r="CZV72" s="96"/>
      <c r="CZW72" s="80"/>
      <c r="CZX72" s="80"/>
      <c r="CZY72" s="80"/>
      <c r="CZZ72" s="102"/>
      <c r="DAA72" s="62"/>
      <c r="DAB72" s="98"/>
      <c r="DAC72" s="97"/>
      <c r="DAD72" s="97"/>
      <c r="DAE72" s="97"/>
      <c r="DAF72" s="104"/>
      <c r="DAG72" s="97"/>
      <c r="DAH72" s="97"/>
      <c r="DAI72" s="97"/>
      <c r="DAJ72" s="145"/>
      <c r="DAK72" s="179"/>
      <c r="DAL72" s="108"/>
      <c r="DAM72" s="63"/>
      <c r="DAN72" s="103"/>
      <c r="DAO72" s="104"/>
      <c r="DAP72" s="105"/>
      <c r="DAQ72" s="97"/>
      <c r="DAR72" s="79"/>
      <c r="DAS72" s="79"/>
      <c r="DAT72" s="137"/>
      <c r="DAU72" s="96"/>
      <c r="DAV72" s="80"/>
      <c r="DAW72" s="80"/>
      <c r="DAX72" s="80"/>
      <c r="DAY72" s="102"/>
      <c r="DAZ72" s="62"/>
      <c r="DBA72" s="98"/>
      <c r="DBB72" s="97"/>
      <c r="DBC72" s="97"/>
      <c r="DBD72" s="97"/>
      <c r="DBE72" s="104"/>
      <c r="DBF72" s="97"/>
      <c r="DBG72" s="97"/>
      <c r="DBH72" s="97"/>
      <c r="DBI72" s="145"/>
      <c r="DBJ72" s="179"/>
      <c r="DBK72" s="108"/>
      <c r="DBL72" s="63"/>
      <c r="DBM72" s="103"/>
      <c r="DBN72" s="104"/>
      <c r="DBO72" s="105"/>
      <c r="DBP72" s="97"/>
      <c r="DBQ72" s="79"/>
      <c r="DBR72" s="79"/>
      <c r="DBS72" s="137"/>
      <c r="DBT72" s="96"/>
      <c r="DBU72" s="80"/>
      <c r="DBV72" s="80"/>
      <c r="DBW72" s="80"/>
      <c r="DBX72" s="102"/>
      <c r="DBY72" s="62"/>
      <c r="DBZ72" s="98"/>
      <c r="DCA72" s="97"/>
      <c r="DCB72" s="97"/>
      <c r="DCC72" s="97"/>
      <c r="DCD72" s="104"/>
      <c r="DCE72" s="97"/>
      <c r="DCF72" s="97"/>
      <c r="DCG72" s="97"/>
      <c r="DCH72" s="145"/>
      <c r="DCI72" s="179"/>
      <c r="DCJ72" s="108"/>
      <c r="DCK72" s="63"/>
      <c r="DCL72" s="103"/>
      <c r="DCM72" s="104"/>
      <c r="DCN72" s="105"/>
      <c r="DCO72" s="97"/>
      <c r="DCP72" s="79"/>
      <c r="DCQ72" s="79"/>
      <c r="DCR72" s="137"/>
      <c r="DCS72" s="96"/>
      <c r="DCT72" s="80"/>
      <c r="DCU72" s="80"/>
      <c r="DCV72" s="80"/>
      <c r="DCW72" s="102"/>
      <c r="DCX72" s="62"/>
      <c r="DCY72" s="98"/>
      <c r="DCZ72" s="97"/>
      <c r="DDA72" s="97"/>
      <c r="DDB72" s="97"/>
      <c r="DDC72" s="104"/>
      <c r="DDD72" s="97"/>
      <c r="DDE72" s="97"/>
      <c r="DDF72" s="97"/>
      <c r="DDG72" s="145"/>
      <c r="DDH72" s="179"/>
      <c r="DDI72" s="108"/>
      <c r="DDJ72" s="63"/>
      <c r="DDK72" s="103"/>
      <c r="DDL72" s="104"/>
      <c r="DDM72" s="105"/>
      <c r="DDN72" s="97"/>
      <c r="DDO72" s="79"/>
      <c r="DDP72" s="79"/>
      <c r="DDQ72" s="137"/>
      <c r="DDR72" s="96"/>
      <c r="DDS72" s="80"/>
      <c r="DDT72" s="80"/>
      <c r="DDU72" s="80"/>
      <c r="DDV72" s="102"/>
      <c r="DDW72" s="62"/>
      <c r="DDX72" s="98"/>
      <c r="DDY72" s="97"/>
      <c r="DDZ72" s="97"/>
      <c r="DEA72" s="97"/>
      <c r="DEB72" s="104"/>
      <c r="DEC72" s="97"/>
      <c r="DED72" s="97"/>
      <c r="DEE72" s="97"/>
      <c r="DEF72" s="145"/>
      <c r="DEG72" s="179"/>
      <c r="DEH72" s="108"/>
      <c r="DEI72" s="63"/>
      <c r="DEJ72" s="103"/>
      <c r="DEK72" s="104"/>
      <c r="DEL72" s="105"/>
      <c r="DEM72" s="97"/>
      <c r="DEN72" s="79"/>
      <c r="DEO72" s="79"/>
      <c r="DEP72" s="137"/>
      <c r="DEQ72" s="96"/>
      <c r="DER72" s="80"/>
      <c r="DES72" s="80"/>
      <c r="DET72" s="80"/>
      <c r="DEU72" s="102"/>
      <c r="DEV72" s="62"/>
      <c r="DEW72" s="98"/>
      <c r="DEX72" s="97"/>
      <c r="DEY72" s="97"/>
      <c r="DEZ72" s="97"/>
      <c r="DFA72" s="104"/>
      <c r="DFB72" s="97"/>
      <c r="DFC72" s="97"/>
      <c r="DFD72" s="97"/>
      <c r="DFE72" s="145"/>
      <c r="DFF72" s="179"/>
      <c r="DFG72" s="108"/>
      <c r="DFH72" s="63"/>
      <c r="DFI72" s="103"/>
      <c r="DFJ72" s="104"/>
      <c r="DFK72" s="105"/>
      <c r="DFL72" s="97"/>
      <c r="DFM72" s="79"/>
      <c r="DFN72" s="79"/>
      <c r="DFO72" s="137"/>
      <c r="DFP72" s="96"/>
      <c r="DFQ72" s="80"/>
      <c r="DFR72" s="80"/>
      <c r="DFS72" s="80"/>
      <c r="DFT72" s="102"/>
      <c r="DFU72" s="62"/>
      <c r="DFV72" s="98"/>
      <c r="DFW72" s="97"/>
      <c r="DFX72" s="97"/>
      <c r="DFY72" s="97"/>
      <c r="DFZ72" s="104"/>
      <c r="DGA72" s="97"/>
      <c r="DGB72" s="97"/>
      <c r="DGC72" s="97"/>
      <c r="DGD72" s="145"/>
      <c r="DGE72" s="179"/>
      <c r="DGF72" s="108"/>
      <c r="DGG72" s="63"/>
      <c r="DGH72" s="103"/>
      <c r="DGI72" s="104"/>
      <c r="DGJ72" s="105"/>
      <c r="DGK72" s="97"/>
      <c r="DGL72" s="79"/>
      <c r="DGM72" s="79"/>
      <c r="DGN72" s="137"/>
      <c r="DGO72" s="96"/>
      <c r="DGP72" s="80"/>
      <c r="DGQ72" s="80"/>
      <c r="DGR72" s="80"/>
      <c r="DGS72" s="102"/>
      <c r="DGT72" s="62"/>
      <c r="DGU72" s="98"/>
      <c r="DGV72" s="97"/>
      <c r="DGW72" s="97"/>
      <c r="DGX72" s="97"/>
      <c r="DGY72" s="104"/>
      <c r="DGZ72" s="97"/>
      <c r="DHA72" s="97"/>
      <c r="DHB72" s="97"/>
      <c r="DHC72" s="145"/>
      <c r="DHD72" s="179"/>
      <c r="DHE72" s="108"/>
      <c r="DHF72" s="63"/>
      <c r="DHG72" s="103"/>
      <c r="DHH72" s="104"/>
      <c r="DHI72" s="105"/>
      <c r="DHJ72" s="97"/>
      <c r="DHK72" s="79"/>
      <c r="DHL72" s="79"/>
      <c r="DHM72" s="137"/>
      <c r="DHN72" s="96"/>
      <c r="DHO72" s="80"/>
      <c r="DHP72" s="80"/>
      <c r="DHQ72" s="80"/>
      <c r="DHR72" s="102"/>
      <c r="DHS72" s="62"/>
      <c r="DHT72" s="98"/>
      <c r="DHU72" s="97"/>
      <c r="DHV72" s="97"/>
      <c r="DHW72" s="97"/>
      <c r="DHX72" s="104"/>
      <c r="DHY72" s="97"/>
      <c r="DHZ72" s="97"/>
      <c r="DIA72" s="97"/>
      <c r="DIB72" s="145"/>
      <c r="DIC72" s="179"/>
      <c r="DID72" s="108"/>
      <c r="DIE72" s="63"/>
      <c r="DIF72" s="103"/>
      <c r="DIG72" s="104"/>
      <c r="DIH72" s="105"/>
      <c r="DII72" s="97"/>
      <c r="DIJ72" s="79"/>
      <c r="DIK72" s="79"/>
      <c r="DIL72" s="137"/>
      <c r="DIM72" s="96"/>
      <c r="DIN72" s="80"/>
      <c r="DIO72" s="80"/>
      <c r="DIP72" s="80"/>
      <c r="DIQ72" s="102"/>
      <c r="DIR72" s="62"/>
      <c r="DIS72" s="98"/>
      <c r="DIT72" s="97"/>
      <c r="DIU72" s="97"/>
      <c r="DIV72" s="97"/>
      <c r="DIW72" s="104"/>
      <c r="DIX72" s="97"/>
      <c r="DIY72" s="97"/>
      <c r="DIZ72" s="97"/>
      <c r="DJA72" s="145"/>
      <c r="DJB72" s="179"/>
      <c r="DJC72" s="108"/>
      <c r="DJD72" s="63"/>
      <c r="DJE72" s="103"/>
      <c r="DJF72" s="104"/>
      <c r="DJG72" s="105"/>
      <c r="DJH72" s="97"/>
      <c r="DJI72" s="79"/>
      <c r="DJJ72" s="79"/>
      <c r="DJK72" s="137"/>
      <c r="DJL72" s="96"/>
      <c r="DJM72" s="80"/>
      <c r="DJN72" s="80"/>
      <c r="DJO72" s="80"/>
      <c r="DJP72" s="102"/>
      <c r="DJQ72" s="62"/>
      <c r="DJR72" s="98"/>
      <c r="DJS72" s="97"/>
      <c r="DJT72" s="97"/>
      <c r="DJU72" s="97"/>
      <c r="DJV72" s="104"/>
      <c r="DJW72" s="97"/>
      <c r="DJX72" s="97"/>
      <c r="DJY72" s="97"/>
      <c r="DJZ72" s="145"/>
      <c r="DKA72" s="179"/>
      <c r="DKB72" s="108"/>
      <c r="DKC72" s="63"/>
      <c r="DKD72" s="103"/>
      <c r="DKE72" s="104"/>
      <c r="DKF72" s="105"/>
      <c r="DKG72" s="97"/>
      <c r="DKH72" s="79"/>
      <c r="DKI72" s="79"/>
      <c r="DKJ72" s="137"/>
      <c r="DKK72" s="96"/>
      <c r="DKL72" s="80"/>
      <c r="DKM72" s="80"/>
      <c r="DKN72" s="80"/>
      <c r="DKO72" s="102"/>
      <c r="DKP72" s="62"/>
      <c r="DKQ72" s="98"/>
      <c r="DKR72" s="97"/>
      <c r="DKS72" s="97"/>
      <c r="DKT72" s="97"/>
      <c r="DKU72" s="104"/>
      <c r="DKV72" s="97"/>
      <c r="DKW72" s="97"/>
      <c r="DKX72" s="97"/>
      <c r="DKY72" s="145"/>
      <c r="DKZ72" s="179"/>
      <c r="DLA72" s="108"/>
      <c r="DLB72" s="63"/>
      <c r="DLC72" s="103"/>
      <c r="DLD72" s="104"/>
      <c r="DLE72" s="105"/>
      <c r="DLF72" s="97"/>
      <c r="DLG72" s="79"/>
      <c r="DLH72" s="79"/>
      <c r="DLI72" s="137"/>
      <c r="DLJ72" s="96"/>
      <c r="DLK72" s="80"/>
      <c r="DLL72" s="80"/>
      <c r="DLM72" s="80"/>
      <c r="DLN72" s="102"/>
      <c r="DLO72" s="62"/>
      <c r="DLP72" s="98"/>
      <c r="DLQ72" s="97"/>
      <c r="DLR72" s="97"/>
      <c r="DLS72" s="97"/>
      <c r="DLT72" s="104"/>
      <c r="DLU72" s="97"/>
      <c r="DLV72" s="97"/>
      <c r="DLW72" s="97"/>
      <c r="DLX72" s="145"/>
      <c r="DLY72" s="179"/>
      <c r="DLZ72" s="108"/>
      <c r="DMA72" s="63"/>
      <c r="DMB72" s="103"/>
      <c r="DMC72" s="104"/>
      <c r="DMD72" s="105"/>
      <c r="DME72" s="97"/>
      <c r="DMF72" s="79"/>
      <c r="DMG72" s="79"/>
      <c r="DMH72" s="137"/>
      <c r="DMI72" s="96"/>
      <c r="DMJ72" s="80"/>
      <c r="DMK72" s="80"/>
      <c r="DML72" s="80"/>
      <c r="DMM72" s="102"/>
      <c r="DMN72" s="62"/>
      <c r="DMO72" s="98"/>
      <c r="DMP72" s="97"/>
      <c r="DMQ72" s="97"/>
      <c r="DMR72" s="97"/>
      <c r="DMS72" s="104"/>
      <c r="DMT72" s="97"/>
      <c r="DMU72" s="97"/>
      <c r="DMV72" s="97"/>
      <c r="DMW72" s="145"/>
      <c r="DMX72" s="179"/>
      <c r="DMY72" s="108"/>
      <c r="DMZ72" s="63"/>
      <c r="DNA72" s="103"/>
      <c r="DNB72" s="104"/>
      <c r="DNC72" s="105"/>
      <c r="DND72" s="97"/>
      <c r="DNE72" s="79"/>
      <c r="DNF72" s="79"/>
      <c r="DNG72" s="137"/>
      <c r="DNH72" s="96"/>
      <c r="DNI72" s="80"/>
      <c r="DNJ72" s="80"/>
      <c r="DNK72" s="80"/>
      <c r="DNL72" s="102"/>
      <c r="DNM72" s="62"/>
      <c r="DNN72" s="98"/>
      <c r="DNO72" s="97"/>
      <c r="DNP72" s="97"/>
      <c r="DNQ72" s="97"/>
      <c r="DNR72" s="104"/>
      <c r="DNS72" s="97"/>
      <c r="DNT72" s="97"/>
      <c r="DNU72" s="97"/>
      <c r="DNV72" s="145"/>
      <c r="DNW72" s="179"/>
      <c r="DNX72" s="108"/>
      <c r="DNY72" s="63"/>
      <c r="DNZ72" s="103"/>
      <c r="DOA72" s="104"/>
      <c r="DOB72" s="105"/>
      <c r="DOC72" s="97"/>
      <c r="DOD72" s="79"/>
      <c r="DOE72" s="79"/>
      <c r="DOF72" s="137"/>
      <c r="DOG72" s="96"/>
      <c r="DOH72" s="80"/>
      <c r="DOI72" s="80"/>
      <c r="DOJ72" s="80"/>
      <c r="DOK72" s="102"/>
      <c r="DOL72" s="62"/>
      <c r="DOM72" s="98"/>
      <c r="DON72" s="97"/>
      <c r="DOO72" s="97"/>
      <c r="DOP72" s="97"/>
      <c r="DOQ72" s="104"/>
      <c r="DOR72" s="97"/>
      <c r="DOS72" s="97"/>
      <c r="DOT72" s="97"/>
      <c r="DOU72" s="145"/>
      <c r="DOV72" s="179"/>
      <c r="DOW72" s="108"/>
      <c r="DOX72" s="63"/>
      <c r="DOY72" s="103"/>
      <c r="DOZ72" s="104"/>
      <c r="DPA72" s="105"/>
      <c r="DPB72" s="97"/>
      <c r="DPC72" s="79"/>
      <c r="DPD72" s="79"/>
      <c r="DPE72" s="137"/>
      <c r="DPF72" s="96"/>
      <c r="DPG72" s="80"/>
      <c r="DPH72" s="80"/>
      <c r="DPI72" s="80"/>
      <c r="DPJ72" s="102"/>
      <c r="DPK72" s="62"/>
      <c r="DPL72" s="98"/>
      <c r="DPM72" s="97"/>
      <c r="DPN72" s="97"/>
      <c r="DPO72" s="97"/>
      <c r="DPP72" s="104"/>
      <c r="DPQ72" s="97"/>
      <c r="DPR72" s="97"/>
      <c r="DPS72" s="97"/>
      <c r="DPT72" s="145"/>
      <c r="DPU72" s="179"/>
      <c r="DPV72" s="108"/>
      <c r="DPW72" s="63"/>
      <c r="DPX72" s="103"/>
      <c r="DPY72" s="104"/>
      <c r="DPZ72" s="105"/>
      <c r="DQA72" s="97"/>
      <c r="DQB72" s="79"/>
      <c r="DQC72" s="79"/>
      <c r="DQD72" s="137"/>
      <c r="DQE72" s="96"/>
      <c r="DQF72" s="80"/>
      <c r="DQG72" s="80"/>
      <c r="DQH72" s="80"/>
      <c r="DQI72" s="102"/>
      <c r="DQJ72" s="62"/>
      <c r="DQK72" s="98"/>
      <c r="DQL72" s="97"/>
      <c r="DQM72" s="97"/>
      <c r="DQN72" s="97"/>
      <c r="DQO72" s="104"/>
      <c r="DQP72" s="97"/>
      <c r="DQQ72" s="97"/>
      <c r="DQR72" s="97"/>
      <c r="DQS72" s="145"/>
      <c r="DQT72" s="179"/>
      <c r="DQU72" s="108"/>
      <c r="DQV72" s="63"/>
      <c r="DQW72" s="103"/>
      <c r="DQX72" s="104"/>
      <c r="DQY72" s="105"/>
      <c r="DQZ72" s="97"/>
      <c r="DRA72" s="79"/>
      <c r="DRB72" s="79"/>
      <c r="DRC72" s="137"/>
      <c r="DRD72" s="96"/>
      <c r="DRE72" s="80"/>
      <c r="DRF72" s="80"/>
      <c r="DRG72" s="80"/>
      <c r="DRH72" s="102"/>
      <c r="DRI72" s="62"/>
      <c r="DRJ72" s="98"/>
      <c r="DRK72" s="97"/>
      <c r="DRL72" s="97"/>
      <c r="DRM72" s="97"/>
      <c r="DRN72" s="104"/>
      <c r="DRO72" s="97"/>
      <c r="DRP72" s="97"/>
      <c r="DRQ72" s="97"/>
      <c r="DRR72" s="145"/>
      <c r="DRS72" s="179"/>
      <c r="DRT72" s="108"/>
      <c r="DRU72" s="63"/>
      <c r="DRV72" s="103"/>
      <c r="DRW72" s="104"/>
      <c r="DRX72" s="105"/>
      <c r="DRY72" s="97"/>
      <c r="DRZ72" s="79"/>
      <c r="DSA72" s="79"/>
      <c r="DSB72" s="137"/>
      <c r="DSC72" s="96"/>
      <c r="DSD72" s="80"/>
      <c r="DSE72" s="80"/>
      <c r="DSF72" s="80"/>
      <c r="DSG72" s="102"/>
      <c r="DSH72" s="62"/>
      <c r="DSI72" s="98"/>
      <c r="DSJ72" s="97"/>
      <c r="DSK72" s="97"/>
      <c r="DSL72" s="97"/>
      <c r="DSM72" s="104"/>
      <c r="DSN72" s="97"/>
      <c r="DSO72" s="97"/>
      <c r="DSP72" s="97"/>
      <c r="DSQ72" s="145"/>
      <c r="DSR72" s="179"/>
      <c r="DSS72" s="108"/>
      <c r="DST72" s="63"/>
      <c r="DSU72" s="103"/>
      <c r="DSV72" s="104"/>
      <c r="DSW72" s="105"/>
      <c r="DSX72" s="97"/>
      <c r="DSY72" s="79"/>
      <c r="DSZ72" s="79"/>
      <c r="DTA72" s="137"/>
      <c r="DTB72" s="96"/>
      <c r="DTC72" s="80"/>
      <c r="DTD72" s="80"/>
      <c r="DTE72" s="80"/>
      <c r="DTF72" s="102"/>
      <c r="DTG72" s="62"/>
      <c r="DTH72" s="98"/>
      <c r="DTI72" s="97"/>
      <c r="DTJ72" s="97"/>
      <c r="DTK72" s="97"/>
      <c r="DTL72" s="104"/>
      <c r="DTM72" s="97"/>
      <c r="DTN72" s="97"/>
      <c r="DTO72" s="97"/>
      <c r="DTP72" s="145"/>
      <c r="DTQ72" s="179"/>
      <c r="DTR72" s="108"/>
      <c r="DTS72" s="63"/>
      <c r="DTT72" s="103"/>
      <c r="DTU72" s="104"/>
      <c r="DTV72" s="105"/>
      <c r="DTW72" s="97"/>
      <c r="DTX72" s="79"/>
      <c r="DTY72" s="79"/>
      <c r="DTZ72" s="137"/>
      <c r="DUA72" s="96"/>
      <c r="DUB72" s="80"/>
      <c r="DUC72" s="80"/>
      <c r="DUD72" s="80"/>
      <c r="DUE72" s="102"/>
      <c r="DUF72" s="62"/>
      <c r="DUG72" s="98"/>
      <c r="DUH72" s="97"/>
      <c r="DUI72" s="97"/>
      <c r="DUJ72" s="97"/>
      <c r="DUK72" s="104"/>
      <c r="DUL72" s="97"/>
      <c r="DUM72" s="97"/>
      <c r="DUN72" s="97"/>
      <c r="DUO72" s="145"/>
      <c r="DUP72" s="179"/>
      <c r="DUQ72" s="108"/>
      <c r="DUR72" s="63"/>
      <c r="DUS72" s="103"/>
      <c r="DUT72" s="104"/>
      <c r="DUU72" s="105"/>
      <c r="DUV72" s="97"/>
      <c r="DUW72" s="79"/>
      <c r="DUX72" s="79"/>
      <c r="DUY72" s="137"/>
      <c r="DUZ72" s="96"/>
      <c r="DVA72" s="80"/>
      <c r="DVB72" s="80"/>
      <c r="DVC72" s="80"/>
      <c r="DVD72" s="102"/>
      <c r="DVE72" s="62"/>
      <c r="DVF72" s="98"/>
      <c r="DVG72" s="97"/>
      <c r="DVH72" s="97"/>
      <c r="DVI72" s="97"/>
      <c r="DVJ72" s="104"/>
      <c r="DVK72" s="97"/>
      <c r="DVL72" s="97"/>
      <c r="DVM72" s="97"/>
      <c r="DVN72" s="145"/>
      <c r="DVO72" s="179"/>
      <c r="DVP72" s="108"/>
      <c r="DVQ72" s="63"/>
      <c r="DVR72" s="103"/>
      <c r="DVS72" s="104"/>
      <c r="DVT72" s="105"/>
      <c r="DVU72" s="97"/>
      <c r="DVV72" s="79"/>
      <c r="DVW72" s="79"/>
      <c r="DVX72" s="137"/>
      <c r="DVY72" s="96"/>
      <c r="DVZ72" s="80"/>
      <c r="DWA72" s="80"/>
      <c r="DWB72" s="80"/>
      <c r="DWC72" s="102"/>
      <c r="DWD72" s="62"/>
      <c r="DWE72" s="98"/>
      <c r="DWF72" s="97"/>
      <c r="DWG72" s="97"/>
      <c r="DWH72" s="97"/>
      <c r="DWI72" s="104"/>
      <c r="DWJ72" s="97"/>
      <c r="DWK72" s="97"/>
      <c r="DWL72" s="97"/>
      <c r="DWM72" s="145"/>
      <c r="DWN72" s="179"/>
      <c r="DWO72" s="108"/>
      <c r="DWP72" s="63"/>
      <c r="DWQ72" s="103"/>
      <c r="DWR72" s="104"/>
      <c r="DWS72" s="105"/>
      <c r="DWT72" s="97"/>
      <c r="DWU72" s="79"/>
      <c r="DWV72" s="79"/>
      <c r="DWW72" s="137"/>
      <c r="DWX72" s="96"/>
      <c r="DWY72" s="80"/>
      <c r="DWZ72" s="80"/>
      <c r="DXA72" s="80"/>
      <c r="DXB72" s="102"/>
      <c r="DXC72" s="62"/>
      <c r="DXD72" s="98"/>
      <c r="DXE72" s="97"/>
      <c r="DXF72" s="97"/>
      <c r="DXG72" s="97"/>
      <c r="DXH72" s="104"/>
      <c r="DXI72" s="97"/>
      <c r="DXJ72" s="97"/>
      <c r="DXK72" s="97"/>
      <c r="DXL72" s="145"/>
      <c r="DXM72" s="179"/>
      <c r="DXN72" s="108"/>
      <c r="DXO72" s="63"/>
      <c r="DXP72" s="103"/>
      <c r="DXQ72" s="104"/>
      <c r="DXR72" s="105"/>
      <c r="DXS72" s="97"/>
      <c r="DXT72" s="79"/>
      <c r="DXU72" s="79"/>
      <c r="DXV72" s="137"/>
      <c r="DXW72" s="96"/>
      <c r="DXX72" s="80"/>
      <c r="DXY72" s="80"/>
      <c r="DXZ72" s="80"/>
      <c r="DYA72" s="102"/>
      <c r="DYB72" s="62"/>
      <c r="DYC72" s="98"/>
      <c r="DYD72" s="97"/>
      <c r="DYE72" s="97"/>
      <c r="DYF72" s="97"/>
      <c r="DYG72" s="104"/>
      <c r="DYH72" s="97"/>
      <c r="DYI72" s="97"/>
      <c r="DYJ72" s="97"/>
      <c r="DYK72" s="145"/>
      <c r="DYL72" s="179"/>
      <c r="DYM72" s="108"/>
      <c r="DYN72" s="63"/>
      <c r="DYO72" s="103"/>
      <c r="DYP72" s="104"/>
      <c r="DYQ72" s="105"/>
      <c r="DYR72" s="97"/>
      <c r="DYS72" s="79"/>
      <c r="DYT72" s="79"/>
      <c r="DYU72" s="137"/>
      <c r="DYV72" s="96"/>
      <c r="DYW72" s="80"/>
      <c r="DYX72" s="80"/>
      <c r="DYY72" s="80"/>
      <c r="DYZ72" s="102"/>
      <c r="DZA72" s="62"/>
      <c r="DZB72" s="98"/>
      <c r="DZC72" s="97"/>
      <c r="DZD72" s="97"/>
      <c r="DZE72" s="97"/>
      <c r="DZF72" s="104"/>
      <c r="DZG72" s="97"/>
      <c r="DZH72" s="97"/>
      <c r="DZI72" s="97"/>
      <c r="DZJ72" s="145"/>
      <c r="DZK72" s="179"/>
      <c r="DZL72" s="108"/>
      <c r="DZM72" s="63"/>
      <c r="DZN72" s="103"/>
      <c r="DZO72" s="104"/>
      <c r="DZP72" s="105"/>
      <c r="DZQ72" s="97"/>
      <c r="DZR72" s="79"/>
      <c r="DZS72" s="79"/>
      <c r="DZT72" s="137"/>
      <c r="DZU72" s="96"/>
      <c r="DZV72" s="80"/>
      <c r="DZW72" s="80"/>
      <c r="DZX72" s="80"/>
      <c r="DZY72" s="102"/>
      <c r="DZZ72" s="62"/>
      <c r="EAA72" s="98"/>
      <c r="EAB72" s="97"/>
      <c r="EAC72" s="97"/>
      <c r="EAD72" s="97"/>
      <c r="EAE72" s="104"/>
      <c r="EAF72" s="97"/>
      <c r="EAG72" s="97"/>
      <c r="EAH72" s="97"/>
      <c r="EAI72" s="145"/>
      <c r="EAJ72" s="179"/>
      <c r="EAK72" s="108"/>
      <c r="EAL72" s="63"/>
      <c r="EAM72" s="103"/>
      <c r="EAN72" s="104"/>
      <c r="EAO72" s="105"/>
      <c r="EAP72" s="97"/>
      <c r="EAQ72" s="79"/>
      <c r="EAR72" s="79"/>
      <c r="EAS72" s="137"/>
      <c r="EAT72" s="96"/>
      <c r="EAU72" s="80"/>
      <c r="EAV72" s="80"/>
      <c r="EAW72" s="80"/>
      <c r="EAX72" s="102"/>
      <c r="EAY72" s="62"/>
      <c r="EAZ72" s="98"/>
      <c r="EBA72" s="97"/>
      <c r="EBB72" s="97"/>
      <c r="EBC72" s="97"/>
      <c r="EBD72" s="104"/>
      <c r="EBE72" s="97"/>
      <c r="EBF72" s="97"/>
      <c r="EBG72" s="97"/>
      <c r="EBH72" s="145"/>
      <c r="EBI72" s="179"/>
      <c r="EBJ72" s="108"/>
      <c r="EBK72" s="63"/>
      <c r="EBL72" s="103"/>
      <c r="EBM72" s="104"/>
      <c r="EBN72" s="105"/>
      <c r="EBO72" s="97"/>
      <c r="EBP72" s="79"/>
      <c r="EBQ72" s="79"/>
      <c r="EBR72" s="137"/>
      <c r="EBS72" s="96"/>
      <c r="EBT72" s="80"/>
      <c r="EBU72" s="80"/>
      <c r="EBV72" s="80"/>
      <c r="EBW72" s="102"/>
      <c r="EBX72" s="62"/>
      <c r="EBY72" s="98"/>
      <c r="EBZ72" s="97"/>
      <c r="ECA72" s="97"/>
      <c r="ECB72" s="97"/>
      <c r="ECC72" s="104"/>
      <c r="ECD72" s="97"/>
      <c r="ECE72" s="97"/>
      <c r="ECF72" s="97"/>
      <c r="ECG72" s="145"/>
      <c r="ECH72" s="179"/>
      <c r="ECI72" s="108"/>
      <c r="ECJ72" s="63"/>
      <c r="ECK72" s="103"/>
      <c r="ECL72" s="104"/>
      <c r="ECM72" s="105"/>
      <c r="ECN72" s="97"/>
      <c r="ECO72" s="79"/>
      <c r="ECP72" s="79"/>
      <c r="ECQ72" s="137"/>
      <c r="ECR72" s="96"/>
      <c r="ECS72" s="80"/>
      <c r="ECT72" s="80"/>
      <c r="ECU72" s="80"/>
      <c r="ECV72" s="102"/>
      <c r="ECW72" s="62"/>
      <c r="ECX72" s="98"/>
      <c r="ECY72" s="97"/>
      <c r="ECZ72" s="97"/>
      <c r="EDA72" s="97"/>
      <c r="EDB72" s="104"/>
      <c r="EDC72" s="97"/>
      <c r="EDD72" s="97"/>
      <c r="EDE72" s="97"/>
      <c r="EDF72" s="145"/>
      <c r="EDG72" s="179"/>
      <c r="EDH72" s="108"/>
      <c r="EDI72" s="63"/>
      <c r="EDJ72" s="103"/>
      <c r="EDK72" s="104"/>
      <c r="EDL72" s="105"/>
      <c r="EDM72" s="97"/>
      <c r="EDN72" s="79"/>
      <c r="EDO72" s="79"/>
      <c r="EDP72" s="137"/>
      <c r="EDQ72" s="96"/>
      <c r="EDR72" s="80"/>
      <c r="EDS72" s="80"/>
      <c r="EDT72" s="80"/>
      <c r="EDU72" s="102"/>
      <c r="EDV72" s="62"/>
      <c r="EDW72" s="98"/>
      <c r="EDX72" s="97"/>
      <c r="EDY72" s="97"/>
      <c r="EDZ72" s="97"/>
      <c r="EEA72" s="104"/>
      <c r="EEB72" s="97"/>
      <c r="EEC72" s="97"/>
      <c r="EED72" s="97"/>
      <c r="EEE72" s="145"/>
      <c r="EEF72" s="179"/>
      <c r="EEG72" s="108"/>
      <c r="EEH72" s="63"/>
      <c r="EEI72" s="103"/>
      <c r="EEJ72" s="104"/>
      <c r="EEK72" s="105"/>
      <c r="EEL72" s="97"/>
      <c r="EEM72" s="79"/>
      <c r="EEN72" s="79"/>
      <c r="EEO72" s="137"/>
      <c r="EEP72" s="96"/>
      <c r="EEQ72" s="80"/>
      <c r="EER72" s="80"/>
      <c r="EES72" s="80"/>
      <c r="EET72" s="102"/>
      <c r="EEU72" s="62"/>
      <c r="EEV72" s="98"/>
      <c r="EEW72" s="97"/>
      <c r="EEX72" s="97"/>
      <c r="EEY72" s="97"/>
      <c r="EEZ72" s="104"/>
      <c r="EFA72" s="97"/>
      <c r="EFB72" s="97"/>
      <c r="EFC72" s="97"/>
      <c r="EFD72" s="145"/>
      <c r="EFE72" s="179"/>
      <c r="EFF72" s="108"/>
      <c r="EFG72" s="63"/>
      <c r="EFH72" s="103"/>
      <c r="EFI72" s="104"/>
      <c r="EFJ72" s="105"/>
      <c r="EFK72" s="97"/>
      <c r="EFL72" s="79"/>
      <c r="EFM72" s="79"/>
      <c r="EFN72" s="137"/>
      <c r="EFO72" s="96"/>
      <c r="EFP72" s="80"/>
      <c r="EFQ72" s="80"/>
      <c r="EFR72" s="80"/>
      <c r="EFS72" s="102"/>
      <c r="EFT72" s="62"/>
      <c r="EFU72" s="98"/>
      <c r="EFV72" s="97"/>
      <c r="EFW72" s="97"/>
      <c r="EFX72" s="97"/>
      <c r="EFY72" s="104"/>
      <c r="EFZ72" s="97"/>
      <c r="EGA72" s="97"/>
      <c r="EGB72" s="97"/>
      <c r="EGC72" s="145"/>
      <c r="EGD72" s="179"/>
      <c r="EGE72" s="108"/>
      <c r="EGF72" s="63"/>
      <c r="EGG72" s="103"/>
      <c r="EGH72" s="104"/>
      <c r="EGI72" s="105"/>
      <c r="EGJ72" s="97"/>
      <c r="EGK72" s="79"/>
      <c r="EGL72" s="79"/>
      <c r="EGM72" s="137"/>
      <c r="EGN72" s="96"/>
      <c r="EGO72" s="80"/>
      <c r="EGP72" s="80"/>
      <c r="EGQ72" s="80"/>
      <c r="EGR72" s="102"/>
      <c r="EGS72" s="62"/>
      <c r="EGT72" s="98"/>
      <c r="EGU72" s="97"/>
      <c r="EGV72" s="97"/>
      <c r="EGW72" s="97"/>
      <c r="EGX72" s="104"/>
      <c r="EGY72" s="97"/>
      <c r="EGZ72" s="97"/>
      <c r="EHA72" s="97"/>
      <c r="EHB72" s="145"/>
      <c r="EHC72" s="179"/>
      <c r="EHD72" s="108"/>
      <c r="EHE72" s="63"/>
      <c r="EHF72" s="103"/>
      <c r="EHG72" s="104"/>
      <c r="EHH72" s="105"/>
      <c r="EHI72" s="97"/>
      <c r="EHJ72" s="79"/>
      <c r="EHK72" s="79"/>
      <c r="EHL72" s="137"/>
      <c r="EHM72" s="96"/>
      <c r="EHN72" s="80"/>
      <c r="EHO72" s="80"/>
      <c r="EHP72" s="80"/>
      <c r="EHQ72" s="102"/>
      <c r="EHR72" s="62"/>
      <c r="EHS72" s="98"/>
      <c r="EHT72" s="97"/>
      <c r="EHU72" s="97"/>
      <c r="EHV72" s="97"/>
      <c r="EHW72" s="104"/>
      <c r="EHX72" s="97"/>
      <c r="EHY72" s="97"/>
      <c r="EHZ72" s="97"/>
      <c r="EIA72" s="145"/>
      <c r="EIB72" s="179"/>
      <c r="EIC72" s="108"/>
      <c r="EID72" s="63"/>
      <c r="EIE72" s="103"/>
      <c r="EIF72" s="104"/>
      <c r="EIG72" s="105"/>
      <c r="EIH72" s="97"/>
      <c r="EII72" s="79"/>
      <c r="EIJ72" s="79"/>
      <c r="EIK72" s="137"/>
      <c r="EIL72" s="96"/>
      <c r="EIM72" s="80"/>
      <c r="EIN72" s="80"/>
      <c r="EIO72" s="80"/>
      <c r="EIP72" s="102"/>
      <c r="EIQ72" s="62"/>
      <c r="EIR72" s="98"/>
      <c r="EIS72" s="97"/>
      <c r="EIT72" s="97"/>
      <c r="EIU72" s="97"/>
      <c r="EIV72" s="104"/>
      <c r="EIW72" s="97"/>
      <c r="EIX72" s="97"/>
      <c r="EIY72" s="97"/>
      <c r="EIZ72" s="145"/>
      <c r="EJA72" s="179"/>
      <c r="EJB72" s="108"/>
      <c r="EJC72" s="63"/>
      <c r="EJD72" s="103"/>
      <c r="EJE72" s="104"/>
      <c r="EJF72" s="105"/>
      <c r="EJG72" s="97"/>
      <c r="EJH72" s="79"/>
      <c r="EJI72" s="79"/>
      <c r="EJJ72" s="137"/>
      <c r="EJK72" s="96"/>
      <c r="EJL72" s="80"/>
      <c r="EJM72" s="80"/>
      <c r="EJN72" s="80"/>
      <c r="EJO72" s="102"/>
      <c r="EJP72" s="62"/>
      <c r="EJQ72" s="98"/>
      <c r="EJR72" s="97"/>
      <c r="EJS72" s="97"/>
      <c r="EJT72" s="97"/>
      <c r="EJU72" s="104"/>
      <c r="EJV72" s="97"/>
      <c r="EJW72" s="97"/>
      <c r="EJX72" s="97"/>
      <c r="EJY72" s="145"/>
      <c r="EJZ72" s="179"/>
      <c r="EKA72" s="108"/>
      <c r="EKB72" s="63"/>
      <c r="EKC72" s="103"/>
      <c r="EKD72" s="104"/>
      <c r="EKE72" s="105"/>
      <c r="EKF72" s="97"/>
      <c r="EKG72" s="79"/>
      <c r="EKH72" s="79"/>
      <c r="EKI72" s="137"/>
      <c r="EKJ72" s="96"/>
      <c r="EKK72" s="80"/>
      <c r="EKL72" s="80"/>
      <c r="EKM72" s="80"/>
      <c r="EKN72" s="102"/>
      <c r="EKO72" s="62"/>
      <c r="EKP72" s="98"/>
      <c r="EKQ72" s="97"/>
      <c r="EKR72" s="97"/>
      <c r="EKS72" s="97"/>
      <c r="EKT72" s="104"/>
      <c r="EKU72" s="97"/>
      <c r="EKV72" s="97"/>
      <c r="EKW72" s="97"/>
      <c r="EKX72" s="145"/>
      <c r="EKY72" s="179"/>
      <c r="EKZ72" s="108"/>
      <c r="ELA72" s="63"/>
      <c r="ELB72" s="103"/>
      <c r="ELC72" s="104"/>
      <c r="ELD72" s="105"/>
      <c r="ELE72" s="97"/>
      <c r="ELF72" s="79"/>
      <c r="ELG72" s="79"/>
      <c r="ELH72" s="137"/>
      <c r="ELI72" s="96"/>
      <c r="ELJ72" s="80"/>
      <c r="ELK72" s="80"/>
      <c r="ELL72" s="80"/>
      <c r="ELM72" s="102"/>
      <c r="ELN72" s="62"/>
      <c r="ELO72" s="98"/>
      <c r="ELP72" s="97"/>
      <c r="ELQ72" s="97"/>
      <c r="ELR72" s="97"/>
      <c r="ELS72" s="104"/>
      <c r="ELT72" s="97"/>
      <c r="ELU72" s="97"/>
      <c r="ELV72" s="97"/>
      <c r="ELW72" s="145"/>
      <c r="ELX72" s="179"/>
      <c r="ELY72" s="108"/>
      <c r="ELZ72" s="63"/>
      <c r="EMA72" s="103"/>
      <c r="EMB72" s="104"/>
      <c r="EMC72" s="105"/>
      <c r="EMD72" s="97"/>
      <c r="EME72" s="79"/>
      <c r="EMF72" s="79"/>
      <c r="EMG72" s="137"/>
      <c r="EMH72" s="96"/>
      <c r="EMI72" s="80"/>
      <c r="EMJ72" s="80"/>
      <c r="EMK72" s="80"/>
      <c r="EML72" s="102"/>
      <c r="EMM72" s="62"/>
      <c r="EMN72" s="98"/>
      <c r="EMO72" s="97"/>
      <c r="EMP72" s="97"/>
      <c r="EMQ72" s="97"/>
      <c r="EMR72" s="104"/>
      <c r="EMS72" s="97"/>
      <c r="EMT72" s="97"/>
      <c r="EMU72" s="97"/>
      <c r="EMV72" s="145"/>
      <c r="EMW72" s="179"/>
      <c r="EMX72" s="108"/>
      <c r="EMY72" s="63"/>
      <c r="EMZ72" s="103"/>
      <c r="ENA72" s="104"/>
      <c r="ENB72" s="105"/>
      <c r="ENC72" s="97"/>
      <c r="END72" s="79"/>
      <c r="ENE72" s="79"/>
      <c r="ENF72" s="137"/>
      <c r="ENG72" s="96"/>
      <c r="ENH72" s="80"/>
      <c r="ENI72" s="80"/>
      <c r="ENJ72" s="80"/>
      <c r="ENK72" s="102"/>
      <c r="ENL72" s="62"/>
      <c r="ENM72" s="98"/>
      <c r="ENN72" s="97"/>
      <c r="ENO72" s="97"/>
      <c r="ENP72" s="97"/>
      <c r="ENQ72" s="104"/>
      <c r="ENR72" s="97"/>
      <c r="ENS72" s="97"/>
      <c r="ENT72" s="97"/>
      <c r="ENU72" s="145"/>
      <c r="ENV72" s="179"/>
      <c r="ENW72" s="108"/>
      <c r="ENX72" s="63"/>
      <c r="ENY72" s="103"/>
      <c r="ENZ72" s="104"/>
      <c r="EOA72" s="105"/>
      <c r="EOB72" s="97"/>
      <c r="EOC72" s="79"/>
      <c r="EOD72" s="79"/>
      <c r="EOE72" s="137"/>
      <c r="EOF72" s="96"/>
      <c r="EOG72" s="80"/>
      <c r="EOH72" s="80"/>
      <c r="EOI72" s="80"/>
      <c r="EOJ72" s="102"/>
      <c r="EOK72" s="62"/>
      <c r="EOL72" s="98"/>
      <c r="EOM72" s="97"/>
      <c r="EON72" s="97"/>
      <c r="EOO72" s="97"/>
      <c r="EOP72" s="104"/>
      <c r="EOQ72" s="97"/>
      <c r="EOR72" s="97"/>
      <c r="EOS72" s="97"/>
      <c r="EOT72" s="145"/>
      <c r="EOU72" s="179"/>
      <c r="EOV72" s="108"/>
      <c r="EOW72" s="63"/>
      <c r="EOX72" s="103"/>
      <c r="EOY72" s="104"/>
      <c r="EOZ72" s="105"/>
      <c r="EPA72" s="97"/>
      <c r="EPB72" s="79"/>
      <c r="EPC72" s="79"/>
      <c r="EPD72" s="137"/>
      <c r="EPE72" s="96"/>
      <c r="EPF72" s="80"/>
      <c r="EPG72" s="80"/>
      <c r="EPH72" s="80"/>
      <c r="EPI72" s="102"/>
      <c r="EPJ72" s="62"/>
      <c r="EPK72" s="98"/>
      <c r="EPL72" s="97"/>
      <c r="EPM72" s="97"/>
      <c r="EPN72" s="97"/>
      <c r="EPO72" s="104"/>
      <c r="EPP72" s="97"/>
      <c r="EPQ72" s="97"/>
      <c r="EPR72" s="97"/>
      <c r="EPS72" s="145"/>
      <c r="EPT72" s="179"/>
      <c r="EPU72" s="108"/>
      <c r="EPV72" s="63"/>
      <c r="EPW72" s="103"/>
      <c r="EPX72" s="104"/>
      <c r="EPY72" s="105"/>
      <c r="EPZ72" s="97"/>
      <c r="EQA72" s="79"/>
      <c r="EQB72" s="79"/>
      <c r="EQC72" s="137"/>
      <c r="EQD72" s="96"/>
      <c r="EQE72" s="80"/>
      <c r="EQF72" s="80"/>
      <c r="EQG72" s="80"/>
      <c r="EQH72" s="102"/>
      <c r="EQI72" s="62"/>
      <c r="EQJ72" s="98"/>
      <c r="EQK72" s="97"/>
      <c r="EQL72" s="97"/>
      <c r="EQM72" s="97"/>
      <c r="EQN72" s="104"/>
      <c r="EQO72" s="97"/>
      <c r="EQP72" s="97"/>
      <c r="EQQ72" s="97"/>
      <c r="EQR72" s="145"/>
      <c r="EQS72" s="179"/>
      <c r="EQT72" s="108"/>
      <c r="EQU72" s="63"/>
      <c r="EQV72" s="103"/>
      <c r="EQW72" s="104"/>
      <c r="EQX72" s="105"/>
      <c r="EQY72" s="97"/>
      <c r="EQZ72" s="79"/>
      <c r="ERA72" s="79"/>
      <c r="ERB72" s="137"/>
      <c r="ERC72" s="96"/>
      <c r="ERD72" s="80"/>
      <c r="ERE72" s="80"/>
      <c r="ERF72" s="80"/>
      <c r="ERG72" s="102"/>
      <c r="ERH72" s="62"/>
      <c r="ERI72" s="98"/>
      <c r="ERJ72" s="97"/>
      <c r="ERK72" s="97"/>
      <c r="ERL72" s="97"/>
      <c r="ERM72" s="104"/>
      <c r="ERN72" s="97"/>
      <c r="ERO72" s="97"/>
      <c r="ERP72" s="97"/>
      <c r="ERQ72" s="145"/>
      <c r="ERR72" s="179"/>
      <c r="ERS72" s="108"/>
      <c r="ERT72" s="63"/>
      <c r="ERU72" s="103"/>
      <c r="ERV72" s="104"/>
      <c r="ERW72" s="105"/>
      <c r="ERX72" s="97"/>
      <c r="ERY72" s="79"/>
      <c r="ERZ72" s="79"/>
      <c r="ESA72" s="137"/>
      <c r="ESB72" s="96"/>
      <c r="ESC72" s="80"/>
      <c r="ESD72" s="80"/>
      <c r="ESE72" s="80"/>
      <c r="ESF72" s="102"/>
      <c r="ESG72" s="62"/>
      <c r="ESH72" s="98"/>
      <c r="ESI72" s="97"/>
      <c r="ESJ72" s="97"/>
      <c r="ESK72" s="97"/>
      <c r="ESL72" s="104"/>
      <c r="ESM72" s="97"/>
      <c r="ESN72" s="97"/>
      <c r="ESO72" s="97"/>
      <c r="ESP72" s="145"/>
      <c r="ESQ72" s="179"/>
      <c r="ESR72" s="108"/>
      <c r="ESS72" s="63"/>
      <c r="EST72" s="103"/>
      <c r="ESU72" s="104"/>
      <c r="ESV72" s="105"/>
      <c r="ESW72" s="97"/>
      <c r="ESX72" s="79"/>
      <c r="ESY72" s="79"/>
      <c r="ESZ72" s="137"/>
      <c r="ETA72" s="96"/>
      <c r="ETB72" s="80"/>
      <c r="ETC72" s="80"/>
      <c r="ETD72" s="80"/>
      <c r="ETE72" s="102"/>
      <c r="ETF72" s="62"/>
      <c r="ETG72" s="98"/>
      <c r="ETH72" s="97"/>
      <c r="ETI72" s="97"/>
      <c r="ETJ72" s="97"/>
      <c r="ETK72" s="104"/>
      <c r="ETL72" s="97"/>
      <c r="ETM72" s="97"/>
      <c r="ETN72" s="97"/>
      <c r="ETO72" s="145"/>
      <c r="ETP72" s="179"/>
      <c r="ETQ72" s="108"/>
      <c r="ETR72" s="63"/>
      <c r="ETS72" s="103"/>
      <c r="ETT72" s="104"/>
      <c r="ETU72" s="105"/>
      <c r="ETV72" s="97"/>
      <c r="ETW72" s="79"/>
      <c r="ETX72" s="79"/>
      <c r="ETY72" s="137"/>
      <c r="ETZ72" s="96"/>
      <c r="EUA72" s="80"/>
      <c r="EUB72" s="80"/>
      <c r="EUC72" s="80"/>
      <c r="EUD72" s="102"/>
      <c r="EUE72" s="62"/>
      <c r="EUF72" s="98"/>
      <c r="EUG72" s="97"/>
      <c r="EUH72" s="97"/>
      <c r="EUI72" s="97"/>
      <c r="EUJ72" s="104"/>
      <c r="EUK72" s="97"/>
      <c r="EUL72" s="97"/>
      <c r="EUM72" s="97"/>
      <c r="EUN72" s="145"/>
      <c r="EUO72" s="179"/>
      <c r="EUP72" s="108"/>
      <c r="EUQ72" s="63"/>
      <c r="EUR72" s="103"/>
      <c r="EUS72" s="104"/>
      <c r="EUT72" s="105"/>
      <c r="EUU72" s="97"/>
      <c r="EUV72" s="79"/>
      <c r="EUW72" s="79"/>
      <c r="EUX72" s="137"/>
      <c r="EUY72" s="96"/>
      <c r="EUZ72" s="80"/>
      <c r="EVA72" s="80"/>
      <c r="EVB72" s="80"/>
      <c r="EVC72" s="102"/>
      <c r="EVD72" s="62"/>
      <c r="EVE72" s="98"/>
      <c r="EVF72" s="97"/>
      <c r="EVG72" s="97"/>
      <c r="EVH72" s="97"/>
      <c r="EVI72" s="104"/>
      <c r="EVJ72" s="97"/>
      <c r="EVK72" s="97"/>
      <c r="EVL72" s="97"/>
      <c r="EVM72" s="145"/>
      <c r="EVN72" s="179"/>
      <c r="EVO72" s="108"/>
      <c r="EVP72" s="63"/>
      <c r="EVQ72" s="103"/>
      <c r="EVR72" s="104"/>
      <c r="EVS72" s="105"/>
      <c r="EVT72" s="97"/>
      <c r="EVU72" s="79"/>
      <c r="EVV72" s="79"/>
      <c r="EVW72" s="137"/>
      <c r="EVX72" s="96"/>
      <c r="EVY72" s="80"/>
      <c r="EVZ72" s="80"/>
      <c r="EWA72" s="80"/>
      <c r="EWB72" s="102"/>
      <c r="EWC72" s="62"/>
      <c r="EWD72" s="98"/>
      <c r="EWE72" s="97"/>
      <c r="EWF72" s="97"/>
      <c r="EWG72" s="97"/>
      <c r="EWH72" s="104"/>
      <c r="EWI72" s="97"/>
      <c r="EWJ72" s="97"/>
      <c r="EWK72" s="97"/>
      <c r="EWL72" s="145"/>
      <c r="EWM72" s="179"/>
      <c r="EWN72" s="108"/>
      <c r="EWO72" s="63"/>
      <c r="EWP72" s="103"/>
      <c r="EWQ72" s="104"/>
      <c r="EWR72" s="105"/>
      <c r="EWS72" s="97"/>
      <c r="EWT72" s="79"/>
      <c r="EWU72" s="79"/>
      <c r="EWV72" s="137"/>
      <c r="EWW72" s="96"/>
      <c r="EWX72" s="80"/>
      <c r="EWY72" s="80"/>
      <c r="EWZ72" s="80"/>
      <c r="EXA72" s="102"/>
      <c r="EXB72" s="62"/>
      <c r="EXC72" s="98"/>
      <c r="EXD72" s="97"/>
      <c r="EXE72" s="97"/>
      <c r="EXF72" s="97"/>
      <c r="EXG72" s="104"/>
      <c r="EXH72" s="97"/>
      <c r="EXI72" s="97"/>
      <c r="EXJ72" s="97"/>
      <c r="EXK72" s="145"/>
      <c r="EXL72" s="179"/>
      <c r="EXM72" s="108"/>
      <c r="EXN72" s="63"/>
      <c r="EXO72" s="103"/>
      <c r="EXP72" s="104"/>
      <c r="EXQ72" s="105"/>
      <c r="EXR72" s="97"/>
      <c r="EXS72" s="79"/>
      <c r="EXT72" s="79"/>
      <c r="EXU72" s="137"/>
      <c r="EXV72" s="96"/>
      <c r="EXW72" s="80"/>
      <c r="EXX72" s="80"/>
      <c r="EXY72" s="80"/>
      <c r="EXZ72" s="102"/>
      <c r="EYA72" s="62"/>
      <c r="EYB72" s="98"/>
      <c r="EYC72" s="97"/>
      <c r="EYD72" s="97"/>
      <c r="EYE72" s="97"/>
      <c r="EYF72" s="104"/>
      <c r="EYG72" s="97"/>
      <c r="EYH72" s="97"/>
      <c r="EYI72" s="97"/>
      <c r="EYJ72" s="145"/>
      <c r="EYK72" s="179"/>
      <c r="EYL72" s="108"/>
      <c r="EYM72" s="63"/>
      <c r="EYN72" s="103"/>
      <c r="EYO72" s="104"/>
      <c r="EYP72" s="105"/>
      <c r="EYQ72" s="97"/>
      <c r="EYR72" s="79"/>
      <c r="EYS72" s="79"/>
      <c r="EYT72" s="137"/>
      <c r="EYU72" s="96"/>
      <c r="EYV72" s="80"/>
      <c r="EYW72" s="80"/>
      <c r="EYX72" s="80"/>
      <c r="EYY72" s="102"/>
      <c r="EYZ72" s="62"/>
      <c r="EZA72" s="98"/>
      <c r="EZB72" s="97"/>
      <c r="EZC72" s="97"/>
      <c r="EZD72" s="97"/>
      <c r="EZE72" s="104"/>
      <c r="EZF72" s="97"/>
      <c r="EZG72" s="97"/>
      <c r="EZH72" s="97"/>
      <c r="EZI72" s="145"/>
      <c r="EZJ72" s="179"/>
      <c r="EZK72" s="108"/>
      <c r="EZL72" s="63"/>
      <c r="EZM72" s="103"/>
      <c r="EZN72" s="104"/>
      <c r="EZO72" s="105"/>
      <c r="EZP72" s="97"/>
      <c r="EZQ72" s="79"/>
      <c r="EZR72" s="79"/>
      <c r="EZS72" s="137"/>
      <c r="EZT72" s="96"/>
      <c r="EZU72" s="80"/>
      <c r="EZV72" s="80"/>
      <c r="EZW72" s="80"/>
      <c r="EZX72" s="102"/>
      <c r="EZY72" s="62"/>
      <c r="EZZ72" s="98"/>
      <c r="FAA72" s="97"/>
      <c r="FAB72" s="97"/>
      <c r="FAC72" s="97"/>
      <c r="FAD72" s="104"/>
      <c r="FAE72" s="97"/>
      <c r="FAF72" s="97"/>
      <c r="FAG72" s="97"/>
      <c r="FAH72" s="145"/>
      <c r="FAI72" s="179"/>
      <c r="FAJ72" s="108"/>
      <c r="FAK72" s="63"/>
      <c r="FAL72" s="103"/>
      <c r="FAM72" s="104"/>
      <c r="FAN72" s="105"/>
      <c r="FAO72" s="97"/>
      <c r="FAP72" s="79"/>
      <c r="FAQ72" s="79"/>
      <c r="FAR72" s="137"/>
      <c r="FAS72" s="96"/>
      <c r="FAT72" s="80"/>
      <c r="FAU72" s="80"/>
      <c r="FAV72" s="80"/>
      <c r="FAW72" s="102"/>
      <c r="FAX72" s="62"/>
      <c r="FAY72" s="98"/>
      <c r="FAZ72" s="97"/>
      <c r="FBA72" s="97"/>
      <c r="FBB72" s="97"/>
      <c r="FBC72" s="104"/>
      <c r="FBD72" s="97"/>
      <c r="FBE72" s="97"/>
      <c r="FBF72" s="97"/>
      <c r="FBG72" s="145"/>
      <c r="FBH72" s="179"/>
      <c r="FBI72" s="108"/>
      <c r="FBJ72" s="63"/>
      <c r="FBK72" s="103"/>
      <c r="FBL72" s="104"/>
      <c r="FBM72" s="105"/>
      <c r="FBN72" s="97"/>
      <c r="FBO72" s="79"/>
      <c r="FBP72" s="79"/>
      <c r="FBQ72" s="137"/>
      <c r="FBR72" s="96"/>
      <c r="FBS72" s="80"/>
      <c r="FBT72" s="80"/>
      <c r="FBU72" s="80"/>
      <c r="FBV72" s="102"/>
      <c r="FBW72" s="62"/>
      <c r="FBX72" s="98"/>
      <c r="FBY72" s="97"/>
      <c r="FBZ72" s="97"/>
      <c r="FCA72" s="97"/>
      <c r="FCB72" s="104"/>
      <c r="FCC72" s="97"/>
      <c r="FCD72" s="97"/>
      <c r="FCE72" s="97"/>
      <c r="FCF72" s="145"/>
      <c r="FCG72" s="179"/>
      <c r="FCH72" s="108"/>
      <c r="FCI72" s="63"/>
      <c r="FCJ72" s="103"/>
      <c r="FCK72" s="104"/>
      <c r="FCL72" s="105"/>
      <c r="FCM72" s="97"/>
      <c r="FCN72" s="79"/>
      <c r="FCO72" s="79"/>
      <c r="FCP72" s="137"/>
      <c r="FCQ72" s="96"/>
      <c r="FCR72" s="80"/>
      <c r="FCS72" s="80"/>
      <c r="FCT72" s="80"/>
      <c r="FCU72" s="102"/>
      <c r="FCV72" s="62"/>
      <c r="FCW72" s="98"/>
      <c r="FCX72" s="97"/>
      <c r="FCY72" s="97"/>
      <c r="FCZ72" s="97"/>
      <c r="FDA72" s="104"/>
      <c r="FDB72" s="97"/>
      <c r="FDC72" s="97"/>
      <c r="FDD72" s="97"/>
      <c r="FDE72" s="145"/>
      <c r="FDF72" s="179"/>
      <c r="FDG72" s="108"/>
      <c r="FDH72" s="63"/>
      <c r="FDI72" s="103"/>
      <c r="FDJ72" s="104"/>
      <c r="FDK72" s="105"/>
      <c r="FDL72" s="97"/>
      <c r="FDM72" s="79"/>
      <c r="FDN72" s="79"/>
      <c r="FDO72" s="137"/>
      <c r="FDP72" s="96"/>
      <c r="FDQ72" s="80"/>
      <c r="FDR72" s="80"/>
      <c r="FDS72" s="80"/>
      <c r="FDT72" s="102"/>
      <c r="FDU72" s="62"/>
      <c r="FDV72" s="98"/>
      <c r="FDW72" s="97"/>
      <c r="FDX72" s="97"/>
      <c r="FDY72" s="97"/>
      <c r="FDZ72" s="104"/>
      <c r="FEA72" s="97"/>
      <c r="FEB72" s="97"/>
      <c r="FEC72" s="97"/>
      <c r="FED72" s="145"/>
      <c r="FEE72" s="179"/>
      <c r="FEF72" s="108"/>
      <c r="FEG72" s="63"/>
      <c r="FEH72" s="103"/>
      <c r="FEI72" s="104"/>
      <c r="FEJ72" s="105"/>
      <c r="FEK72" s="97"/>
      <c r="FEL72" s="79"/>
      <c r="FEM72" s="79"/>
      <c r="FEN72" s="137"/>
      <c r="FEO72" s="96"/>
      <c r="FEP72" s="80"/>
      <c r="FEQ72" s="80"/>
      <c r="FER72" s="80"/>
      <c r="FES72" s="102"/>
      <c r="FET72" s="62"/>
      <c r="FEU72" s="98"/>
      <c r="FEV72" s="97"/>
      <c r="FEW72" s="97"/>
      <c r="FEX72" s="97"/>
      <c r="FEY72" s="104"/>
      <c r="FEZ72" s="97"/>
      <c r="FFA72" s="97"/>
      <c r="FFB72" s="97"/>
      <c r="FFC72" s="145"/>
      <c r="FFD72" s="179"/>
      <c r="FFE72" s="108"/>
      <c r="FFF72" s="63"/>
      <c r="FFG72" s="103"/>
      <c r="FFH72" s="104"/>
      <c r="FFI72" s="105"/>
      <c r="FFJ72" s="97"/>
      <c r="FFK72" s="79"/>
      <c r="FFL72" s="79"/>
      <c r="FFM72" s="137"/>
      <c r="FFN72" s="96"/>
      <c r="FFO72" s="80"/>
      <c r="FFP72" s="80"/>
      <c r="FFQ72" s="80"/>
      <c r="FFR72" s="102"/>
      <c r="FFS72" s="62"/>
      <c r="FFT72" s="98"/>
      <c r="FFU72" s="97"/>
      <c r="FFV72" s="97"/>
      <c r="FFW72" s="97"/>
      <c r="FFX72" s="104"/>
      <c r="FFY72" s="97"/>
      <c r="FFZ72" s="97"/>
      <c r="FGA72" s="97"/>
      <c r="FGB72" s="145"/>
      <c r="FGC72" s="179"/>
      <c r="FGD72" s="108"/>
      <c r="FGE72" s="63"/>
      <c r="FGF72" s="103"/>
      <c r="FGG72" s="104"/>
      <c r="FGH72" s="105"/>
      <c r="FGI72" s="97"/>
      <c r="FGJ72" s="79"/>
      <c r="FGK72" s="79"/>
      <c r="FGL72" s="137"/>
      <c r="FGM72" s="96"/>
      <c r="FGN72" s="80"/>
      <c r="FGO72" s="80"/>
      <c r="FGP72" s="80"/>
      <c r="FGQ72" s="102"/>
      <c r="FGR72" s="62"/>
      <c r="FGS72" s="98"/>
      <c r="FGT72" s="97"/>
      <c r="FGU72" s="97"/>
      <c r="FGV72" s="97"/>
      <c r="FGW72" s="104"/>
      <c r="FGX72" s="97"/>
      <c r="FGY72" s="97"/>
      <c r="FGZ72" s="97"/>
      <c r="FHA72" s="145"/>
      <c r="FHB72" s="179"/>
      <c r="FHC72" s="108"/>
      <c r="FHD72" s="63"/>
      <c r="FHE72" s="103"/>
      <c r="FHF72" s="104"/>
      <c r="FHG72" s="105"/>
      <c r="FHH72" s="97"/>
      <c r="FHI72" s="79"/>
      <c r="FHJ72" s="79"/>
      <c r="FHK72" s="137"/>
      <c r="FHL72" s="96"/>
      <c r="FHM72" s="80"/>
      <c r="FHN72" s="80"/>
      <c r="FHO72" s="80"/>
      <c r="FHP72" s="102"/>
      <c r="FHQ72" s="62"/>
      <c r="FHR72" s="98"/>
      <c r="FHS72" s="97"/>
      <c r="FHT72" s="97"/>
      <c r="FHU72" s="97"/>
      <c r="FHV72" s="104"/>
      <c r="FHW72" s="97"/>
      <c r="FHX72" s="97"/>
      <c r="FHY72" s="97"/>
      <c r="FHZ72" s="145"/>
      <c r="FIA72" s="179"/>
      <c r="FIB72" s="108"/>
      <c r="FIC72" s="63"/>
      <c r="FID72" s="103"/>
      <c r="FIE72" s="104"/>
      <c r="FIF72" s="105"/>
      <c r="FIG72" s="97"/>
      <c r="FIH72" s="79"/>
      <c r="FII72" s="79"/>
      <c r="FIJ72" s="137"/>
      <c r="FIK72" s="96"/>
      <c r="FIL72" s="80"/>
      <c r="FIM72" s="80"/>
      <c r="FIN72" s="80"/>
      <c r="FIO72" s="102"/>
      <c r="FIP72" s="62"/>
      <c r="FIQ72" s="98"/>
      <c r="FIR72" s="97"/>
      <c r="FIS72" s="97"/>
      <c r="FIT72" s="97"/>
      <c r="FIU72" s="104"/>
      <c r="FIV72" s="97"/>
      <c r="FIW72" s="97"/>
      <c r="FIX72" s="97"/>
      <c r="FIY72" s="145"/>
      <c r="FIZ72" s="179"/>
      <c r="FJA72" s="108"/>
      <c r="FJB72" s="63"/>
      <c r="FJC72" s="103"/>
      <c r="FJD72" s="104"/>
      <c r="FJE72" s="105"/>
      <c r="FJF72" s="97"/>
      <c r="FJG72" s="79"/>
      <c r="FJH72" s="79"/>
      <c r="FJI72" s="137"/>
      <c r="FJJ72" s="96"/>
      <c r="FJK72" s="80"/>
      <c r="FJL72" s="80"/>
      <c r="FJM72" s="80"/>
      <c r="FJN72" s="102"/>
      <c r="FJO72" s="62"/>
      <c r="FJP72" s="98"/>
      <c r="FJQ72" s="97"/>
      <c r="FJR72" s="97"/>
      <c r="FJS72" s="97"/>
      <c r="FJT72" s="104"/>
      <c r="FJU72" s="97"/>
      <c r="FJV72" s="97"/>
      <c r="FJW72" s="97"/>
      <c r="FJX72" s="145"/>
      <c r="FJY72" s="179"/>
      <c r="FJZ72" s="108"/>
      <c r="FKA72" s="63"/>
      <c r="FKB72" s="103"/>
      <c r="FKC72" s="104"/>
      <c r="FKD72" s="105"/>
      <c r="FKE72" s="97"/>
      <c r="FKF72" s="79"/>
      <c r="FKG72" s="79"/>
      <c r="FKH72" s="137"/>
      <c r="FKI72" s="96"/>
      <c r="FKJ72" s="80"/>
      <c r="FKK72" s="80"/>
      <c r="FKL72" s="80"/>
      <c r="FKM72" s="102"/>
      <c r="FKN72" s="62"/>
      <c r="FKO72" s="98"/>
      <c r="FKP72" s="97"/>
      <c r="FKQ72" s="97"/>
      <c r="FKR72" s="97"/>
      <c r="FKS72" s="104"/>
      <c r="FKT72" s="97"/>
      <c r="FKU72" s="97"/>
      <c r="FKV72" s="97"/>
      <c r="FKW72" s="145"/>
      <c r="FKX72" s="179"/>
      <c r="FKY72" s="108"/>
      <c r="FKZ72" s="63"/>
      <c r="FLA72" s="103"/>
      <c r="FLB72" s="104"/>
      <c r="FLC72" s="105"/>
      <c r="FLD72" s="97"/>
      <c r="FLE72" s="79"/>
      <c r="FLF72" s="79"/>
      <c r="FLG72" s="137"/>
      <c r="FLH72" s="96"/>
      <c r="FLI72" s="80"/>
      <c r="FLJ72" s="80"/>
      <c r="FLK72" s="80"/>
      <c r="FLL72" s="102"/>
      <c r="FLM72" s="62"/>
      <c r="FLN72" s="98"/>
      <c r="FLO72" s="97"/>
      <c r="FLP72" s="97"/>
      <c r="FLQ72" s="97"/>
      <c r="FLR72" s="104"/>
      <c r="FLS72" s="97"/>
      <c r="FLT72" s="97"/>
      <c r="FLU72" s="97"/>
      <c r="FLV72" s="145"/>
      <c r="FLW72" s="179"/>
      <c r="FLX72" s="108"/>
      <c r="FLY72" s="63"/>
      <c r="FLZ72" s="103"/>
      <c r="FMA72" s="104"/>
      <c r="FMB72" s="105"/>
      <c r="FMC72" s="97"/>
      <c r="FMD72" s="79"/>
      <c r="FME72" s="79"/>
      <c r="FMF72" s="137"/>
      <c r="FMG72" s="96"/>
      <c r="FMH72" s="80"/>
      <c r="FMI72" s="80"/>
      <c r="FMJ72" s="80"/>
      <c r="FMK72" s="102"/>
      <c r="FML72" s="62"/>
      <c r="FMM72" s="98"/>
      <c r="FMN72" s="97"/>
      <c r="FMO72" s="97"/>
      <c r="FMP72" s="97"/>
      <c r="FMQ72" s="104"/>
      <c r="FMR72" s="97"/>
      <c r="FMS72" s="97"/>
      <c r="FMT72" s="97"/>
      <c r="FMU72" s="145"/>
      <c r="FMV72" s="179"/>
      <c r="FMW72" s="108"/>
      <c r="FMX72" s="63"/>
      <c r="FMY72" s="103"/>
      <c r="FMZ72" s="104"/>
      <c r="FNA72" s="105"/>
      <c r="FNB72" s="97"/>
      <c r="FNC72" s="79"/>
      <c r="FND72" s="79"/>
      <c r="FNE72" s="137"/>
      <c r="FNF72" s="96"/>
      <c r="FNG72" s="80"/>
      <c r="FNH72" s="80"/>
      <c r="FNI72" s="80"/>
      <c r="FNJ72" s="102"/>
      <c r="FNK72" s="62"/>
      <c r="FNL72" s="98"/>
      <c r="FNM72" s="97"/>
      <c r="FNN72" s="97"/>
      <c r="FNO72" s="97"/>
      <c r="FNP72" s="104"/>
      <c r="FNQ72" s="97"/>
      <c r="FNR72" s="97"/>
      <c r="FNS72" s="97"/>
      <c r="FNT72" s="145"/>
      <c r="FNU72" s="179"/>
      <c r="FNV72" s="108"/>
      <c r="FNW72" s="63"/>
      <c r="FNX72" s="103"/>
      <c r="FNY72" s="104"/>
      <c r="FNZ72" s="105"/>
      <c r="FOA72" s="97"/>
      <c r="FOB72" s="79"/>
      <c r="FOC72" s="79"/>
      <c r="FOD72" s="137"/>
      <c r="FOE72" s="96"/>
      <c r="FOF72" s="80"/>
      <c r="FOG72" s="80"/>
      <c r="FOH72" s="80"/>
      <c r="FOI72" s="102"/>
      <c r="FOJ72" s="62"/>
      <c r="FOK72" s="98"/>
      <c r="FOL72" s="97"/>
      <c r="FOM72" s="97"/>
      <c r="FON72" s="97"/>
      <c r="FOO72" s="104"/>
      <c r="FOP72" s="97"/>
      <c r="FOQ72" s="97"/>
      <c r="FOR72" s="97"/>
      <c r="FOS72" s="145"/>
      <c r="FOT72" s="179"/>
      <c r="FOU72" s="108"/>
      <c r="FOV72" s="63"/>
      <c r="FOW72" s="103"/>
      <c r="FOX72" s="104"/>
      <c r="FOY72" s="105"/>
      <c r="FOZ72" s="97"/>
      <c r="FPA72" s="79"/>
      <c r="FPB72" s="79"/>
      <c r="FPC72" s="137"/>
      <c r="FPD72" s="96"/>
      <c r="FPE72" s="80"/>
      <c r="FPF72" s="80"/>
      <c r="FPG72" s="80"/>
      <c r="FPH72" s="102"/>
      <c r="FPI72" s="62"/>
      <c r="FPJ72" s="98"/>
      <c r="FPK72" s="97"/>
      <c r="FPL72" s="97"/>
      <c r="FPM72" s="97"/>
      <c r="FPN72" s="104"/>
      <c r="FPO72" s="97"/>
      <c r="FPP72" s="97"/>
      <c r="FPQ72" s="97"/>
      <c r="FPR72" s="145"/>
      <c r="FPS72" s="179"/>
      <c r="FPT72" s="108"/>
      <c r="FPU72" s="63"/>
      <c r="FPV72" s="103"/>
      <c r="FPW72" s="104"/>
      <c r="FPX72" s="105"/>
      <c r="FPY72" s="97"/>
      <c r="FPZ72" s="79"/>
      <c r="FQA72" s="79"/>
      <c r="FQB72" s="137"/>
      <c r="FQC72" s="96"/>
      <c r="FQD72" s="80"/>
      <c r="FQE72" s="80"/>
      <c r="FQF72" s="80"/>
      <c r="FQG72" s="102"/>
      <c r="FQH72" s="62"/>
      <c r="FQI72" s="98"/>
      <c r="FQJ72" s="97"/>
      <c r="FQK72" s="97"/>
      <c r="FQL72" s="97"/>
      <c r="FQM72" s="104"/>
      <c r="FQN72" s="97"/>
      <c r="FQO72" s="97"/>
      <c r="FQP72" s="97"/>
      <c r="FQQ72" s="145"/>
      <c r="FQR72" s="179"/>
      <c r="FQS72" s="108"/>
      <c r="FQT72" s="63"/>
      <c r="FQU72" s="103"/>
      <c r="FQV72" s="104"/>
      <c r="FQW72" s="105"/>
      <c r="FQX72" s="97"/>
      <c r="FQY72" s="79"/>
      <c r="FQZ72" s="79"/>
      <c r="FRA72" s="137"/>
      <c r="FRB72" s="96"/>
      <c r="FRC72" s="80"/>
      <c r="FRD72" s="80"/>
      <c r="FRE72" s="80"/>
      <c r="FRF72" s="102"/>
      <c r="FRG72" s="62"/>
      <c r="FRH72" s="98"/>
      <c r="FRI72" s="97"/>
      <c r="FRJ72" s="97"/>
      <c r="FRK72" s="97"/>
      <c r="FRL72" s="104"/>
      <c r="FRM72" s="97"/>
      <c r="FRN72" s="97"/>
      <c r="FRO72" s="97"/>
      <c r="FRP72" s="145"/>
      <c r="FRQ72" s="179"/>
      <c r="FRR72" s="108"/>
      <c r="FRS72" s="63"/>
      <c r="FRT72" s="103"/>
      <c r="FRU72" s="104"/>
      <c r="FRV72" s="105"/>
      <c r="FRW72" s="97"/>
      <c r="FRX72" s="79"/>
      <c r="FRY72" s="79"/>
      <c r="FRZ72" s="137"/>
      <c r="FSA72" s="96"/>
      <c r="FSB72" s="80"/>
      <c r="FSC72" s="80"/>
      <c r="FSD72" s="80"/>
      <c r="FSE72" s="102"/>
      <c r="FSF72" s="62"/>
      <c r="FSG72" s="98"/>
      <c r="FSH72" s="97"/>
      <c r="FSI72" s="97"/>
      <c r="FSJ72" s="97"/>
      <c r="FSK72" s="104"/>
      <c r="FSL72" s="97"/>
      <c r="FSM72" s="97"/>
      <c r="FSN72" s="97"/>
      <c r="FSO72" s="145"/>
      <c r="FSP72" s="179"/>
      <c r="FSQ72" s="108"/>
      <c r="FSR72" s="63"/>
      <c r="FSS72" s="103"/>
      <c r="FST72" s="104"/>
      <c r="FSU72" s="105"/>
      <c r="FSV72" s="97"/>
      <c r="FSW72" s="79"/>
      <c r="FSX72" s="79"/>
      <c r="FSY72" s="137"/>
      <c r="FSZ72" s="96"/>
      <c r="FTA72" s="80"/>
      <c r="FTB72" s="80"/>
      <c r="FTC72" s="80"/>
      <c r="FTD72" s="102"/>
      <c r="FTE72" s="62"/>
      <c r="FTF72" s="98"/>
      <c r="FTG72" s="97"/>
      <c r="FTH72" s="97"/>
      <c r="FTI72" s="97"/>
      <c r="FTJ72" s="104"/>
      <c r="FTK72" s="97"/>
      <c r="FTL72" s="97"/>
      <c r="FTM72" s="97"/>
      <c r="FTN72" s="145"/>
      <c r="FTO72" s="179"/>
      <c r="FTP72" s="108"/>
      <c r="FTQ72" s="63"/>
      <c r="FTR72" s="103"/>
      <c r="FTS72" s="104"/>
      <c r="FTT72" s="105"/>
      <c r="FTU72" s="97"/>
      <c r="FTV72" s="79"/>
      <c r="FTW72" s="79"/>
      <c r="FTX72" s="137"/>
      <c r="FTY72" s="96"/>
      <c r="FTZ72" s="80"/>
      <c r="FUA72" s="80"/>
      <c r="FUB72" s="80"/>
      <c r="FUC72" s="102"/>
      <c r="FUD72" s="62"/>
      <c r="FUE72" s="98"/>
      <c r="FUF72" s="97"/>
      <c r="FUG72" s="97"/>
      <c r="FUH72" s="97"/>
      <c r="FUI72" s="104"/>
      <c r="FUJ72" s="97"/>
      <c r="FUK72" s="97"/>
      <c r="FUL72" s="97"/>
      <c r="FUM72" s="145"/>
      <c r="FUN72" s="179"/>
      <c r="FUO72" s="108"/>
      <c r="FUP72" s="63"/>
      <c r="FUQ72" s="103"/>
      <c r="FUR72" s="104"/>
      <c r="FUS72" s="105"/>
      <c r="FUT72" s="97"/>
      <c r="FUU72" s="79"/>
      <c r="FUV72" s="79"/>
      <c r="FUW72" s="137"/>
      <c r="FUX72" s="96"/>
      <c r="FUY72" s="80"/>
      <c r="FUZ72" s="80"/>
      <c r="FVA72" s="80"/>
      <c r="FVB72" s="102"/>
      <c r="FVC72" s="62"/>
      <c r="FVD72" s="98"/>
      <c r="FVE72" s="97"/>
      <c r="FVF72" s="97"/>
      <c r="FVG72" s="97"/>
      <c r="FVH72" s="104"/>
      <c r="FVI72" s="97"/>
      <c r="FVJ72" s="97"/>
      <c r="FVK72" s="97"/>
      <c r="FVL72" s="145"/>
      <c r="FVM72" s="179"/>
      <c r="FVN72" s="108"/>
      <c r="FVO72" s="63"/>
      <c r="FVP72" s="103"/>
      <c r="FVQ72" s="104"/>
      <c r="FVR72" s="105"/>
      <c r="FVS72" s="97"/>
      <c r="FVT72" s="79"/>
      <c r="FVU72" s="79"/>
      <c r="FVV72" s="137"/>
      <c r="FVW72" s="96"/>
      <c r="FVX72" s="80"/>
      <c r="FVY72" s="80"/>
      <c r="FVZ72" s="80"/>
      <c r="FWA72" s="102"/>
      <c r="FWB72" s="62"/>
      <c r="FWC72" s="98"/>
      <c r="FWD72" s="97"/>
      <c r="FWE72" s="97"/>
      <c r="FWF72" s="97"/>
      <c r="FWG72" s="104"/>
      <c r="FWH72" s="97"/>
      <c r="FWI72" s="97"/>
      <c r="FWJ72" s="97"/>
      <c r="FWK72" s="145"/>
      <c r="FWL72" s="179"/>
      <c r="FWM72" s="108"/>
      <c r="FWN72" s="63"/>
      <c r="FWO72" s="103"/>
      <c r="FWP72" s="104"/>
      <c r="FWQ72" s="105"/>
      <c r="FWR72" s="97"/>
      <c r="FWS72" s="79"/>
      <c r="FWT72" s="79"/>
      <c r="FWU72" s="137"/>
      <c r="FWV72" s="96"/>
      <c r="FWW72" s="80"/>
      <c r="FWX72" s="80"/>
      <c r="FWY72" s="80"/>
      <c r="FWZ72" s="102"/>
      <c r="FXA72" s="62"/>
      <c r="FXB72" s="98"/>
      <c r="FXC72" s="97"/>
      <c r="FXD72" s="97"/>
      <c r="FXE72" s="97"/>
      <c r="FXF72" s="104"/>
      <c r="FXG72" s="97"/>
      <c r="FXH72" s="97"/>
      <c r="FXI72" s="97"/>
      <c r="FXJ72" s="145"/>
      <c r="FXK72" s="179"/>
      <c r="FXL72" s="108"/>
      <c r="FXM72" s="63"/>
      <c r="FXN72" s="103"/>
      <c r="FXO72" s="104"/>
      <c r="FXP72" s="105"/>
      <c r="FXQ72" s="97"/>
      <c r="FXR72" s="79"/>
      <c r="FXS72" s="79"/>
      <c r="FXT72" s="137"/>
      <c r="FXU72" s="96"/>
      <c r="FXV72" s="80"/>
      <c r="FXW72" s="80"/>
      <c r="FXX72" s="80"/>
      <c r="FXY72" s="102"/>
      <c r="FXZ72" s="62"/>
      <c r="FYA72" s="98"/>
      <c r="FYB72" s="97"/>
      <c r="FYC72" s="97"/>
      <c r="FYD72" s="97"/>
      <c r="FYE72" s="104"/>
      <c r="FYF72" s="97"/>
      <c r="FYG72" s="97"/>
      <c r="FYH72" s="97"/>
      <c r="FYI72" s="145"/>
      <c r="FYJ72" s="179"/>
      <c r="FYK72" s="108"/>
      <c r="FYL72" s="63"/>
      <c r="FYM72" s="103"/>
      <c r="FYN72" s="104"/>
      <c r="FYO72" s="105"/>
      <c r="FYP72" s="97"/>
      <c r="FYQ72" s="79"/>
      <c r="FYR72" s="79"/>
      <c r="FYS72" s="137"/>
      <c r="FYT72" s="96"/>
      <c r="FYU72" s="80"/>
      <c r="FYV72" s="80"/>
      <c r="FYW72" s="80"/>
      <c r="FYX72" s="102"/>
      <c r="FYY72" s="62"/>
      <c r="FYZ72" s="98"/>
      <c r="FZA72" s="97"/>
      <c r="FZB72" s="97"/>
      <c r="FZC72" s="97"/>
      <c r="FZD72" s="104"/>
      <c r="FZE72" s="97"/>
      <c r="FZF72" s="97"/>
      <c r="FZG72" s="97"/>
      <c r="FZH72" s="145"/>
      <c r="FZI72" s="179"/>
      <c r="FZJ72" s="108"/>
      <c r="FZK72" s="63"/>
      <c r="FZL72" s="103"/>
      <c r="FZM72" s="104"/>
      <c r="FZN72" s="105"/>
      <c r="FZO72" s="97"/>
      <c r="FZP72" s="79"/>
      <c r="FZQ72" s="79"/>
      <c r="FZR72" s="137"/>
      <c r="FZS72" s="96"/>
      <c r="FZT72" s="80"/>
      <c r="FZU72" s="80"/>
      <c r="FZV72" s="80"/>
      <c r="FZW72" s="102"/>
      <c r="FZX72" s="62"/>
      <c r="FZY72" s="98"/>
      <c r="FZZ72" s="97"/>
      <c r="GAA72" s="97"/>
      <c r="GAB72" s="97"/>
      <c r="GAC72" s="104"/>
      <c r="GAD72" s="97"/>
      <c r="GAE72" s="97"/>
      <c r="GAF72" s="97"/>
      <c r="GAG72" s="145"/>
      <c r="GAH72" s="179"/>
      <c r="GAI72" s="108"/>
      <c r="GAJ72" s="63"/>
      <c r="GAK72" s="103"/>
      <c r="GAL72" s="104"/>
      <c r="GAM72" s="105"/>
      <c r="GAN72" s="97"/>
      <c r="GAO72" s="79"/>
      <c r="GAP72" s="79"/>
      <c r="GAQ72" s="137"/>
      <c r="GAR72" s="96"/>
      <c r="GAS72" s="80"/>
      <c r="GAT72" s="80"/>
      <c r="GAU72" s="80"/>
      <c r="GAV72" s="102"/>
      <c r="GAW72" s="62"/>
      <c r="GAX72" s="98"/>
      <c r="GAY72" s="97"/>
      <c r="GAZ72" s="97"/>
      <c r="GBA72" s="97"/>
      <c r="GBB72" s="104"/>
      <c r="GBC72" s="97"/>
      <c r="GBD72" s="97"/>
      <c r="GBE72" s="97"/>
      <c r="GBF72" s="145"/>
      <c r="GBG72" s="179"/>
      <c r="GBH72" s="108"/>
      <c r="GBI72" s="63"/>
      <c r="GBJ72" s="103"/>
      <c r="GBK72" s="104"/>
      <c r="GBL72" s="105"/>
      <c r="GBM72" s="97"/>
      <c r="GBN72" s="79"/>
      <c r="GBO72" s="79"/>
      <c r="GBP72" s="137"/>
      <c r="GBQ72" s="96"/>
      <c r="GBR72" s="80"/>
      <c r="GBS72" s="80"/>
      <c r="GBT72" s="80"/>
      <c r="GBU72" s="102"/>
      <c r="GBV72" s="62"/>
      <c r="GBW72" s="98"/>
      <c r="GBX72" s="97"/>
      <c r="GBY72" s="97"/>
      <c r="GBZ72" s="97"/>
      <c r="GCA72" s="104"/>
      <c r="GCB72" s="97"/>
      <c r="GCC72" s="97"/>
      <c r="GCD72" s="97"/>
      <c r="GCE72" s="145"/>
      <c r="GCF72" s="179"/>
      <c r="GCG72" s="108"/>
      <c r="GCH72" s="63"/>
      <c r="GCI72" s="103"/>
      <c r="GCJ72" s="104"/>
      <c r="GCK72" s="105"/>
      <c r="GCL72" s="97"/>
      <c r="GCM72" s="79"/>
      <c r="GCN72" s="79"/>
      <c r="GCO72" s="137"/>
      <c r="GCP72" s="96"/>
      <c r="GCQ72" s="80"/>
      <c r="GCR72" s="80"/>
      <c r="GCS72" s="80"/>
      <c r="GCT72" s="102"/>
      <c r="GCU72" s="62"/>
      <c r="GCV72" s="98"/>
      <c r="GCW72" s="97"/>
      <c r="GCX72" s="97"/>
      <c r="GCY72" s="97"/>
      <c r="GCZ72" s="104"/>
      <c r="GDA72" s="97"/>
      <c r="GDB72" s="97"/>
      <c r="GDC72" s="97"/>
      <c r="GDD72" s="145"/>
      <c r="GDE72" s="179"/>
      <c r="GDF72" s="108"/>
      <c r="GDG72" s="63"/>
      <c r="GDH72" s="103"/>
      <c r="GDI72" s="104"/>
      <c r="GDJ72" s="105"/>
      <c r="GDK72" s="97"/>
      <c r="GDL72" s="79"/>
      <c r="GDM72" s="79"/>
      <c r="GDN72" s="137"/>
      <c r="GDO72" s="96"/>
      <c r="GDP72" s="80"/>
      <c r="GDQ72" s="80"/>
      <c r="GDR72" s="80"/>
      <c r="GDS72" s="102"/>
      <c r="GDT72" s="62"/>
      <c r="GDU72" s="98"/>
      <c r="GDV72" s="97"/>
      <c r="GDW72" s="97"/>
      <c r="GDX72" s="97"/>
      <c r="GDY72" s="104"/>
      <c r="GDZ72" s="97"/>
      <c r="GEA72" s="97"/>
      <c r="GEB72" s="97"/>
      <c r="GEC72" s="145"/>
      <c r="GED72" s="179"/>
      <c r="GEE72" s="108"/>
      <c r="GEF72" s="63"/>
      <c r="GEG72" s="103"/>
      <c r="GEH72" s="104"/>
      <c r="GEI72" s="105"/>
      <c r="GEJ72" s="97"/>
      <c r="GEK72" s="79"/>
      <c r="GEL72" s="79"/>
      <c r="GEM72" s="137"/>
      <c r="GEN72" s="96"/>
      <c r="GEO72" s="80"/>
      <c r="GEP72" s="80"/>
      <c r="GEQ72" s="80"/>
      <c r="GER72" s="102"/>
      <c r="GES72" s="62"/>
      <c r="GET72" s="98"/>
      <c r="GEU72" s="97"/>
      <c r="GEV72" s="97"/>
      <c r="GEW72" s="97"/>
      <c r="GEX72" s="104"/>
      <c r="GEY72" s="97"/>
      <c r="GEZ72" s="97"/>
      <c r="GFA72" s="97"/>
      <c r="GFB72" s="145"/>
      <c r="GFC72" s="179"/>
      <c r="GFD72" s="108"/>
      <c r="GFE72" s="63"/>
      <c r="GFF72" s="103"/>
      <c r="GFG72" s="104"/>
      <c r="GFH72" s="105"/>
      <c r="GFI72" s="97"/>
      <c r="GFJ72" s="79"/>
      <c r="GFK72" s="79"/>
      <c r="GFL72" s="137"/>
      <c r="GFM72" s="96"/>
      <c r="GFN72" s="80"/>
      <c r="GFO72" s="80"/>
      <c r="GFP72" s="80"/>
      <c r="GFQ72" s="102"/>
      <c r="GFR72" s="62"/>
      <c r="GFS72" s="98"/>
      <c r="GFT72" s="97"/>
      <c r="GFU72" s="97"/>
      <c r="GFV72" s="97"/>
      <c r="GFW72" s="104"/>
      <c r="GFX72" s="97"/>
      <c r="GFY72" s="97"/>
      <c r="GFZ72" s="97"/>
      <c r="GGA72" s="145"/>
      <c r="GGB72" s="179"/>
      <c r="GGC72" s="108"/>
      <c r="GGD72" s="63"/>
      <c r="GGE72" s="103"/>
      <c r="GGF72" s="104"/>
      <c r="GGG72" s="105"/>
      <c r="GGH72" s="97"/>
      <c r="GGI72" s="79"/>
      <c r="GGJ72" s="79"/>
      <c r="GGK72" s="137"/>
      <c r="GGL72" s="96"/>
      <c r="GGM72" s="80"/>
      <c r="GGN72" s="80"/>
      <c r="GGO72" s="80"/>
      <c r="GGP72" s="102"/>
      <c r="GGQ72" s="62"/>
      <c r="GGR72" s="98"/>
      <c r="GGS72" s="97"/>
      <c r="GGT72" s="97"/>
      <c r="GGU72" s="97"/>
      <c r="GGV72" s="104"/>
      <c r="GGW72" s="97"/>
      <c r="GGX72" s="97"/>
      <c r="GGY72" s="97"/>
      <c r="GGZ72" s="145"/>
      <c r="GHA72" s="179"/>
      <c r="GHB72" s="108"/>
      <c r="GHC72" s="63"/>
      <c r="GHD72" s="103"/>
      <c r="GHE72" s="104"/>
      <c r="GHF72" s="105"/>
      <c r="GHG72" s="97"/>
      <c r="GHH72" s="79"/>
      <c r="GHI72" s="79"/>
      <c r="GHJ72" s="137"/>
      <c r="GHK72" s="96"/>
      <c r="GHL72" s="80"/>
      <c r="GHM72" s="80"/>
      <c r="GHN72" s="80"/>
      <c r="GHO72" s="102"/>
      <c r="GHP72" s="62"/>
      <c r="GHQ72" s="98"/>
      <c r="GHR72" s="97"/>
      <c r="GHS72" s="97"/>
      <c r="GHT72" s="97"/>
      <c r="GHU72" s="104"/>
      <c r="GHV72" s="97"/>
      <c r="GHW72" s="97"/>
      <c r="GHX72" s="97"/>
      <c r="GHY72" s="145"/>
      <c r="GHZ72" s="179"/>
      <c r="GIA72" s="108"/>
      <c r="GIB72" s="63"/>
      <c r="GIC72" s="103"/>
      <c r="GID72" s="104"/>
      <c r="GIE72" s="105"/>
      <c r="GIF72" s="97"/>
      <c r="GIG72" s="79"/>
      <c r="GIH72" s="79"/>
      <c r="GII72" s="137"/>
      <c r="GIJ72" s="96"/>
      <c r="GIK72" s="80"/>
      <c r="GIL72" s="80"/>
      <c r="GIM72" s="80"/>
      <c r="GIN72" s="102"/>
      <c r="GIO72" s="62"/>
      <c r="GIP72" s="98"/>
      <c r="GIQ72" s="97"/>
      <c r="GIR72" s="97"/>
      <c r="GIS72" s="97"/>
      <c r="GIT72" s="104"/>
      <c r="GIU72" s="97"/>
      <c r="GIV72" s="97"/>
      <c r="GIW72" s="97"/>
      <c r="GIX72" s="145"/>
      <c r="GIY72" s="179"/>
      <c r="GIZ72" s="108"/>
      <c r="GJA72" s="63"/>
      <c r="GJB72" s="103"/>
      <c r="GJC72" s="104"/>
      <c r="GJD72" s="105"/>
      <c r="GJE72" s="97"/>
      <c r="GJF72" s="79"/>
      <c r="GJG72" s="79"/>
      <c r="GJH72" s="137"/>
      <c r="GJI72" s="96"/>
      <c r="GJJ72" s="80"/>
      <c r="GJK72" s="80"/>
      <c r="GJL72" s="80"/>
      <c r="GJM72" s="102"/>
      <c r="GJN72" s="62"/>
      <c r="GJO72" s="98"/>
      <c r="GJP72" s="97"/>
      <c r="GJQ72" s="97"/>
      <c r="GJR72" s="97"/>
      <c r="GJS72" s="104"/>
      <c r="GJT72" s="97"/>
      <c r="GJU72" s="97"/>
      <c r="GJV72" s="97"/>
      <c r="GJW72" s="145"/>
      <c r="GJX72" s="179"/>
      <c r="GJY72" s="108"/>
      <c r="GJZ72" s="63"/>
      <c r="GKA72" s="103"/>
      <c r="GKB72" s="104"/>
      <c r="GKC72" s="105"/>
      <c r="GKD72" s="97"/>
      <c r="GKE72" s="79"/>
      <c r="GKF72" s="79"/>
      <c r="GKG72" s="137"/>
      <c r="GKH72" s="96"/>
      <c r="GKI72" s="80"/>
      <c r="GKJ72" s="80"/>
      <c r="GKK72" s="80"/>
      <c r="GKL72" s="102"/>
      <c r="GKM72" s="62"/>
      <c r="GKN72" s="98"/>
      <c r="GKO72" s="97"/>
      <c r="GKP72" s="97"/>
      <c r="GKQ72" s="97"/>
      <c r="GKR72" s="104"/>
      <c r="GKS72" s="97"/>
      <c r="GKT72" s="97"/>
      <c r="GKU72" s="97"/>
      <c r="GKV72" s="145"/>
      <c r="GKW72" s="179"/>
      <c r="GKX72" s="108"/>
      <c r="GKY72" s="63"/>
      <c r="GKZ72" s="103"/>
      <c r="GLA72" s="104"/>
      <c r="GLB72" s="105"/>
      <c r="GLC72" s="97"/>
      <c r="GLD72" s="79"/>
      <c r="GLE72" s="79"/>
      <c r="GLF72" s="137"/>
      <c r="GLG72" s="96"/>
      <c r="GLH72" s="80"/>
      <c r="GLI72" s="80"/>
      <c r="GLJ72" s="80"/>
      <c r="GLK72" s="102"/>
      <c r="GLL72" s="62"/>
      <c r="GLM72" s="98"/>
      <c r="GLN72" s="97"/>
      <c r="GLO72" s="97"/>
      <c r="GLP72" s="97"/>
      <c r="GLQ72" s="104"/>
      <c r="GLR72" s="97"/>
      <c r="GLS72" s="97"/>
      <c r="GLT72" s="97"/>
      <c r="GLU72" s="145"/>
      <c r="GLV72" s="179"/>
      <c r="GLW72" s="108"/>
      <c r="GLX72" s="63"/>
      <c r="GLY72" s="103"/>
      <c r="GLZ72" s="104"/>
      <c r="GMA72" s="105"/>
      <c r="GMB72" s="97"/>
      <c r="GMC72" s="79"/>
      <c r="GMD72" s="79"/>
      <c r="GME72" s="137"/>
      <c r="GMF72" s="96"/>
      <c r="GMG72" s="80"/>
      <c r="GMH72" s="80"/>
      <c r="GMI72" s="80"/>
      <c r="GMJ72" s="102"/>
      <c r="GMK72" s="62"/>
      <c r="GML72" s="98"/>
      <c r="GMM72" s="97"/>
      <c r="GMN72" s="97"/>
      <c r="GMO72" s="97"/>
      <c r="GMP72" s="104"/>
      <c r="GMQ72" s="97"/>
      <c r="GMR72" s="97"/>
      <c r="GMS72" s="97"/>
      <c r="GMT72" s="145"/>
      <c r="GMU72" s="179"/>
      <c r="GMV72" s="108"/>
      <c r="GMW72" s="63"/>
      <c r="GMX72" s="103"/>
      <c r="GMY72" s="104"/>
      <c r="GMZ72" s="105"/>
      <c r="GNA72" s="97"/>
      <c r="GNB72" s="79"/>
      <c r="GNC72" s="79"/>
      <c r="GND72" s="137"/>
      <c r="GNE72" s="96"/>
      <c r="GNF72" s="80"/>
      <c r="GNG72" s="80"/>
      <c r="GNH72" s="80"/>
      <c r="GNI72" s="102"/>
      <c r="GNJ72" s="62"/>
      <c r="GNK72" s="98"/>
      <c r="GNL72" s="97"/>
      <c r="GNM72" s="97"/>
      <c r="GNN72" s="97"/>
      <c r="GNO72" s="104"/>
      <c r="GNP72" s="97"/>
      <c r="GNQ72" s="97"/>
      <c r="GNR72" s="97"/>
      <c r="GNS72" s="145"/>
      <c r="GNT72" s="179"/>
      <c r="GNU72" s="108"/>
      <c r="GNV72" s="63"/>
      <c r="GNW72" s="103"/>
      <c r="GNX72" s="104"/>
      <c r="GNY72" s="105"/>
      <c r="GNZ72" s="97"/>
      <c r="GOA72" s="79"/>
      <c r="GOB72" s="79"/>
      <c r="GOC72" s="137"/>
      <c r="GOD72" s="96"/>
      <c r="GOE72" s="80"/>
      <c r="GOF72" s="80"/>
      <c r="GOG72" s="80"/>
      <c r="GOH72" s="102"/>
      <c r="GOI72" s="62"/>
      <c r="GOJ72" s="98"/>
      <c r="GOK72" s="97"/>
      <c r="GOL72" s="97"/>
      <c r="GOM72" s="97"/>
      <c r="GON72" s="104"/>
      <c r="GOO72" s="97"/>
      <c r="GOP72" s="97"/>
      <c r="GOQ72" s="97"/>
      <c r="GOR72" s="145"/>
      <c r="GOS72" s="179"/>
      <c r="GOT72" s="108"/>
      <c r="GOU72" s="63"/>
      <c r="GOV72" s="103"/>
      <c r="GOW72" s="104"/>
      <c r="GOX72" s="105"/>
      <c r="GOY72" s="97"/>
      <c r="GOZ72" s="79"/>
      <c r="GPA72" s="79"/>
      <c r="GPB72" s="137"/>
      <c r="GPC72" s="96"/>
      <c r="GPD72" s="80"/>
      <c r="GPE72" s="80"/>
      <c r="GPF72" s="80"/>
      <c r="GPG72" s="102"/>
      <c r="GPH72" s="62"/>
      <c r="GPI72" s="98"/>
      <c r="GPJ72" s="97"/>
      <c r="GPK72" s="97"/>
      <c r="GPL72" s="97"/>
      <c r="GPM72" s="104"/>
      <c r="GPN72" s="97"/>
      <c r="GPO72" s="97"/>
      <c r="GPP72" s="97"/>
      <c r="GPQ72" s="145"/>
      <c r="GPR72" s="179"/>
      <c r="GPS72" s="108"/>
      <c r="GPT72" s="63"/>
      <c r="GPU72" s="103"/>
      <c r="GPV72" s="104"/>
      <c r="GPW72" s="105"/>
      <c r="GPX72" s="97"/>
      <c r="GPY72" s="79"/>
      <c r="GPZ72" s="79"/>
      <c r="GQA72" s="137"/>
      <c r="GQB72" s="96"/>
      <c r="GQC72" s="80"/>
      <c r="GQD72" s="80"/>
      <c r="GQE72" s="80"/>
      <c r="GQF72" s="102"/>
      <c r="GQG72" s="62"/>
      <c r="GQH72" s="98"/>
      <c r="GQI72" s="97"/>
      <c r="GQJ72" s="97"/>
      <c r="GQK72" s="97"/>
      <c r="GQL72" s="104"/>
      <c r="GQM72" s="97"/>
      <c r="GQN72" s="97"/>
      <c r="GQO72" s="97"/>
      <c r="GQP72" s="145"/>
      <c r="GQQ72" s="179"/>
      <c r="GQR72" s="108"/>
      <c r="GQS72" s="63"/>
      <c r="GQT72" s="103"/>
      <c r="GQU72" s="104"/>
      <c r="GQV72" s="105"/>
      <c r="GQW72" s="97"/>
      <c r="GQX72" s="79"/>
      <c r="GQY72" s="79"/>
      <c r="GQZ72" s="137"/>
      <c r="GRA72" s="96"/>
      <c r="GRB72" s="80"/>
      <c r="GRC72" s="80"/>
      <c r="GRD72" s="80"/>
      <c r="GRE72" s="102"/>
      <c r="GRF72" s="62"/>
      <c r="GRG72" s="98"/>
      <c r="GRH72" s="97"/>
      <c r="GRI72" s="97"/>
      <c r="GRJ72" s="97"/>
      <c r="GRK72" s="104"/>
      <c r="GRL72" s="97"/>
      <c r="GRM72" s="97"/>
      <c r="GRN72" s="97"/>
      <c r="GRO72" s="145"/>
      <c r="GRP72" s="179"/>
      <c r="GRQ72" s="108"/>
      <c r="GRR72" s="63"/>
      <c r="GRS72" s="103"/>
      <c r="GRT72" s="104"/>
      <c r="GRU72" s="105"/>
      <c r="GRV72" s="97"/>
      <c r="GRW72" s="79"/>
      <c r="GRX72" s="79"/>
      <c r="GRY72" s="137"/>
      <c r="GRZ72" s="96"/>
      <c r="GSA72" s="80"/>
      <c r="GSB72" s="80"/>
      <c r="GSC72" s="80"/>
      <c r="GSD72" s="102"/>
      <c r="GSE72" s="62"/>
      <c r="GSF72" s="98"/>
      <c r="GSG72" s="97"/>
      <c r="GSH72" s="97"/>
      <c r="GSI72" s="97"/>
      <c r="GSJ72" s="104"/>
      <c r="GSK72" s="97"/>
      <c r="GSL72" s="97"/>
      <c r="GSM72" s="97"/>
      <c r="GSN72" s="145"/>
      <c r="GSO72" s="179"/>
      <c r="GSP72" s="108"/>
      <c r="GSQ72" s="63"/>
      <c r="GSR72" s="103"/>
      <c r="GSS72" s="104"/>
      <c r="GST72" s="105"/>
      <c r="GSU72" s="97"/>
      <c r="GSV72" s="79"/>
      <c r="GSW72" s="79"/>
      <c r="GSX72" s="137"/>
      <c r="GSY72" s="96"/>
      <c r="GSZ72" s="80"/>
      <c r="GTA72" s="80"/>
      <c r="GTB72" s="80"/>
      <c r="GTC72" s="102"/>
      <c r="GTD72" s="62"/>
      <c r="GTE72" s="98"/>
      <c r="GTF72" s="97"/>
      <c r="GTG72" s="97"/>
      <c r="GTH72" s="97"/>
      <c r="GTI72" s="104"/>
      <c r="GTJ72" s="97"/>
      <c r="GTK72" s="97"/>
      <c r="GTL72" s="97"/>
      <c r="GTM72" s="145"/>
      <c r="GTN72" s="179"/>
      <c r="GTO72" s="108"/>
      <c r="GTP72" s="63"/>
      <c r="GTQ72" s="103"/>
      <c r="GTR72" s="104"/>
      <c r="GTS72" s="105"/>
      <c r="GTT72" s="97"/>
      <c r="GTU72" s="79"/>
      <c r="GTV72" s="79"/>
      <c r="GTW72" s="137"/>
      <c r="GTX72" s="96"/>
      <c r="GTY72" s="80"/>
      <c r="GTZ72" s="80"/>
      <c r="GUA72" s="80"/>
      <c r="GUB72" s="102"/>
      <c r="GUC72" s="62"/>
      <c r="GUD72" s="98"/>
      <c r="GUE72" s="97"/>
      <c r="GUF72" s="97"/>
      <c r="GUG72" s="97"/>
      <c r="GUH72" s="104"/>
      <c r="GUI72" s="97"/>
      <c r="GUJ72" s="97"/>
      <c r="GUK72" s="97"/>
      <c r="GUL72" s="145"/>
      <c r="GUM72" s="179"/>
      <c r="GUN72" s="108"/>
      <c r="GUO72" s="63"/>
      <c r="GUP72" s="103"/>
      <c r="GUQ72" s="104"/>
      <c r="GUR72" s="105"/>
      <c r="GUS72" s="97"/>
      <c r="GUT72" s="79"/>
      <c r="GUU72" s="79"/>
      <c r="GUV72" s="137"/>
      <c r="GUW72" s="96"/>
      <c r="GUX72" s="80"/>
      <c r="GUY72" s="80"/>
      <c r="GUZ72" s="80"/>
      <c r="GVA72" s="102"/>
      <c r="GVB72" s="62"/>
      <c r="GVC72" s="98"/>
      <c r="GVD72" s="97"/>
      <c r="GVE72" s="97"/>
      <c r="GVF72" s="97"/>
      <c r="GVG72" s="104"/>
      <c r="GVH72" s="97"/>
      <c r="GVI72" s="97"/>
      <c r="GVJ72" s="97"/>
      <c r="GVK72" s="145"/>
      <c r="GVL72" s="179"/>
      <c r="GVM72" s="108"/>
      <c r="GVN72" s="63"/>
      <c r="GVO72" s="103"/>
      <c r="GVP72" s="104"/>
      <c r="GVQ72" s="105"/>
      <c r="GVR72" s="97"/>
      <c r="GVS72" s="79"/>
      <c r="GVT72" s="79"/>
      <c r="GVU72" s="137"/>
      <c r="GVV72" s="96"/>
      <c r="GVW72" s="80"/>
      <c r="GVX72" s="80"/>
      <c r="GVY72" s="80"/>
      <c r="GVZ72" s="102"/>
      <c r="GWA72" s="62"/>
      <c r="GWB72" s="98"/>
      <c r="GWC72" s="97"/>
      <c r="GWD72" s="97"/>
      <c r="GWE72" s="97"/>
      <c r="GWF72" s="104"/>
      <c r="GWG72" s="97"/>
      <c r="GWH72" s="97"/>
      <c r="GWI72" s="97"/>
      <c r="GWJ72" s="145"/>
      <c r="GWK72" s="179"/>
      <c r="GWL72" s="108"/>
      <c r="GWM72" s="63"/>
      <c r="GWN72" s="103"/>
      <c r="GWO72" s="104"/>
      <c r="GWP72" s="105"/>
      <c r="GWQ72" s="97"/>
      <c r="GWR72" s="79"/>
      <c r="GWS72" s="79"/>
      <c r="GWT72" s="137"/>
      <c r="GWU72" s="96"/>
      <c r="GWV72" s="80"/>
      <c r="GWW72" s="80"/>
      <c r="GWX72" s="80"/>
      <c r="GWY72" s="102"/>
      <c r="GWZ72" s="62"/>
      <c r="GXA72" s="98"/>
      <c r="GXB72" s="97"/>
      <c r="GXC72" s="97"/>
      <c r="GXD72" s="97"/>
      <c r="GXE72" s="104"/>
      <c r="GXF72" s="97"/>
      <c r="GXG72" s="97"/>
      <c r="GXH72" s="97"/>
      <c r="GXI72" s="145"/>
      <c r="GXJ72" s="179"/>
      <c r="GXK72" s="108"/>
      <c r="GXL72" s="63"/>
      <c r="GXM72" s="103"/>
      <c r="GXN72" s="104"/>
      <c r="GXO72" s="105"/>
      <c r="GXP72" s="97"/>
      <c r="GXQ72" s="79"/>
      <c r="GXR72" s="79"/>
      <c r="GXS72" s="137"/>
      <c r="GXT72" s="96"/>
      <c r="GXU72" s="80"/>
      <c r="GXV72" s="80"/>
      <c r="GXW72" s="80"/>
      <c r="GXX72" s="102"/>
      <c r="GXY72" s="62"/>
      <c r="GXZ72" s="98"/>
      <c r="GYA72" s="97"/>
      <c r="GYB72" s="97"/>
      <c r="GYC72" s="97"/>
      <c r="GYD72" s="104"/>
      <c r="GYE72" s="97"/>
      <c r="GYF72" s="97"/>
      <c r="GYG72" s="97"/>
      <c r="GYH72" s="145"/>
      <c r="GYI72" s="179"/>
      <c r="GYJ72" s="108"/>
      <c r="GYK72" s="63"/>
      <c r="GYL72" s="103"/>
      <c r="GYM72" s="104"/>
      <c r="GYN72" s="105"/>
      <c r="GYO72" s="97"/>
      <c r="GYP72" s="79"/>
      <c r="GYQ72" s="79"/>
      <c r="GYR72" s="137"/>
      <c r="GYS72" s="96"/>
      <c r="GYT72" s="80"/>
      <c r="GYU72" s="80"/>
      <c r="GYV72" s="80"/>
      <c r="GYW72" s="102"/>
      <c r="GYX72" s="62"/>
      <c r="GYY72" s="98"/>
      <c r="GYZ72" s="97"/>
      <c r="GZA72" s="97"/>
      <c r="GZB72" s="97"/>
      <c r="GZC72" s="104"/>
      <c r="GZD72" s="97"/>
      <c r="GZE72" s="97"/>
      <c r="GZF72" s="97"/>
      <c r="GZG72" s="145"/>
      <c r="GZH72" s="179"/>
      <c r="GZI72" s="108"/>
      <c r="GZJ72" s="63"/>
      <c r="GZK72" s="103"/>
      <c r="GZL72" s="104"/>
      <c r="GZM72" s="105"/>
      <c r="GZN72" s="97"/>
      <c r="GZO72" s="79"/>
      <c r="GZP72" s="79"/>
      <c r="GZQ72" s="137"/>
      <c r="GZR72" s="96"/>
      <c r="GZS72" s="80"/>
      <c r="GZT72" s="80"/>
      <c r="GZU72" s="80"/>
      <c r="GZV72" s="102"/>
      <c r="GZW72" s="62"/>
      <c r="GZX72" s="98"/>
      <c r="GZY72" s="97"/>
      <c r="GZZ72" s="97"/>
      <c r="HAA72" s="97"/>
      <c r="HAB72" s="104"/>
      <c r="HAC72" s="97"/>
      <c r="HAD72" s="97"/>
      <c r="HAE72" s="97"/>
      <c r="HAF72" s="145"/>
      <c r="HAG72" s="179"/>
      <c r="HAH72" s="108"/>
      <c r="HAI72" s="63"/>
      <c r="HAJ72" s="103"/>
      <c r="HAK72" s="104"/>
      <c r="HAL72" s="105"/>
      <c r="HAM72" s="97"/>
      <c r="HAN72" s="79"/>
      <c r="HAO72" s="79"/>
      <c r="HAP72" s="137"/>
      <c r="HAQ72" s="96"/>
      <c r="HAR72" s="80"/>
      <c r="HAS72" s="80"/>
      <c r="HAT72" s="80"/>
      <c r="HAU72" s="102"/>
      <c r="HAV72" s="62"/>
      <c r="HAW72" s="98"/>
      <c r="HAX72" s="97"/>
      <c r="HAY72" s="97"/>
      <c r="HAZ72" s="97"/>
      <c r="HBA72" s="104"/>
      <c r="HBB72" s="97"/>
      <c r="HBC72" s="97"/>
      <c r="HBD72" s="97"/>
      <c r="HBE72" s="145"/>
      <c r="HBF72" s="179"/>
      <c r="HBG72" s="108"/>
      <c r="HBH72" s="63"/>
      <c r="HBI72" s="103"/>
      <c r="HBJ72" s="104"/>
      <c r="HBK72" s="105"/>
      <c r="HBL72" s="97"/>
      <c r="HBM72" s="79"/>
      <c r="HBN72" s="79"/>
      <c r="HBO72" s="137"/>
      <c r="HBP72" s="96"/>
      <c r="HBQ72" s="80"/>
      <c r="HBR72" s="80"/>
      <c r="HBS72" s="80"/>
      <c r="HBT72" s="102"/>
      <c r="HBU72" s="62"/>
      <c r="HBV72" s="98"/>
      <c r="HBW72" s="97"/>
      <c r="HBX72" s="97"/>
      <c r="HBY72" s="97"/>
      <c r="HBZ72" s="104"/>
      <c r="HCA72" s="97"/>
      <c r="HCB72" s="97"/>
      <c r="HCC72" s="97"/>
      <c r="HCD72" s="145"/>
      <c r="HCE72" s="179"/>
      <c r="HCF72" s="108"/>
      <c r="HCG72" s="63"/>
      <c r="HCH72" s="103"/>
      <c r="HCI72" s="104"/>
      <c r="HCJ72" s="105"/>
      <c r="HCK72" s="97"/>
      <c r="HCL72" s="79"/>
      <c r="HCM72" s="79"/>
      <c r="HCN72" s="137"/>
      <c r="HCO72" s="96"/>
      <c r="HCP72" s="80"/>
      <c r="HCQ72" s="80"/>
      <c r="HCR72" s="80"/>
      <c r="HCS72" s="102"/>
      <c r="HCT72" s="62"/>
      <c r="HCU72" s="98"/>
      <c r="HCV72" s="97"/>
      <c r="HCW72" s="97"/>
      <c r="HCX72" s="97"/>
      <c r="HCY72" s="104"/>
      <c r="HCZ72" s="97"/>
      <c r="HDA72" s="97"/>
      <c r="HDB72" s="97"/>
      <c r="HDC72" s="145"/>
      <c r="HDD72" s="179"/>
      <c r="HDE72" s="108"/>
      <c r="HDF72" s="63"/>
      <c r="HDG72" s="103"/>
      <c r="HDH72" s="104"/>
      <c r="HDI72" s="105"/>
      <c r="HDJ72" s="97"/>
      <c r="HDK72" s="79"/>
      <c r="HDL72" s="79"/>
      <c r="HDM72" s="137"/>
      <c r="HDN72" s="96"/>
      <c r="HDO72" s="80"/>
      <c r="HDP72" s="80"/>
      <c r="HDQ72" s="80"/>
      <c r="HDR72" s="102"/>
      <c r="HDS72" s="62"/>
      <c r="HDT72" s="98"/>
      <c r="HDU72" s="97"/>
      <c r="HDV72" s="97"/>
      <c r="HDW72" s="97"/>
      <c r="HDX72" s="104"/>
      <c r="HDY72" s="97"/>
      <c r="HDZ72" s="97"/>
      <c r="HEA72" s="97"/>
      <c r="HEB72" s="145"/>
      <c r="HEC72" s="179"/>
      <c r="HED72" s="108"/>
      <c r="HEE72" s="63"/>
      <c r="HEF72" s="103"/>
      <c r="HEG72" s="104"/>
      <c r="HEH72" s="105"/>
      <c r="HEI72" s="97"/>
      <c r="HEJ72" s="79"/>
      <c r="HEK72" s="79"/>
      <c r="HEL72" s="137"/>
      <c r="HEM72" s="96"/>
      <c r="HEN72" s="80"/>
      <c r="HEO72" s="80"/>
      <c r="HEP72" s="80"/>
      <c r="HEQ72" s="102"/>
      <c r="HER72" s="62"/>
      <c r="HES72" s="98"/>
      <c r="HET72" s="97"/>
      <c r="HEU72" s="97"/>
      <c r="HEV72" s="97"/>
      <c r="HEW72" s="104"/>
      <c r="HEX72" s="97"/>
      <c r="HEY72" s="97"/>
      <c r="HEZ72" s="97"/>
      <c r="HFA72" s="145"/>
      <c r="HFB72" s="179"/>
      <c r="HFC72" s="108"/>
      <c r="HFD72" s="63"/>
      <c r="HFE72" s="103"/>
      <c r="HFF72" s="104"/>
      <c r="HFG72" s="105"/>
      <c r="HFH72" s="97"/>
      <c r="HFI72" s="79"/>
      <c r="HFJ72" s="79"/>
      <c r="HFK72" s="137"/>
      <c r="HFL72" s="96"/>
      <c r="HFM72" s="80"/>
      <c r="HFN72" s="80"/>
      <c r="HFO72" s="80"/>
      <c r="HFP72" s="102"/>
      <c r="HFQ72" s="62"/>
      <c r="HFR72" s="98"/>
      <c r="HFS72" s="97"/>
      <c r="HFT72" s="97"/>
      <c r="HFU72" s="97"/>
      <c r="HFV72" s="104"/>
      <c r="HFW72" s="97"/>
      <c r="HFX72" s="97"/>
      <c r="HFY72" s="97"/>
      <c r="HFZ72" s="145"/>
      <c r="HGA72" s="179"/>
      <c r="HGB72" s="108"/>
      <c r="HGC72" s="63"/>
      <c r="HGD72" s="103"/>
      <c r="HGE72" s="104"/>
      <c r="HGF72" s="105"/>
      <c r="HGG72" s="97"/>
      <c r="HGH72" s="79"/>
      <c r="HGI72" s="79"/>
      <c r="HGJ72" s="137"/>
      <c r="HGK72" s="96"/>
      <c r="HGL72" s="80"/>
      <c r="HGM72" s="80"/>
      <c r="HGN72" s="80"/>
      <c r="HGO72" s="102"/>
      <c r="HGP72" s="62"/>
      <c r="HGQ72" s="98"/>
      <c r="HGR72" s="97"/>
      <c r="HGS72" s="97"/>
      <c r="HGT72" s="97"/>
      <c r="HGU72" s="104"/>
      <c r="HGV72" s="97"/>
      <c r="HGW72" s="97"/>
      <c r="HGX72" s="97"/>
      <c r="HGY72" s="145"/>
      <c r="HGZ72" s="179"/>
      <c r="HHA72" s="108"/>
      <c r="HHB72" s="63"/>
      <c r="HHC72" s="103"/>
      <c r="HHD72" s="104"/>
      <c r="HHE72" s="105"/>
      <c r="HHF72" s="97"/>
      <c r="HHG72" s="79"/>
      <c r="HHH72" s="79"/>
      <c r="HHI72" s="137"/>
      <c r="HHJ72" s="96"/>
      <c r="HHK72" s="80"/>
      <c r="HHL72" s="80"/>
      <c r="HHM72" s="80"/>
      <c r="HHN72" s="102"/>
      <c r="HHO72" s="62"/>
      <c r="HHP72" s="98"/>
      <c r="HHQ72" s="97"/>
      <c r="HHR72" s="97"/>
      <c r="HHS72" s="97"/>
      <c r="HHT72" s="104"/>
      <c r="HHU72" s="97"/>
      <c r="HHV72" s="97"/>
      <c r="HHW72" s="97"/>
      <c r="HHX72" s="145"/>
      <c r="HHY72" s="179"/>
      <c r="HHZ72" s="108"/>
      <c r="HIA72" s="63"/>
      <c r="HIB72" s="103"/>
      <c r="HIC72" s="104"/>
      <c r="HID72" s="105"/>
      <c r="HIE72" s="97"/>
      <c r="HIF72" s="79"/>
      <c r="HIG72" s="79"/>
      <c r="HIH72" s="137"/>
      <c r="HII72" s="96"/>
      <c r="HIJ72" s="80"/>
      <c r="HIK72" s="80"/>
      <c r="HIL72" s="80"/>
      <c r="HIM72" s="102"/>
      <c r="HIN72" s="62"/>
      <c r="HIO72" s="98"/>
      <c r="HIP72" s="97"/>
      <c r="HIQ72" s="97"/>
      <c r="HIR72" s="97"/>
      <c r="HIS72" s="104"/>
      <c r="HIT72" s="97"/>
      <c r="HIU72" s="97"/>
      <c r="HIV72" s="97"/>
      <c r="HIW72" s="145"/>
      <c r="HIX72" s="179"/>
      <c r="HIY72" s="108"/>
      <c r="HIZ72" s="63"/>
      <c r="HJA72" s="103"/>
      <c r="HJB72" s="104"/>
      <c r="HJC72" s="105"/>
      <c r="HJD72" s="97"/>
      <c r="HJE72" s="79"/>
      <c r="HJF72" s="79"/>
      <c r="HJG72" s="137"/>
      <c r="HJH72" s="96"/>
      <c r="HJI72" s="80"/>
      <c r="HJJ72" s="80"/>
      <c r="HJK72" s="80"/>
      <c r="HJL72" s="102"/>
      <c r="HJM72" s="62"/>
      <c r="HJN72" s="98"/>
      <c r="HJO72" s="97"/>
      <c r="HJP72" s="97"/>
      <c r="HJQ72" s="97"/>
      <c r="HJR72" s="104"/>
      <c r="HJS72" s="97"/>
      <c r="HJT72" s="97"/>
      <c r="HJU72" s="97"/>
      <c r="HJV72" s="145"/>
      <c r="HJW72" s="179"/>
      <c r="HJX72" s="108"/>
      <c r="HJY72" s="63"/>
      <c r="HJZ72" s="103"/>
      <c r="HKA72" s="104"/>
      <c r="HKB72" s="105"/>
      <c r="HKC72" s="97"/>
      <c r="HKD72" s="79"/>
      <c r="HKE72" s="79"/>
      <c r="HKF72" s="137"/>
      <c r="HKG72" s="96"/>
      <c r="HKH72" s="80"/>
      <c r="HKI72" s="80"/>
      <c r="HKJ72" s="80"/>
      <c r="HKK72" s="102"/>
      <c r="HKL72" s="62"/>
      <c r="HKM72" s="98"/>
      <c r="HKN72" s="97"/>
      <c r="HKO72" s="97"/>
      <c r="HKP72" s="97"/>
      <c r="HKQ72" s="104"/>
      <c r="HKR72" s="97"/>
      <c r="HKS72" s="97"/>
      <c r="HKT72" s="97"/>
      <c r="HKU72" s="145"/>
      <c r="HKV72" s="179"/>
      <c r="HKW72" s="108"/>
      <c r="HKX72" s="63"/>
      <c r="HKY72" s="103"/>
      <c r="HKZ72" s="104"/>
      <c r="HLA72" s="105"/>
      <c r="HLB72" s="97"/>
      <c r="HLC72" s="79"/>
      <c r="HLD72" s="79"/>
      <c r="HLE72" s="137"/>
      <c r="HLF72" s="96"/>
      <c r="HLG72" s="80"/>
      <c r="HLH72" s="80"/>
      <c r="HLI72" s="80"/>
      <c r="HLJ72" s="102"/>
      <c r="HLK72" s="62"/>
      <c r="HLL72" s="98"/>
      <c r="HLM72" s="97"/>
      <c r="HLN72" s="97"/>
      <c r="HLO72" s="97"/>
      <c r="HLP72" s="104"/>
      <c r="HLQ72" s="97"/>
      <c r="HLR72" s="97"/>
      <c r="HLS72" s="97"/>
      <c r="HLT72" s="145"/>
      <c r="HLU72" s="179"/>
      <c r="HLV72" s="108"/>
      <c r="HLW72" s="63"/>
      <c r="HLX72" s="103"/>
      <c r="HLY72" s="104"/>
      <c r="HLZ72" s="105"/>
      <c r="HMA72" s="97"/>
      <c r="HMB72" s="79"/>
      <c r="HMC72" s="79"/>
      <c r="HMD72" s="137"/>
      <c r="HME72" s="96"/>
      <c r="HMF72" s="80"/>
      <c r="HMG72" s="80"/>
      <c r="HMH72" s="80"/>
      <c r="HMI72" s="102"/>
      <c r="HMJ72" s="62"/>
      <c r="HMK72" s="98"/>
      <c r="HML72" s="97"/>
      <c r="HMM72" s="97"/>
      <c r="HMN72" s="97"/>
      <c r="HMO72" s="104"/>
      <c r="HMP72" s="97"/>
      <c r="HMQ72" s="97"/>
      <c r="HMR72" s="97"/>
      <c r="HMS72" s="145"/>
      <c r="HMT72" s="179"/>
      <c r="HMU72" s="108"/>
      <c r="HMV72" s="63"/>
      <c r="HMW72" s="103"/>
      <c r="HMX72" s="104"/>
      <c r="HMY72" s="105"/>
      <c r="HMZ72" s="97"/>
      <c r="HNA72" s="79"/>
      <c r="HNB72" s="79"/>
      <c r="HNC72" s="137"/>
      <c r="HND72" s="96"/>
      <c r="HNE72" s="80"/>
      <c r="HNF72" s="80"/>
      <c r="HNG72" s="80"/>
      <c r="HNH72" s="102"/>
      <c r="HNI72" s="62"/>
      <c r="HNJ72" s="98"/>
      <c r="HNK72" s="97"/>
      <c r="HNL72" s="97"/>
      <c r="HNM72" s="97"/>
      <c r="HNN72" s="104"/>
      <c r="HNO72" s="97"/>
      <c r="HNP72" s="97"/>
      <c r="HNQ72" s="97"/>
      <c r="HNR72" s="145"/>
      <c r="HNS72" s="179"/>
      <c r="HNT72" s="108"/>
      <c r="HNU72" s="63"/>
      <c r="HNV72" s="103"/>
      <c r="HNW72" s="104"/>
      <c r="HNX72" s="105"/>
      <c r="HNY72" s="97"/>
      <c r="HNZ72" s="79"/>
      <c r="HOA72" s="79"/>
      <c r="HOB72" s="137"/>
      <c r="HOC72" s="96"/>
      <c r="HOD72" s="80"/>
      <c r="HOE72" s="80"/>
      <c r="HOF72" s="80"/>
      <c r="HOG72" s="102"/>
      <c r="HOH72" s="62"/>
      <c r="HOI72" s="98"/>
      <c r="HOJ72" s="97"/>
      <c r="HOK72" s="97"/>
      <c r="HOL72" s="97"/>
      <c r="HOM72" s="104"/>
      <c r="HON72" s="97"/>
      <c r="HOO72" s="97"/>
      <c r="HOP72" s="97"/>
      <c r="HOQ72" s="145"/>
      <c r="HOR72" s="179"/>
      <c r="HOS72" s="108"/>
      <c r="HOT72" s="63"/>
      <c r="HOU72" s="103"/>
      <c r="HOV72" s="104"/>
      <c r="HOW72" s="105"/>
      <c r="HOX72" s="97"/>
      <c r="HOY72" s="79"/>
      <c r="HOZ72" s="79"/>
      <c r="HPA72" s="137"/>
      <c r="HPB72" s="96"/>
      <c r="HPC72" s="80"/>
      <c r="HPD72" s="80"/>
      <c r="HPE72" s="80"/>
      <c r="HPF72" s="102"/>
      <c r="HPG72" s="62"/>
      <c r="HPH72" s="98"/>
      <c r="HPI72" s="97"/>
      <c r="HPJ72" s="97"/>
      <c r="HPK72" s="97"/>
      <c r="HPL72" s="104"/>
      <c r="HPM72" s="97"/>
      <c r="HPN72" s="97"/>
      <c r="HPO72" s="97"/>
      <c r="HPP72" s="145"/>
      <c r="HPQ72" s="179"/>
      <c r="HPR72" s="108"/>
      <c r="HPS72" s="63"/>
      <c r="HPT72" s="103"/>
      <c r="HPU72" s="104"/>
      <c r="HPV72" s="105"/>
      <c r="HPW72" s="97"/>
      <c r="HPX72" s="79"/>
      <c r="HPY72" s="79"/>
      <c r="HPZ72" s="137"/>
      <c r="HQA72" s="96"/>
      <c r="HQB72" s="80"/>
      <c r="HQC72" s="80"/>
      <c r="HQD72" s="80"/>
      <c r="HQE72" s="102"/>
      <c r="HQF72" s="62"/>
      <c r="HQG72" s="98"/>
      <c r="HQH72" s="97"/>
      <c r="HQI72" s="97"/>
      <c r="HQJ72" s="97"/>
      <c r="HQK72" s="104"/>
      <c r="HQL72" s="97"/>
      <c r="HQM72" s="97"/>
      <c r="HQN72" s="97"/>
      <c r="HQO72" s="145"/>
      <c r="HQP72" s="179"/>
      <c r="HQQ72" s="108"/>
      <c r="HQR72" s="63"/>
      <c r="HQS72" s="103"/>
      <c r="HQT72" s="104"/>
      <c r="HQU72" s="105"/>
      <c r="HQV72" s="97"/>
      <c r="HQW72" s="79"/>
      <c r="HQX72" s="79"/>
      <c r="HQY72" s="137"/>
      <c r="HQZ72" s="96"/>
      <c r="HRA72" s="80"/>
      <c r="HRB72" s="80"/>
      <c r="HRC72" s="80"/>
      <c r="HRD72" s="102"/>
      <c r="HRE72" s="62"/>
      <c r="HRF72" s="98"/>
      <c r="HRG72" s="97"/>
      <c r="HRH72" s="97"/>
      <c r="HRI72" s="97"/>
      <c r="HRJ72" s="104"/>
      <c r="HRK72" s="97"/>
      <c r="HRL72" s="97"/>
      <c r="HRM72" s="97"/>
      <c r="HRN72" s="145"/>
      <c r="HRO72" s="179"/>
      <c r="HRP72" s="108"/>
      <c r="HRQ72" s="63"/>
      <c r="HRR72" s="103"/>
      <c r="HRS72" s="104"/>
      <c r="HRT72" s="105"/>
      <c r="HRU72" s="97"/>
      <c r="HRV72" s="79"/>
      <c r="HRW72" s="79"/>
      <c r="HRX72" s="137"/>
      <c r="HRY72" s="96"/>
      <c r="HRZ72" s="80"/>
      <c r="HSA72" s="80"/>
      <c r="HSB72" s="80"/>
      <c r="HSC72" s="102"/>
      <c r="HSD72" s="62"/>
      <c r="HSE72" s="98"/>
      <c r="HSF72" s="97"/>
      <c r="HSG72" s="97"/>
      <c r="HSH72" s="97"/>
      <c r="HSI72" s="104"/>
      <c r="HSJ72" s="97"/>
      <c r="HSK72" s="97"/>
      <c r="HSL72" s="97"/>
      <c r="HSM72" s="145"/>
      <c r="HSN72" s="179"/>
      <c r="HSO72" s="108"/>
      <c r="HSP72" s="63"/>
      <c r="HSQ72" s="103"/>
      <c r="HSR72" s="104"/>
      <c r="HSS72" s="105"/>
      <c r="HST72" s="97"/>
      <c r="HSU72" s="79"/>
      <c r="HSV72" s="79"/>
      <c r="HSW72" s="137"/>
      <c r="HSX72" s="96"/>
      <c r="HSY72" s="80"/>
      <c r="HSZ72" s="80"/>
      <c r="HTA72" s="80"/>
      <c r="HTB72" s="102"/>
      <c r="HTC72" s="62"/>
      <c r="HTD72" s="98"/>
      <c r="HTE72" s="97"/>
      <c r="HTF72" s="97"/>
      <c r="HTG72" s="97"/>
      <c r="HTH72" s="104"/>
      <c r="HTI72" s="97"/>
      <c r="HTJ72" s="97"/>
      <c r="HTK72" s="97"/>
      <c r="HTL72" s="145"/>
      <c r="HTM72" s="179"/>
      <c r="HTN72" s="108"/>
      <c r="HTO72" s="63"/>
      <c r="HTP72" s="103"/>
      <c r="HTQ72" s="104"/>
      <c r="HTR72" s="105"/>
      <c r="HTS72" s="97"/>
      <c r="HTT72" s="79"/>
      <c r="HTU72" s="79"/>
      <c r="HTV72" s="137"/>
      <c r="HTW72" s="96"/>
      <c r="HTX72" s="80"/>
      <c r="HTY72" s="80"/>
      <c r="HTZ72" s="80"/>
      <c r="HUA72" s="102"/>
      <c r="HUB72" s="62"/>
      <c r="HUC72" s="98"/>
      <c r="HUD72" s="97"/>
      <c r="HUE72" s="97"/>
      <c r="HUF72" s="97"/>
      <c r="HUG72" s="104"/>
      <c r="HUH72" s="97"/>
      <c r="HUI72" s="97"/>
      <c r="HUJ72" s="97"/>
      <c r="HUK72" s="145"/>
      <c r="HUL72" s="179"/>
      <c r="HUM72" s="108"/>
      <c r="HUN72" s="63"/>
      <c r="HUO72" s="103"/>
      <c r="HUP72" s="104"/>
      <c r="HUQ72" s="105"/>
      <c r="HUR72" s="97"/>
      <c r="HUS72" s="79"/>
      <c r="HUT72" s="79"/>
      <c r="HUU72" s="137"/>
      <c r="HUV72" s="96"/>
      <c r="HUW72" s="80"/>
      <c r="HUX72" s="80"/>
      <c r="HUY72" s="80"/>
      <c r="HUZ72" s="102"/>
      <c r="HVA72" s="62"/>
      <c r="HVB72" s="98"/>
      <c r="HVC72" s="97"/>
      <c r="HVD72" s="97"/>
      <c r="HVE72" s="97"/>
      <c r="HVF72" s="104"/>
      <c r="HVG72" s="97"/>
      <c r="HVH72" s="97"/>
      <c r="HVI72" s="97"/>
      <c r="HVJ72" s="145"/>
      <c r="HVK72" s="179"/>
      <c r="HVL72" s="108"/>
      <c r="HVM72" s="63"/>
      <c r="HVN72" s="103"/>
      <c r="HVO72" s="104"/>
      <c r="HVP72" s="105"/>
      <c r="HVQ72" s="97"/>
      <c r="HVR72" s="79"/>
      <c r="HVS72" s="79"/>
      <c r="HVT72" s="137"/>
      <c r="HVU72" s="96"/>
      <c r="HVV72" s="80"/>
      <c r="HVW72" s="80"/>
      <c r="HVX72" s="80"/>
      <c r="HVY72" s="102"/>
      <c r="HVZ72" s="62"/>
      <c r="HWA72" s="98"/>
      <c r="HWB72" s="97"/>
      <c r="HWC72" s="97"/>
      <c r="HWD72" s="97"/>
      <c r="HWE72" s="104"/>
      <c r="HWF72" s="97"/>
      <c r="HWG72" s="97"/>
      <c r="HWH72" s="97"/>
      <c r="HWI72" s="145"/>
      <c r="HWJ72" s="179"/>
      <c r="HWK72" s="108"/>
      <c r="HWL72" s="63"/>
      <c r="HWM72" s="103"/>
      <c r="HWN72" s="104"/>
      <c r="HWO72" s="105"/>
      <c r="HWP72" s="97"/>
      <c r="HWQ72" s="79"/>
      <c r="HWR72" s="79"/>
      <c r="HWS72" s="137"/>
      <c r="HWT72" s="96"/>
      <c r="HWU72" s="80"/>
      <c r="HWV72" s="80"/>
      <c r="HWW72" s="80"/>
      <c r="HWX72" s="102"/>
      <c r="HWY72" s="62"/>
      <c r="HWZ72" s="98"/>
      <c r="HXA72" s="97"/>
      <c r="HXB72" s="97"/>
      <c r="HXC72" s="97"/>
      <c r="HXD72" s="104"/>
      <c r="HXE72" s="97"/>
      <c r="HXF72" s="97"/>
      <c r="HXG72" s="97"/>
      <c r="HXH72" s="145"/>
      <c r="HXI72" s="179"/>
      <c r="HXJ72" s="108"/>
      <c r="HXK72" s="63"/>
      <c r="HXL72" s="103"/>
      <c r="HXM72" s="104"/>
      <c r="HXN72" s="105"/>
      <c r="HXO72" s="97"/>
      <c r="HXP72" s="79"/>
      <c r="HXQ72" s="79"/>
      <c r="HXR72" s="137"/>
      <c r="HXS72" s="96"/>
      <c r="HXT72" s="80"/>
      <c r="HXU72" s="80"/>
      <c r="HXV72" s="80"/>
      <c r="HXW72" s="102"/>
      <c r="HXX72" s="62"/>
      <c r="HXY72" s="98"/>
      <c r="HXZ72" s="97"/>
      <c r="HYA72" s="97"/>
      <c r="HYB72" s="97"/>
      <c r="HYC72" s="104"/>
      <c r="HYD72" s="97"/>
      <c r="HYE72" s="97"/>
      <c r="HYF72" s="97"/>
      <c r="HYG72" s="145"/>
      <c r="HYH72" s="179"/>
      <c r="HYI72" s="108"/>
      <c r="HYJ72" s="63"/>
      <c r="HYK72" s="103"/>
      <c r="HYL72" s="104"/>
      <c r="HYM72" s="105"/>
      <c r="HYN72" s="97"/>
      <c r="HYO72" s="79"/>
      <c r="HYP72" s="79"/>
      <c r="HYQ72" s="137"/>
      <c r="HYR72" s="96"/>
      <c r="HYS72" s="80"/>
      <c r="HYT72" s="80"/>
      <c r="HYU72" s="80"/>
      <c r="HYV72" s="102"/>
      <c r="HYW72" s="62"/>
      <c r="HYX72" s="98"/>
      <c r="HYY72" s="97"/>
      <c r="HYZ72" s="97"/>
      <c r="HZA72" s="97"/>
      <c r="HZB72" s="104"/>
      <c r="HZC72" s="97"/>
      <c r="HZD72" s="97"/>
      <c r="HZE72" s="97"/>
      <c r="HZF72" s="145"/>
      <c r="HZG72" s="179"/>
      <c r="HZH72" s="108"/>
      <c r="HZI72" s="63"/>
      <c r="HZJ72" s="103"/>
      <c r="HZK72" s="104"/>
      <c r="HZL72" s="105"/>
      <c r="HZM72" s="97"/>
      <c r="HZN72" s="79"/>
      <c r="HZO72" s="79"/>
      <c r="HZP72" s="137"/>
      <c r="HZQ72" s="96"/>
      <c r="HZR72" s="80"/>
      <c r="HZS72" s="80"/>
      <c r="HZT72" s="80"/>
      <c r="HZU72" s="102"/>
      <c r="HZV72" s="62"/>
      <c r="HZW72" s="98"/>
      <c r="HZX72" s="97"/>
      <c r="HZY72" s="97"/>
      <c r="HZZ72" s="97"/>
      <c r="IAA72" s="104"/>
      <c r="IAB72" s="97"/>
      <c r="IAC72" s="97"/>
      <c r="IAD72" s="97"/>
      <c r="IAE72" s="145"/>
      <c r="IAF72" s="179"/>
      <c r="IAG72" s="108"/>
      <c r="IAH72" s="63"/>
      <c r="IAI72" s="103"/>
      <c r="IAJ72" s="104"/>
      <c r="IAK72" s="105"/>
      <c r="IAL72" s="97"/>
      <c r="IAM72" s="79"/>
      <c r="IAN72" s="79"/>
      <c r="IAO72" s="137"/>
      <c r="IAP72" s="96"/>
      <c r="IAQ72" s="80"/>
      <c r="IAR72" s="80"/>
      <c r="IAS72" s="80"/>
      <c r="IAT72" s="102"/>
      <c r="IAU72" s="62"/>
      <c r="IAV72" s="98"/>
      <c r="IAW72" s="97"/>
      <c r="IAX72" s="97"/>
      <c r="IAY72" s="97"/>
      <c r="IAZ72" s="104"/>
      <c r="IBA72" s="97"/>
      <c r="IBB72" s="97"/>
      <c r="IBC72" s="97"/>
      <c r="IBD72" s="145"/>
      <c r="IBE72" s="179"/>
      <c r="IBF72" s="108"/>
      <c r="IBG72" s="63"/>
      <c r="IBH72" s="103"/>
      <c r="IBI72" s="104"/>
      <c r="IBJ72" s="105"/>
      <c r="IBK72" s="97"/>
      <c r="IBL72" s="79"/>
      <c r="IBM72" s="79"/>
      <c r="IBN72" s="137"/>
      <c r="IBO72" s="96"/>
      <c r="IBP72" s="80"/>
      <c r="IBQ72" s="80"/>
      <c r="IBR72" s="80"/>
      <c r="IBS72" s="102"/>
      <c r="IBT72" s="62"/>
      <c r="IBU72" s="98"/>
      <c r="IBV72" s="97"/>
      <c r="IBW72" s="97"/>
      <c r="IBX72" s="97"/>
      <c r="IBY72" s="104"/>
      <c r="IBZ72" s="97"/>
      <c r="ICA72" s="97"/>
      <c r="ICB72" s="97"/>
      <c r="ICC72" s="145"/>
      <c r="ICD72" s="179"/>
      <c r="ICE72" s="108"/>
      <c r="ICF72" s="63"/>
      <c r="ICG72" s="103"/>
      <c r="ICH72" s="104"/>
      <c r="ICI72" s="105"/>
      <c r="ICJ72" s="97"/>
      <c r="ICK72" s="79"/>
      <c r="ICL72" s="79"/>
      <c r="ICM72" s="137"/>
      <c r="ICN72" s="96"/>
      <c r="ICO72" s="80"/>
      <c r="ICP72" s="80"/>
      <c r="ICQ72" s="80"/>
      <c r="ICR72" s="102"/>
      <c r="ICS72" s="62"/>
      <c r="ICT72" s="98"/>
      <c r="ICU72" s="97"/>
      <c r="ICV72" s="97"/>
      <c r="ICW72" s="97"/>
      <c r="ICX72" s="104"/>
      <c r="ICY72" s="97"/>
      <c r="ICZ72" s="97"/>
      <c r="IDA72" s="97"/>
      <c r="IDB72" s="145"/>
      <c r="IDC72" s="179"/>
      <c r="IDD72" s="108"/>
      <c r="IDE72" s="63"/>
      <c r="IDF72" s="103"/>
      <c r="IDG72" s="104"/>
      <c r="IDH72" s="105"/>
      <c r="IDI72" s="97"/>
      <c r="IDJ72" s="79"/>
      <c r="IDK72" s="79"/>
      <c r="IDL72" s="137"/>
      <c r="IDM72" s="96"/>
      <c r="IDN72" s="80"/>
      <c r="IDO72" s="80"/>
      <c r="IDP72" s="80"/>
      <c r="IDQ72" s="102"/>
      <c r="IDR72" s="62"/>
      <c r="IDS72" s="98"/>
      <c r="IDT72" s="97"/>
      <c r="IDU72" s="97"/>
      <c r="IDV72" s="97"/>
      <c r="IDW72" s="104"/>
      <c r="IDX72" s="97"/>
      <c r="IDY72" s="97"/>
      <c r="IDZ72" s="97"/>
      <c r="IEA72" s="145"/>
      <c r="IEB72" s="179"/>
      <c r="IEC72" s="108"/>
      <c r="IED72" s="63"/>
      <c r="IEE72" s="103"/>
      <c r="IEF72" s="104"/>
      <c r="IEG72" s="105"/>
      <c r="IEH72" s="97"/>
      <c r="IEI72" s="79"/>
      <c r="IEJ72" s="79"/>
      <c r="IEK72" s="137"/>
      <c r="IEL72" s="96"/>
      <c r="IEM72" s="80"/>
      <c r="IEN72" s="80"/>
      <c r="IEO72" s="80"/>
      <c r="IEP72" s="102"/>
      <c r="IEQ72" s="62"/>
      <c r="IER72" s="98"/>
      <c r="IES72" s="97"/>
      <c r="IET72" s="97"/>
      <c r="IEU72" s="97"/>
      <c r="IEV72" s="104"/>
      <c r="IEW72" s="97"/>
      <c r="IEX72" s="97"/>
      <c r="IEY72" s="97"/>
      <c r="IEZ72" s="145"/>
      <c r="IFA72" s="179"/>
      <c r="IFB72" s="108"/>
      <c r="IFC72" s="63"/>
      <c r="IFD72" s="103"/>
      <c r="IFE72" s="104"/>
      <c r="IFF72" s="105"/>
      <c r="IFG72" s="97"/>
      <c r="IFH72" s="79"/>
      <c r="IFI72" s="79"/>
      <c r="IFJ72" s="137"/>
      <c r="IFK72" s="96"/>
      <c r="IFL72" s="80"/>
      <c r="IFM72" s="80"/>
      <c r="IFN72" s="80"/>
      <c r="IFO72" s="102"/>
      <c r="IFP72" s="62"/>
      <c r="IFQ72" s="98"/>
      <c r="IFR72" s="97"/>
      <c r="IFS72" s="97"/>
      <c r="IFT72" s="97"/>
      <c r="IFU72" s="104"/>
      <c r="IFV72" s="97"/>
      <c r="IFW72" s="97"/>
      <c r="IFX72" s="97"/>
      <c r="IFY72" s="145"/>
      <c r="IFZ72" s="179"/>
      <c r="IGA72" s="108"/>
      <c r="IGB72" s="63"/>
      <c r="IGC72" s="103"/>
      <c r="IGD72" s="104"/>
      <c r="IGE72" s="105"/>
      <c r="IGF72" s="97"/>
      <c r="IGG72" s="79"/>
      <c r="IGH72" s="79"/>
      <c r="IGI72" s="137"/>
      <c r="IGJ72" s="96"/>
      <c r="IGK72" s="80"/>
      <c r="IGL72" s="80"/>
      <c r="IGM72" s="80"/>
      <c r="IGN72" s="102"/>
      <c r="IGO72" s="62"/>
      <c r="IGP72" s="98"/>
      <c r="IGQ72" s="97"/>
      <c r="IGR72" s="97"/>
      <c r="IGS72" s="97"/>
      <c r="IGT72" s="104"/>
      <c r="IGU72" s="97"/>
      <c r="IGV72" s="97"/>
      <c r="IGW72" s="97"/>
      <c r="IGX72" s="145"/>
      <c r="IGY72" s="179"/>
      <c r="IGZ72" s="108"/>
      <c r="IHA72" s="63"/>
      <c r="IHB72" s="103"/>
      <c r="IHC72" s="104"/>
      <c r="IHD72" s="105"/>
      <c r="IHE72" s="97"/>
      <c r="IHF72" s="79"/>
      <c r="IHG72" s="79"/>
      <c r="IHH72" s="137"/>
      <c r="IHI72" s="96"/>
      <c r="IHJ72" s="80"/>
      <c r="IHK72" s="80"/>
      <c r="IHL72" s="80"/>
      <c r="IHM72" s="102"/>
      <c r="IHN72" s="62"/>
      <c r="IHO72" s="98"/>
      <c r="IHP72" s="97"/>
      <c r="IHQ72" s="97"/>
      <c r="IHR72" s="97"/>
      <c r="IHS72" s="104"/>
      <c r="IHT72" s="97"/>
      <c r="IHU72" s="97"/>
      <c r="IHV72" s="97"/>
      <c r="IHW72" s="145"/>
      <c r="IHX72" s="179"/>
      <c r="IHY72" s="108"/>
      <c r="IHZ72" s="63"/>
      <c r="IIA72" s="103"/>
      <c r="IIB72" s="104"/>
      <c r="IIC72" s="105"/>
      <c r="IID72" s="97"/>
      <c r="IIE72" s="79"/>
      <c r="IIF72" s="79"/>
      <c r="IIG72" s="137"/>
      <c r="IIH72" s="96"/>
      <c r="III72" s="80"/>
      <c r="IIJ72" s="80"/>
      <c r="IIK72" s="80"/>
      <c r="IIL72" s="102"/>
      <c r="IIM72" s="62"/>
      <c r="IIN72" s="98"/>
      <c r="IIO72" s="97"/>
      <c r="IIP72" s="97"/>
      <c r="IIQ72" s="97"/>
      <c r="IIR72" s="104"/>
      <c r="IIS72" s="97"/>
      <c r="IIT72" s="97"/>
      <c r="IIU72" s="97"/>
      <c r="IIV72" s="145"/>
      <c r="IIW72" s="179"/>
      <c r="IIX72" s="108"/>
      <c r="IIY72" s="63"/>
      <c r="IIZ72" s="103"/>
      <c r="IJA72" s="104"/>
      <c r="IJB72" s="105"/>
      <c r="IJC72" s="97"/>
      <c r="IJD72" s="79"/>
      <c r="IJE72" s="79"/>
      <c r="IJF72" s="137"/>
      <c r="IJG72" s="96"/>
      <c r="IJH72" s="80"/>
      <c r="IJI72" s="80"/>
      <c r="IJJ72" s="80"/>
      <c r="IJK72" s="102"/>
      <c r="IJL72" s="62"/>
      <c r="IJM72" s="98"/>
      <c r="IJN72" s="97"/>
      <c r="IJO72" s="97"/>
      <c r="IJP72" s="97"/>
      <c r="IJQ72" s="104"/>
      <c r="IJR72" s="97"/>
      <c r="IJS72" s="97"/>
      <c r="IJT72" s="97"/>
      <c r="IJU72" s="145"/>
      <c r="IJV72" s="179"/>
      <c r="IJW72" s="108"/>
      <c r="IJX72" s="63"/>
      <c r="IJY72" s="103"/>
      <c r="IJZ72" s="104"/>
      <c r="IKA72" s="105"/>
      <c r="IKB72" s="97"/>
      <c r="IKC72" s="79"/>
      <c r="IKD72" s="79"/>
      <c r="IKE72" s="137"/>
      <c r="IKF72" s="96"/>
      <c r="IKG72" s="80"/>
      <c r="IKH72" s="80"/>
      <c r="IKI72" s="80"/>
      <c r="IKJ72" s="102"/>
      <c r="IKK72" s="62"/>
      <c r="IKL72" s="98"/>
      <c r="IKM72" s="97"/>
      <c r="IKN72" s="97"/>
      <c r="IKO72" s="97"/>
      <c r="IKP72" s="104"/>
      <c r="IKQ72" s="97"/>
      <c r="IKR72" s="97"/>
      <c r="IKS72" s="97"/>
      <c r="IKT72" s="145"/>
      <c r="IKU72" s="179"/>
      <c r="IKV72" s="108"/>
      <c r="IKW72" s="63"/>
      <c r="IKX72" s="103"/>
      <c r="IKY72" s="104"/>
      <c r="IKZ72" s="105"/>
      <c r="ILA72" s="97"/>
      <c r="ILB72" s="79"/>
      <c r="ILC72" s="79"/>
      <c r="ILD72" s="137"/>
      <c r="ILE72" s="96"/>
      <c r="ILF72" s="80"/>
      <c r="ILG72" s="80"/>
      <c r="ILH72" s="80"/>
      <c r="ILI72" s="102"/>
      <c r="ILJ72" s="62"/>
      <c r="ILK72" s="98"/>
      <c r="ILL72" s="97"/>
      <c r="ILM72" s="97"/>
      <c r="ILN72" s="97"/>
      <c r="ILO72" s="104"/>
      <c r="ILP72" s="97"/>
      <c r="ILQ72" s="97"/>
      <c r="ILR72" s="97"/>
      <c r="ILS72" s="145"/>
      <c r="ILT72" s="179"/>
      <c r="ILU72" s="108"/>
      <c r="ILV72" s="63"/>
      <c r="ILW72" s="103"/>
      <c r="ILX72" s="104"/>
      <c r="ILY72" s="105"/>
      <c r="ILZ72" s="97"/>
      <c r="IMA72" s="79"/>
      <c r="IMB72" s="79"/>
      <c r="IMC72" s="137"/>
      <c r="IMD72" s="96"/>
      <c r="IME72" s="80"/>
      <c r="IMF72" s="80"/>
      <c r="IMG72" s="80"/>
      <c r="IMH72" s="102"/>
      <c r="IMI72" s="62"/>
      <c r="IMJ72" s="98"/>
      <c r="IMK72" s="97"/>
      <c r="IML72" s="97"/>
      <c r="IMM72" s="97"/>
      <c r="IMN72" s="104"/>
      <c r="IMO72" s="97"/>
      <c r="IMP72" s="97"/>
      <c r="IMQ72" s="97"/>
      <c r="IMR72" s="145"/>
      <c r="IMS72" s="179"/>
      <c r="IMT72" s="108"/>
      <c r="IMU72" s="63"/>
      <c r="IMV72" s="103"/>
      <c r="IMW72" s="104"/>
      <c r="IMX72" s="105"/>
      <c r="IMY72" s="97"/>
      <c r="IMZ72" s="79"/>
      <c r="INA72" s="79"/>
      <c r="INB72" s="137"/>
      <c r="INC72" s="96"/>
      <c r="IND72" s="80"/>
      <c r="INE72" s="80"/>
      <c r="INF72" s="80"/>
      <c r="ING72" s="102"/>
      <c r="INH72" s="62"/>
      <c r="INI72" s="98"/>
      <c r="INJ72" s="97"/>
      <c r="INK72" s="97"/>
      <c r="INL72" s="97"/>
      <c r="INM72" s="104"/>
      <c r="INN72" s="97"/>
      <c r="INO72" s="97"/>
      <c r="INP72" s="97"/>
      <c r="INQ72" s="145"/>
      <c r="INR72" s="179"/>
      <c r="INS72" s="108"/>
      <c r="INT72" s="63"/>
      <c r="INU72" s="103"/>
      <c r="INV72" s="104"/>
      <c r="INW72" s="105"/>
      <c r="INX72" s="97"/>
      <c r="INY72" s="79"/>
      <c r="INZ72" s="79"/>
      <c r="IOA72" s="137"/>
      <c r="IOB72" s="96"/>
      <c r="IOC72" s="80"/>
      <c r="IOD72" s="80"/>
      <c r="IOE72" s="80"/>
      <c r="IOF72" s="102"/>
      <c r="IOG72" s="62"/>
      <c r="IOH72" s="98"/>
      <c r="IOI72" s="97"/>
      <c r="IOJ72" s="97"/>
      <c r="IOK72" s="97"/>
      <c r="IOL72" s="104"/>
      <c r="IOM72" s="97"/>
      <c r="ION72" s="97"/>
      <c r="IOO72" s="97"/>
      <c r="IOP72" s="145"/>
      <c r="IOQ72" s="179"/>
      <c r="IOR72" s="108"/>
      <c r="IOS72" s="63"/>
      <c r="IOT72" s="103"/>
      <c r="IOU72" s="104"/>
      <c r="IOV72" s="105"/>
      <c r="IOW72" s="97"/>
      <c r="IOX72" s="79"/>
      <c r="IOY72" s="79"/>
      <c r="IOZ72" s="137"/>
      <c r="IPA72" s="96"/>
      <c r="IPB72" s="80"/>
      <c r="IPC72" s="80"/>
      <c r="IPD72" s="80"/>
      <c r="IPE72" s="102"/>
      <c r="IPF72" s="62"/>
      <c r="IPG72" s="98"/>
      <c r="IPH72" s="97"/>
      <c r="IPI72" s="97"/>
      <c r="IPJ72" s="97"/>
      <c r="IPK72" s="104"/>
      <c r="IPL72" s="97"/>
      <c r="IPM72" s="97"/>
      <c r="IPN72" s="97"/>
      <c r="IPO72" s="145"/>
      <c r="IPP72" s="179"/>
      <c r="IPQ72" s="108"/>
      <c r="IPR72" s="63"/>
      <c r="IPS72" s="103"/>
      <c r="IPT72" s="104"/>
      <c r="IPU72" s="105"/>
      <c r="IPV72" s="97"/>
      <c r="IPW72" s="79"/>
      <c r="IPX72" s="79"/>
      <c r="IPY72" s="137"/>
      <c r="IPZ72" s="96"/>
      <c r="IQA72" s="80"/>
      <c r="IQB72" s="80"/>
      <c r="IQC72" s="80"/>
      <c r="IQD72" s="102"/>
      <c r="IQE72" s="62"/>
      <c r="IQF72" s="98"/>
      <c r="IQG72" s="97"/>
      <c r="IQH72" s="97"/>
      <c r="IQI72" s="97"/>
      <c r="IQJ72" s="104"/>
      <c r="IQK72" s="97"/>
      <c r="IQL72" s="97"/>
      <c r="IQM72" s="97"/>
      <c r="IQN72" s="145"/>
      <c r="IQO72" s="179"/>
      <c r="IQP72" s="108"/>
      <c r="IQQ72" s="63"/>
      <c r="IQR72" s="103"/>
      <c r="IQS72" s="104"/>
      <c r="IQT72" s="105"/>
      <c r="IQU72" s="97"/>
      <c r="IQV72" s="79"/>
      <c r="IQW72" s="79"/>
      <c r="IQX72" s="137"/>
      <c r="IQY72" s="96"/>
      <c r="IQZ72" s="80"/>
      <c r="IRA72" s="80"/>
      <c r="IRB72" s="80"/>
      <c r="IRC72" s="102"/>
      <c r="IRD72" s="62"/>
      <c r="IRE72" s="98"/>
      <c r="IRF72" s="97"/>
      <c r="IRG72" s="97"/>
      <c r="IRH72" s="97"/>
      <c r="IRI72" s="104"/>
      <c r="IRJ72" s="97"/>
      <c r="IRK72" s="97"/>
      <c r="IRL72" s="97"/>
      <c r="IRM72" s="145"/>
      <c r="IRN72" s="179"/>
      <c r="IRO72" s="108"/>
      <c r="IRP72" s="63"/>
      <c r="IRQ72" s="103"/>
      <c r="IRR72" s="104"/>
      <c r="IRS72" s="105"/>
      <c r="IRT72" s="97"/>
      <c r="IRU72" s="79"/>
      <c r="IRV72" s="79"/>
      <c r="IRW72" s="137"/>
      <c r="IRX72" s="96"/>
      <c r="IRY72" s="80"/>
      <c r="IRZ72" s="80"/>
      <c r="ISA72" s="80"/>
      <c r="ISB72" s="102"/>
      <c r="ISC72" s="62"/>
      <c r="ISD72" s="98"/>
      <c r="ISE72" s="97"/>
      <c r="ISF72" s="97"/>
      <c r="ISG72" s="97"/>
      <c r="ISH72" s="104"/>
      <c r="ISI72" s="97"/>
      <c r="ISJ72" s="97"/>
      <c r="ISK72" s="97"/>
      <c r="ISL72" s="145"/>
      <c r="ISM72" s="179"/>
      <c r="ISN72" s="108"/>
      <c r="ISO72" s="63"/>
      <c r="ISP72" s="103"/>
      <c r="ISQ72" s="104"/>
      <c r="ISR72" s="105"/>
      <c r="ISS72" s="97"/>
      <c r="IST72" s="79"/>
      <c r="ISU72" s="79"/>
      <c r="ISV72" s="137"/>
      <c r="ISW72" s="96"/>
      <c r="ISX72" s="80"/>
      <c r="ISY72" s="80"/>
      <c r="ISZ72" s="80"/>
      <c r="ITA72" s="102"/>
      <c r="ITB72" s="62"/>
      <c r="ITC72" s="98"/>
      <c r="ITD72" s="97"/>
      <c r="ITE72" s="97"/>
      <c r="ITF72" s="97"/>
      <c r="ITG72" s="104"/>
      <c r="ITH72" s="97"/>
      <c r="ITI72" s="97"/>
      <c r="ITJ72" s="97"/>
      <c r="ITK72" s="145"/>
      <c r="ITL72" s="179"/>
      <c r="ITM72" s="108"/>
      <c r="ITN72" s="63"/>
      <c r="ITO72" s="103"/>
      <c r="ITP72" s="104"/>
      <c r="ITQ72" s="105"/>
      <c r="ITR72" s="97"/>
      <c r="ITS72" s="79"/>
      <c r="ITT72" s="79"/>
      <c r="ITU72" s="137"/>
      <c r="ITV72" s="96"/>
      <c r="ITW72" s="80"/>
      <c r="ITX72" s="80"/>
      <c r="ITY72" s="80"/>
      <c r="ITZ72" s="102"/>
      <c r="IUA72" s="62"/>
      <c r="IUB72" s="98"/>
      <c r="IUC72" s="97"/>
      <c r="IUD72" s="97"/>
      <c r="IUE72" s="97"/>
      <c r="IUF72" s="104"/>
      <c r="IUG72" s="97"/>
      <c r="IUH72" s="97"/>
      <c r="IUI72" s="97"/>
      <c r="IUJ72" s="145"/>
      <c r="IUK72" s="179"/>
      <c r="IUL72" s="108"/>
      <c r="IUM72" s="63"/>
      <c r="IUN72" s="103"/>
      <c r="IUO72" s="104"/>
      <c r="IUP72" s="105"/>
      <c r="IUQ72" s="97"/>
      <c r="IUR72" s="79"/>
      <c r="IUS72" s="79"/>
      <c r="IUT72" s="137"/>
      <c r="IUU72" s="96"/>
      <c r="IUV72" s="80"/>
      <c r="IUW72" s="80"/>
      <c r="IUX72" s="80"/>
      <c r="IUY72" s="102"/>
      <c r="IUZ72" s="62"/>
      <c r="IVA72" s="98"/>
      <c r="IVB72" s="97"/>
      <c r="IVC72" s="97"/>
      <c r="IVD72" s="97"/>
      <c r="IVE72" s="104"/>
      <c r="IVF72" s="97"/>
      <c r="IVG72" s="97"/>
      <c r="IVH72" s="97"/>
      <c r="IVI72" s="145"/>
      <c r="IVJ72" s="179"/>
      <c r="IVK72" s="108"/>
      <c r="IVL72" s="63"/>
      <c r="IVM72" s="103"/>
      <c r="IVN72" s="104"/>
      <c r="IVO72" s="105"/>
      <c r="IVP72" s="97"/>
      <c r="IVQ72" s="79"/>
      <c r="IVR72" s="79"/>
      <c r="IVS72" s="137"/>
      <c r="IVT72" s="96"/>
      <c r="IVU72" s="80"/>
      <c r="IVV72" s="80"/>
      <c r="IVW72" s="80"/>
      <c r="IVX72" s="102"/>
      <c r="IVY72" s="62"/>
      <c r="IVZ72" s="98"/>
      <c r="IWA72" s="97"/>
      <c r="IWB72" s="97"/>
      <c r="IWC72" s="97"/>
      <c r="IWD72" s="104"/>
      <c r="IWE72" s="97"/>
      <c r="IWF72" s="97"/>
      <c r="IWG72" s="97"/>
      <c r="IWH72" s="145"/>
      <c r="IWI72" s="179"/>
      <c r="IWJ72" s="108"/>
      <c r="IWK72" s="63"/>
      <c r="IWL72" s="103"/>
      <c r="IWM72" s="104"/>
      <c r="IWN72" s="105"/>
      <c r="IWO72" s="97"/>
      <c r="IWP72" s="79"/>
      <c r="IWQ72" s="79"/>
      <c r="IWR72" s="137"/>
      <c r="IWS72" s="96"/>
      <c r="IWT72" s="80"/>
      <c r="IWU72" s="80"/>
      <c r="IWV72" s="80"/>
      <c r="IWW72" s="102"/>
      <c r="IWX72" s="62"/>
      <c r="IWY72" s="98"/>
      <c r="IWZ72" s="97"/>
      <c r="IXA72" s="97"/>
      <c r="IXB72" s="97"/>
      <c r="IXC72" s="104"/>
      <c r="IXD72" s="97"/>
      <c r="IXE72" s="97"/>
      <c r="IXF72" s="97"/>
      <c r="IXG72" s="145"/>
      <c r="IXH72" s="179"/>
      <c r="IXI72" s="108"/>
      <c r="IXJ72" s="63"/>
      <c r="IXK72" s="103"/>
      <c r="IXL72" s="104"/>
      <c r="IXM72" s="105"/>
      <c r="IXN72" s="97"/>
      <c r="IXO72" s="79"/>
      <c r="IXP72" s="79"/>
      <c r="IXQ72" s="137"/>
      <c r="IXR72" s="96"/>
      <c r="IXS72" s="80"/>
      <c r="IXT72" s="80"/>
      <c r="IXU72" s="80"/>
      <c r="IXV72" s="102"/>
      <c r="IXW72" s="62"/>
      <c r="IXX72" s="98"/>
      <c r="IXY72" s="97"/>
      <c r="IXZ72" s="97"/>
      <c r="IYA72" s="97"/>
      <c r="IYB72" s="104"/>
      <c r="IYC72" s="97"/>
      <c r="IYD72" s="97"/>
      <c r="IYE72" s="97"/>
      <c r="IYF72" s="145"/>
      <c r="IYG72" s="179"/>
      <c r="IYH72" s="108"/>
      <c r="IYI72" s="63"/>
      <c r="IYJ72" s="103"/>
      <c r="IYK72" s="104"/>
      <c r="IYL72" s="105"/>
      <c r="IYM72" s="97"/>
      <c r="IYN72" s="79"/>
      <c r="IYO72" s="79"/>
      <c r="IYP72" s="137"/>
      <c r="IYQ72" s="96"/>
      <c r="IYR72" s="80"/>
      <c r="IYS72" s="80"/>
      <c r="IYT72" s="80"/>
      <c r="IYU72" s="102"/>
      <c r="IYV72" s="62"/>
      <c r="IYW72" s="98"/>
      <c r="IYX72" s="97"/>
      <c r="IYY72" s="97"/>
      <c r="IYZ72" s="97"/>
      <c r="IZA72" s="104"/>
      <c r="IZB72" s="97"/>
      <c r="IZC72" s="97"/>
      <c r="IZD72" s="97"/>
      <c r="IZE72" s="145"/>
      <c r="IZF72" s="179"/>
      <c r="IZG72" s="108"/>
      <c r="IZH72" s="63"/>
      <c r="IZI72" s="103"/>
      <c r="IZJ72" s="104"/>
      <c r="IZK72" s="105"/>
      <c r="IZL72" s="97"/>
      <c r="IZM72" s="79"/>
      <c r="IZN72" s="79"/>
      <c r="IZO72" s="137"/>
      <c r="IZP72" s="96"/>
      <c r="IZQ72" s="80"/>
      <c r="IZR72" s="80"/>
      <c r="IZS72" s="80"/>
      <c r="IZT72" s="102"/>
      <c r="IZU72" s="62"/>
      <c r="IZV72" s="98"/>
      <c r="IZW72" s="97"/>
      <c r="IZX72" s="97"/>
      <c r="IZY72" s="97"/>
      <c r="IZZ72" s="104"/>
      <c r="JAA72" s="97"/>
      <c r="JAB72" s="97"/>
      <c r="JAC72" s="97"/>
      <c r="JAD72" s="145"/>
      <c r="JAE72" s="179"/>
      <c r="JAF72" s="108"/>
      <c r="JAG72" s="63"/>
      <c r="JAH72" s="103"/>
      <c r="JAI72" s="104"/>
      <c r="JAJ72" s="105"/>
      <c r="JAK72" s="97"/>
      <c r="JAL72" s="79"/>
      <c r="JAM72" s="79"/>
      <c r="JAN72" s="137"/>
      <c r="JAO72" s="96"/>
      <c r="JAP72" s="80"/>
      <c r="JAQ72" s="80"/>
      <c r="JAR72" s="80"/>
      <c r="JAS72" s="102"/>
      <c r="JAT72" s="62"/>
      <c r="JAU72" s="98"/>
      <c r="JAV72" s="97"/>
      <c r="JAW72" s="97"/>
      <c r="JAX72" s="97"/>
      <c r="JAY72" s="104"/>
      <c r="JAZ72" s="97"/>
      <c r="JBA72" s="97"/>
      <c r="JBB72" s="97"/>
      <c r="JBC72" s="145"/>
      <c r="JBD72" s="179"/>
      <c r="JBE72" s="108"/>
      <c r="JBF72" s="63"/>
      <c r="JBG72" s="103"/>
      <c r="JBH72" s="104"/>
      <c r="JBI72" s="105"/>
      <c r="JBJ72" s="97"/>
      <c r="JBK72" s="79"/>
      <c r="JBL72" s="79"/>
      <c r="JBM72" s="137"/>
      <c r="JBN72" s="96"/>
      <c r="JBO72" s="80"/>
      <c r="JBP72" s="80"/>
      <c r="JBQ72" s="80"/>
      <c r="JBR72" s="102"/>
      <c r="JBS72" s="62"/>
      <c r="JBT72" s="98"/>
      <c r="JBU72" s="97"/>
      <c r="JBV72" s="97"/>
      <c r="JBW72" s="97"/>
      <c r="JBX72" s="104"/>
      <c r="JBY72" s="97"/>
      <c r="JBZ72" s="97"/>
      <c r="JCA72" s="97"/>
      <c r="JCB72" s="145"/>
      <c r="JCC72" s="179"/>
      <c r="JCD72" s="108"/>
      <c r="JCE72" s="63"/>
      <c r="JCF72" s="103"/>
      <c r="JCG72" s="104"/>
      <c r="JCH72" s="105"/>
      <c r="JCI72" s="97"/>
      <c r="JCJ72" s="79"/>
      <c r="JCK72" s="79"/>
      <c r="JCL72" s="137"/>
      <c r="JCM72" s="96"/>
      <c r="JCN72" s="80"/>
      <c r="JCO72" s="80"/>
      <c r="JCP72" s="80"/>
      <c r="JCQ72" s="102"/>
      <c r="JCR72" s="62"/>
      <c r="JCS72" s="98"/>
      <c r="JCT72" s="97"/>
      <c r="JCU72" s="97"/>
      <c r="JCV72" s="97"/>
      <c r="JCW72" s="104"/>
      <c r="JCX72" s="97"/>
      <c r="JCY72" s="97"/>
      <c r="JCZ72" s="97"/>
      <c r="JDA72" s="145"/>
      <c r="JDB72" s="179"/>
      <c r="JDC72" s="108"/>
      <c r="JDD72" s="63"/>
      <c r="JDE72" s="103"/>
      <c r="JDF72" s="104"/>
      <c r="JDG72" s="105"/>
      <c r="JDH72" s="97"/>
      <c r="JDI72" s="79"/>
      <c r="JDJ72" s="79"/>
      <c r="JDK72" s="137"/>
      <c r="JDL72" s="96"/>
      <c r="JDM72" s="80"/>
      <c r="JDN72" s="80"/>
      <c r="JDO72" s="80"/>
      <c r="JDP72" s="102"/>
      <c r="JDQ72" s="62"/>
      <c r="JDR72" s="98"/>
      <c r="JDS72" s="97"/>
      <c r="JDT72" s="97"/>
      <c r="JDU72" s="97"/>
      <c r="JDV72" s="104"/>
      <c r="JDW72" s="97"/>
      <c r="JDX72" s="97"/>
      <c r="JDY72" s="97"/>
      <c r="JDZ72" s="145"/>
      <c r="JEA72" s="179"/>
      <c r="JEB72" s="108"/>
      <c r="JEC72" s="63"/>
      <c r="JED72" s="103"/>
      <c r="JEE72" s="104"/>
      <c r="JEF72" s="105"/>
      <c r="JEG72" s="97"/>
      <c r="JEH72" s="79"/>
      <c r="JEI72" s="79"/>
      <c r="JEJ72" s="137"/>
      <c r="JEK72" s="96"/>
      <c r="JEL72" s="80"/>
      <c r="JEM72" s="80"/>
      <c r="JEN72" s="80"/>
      <c r="JEO72" s="102"/>
      <c r="JEP72" s="62"/>
      <c r="JEQ72" s="98"/>
      <c r="JER72" s="97"/>
      <c r="JES72" s="97"/>
      <c r="JET72" s="97"/>
      <c r="JEU72" s="104"/>
      <c r="JEV72" s="97"/>
      <c r="JEW72" s="97"/>
      <c r="JEX72" s="97"/>
      <c r="JEY72" s="145"/>
      <c r="JEZ72" s="179"/>
      <c r="JFA72" s="108"/>
      <c r="JFB72" s="63"/>
      <c r="JFC72" s="103"/>
      <c r="JFD72" s="104"/>
      <c r="JFE72" s="105"/>
      <c r="JFF72" s="97"/>
      <c r="JFG72" s="79"/>
      <c r="JFH72" s="79"/>
      <c r="JFI72" s="137"/>
      <c r="JFJ72" s="96"/>
      <c r="JFK72" s="80"/>
      <c r="JFL72" s="80"/>
      <c r="JFM72" s="80"/>
      <c r="JFN72" s="102"/>
      <c r="JFO72" s="62"/>
      <c r="JFP72" s="98"/>
      <c r="JFQ72" s="97"/>
      <c r="JFR72" s="97"/>
      <c r="JFS72" s="97"/>
      <c r="JFT72" s="104"/>
      <c r="JFU72" s="97"/>
      <c r="JFV72" s="97"/>
      <c r="JFW72" s="97"/>
      <c r="JFX72" s="145"/>
      <c r="JFY72" s="179"/>
      <c r="JFZ72" s="108"/>
      <c r="JGA72" s="63"/>
      <c r="JGB72" s="103"/>
      <c r="JGC72" s="104"/>
      <c r="JGD72" s="105"/>
      <c r="JGE72" s="97"/>
      <c r="JGF72" s="79"/>
      <c r="JGG72" s="79"/>
      <c r="JGH72" s="137"/>
      <c r="JGI72" s="96"/>
      <c r="JGJ72" s="80"/>
      <c r="JGK72" s="80"/>
      <c r="JGL72" s="80"/>
      <c r="JGM72" s="102"/>
      <c r="JGN72" s="62"/>
      <c r="JGO72" s="98"/>
      <c r="JGP72" s="97"/>
      <c r="JGQ72" s="97"/>
      <c r="JGR72" s="97"/>
      <c r="JGS72" s="104"/>
      <c r="JGT72" s="97"/>
      <c r="JGU72" s="97"/>
      <c r="JGV72" s="97"/>
      <c r="JGW72" s="145"/>
      <c r="JGX72" s="179"/>
      <c r="JGY72" s="108"/>
      <c r="JGZ72" s="63"/>
      <c r="JHA72" s="103"/>
      <c r="JHB72" s="104"/>
      <c r="JHC72" s="105"/>
      <c r="JHD72" s="97"/>
      <c r="JHE72" s="79"/>
      <c r="JHF72" s="79"/>
      <c r="JHG72" s="137"/>
      <c r="JHH72" s="96"/>
      <c r="JHI72" s="80"/>
      <c r="JHJ72" s="80"/>
      <c r="JHK72" s="80"/>
      <c r="JHL72" s="102"/>
      <c r="JHM72" s="62"/>
      <c r="JHN72" s="98"/>
      <c r="JHO72" s="97"/>
      <c r="JHP72" s="97"/>
      <c r="JHQ72" s="97"/>
      <c r="JHR72" s="104"/>
      <c r="JHS72" s="97"/>
      <c r="JHT72" s="97"/>
      <c r="JHU72" s="97"/>
      <c r="JHV72" s="145"/>
      <c r="JHW72" s="179"/>
      <c r="JHX72" s="108"/>
      <c r="JHY72" s="63"/>
      <c r="JHZ72" s="103"/>
      <c r="JIA72" s="104"/>
      <c r="JIB72" s="105"/>
      <c r="JIC72" s="97"/>
      <c r="JID72" s="79"/>
      <c r="JIE72" s="79"/>
      <c r="JIF72" s="137"/>
      <c r="JIG72" s="96"/>
      <c r="JIH72" s="80"/>
      <c r="JII72" s="80"/>
      <c r="JIJ72" s="80"/>
      <c r="JIK72" s="102"/>
      <c r="JIL72" s="62"/>
      <c r="JIM72" s="98"/>
      <c r="JIN72" s="97"/>
      <c r="JIO72" s="97"/>
      <c r="JIP72" s="97"/>
      <c r="JIQ72" s="104"/>
      <c r="JIR72" s="97"/>
      <c r="JIS72" s="97"/>
      <c r="JIT72" s="97"/>
      <c r="JIU72" s="145"/>
      <c r="JIV72" s="179"/>
      <c r="JIW72" s="108"/>
      <c r="JIX72" s="63"/>
      <c r="JIY72" s="103"/>
      <c r="JIZ72" s="104"/>
      <c r="JJA72" s="105"/>
      <c r="JJB72" s="97"/>
      <c r="JJC72" s="79"/>
      <c r="JJD72" s="79"/>
      <c r="JJE72" s="137"/>
      <c r="JJF72" s="96"/>
      <c r="JJG72" s="80"/>
      <c r="JJH72" s="80"/>
      <c r="JJI72" s="80"/>
      <c r="JJJ72" s="102"/>
      <c r="JJK72" s="62"/>
      <c r="JJL72" s="98"/>
      <c r="JJM72" s="97"/>
      <c r="JJN72" s="97"/>
      <c r="JJO72" s="97"/>
      <c r="JJP72" s="104"/>
      <c r="JJQ72" s="97"/>
      <c r="JJR72" s="97"/>
      <c r="JJS72" s="97"/>
      <c r="JJT72" s="145"/>
      <c r="JJU72" s="179"/>
      <c r="JJV72" s="108"/>
      <c r="JJW72" s="63"/>
      <c r="JJX72" s="103"/>
      <c r="JJY72" s="104"/>
      <c r="JJZ72" s="105"/>
      <c r="JKA72" s="97"/>
      <c r="JKB72" s="79"/>
      <c r="JKC72" s="79"/>
      <c r="JKD72" s="137"/>
      <c r="JKE72" s="96"/>
      <c r="JKF72" s="80"/>
      <c r="JKG72" s="80"/>
      <c r="JKH72" s="80"/>
      <c r="JKI72" s="102"/>
      <c r="JKJ72" s="62"/>
      <c r="JKK72" s="98"/>
      <c r="JKL72" s="97"/>
      <c r="JKM72" s="97"/>
      <c r="JKN72" s="97"/>
      <c r="JKO72" s="104"/>
      <c r="JKP72" s="97"/>
      <c r="JKQ72" s="97"/>
      <c r="JKR72" s="97"/>
      <c r="JKS72" s="145"/>
      <c r="JKT72" s="179"/>
      <c r="JKU72" s="108"/>
      <c r="JKV72" s="63"/>
      <c r="JKW72" s="103"/>
      <c r="JKX72" s="104"/>
      <c r="JKY72" s="105"/>
      <c r="JKZ72" s="97"/>
      <c r="JLA72" s="79"/>
      <c r="JLB72" s="79"/>
      <c r="JLC72" s="137"/>
      <c r="JLD72" s="96"/>
      <c r="JLE72" s="80"/>
      <c r="JLF72" s="80"/>
      <c r="JLG72" s="80"/>
      <c r="JLH72" s="102"/>
      <c r="JLI72" s="62"/>
      <c r="JLJ72" s="98"/>
      <c r="JLK72" s="97"/>
      <c r="JLL72" s="97"/>
      <c r="JLM72" s="97"/>
      <c r="JLN72" s="104"/>
      <c r="JLO72" s="97"/>
      <c r="JLP72" s="97"/>
      <c r="JLQ72" s="97"/>
      <c r="JLR72" s="145"/>
      <c r="JLS72" s="179"/>
      <c r="JLT72" s="108"/>
      <c r="JLU72" s="63"/>
      <c r="JLV72" s="103"/>
      <c r="JLW72" s="104"/>
      <c r="JLX72" s="105"/>
      <c r="JLY72" s="97"/>
      <c r="JLZ72" s="79"/>
      <c r="JMA72" s="79"/>
      <c r="JMB72" s="137"/>
      <c r="JMC72" s="96"/>
      <c r="JMD72" s="80"/>
      <c r="JME72" s="80"/>
      <c r="JMF72" s="80"/>
      <c r="JMG72" s="102"/>
      <c r="JMH72" s="62"/>
      <c r="JMI72" s="98"/>
      <c r="JMJ72" s="97"/>
      <c r="JMK72" s="97"/>
      <c r="JML72" s="97"/>
      <c r="JMM72" s="104"/>
      <c r="JMN72" s="97"/>
      <c r="JMO72" s="97"/>
      <c r="JMP72" s="97"/>
      <c r="JMQ72" s="145"/>
      <c r="JMR72" s="179"/>
      <c r="JMS72" s="108"/>
      <c r="JMT72" s="63"/>
      <c r="JMU72" s="103"/>
      <c r="JMV72" s="104"/>
      <c r="JMW72" s="105"/>
      <c r="JMX72" s="97"/>
      <c r="JMY72" s="79"/>
      <c r="JMZ72" s="79"/>
      <c r="JNA72" s="137"/>
      <c r="JNB72" s="96"/>
      <c r="JNC72" s="80"/>
      <c r="JND72" s="80"/>
      <c r="JNE72" s="80"/>
      <c r="JNF72" s="102"/>
      <c r="JNG72" s="62"/>
      <c r="JNH72" s="98"/>
      <c r="JNI72" s="97"/>
      <c r="JNJ72" s="97"/>
      <c r="JNK72" s="97"/>
      <c r="JNL72" s="104"/>
      <c r="JNM72" s="97"/>
      <c r="JNN72" s="97"/>
      <c r="JNO72" s="97"/>
      <c r="JNP72" s="145"/>
      <c r="JNQ72" s="179"/>
      <c r="JNR72" s="108"/>
      <c r="JNS72" s="63"/>
      <c r="JNT72" s="103"/>
      <c r="JNU72" s="104"/>
      <c r="JNV72" s="105"/>
      <c r="JNW72" s="97"/>
      <c r="JNX72" s="79"/>
      <c r="JNY72" s="79"/>
      <c r="JNZ72" s="137"/>
      <c r="JOA72" s="96"/>
      <c r="JOB72" s="80"/>
      <c r="JOC72" s="80"/>
      <c r="JOD72" s="80"/>
      <c r="JOE72" s="102"/>
      <c r="JOF72" s="62"/>
      <c r="JOG72" s="98"/>
      <c r="JOH72" s="97"/>
      <c r="JOI72" s="97"/>
      <c r="JOJ72" s="97"/>
      <c r="JOK72" s="104"/>
      <c r="JOL72" s="97"/>
      <c r="JOM72" s="97"/>
      <c r="JON72" s="97"/>
      <c r="JOO72" s="145"/>
      <c r="JOP72" s="179"/>
      <c r="JOQ72" s="108"/>
      <c r="JOR72" s="63"/>
      <c r="JOS72" s="103"/>
      <c r="JOT72" s="104"/>
      <c r="JOU72" s="105"/>
      <c r="JOV72" s="97"/>
      <c r="JOW72" s="79"/>
      <c r="JOX72" s="79"/>
      <c r="JOY72" s="137"/>
      <c r="JOZ72" s="96"/>
      <c r="JPA72" s="80"/>
      <c r="JPB72" s="80"/>
      <c r="JPC72" s="80"/>
      <c r="JPD72" s="102"/>
      <c r="JPE72" s="62"/>
      <c r="JPF72" s="98"/>
      <c r="JPG72" s="97"/>
      <c r="JPH72" s="97"/>
      <c r="JPI72" s="97"/>
      <c r="JPJ72" s="104"/>
      <c r="JPK72" s="97"/>
      <c r="JPL72" s="97"/>
      <c r="JPM72" s="97"/>
      <c r="JPN72" s="145"/>
      <c r="JPO72" s="179"/>
      <c r="JPP72" s="108"/>
      <c r="JPQ72" s="63"/>
      <c r="JPR72" s="103"/>
      <c r="JPS72" s="104"/>
      <c r="JPT72" s="105"/>
      <c r="JPU72" s="97"/>
      <c r="JPV72" s="79"/>
      <c r="JPW72" s="79"/>
      <c r="JPX72" s="137"/>
      <c r="JPY72" s="96"/>
      <c r="JPZ72" s="80"/>
      <c r="JQA72" s="80"/>
      <c r="JQB72" s="80"/>
      <c r="JQC72" s="102"/>
      <c r="JQD72" s="62"/>
      <c r="JQE72" s="98"/>
      <c r="JQF72" s="97"/>
      <c r="JQG72" s="97"/>
      <c r="JQH72" s="97"/>
      <c r="JQI72" s="104"/>
      <c r="JQJ72" s="97"/>
      <c r="JQK72" s="97"/>
      <c r="JQL72" s="97"/>
      <c r="JQM72" s="145"/>
      <c r="JQN72" s="179"/>
      <c r="JQO72" s="108"/>
      <c r="JQP72" s="63"/>
      <c r="JQQ72" s="103"/>
      <c r="JQR72" s="104"/>
      <c r="JQS72" s="105"/>
      <c r="JQT72" s="97"/>
      <c r="JQU72" s="79"/>
      <c r="JQV72" s="79"/>
      <c r="JQW72" s="137"/>
      <c r="JQX72" s="96"/>
      <c r="JQY72" s="80"/>
      <c r="JQZ72" s="80"/>
      <c r="JRA72" s="80"/>
      <c r="JRB72" s="102"/>
      <c r="JRC72" s="62"/>
      <c r="JRD72" s="98"/>
      <c r="JRE72" s="97"/>
      <c r="JRF72" s="97"/>
      <c r="JRG72" s="97"/>
      <c r="JRH72" s="104"/>
      <c r="JRI72" s="97"/>
      <c r="JRJ72" s="97"/>
      <c r="JRK72" s="97"/>
      <c r="JRL72" s="145"/>
      <c r="JRM72" s="179"/>
      <c r="JRN72" s="108"/>
      <c r="JRO72" s="63"/>
      <c r="JRP72" s="103"/>
      <c r="JRQ72" s="104"/>
      <c r="JRR72" s="105"/>
      <c r="JRS72" s="97"/>
      <c r="JRT72" s="79"/>
      <c r="JRU72" s="79"/>
      <c r="JRV72" s="137"/>
      <c r="JRW72" s="96"/>
      <c r="JRX72" s="80"/>
      <c r="JRY72" s="80"/>
      <c r="JRZ72" s="80"/>
      <c r="JSA72" s="102"/>
      <c r="JSB72" s="62"/>
      <c r="JSC72" s="98"/>
      <c r="JSD72" s="97"/>
      <c r="JSE72" s="97"/>
      <c r="JSF72" s="97"/>
      <c r="JSG72" s="104"/>
      <c r="JSH72" s="97"/>
      <c r="JSI72" s="97"/>
      <c r="JSJ72" s="97"/>
      <c r="JSK72" s="145"/>
      <c r="JSL72" s="179"/>
      <c r="JSM72" s="108"/>
      <c r="JSN72" s="63"/>
      <c r="JSO72" s="103"/>
      <c r="JSP72" s="104"/>
      <c r="JSQ72" s="105"/>
      <c r="JSR72" s="97"/>
      <c r="JSS72" s="79"/>
      <c r="JST72" s="79"/>
      <c r="JSU72" s="137"/>
      <c r="JSV72" s="96"/>
      <c r="JSW72" s="80"/>
      <c r="JSX72" s="80"/>
      <c r="JSY72" s="80"/>
      <c r="JSZ72" s="102"/>
      <c r="JTA72" s="62"/>
      <c r="JTB72" s="98"/>
      <c r="JTC72" s="97"/>
      <c r="JTD72" s="97"/>
      <c r="JTE72" s="97"/>
      <c r="JTF72" s="104"/>
      <c r="JTG72" s="97"/>
      <c r="JTH72" s="97"/>
      <c r="JTI72" s="97"/>
      <c r="JTJ72" s="145"/>
      <c r="JTK72" s="179"/>
      <c r="JTL72" s="108"/>
      <c r="JTM72" s="63"/>
      <c r="JTN72" s="103"/>
      <c r="JTO72" s="104"/>
      <c r="JTP72" s="105"/>
      <c r="JTQ72" s="97"/>
      <c r="JTR72" s="79"/>
      <c r="JTS72" s="79"/>
      <c r="JTT72" s="137"/>
      <c r="JTU72" s="96"/>
      <c r="JTV72" s="80"/>
      <c r="JTW72" s="80"/>
      <c r="JTX72" s="80"/>
      <c r="JTY72" s="102"/>
      <c r="JTZ72" s="62"/>
      <c r="JUA72" s="98"/>
      <c r="JUB72" s="97"/>
      <c r="JUC72" s="97"/>
      <c r="JUD72" s="97"/>
      <c r="JUE72" s="104"/>
      <c r="JUF72" s="97"/>
      <c r="JUG72" s="97"/>
      <c r="JUH72" s="97"/>
      <c r="JUI72" s="145"/>
      <c r="JUJ72" s="179"/>
      <c r="JUK72" s="108"/>
      <c r="JUL72" s="63"/>
      <c r="JUM72" s="103"/>
      <c r="JUN72" s="104"/>
      <c r="JUO72" s="105"/>
      <c r="JUP72" s="97"/>
      <c r="JUQ72" s="79"/>
      <c r="JUR72" s="79"/>
      <c r="JUS72" s="137"/>
      <c r="JUT72" s="96"/>
      <c r="JUU72" s="80"/>
      <c r="JUV72" s="80"/>
      <c r="JUW72" s="80"/>
      <c r="JUX72" s="102"/>
      <c r="JUY72" s="62"/>
      <c r="JUZ72" s="98"/>
      <c r="JVA72" s="97"/>
      <c r="JVB72" s="97"/>
      <c r="JVC72" s="97"/>
      <c r="JVD72" s="104"/>
      <c r="JVE72" s="97"/>
      <c r="JVF72" s="97"/>
      <c r="JVG72" s="97"/>
      <c r="JVH72" s="145"/>
      <c r="JVI72" s="179"/>
      <c r="JVJ72" s="108"/>
      <c r="JVK72" s="63"/>
      <c r="JVL72" s="103"/>
      <c r="JVM72" s="104"/>
      <c r="JVN72" s="105"/>
      <c r="JVO72" s="97"/>
      <c r="JVP72" s="79"/>
      <c r="JVQ72" s="79"/>
      <c r="JVR72" s="137"/>
      <c r="JVS72" s="96"/>
      <c r="JVT72" s="80"/>
      <c r="JVU72" s="80"/>
      <c r="JVV72" s="80"/>
      <c r="JVW72" s="102"/>
      <c r="JVX72" s="62"/>
      <c r="JVY72" s="98"/>
      <c r="JVZ72" s="97"/>
      <c r="JWA72" s="97"/>
      <c r="JWB72" s="97"/>
      <c r="JWC72" s="104"/>
      <c r="JWD72" s="97"/>
      <c r="JWE72" s="97"/>
      <c r="JWF72" s="97"/>
      <c r="JWG72" s="145"/>
      <c r="JWH72" s="179"/>
      <c r="JWI72" s="108"/>
      <c r="JWJ72" s="63"/>
      <c r="JWK72" s="103"/>
      <c r="JWL72" s="104"/>
      <c r="JWM72" s="105"/>
      <c r="JWN72" s="97"/>
      <c r="JWO72" s="79"/>
      <c r="JWP72" s="79"/>
      <c r="JWQ72" s="137"/>
      <c r="JWR72" s="96"/>
      <c r="JWS72" s="80"/>
      <c r="JWT72" s="80"/>
      <c r="JWU72" s="80"/>
      <c r="JWV72" s="102"/>
      <c r="JWW72" s="62"/>
      <c r="JWX72" s="98"/>
      <c r="JWY72" s="97"/>
      <c r="JWZ72" s="97"/>
      <c r="JXA72" s="97"/>
      <c r="JXB72" s="104"/>
      <c r="JXC72" s="97"/>
      <c r="JXD72" s="97"/>
      <c r="JXE72" s="97"/>
      <c r="JXF72" s="145"/>
      <c r="JXG72" s="179"/>
      <c r="JXH72" s="108"/>
      <c r="JXI72" s="63"/>
      <c r="JXJ72" s="103"/>
      <c r="JXK72" s="104"/>
      <c r="JXL72" s="105"/>
      <c r="JXM72" s="97"/>
      <c r="JXN72" s="79"/>
      <c r="JXO72" s="79"/>
      <c r="JXP72" s="137"/>
      <c r="JXQ72" s="96"/>
      <c r="JXR72" s="80"/>
      <c r="JXS72" s="80"/>
      <c r="JXT72" s="80"/>
      <c r="JXU72" s="102"/>
      <c r="JXV72" s="62"/>
      <c r="JXW72" s="98"/>
      <c r="JXX72" s="97"/>
      <c r="JXY72" s="97"/>
      <c r="JXZ72" s="97"/>
      <c r="JYA72" s="104"/>
      <c r="JYB72" s="97"/>
      <c r="JYC72" s="97"/>
      <c r="JYD72" s="97"/>
      <c r="JYE72" s="145"/>
      <c r="JYF72" s="179"/>
      <c r="JYG72" s="108"/>
      <c r="JYH72" s="63"/>
      <c r="JYI72" s="103"/>
      <c r="JYJ72" s="104"/>
      <c r="JYK72" s="105"/>
      <c r="JYL72" s="97"/>
      <c r="JYM72" s="79"/>
      <c r="JYN72" s="79"/>
      <c r="JYO72" s="137"/>
      <c r="JYP72" s="96"/>
      <c r="JYQ72" s="80"/>
      <c r="JYR72" s="80"/>
      <c r="JYS72" s="80"/>
      <c r="JYT72" s="102"/>
      <c r="JYU72" s="62"/>
      <c r="JYV72" s="98"/>
      <c r="JYW72" s="97"/>
      <c r="JYX72" s="97"/>
      <c r="JYY72" s="97"/>
      <c r="JYZ72" s="104"/>
      <c r="JZA72" s="97"/>
      <c r="JZB72" s="97"/>
      <c r="JZC72" s="97"/>
      <c r="JZD72" s="145"/>
      <c r="JZE72" s="179"/>
      <c r="JZF72" s="108"/>
      <c r="JZG72" s="63"/>
      <c r="JZH72" s="103"/>
      <c r="JZI72" s="104"/>
      <c r="JZJ72" s="105"/>
      <c r="JZK72" s="97"/>
      <c r="JZL72" s="79"/>
      <c r="JZM72" s="79"/>
      <c r="JZN72" s="137"/>
      <c r="JZO72" s="96"/>
      <c r="JZP72" s="80"/>
      <c r="JZQ72" s="80"/>
      <c r="JZR72" s="80"/>
      <c r="JZS72" s="102"/>
      <c r="JZT72" s="62"/>
      <c r="JZU72" s="98"/>
      <c r="JZV72" s="97"/>
      <c r="JZW72" s="97"/>
      <c r="JZX72" s="97"/>
      <c r="JZY72" s="104"/>
      <c r="JZZ72" s="97"/>
      <c r="KAA72" s="97"/>
      <c r="KAB72" s="97"/>
      <c r="KAC72" s="145"/>
      <c r="KAD72" s="179"/>
      <c r="KAE72" s="108"/>
      <c r="KAF72" s="63"/>
      <c r="KAG72" s="103"/>
      <c r="KAH72" s="104"/>
      <c r="KAI72" s="105"/>
      <c r="KAJ72" s="97"/>
      <c r="KAK72" s="79"/>
      <c r="KAL72" s="79"/>
      <c r="KAM72" s="137"/>
      <c r="KAN72" s="96"/>
      <c r="KAO72" s="80"/>
      <c r="KAP72" s="80"/>
      <c r="KAQ72" s="80"/>
      <c r="KAR72" s="102"/>
      <c r="KAS72" s="62"/>
      <c r="KAT72" s="98"/>
      <c r="KAU72" s="97"/>
      <c r="KAV72" s="97"/>
      <c r="KAW72" s="97"/>
      <c r="KAX72" s="104"/>
      <c r="KAY72" s="97"/>
      <c r="KAZ72" s="97"/>
      <c r="KBA72" s="97"/>
      <c r="KBB72" s="145"/>
      <c r="KBC72" s="179"/>
      <c r="KBD72" s="108"/>
      <c r="KBE72" s="63"/>
      <c r="KBF72" s="103"/>
      <c r="KBG72" s="104"/>
      <c r="KBH72" s="105"/>
      <c r="KBI72" s="97"/>
      <c r="KBJ72" s="79"/>
      <c r="KBK72" s="79"/>
      <c r="KBL72" s="137"/>
      <c r="KBM72" s="96"/>
      <c r="KBN72" s="80"/>
      <c r="KBO72" s="80"/>
      <c r="KBP72" s="80"/>
      <c r="KBQ72" s="102"/>
      <c r="KBR72" s="62"/>
      <c r="KBS72" s="98"/>
      <c r="KBT72" s="97"/>
      <c r="KBU72" s="97"/>
      <c r="KBV72" s="97"/>
      <c r="KBW72" s="104"/>
      <c r="KBX72" s="97"/>
      <c r="KBY72" s="97"/>
      <c r="KBZ72" s="97"/>
      <c r="KCA72" s="145"/>
      <c r="KCB72" s="179"/>
      <c r="KCC72" s="108"/>
      <c r="KCD72" s="63"/>
      <c r="KCE72" s="103"/>
      <c r="KCF72" s="104"/>
      <c r="KCG72" s="105"/>
      <c r="KCH72" s="97"/>
      <c r="KCI72" s="79"/>
      <c r="KCJ72" s="79"/>
      <c r="KCK72" s="137"/>
      <c r="KCL72" s="96"/>
      <c r="KCM72" s="80"/>
      <c r="KCN72" s="80"/>
      <c r="KCO72" s="80"/>
      <c r="KCP72" s="102"/>
      <c r="KCQ72" s="62"/>
      <c r="KCR72" s="98"/>
      <c r="KCS72" s="97"/>
      <c r="KCT72" s="97"/>
      <c r="KCU72" s="97"/>
      <c r="KCV72" s="104"/>
      <c r="KCW72" s="97"/>
      <c r="KCX72" s="97"/>
      <c r="KCY72" s="97"/>
      <c r="KCZ72" s="145"/>
      <c r="KDA72" s="179"/>
      <c r="KDB72" s="108"/>
      <c r="KDC72" s="63"/>
      <c r="KDD72" s="103"/>
      <c r="KDE72" s="104"/>
      <c r="KDF72" s="105"/>
      <c r="KDG72" s="97"/>
      <c r="KDH72" s="79"/>
      <c r="KDI72" s="79"/>
      <c r="KDJ72" s="137"/>
      <c r="KDK72" s="96"/>
      <c r="KDL72" s="80"/>
      <c r="KDM72" s="80"/>
      <c r="KDN72" s="80"/>
      <c r="KDO72" s="102"/>
      <c r="KDP72" s="62"/>
      <c r="KDQ72" s="98"/>
      <c r="KDR72" s="97"/>
      <c r="KDS72" s="97"/>
      <c r="KDT72" s="97"/>
      <c r="KDU72" s="104"/>
      <c r="KDV72" s="97"/>
      <c r="KDW72" s="97"/>
      <c r="KDX72" s="97"/>
      <c r="KDY72" s="145"/>
      <c r="KDZ72" s="179"/>
      <c r="KEA72" s="108"/>
      <c r="KEB72" s="63"/>
      <c r="KEC72" s="103"/>
      <c r="KED72" s="104"/>
      <c r="KEE72" s="105"/>
      <c r="KEF72" s="97"/>
      <c r="KEG72" s="79"/>
      <c r="KEH72" s="79"/>
      <c r="KEI72" s="137"/>
      <c r="KEJ72" s="96"/>
      <c r="KEK72" s="80"/>
      <c r="KEL72" s="80"/>
      <c r="KEM72" s="80"/>
      <c r="KEN72" s="102"/>
      <c r="KEO72" s="62"/>
      <c r="KEP72" s="98"/>
      <c r="KEQ72" s="97"/>
      <c r="KER72" s="97"/>
      <c r="KES72" s="97"/>
      <c r="KET72" s="104"/>
      <c r="KEU72" s="97"/>
      <c r="KEV72" s="97"/>
      <c r="KEW72" s="97"/>
      <c r="KEX72" s="145"/>
      <c r="KEY72" s="179"/>
      <c r="KEZ72" s="108"/>
      <c r="KFA72" s="63"/>
      <c r="KFB72" s="103"/>
      <c r="KFC72" s="104"/>
      <c r="KFD72" s="105"/>
      <c r="KFE72" s="97"/>
      <c r="KFF72" s="79"/>
      <c r="KFG72" s="79"/>
      <c r="KFH72" s="137"/>
      <c r="KFI72" s="96"/>
      <c r="KFJ72" s="80"/>
      <c r="KFK72" s="80"/>
      <c r="KFL72" s="80"/>
      <c r="KFM72" s="102"/>
      <c r="KFN72" s="62"/>
      <c r="KFO72" s="98"/>
      <c r="KFP72" s="97"/>
      <c r="KFQ72" s="97"/>
      <c r="KFR72" s="97"/>
      <c r="KFS72" s="104"/>
      <c r="KFT72" s="97"/>
      <c r="KFU72" s="97"/>
      <c r="KFV72" s="97"/>
      <c r="KFW72" s="145"/>
      <c r="KFX72" s="179"/>
      <c r="KFY72" s="108"/>
      <c r="KFZ72" s="63"/>
      <c r="KGA72" s="103"/>
      <c r="KGB72" s="104"/>
      <c r="KGC72" s="105"/>
      <c r="KGD72" s="97"/>
      <c r="KGE72" s="79"/>
      <c r="KGF72" s="79"/>
      <c r="KGG72" s="137"/>
      <c r="KGH72" s="96"/>
      <c r="KGI72" s="80"/>
      <c r="KGJ72" s="80"/>
      <c r="KGK72" s="80"/>
      <c r="KGL72" s="102"/>
      <c r="KGM72" s="62"/>
      <c r="KGN72" s="98"/>
      <c r="KGO72" s="97"/>
      <c r="KGP72" s="97"/>
      <c r="KGQ72" s="97"/>
      <c r="KGR72" s="104"/>
      <c r="KGS72" s="97"/>
      <c r="KGT72" s="97"/>
      <c r="KGU72" s="97"/>
      <c r="KGV72" s="145"/>
      <c r="KGW72" s="179"/>
      <c r="KGX72" s="108"/>
      <c r="KGY72" s="63"/>
      <c r="KGZ72" s="103"/>
      <c r="KHA72" s="104"/>
      <c r="KHB72" s="105"/>
      <c r="KHC72" s="97"/>
      <c r="KHD72" s="79"/>
      <c r="KHE72" s="79"/>
      <c r="KHF72" s="137"/>
      <c r="KHG72" s="96"/>
      <c r="KHH72" s="80"/>
      <c r="KHI72" s="80"/>
      <c r="KHJ72" s="80"/>
      <c r="KHK72" s="102"/>
      <c r="KHL72" s="62"/>
      <c r="KHM72" s="98"/>
      <c r="KHN72" s="97"/>
      <c r="KHO72" s="97"/>
      <c r="KHP72" s="97"/>
      <c r="KHQ72" s="104"/>
      <c r="KHR72" s="97"/>
      <c r="KHS72" s="97"/>
      <c r="KHT72" s="97"/>
      <c r="KHU72" s="145"/>
      <c r="KHV72" s="179"/>
      <c r="KHW72" s="108"/>
      <c r="KHX72" s="63"/>
      <c r="KHY72" s="103"/>
      <c r="KHZ72" s="104"/>
      <c r="KIA72" s="105"/>
      <c r="KIB72" s="97"/>
      <c r="KIC72" s="79"/>
      <c r="KID72" s="79"/>
      <c r="KIE72" s="137"/>
      <c r="KIF72" s="96"/>
      <c r="KIG72" s="80"/>
      <c r="KIH72" s="80"/>
      <c r="KII72" s="80"/>
      <c r="KIJ72" s="102"/>
      <c r="KIK72" s="62"/>
      <c r="KIL72" s="98"/>
      <c r="KIM72" s="97"/>
      <c r="KIN72" s="97"/>
      <c r="KIO72" s="97"/>
      <c r="KIP72" s="104"/>
      <c r="KIQ72" s="97"/>
      <c r="KIR72" s="97"/>
      <c r="KIS72" s="97"/>
      <c r="KIT72" s="145"/>
      <c r="KIU72" s="179"/>
      <c r="KIV72" s="108"/>
      <c r="KIW72" s="63"/>
      <c r="KIX72" s="103"/>
      <c r="KIY72" s="104"/>
      <c r="KIZ72" s="105"/>
      <c r="KJA72" s="97"/>
      <c r="KJB72" s="79"/>
      <c r="KJC72" s="79"/>
      <c r="KJD72" s="137"/>
      <c r="KJE72" s="96"/>
      <c r="KJF72" s="80"/>
      <c r="KJG72" s="80"/>
      <c r="KJH72" s="80"/>
      <c r="KJI72" s="102"/>
      <c r="KJJ72" s="62"/>
      <c r="KJK72" s="98"/>
      <c r="KJL72" s="97"/>
      <c r="KJM72" s="97"/>
      <c r="KJN72" s="97"/>
      <c r="KJO72" s="104"/>
      <c r="KJP72" s="97"/>
      <c r="KJQ72" s="97"/>
      <c r="KJR72" s="97"/>
      <c r="KJS72" s="145"/>
      <c r="KJT72" s="179"/>
      <c r="KJU72" s="108"/>
      <c r="KJV72" s="63"/>
      <c r="KJW72" s="103"/>
      <c r="KJX72" s="104"/>
      <c r="KJY72" s="105"/>
      <c r="KJZ72" s="97"/>
      <c r="KKA72" s="79"/>
      <c r="KKB72" s="79"/>
      <c r="KKC72" s="137"/>
      <c r="KKD72" s="96"/>
      <c r="KKE72" s="80"/>
      <c r="KKF72" s="80"/>
      <c r="KKG72" s="80"/>
      <c r="KKH72" s="102"/>
      <c r="KKI72" s="62"/>
      <c r="KKJ72" s="98"/>
      <c r="KKK72" s="97"/>
      <c r="KKL72" s="97"/>
      <c r="KKM72" s="97"/>
      <c r="KKN72" s="104"/>
      <c r="KKO72" s="97"/>
      <c r="KKP72" s="97"/>
      <c r="KKQ72" s="97"/>
      <c r="KKR72" s="145"/>
      <c r="KKS72" s="179"/>
      <c r="KKT72" s="108"/>
      <c r="KKU72" s="63"/>
      <c r="KKV72" s="103"/>
      <c r="KKW72" s="104"/>
      <c r="KKX72" s="105"/>
      <c r="KKY72" s="97"/>
      <c r="KKZ72" s="79"/>
      <c r="KLA72" s="79"/>
      <c r="KLB72" s="137"/>
      <c r="KLC72" s="96"/>
      <c r="KLD72" s="80"/>
      <c r="KLE72" s="80"/>
      <c r="KLF72" s="80"/>
      <c r="KLG72" s="102"/>
      <c r="KLH72" s="62"/>
      <c r="KLI72" s="98"/>
      <c r="KLJ72" s="97"/>
      <c r="KLK72" s="97"/>
      <c r="KLL72" s="97"/>
      <c r="KLM72" s="104"/>
      <c r="KLN72" s="97"/>
      <c r="KLO72" s="97"/>
      <c r="KLP72" s="97"/>
      <c r="KLQ72" s="145"/>
      <c r="KLR72" s="179"/>
      <c r="KLS72" s="108"/>
      <c r="KLT72" s="63"/>
      <c r="KLU72" s="103"/>
      <c r="KLV72" s="104"/>
      <c r="KLW72" s="105"/>
      <c r="KLX72" s="97"/>
      <c r="KLY72" s="79"/>
      <c r="KLZ72" s="79"/>
      <c r="KMA72" s="137"/>
      <c r="KMB72" s="96"/>
      <c r="KMC72" s="80"/>
      <c r="KMD72" s="80"/>
      <c r="KME72" s="80"/>
      <c r="KMF72" s="102"/>
      <c r="KMG72" s="62"/>
      <c r="KMH72" s="98"/>
      <c r="KMI72" s="97"/>
      <c r="KMJ72" s="97"/>
      <c r="KMK72" s="97"/>
      <c r="KML72" s="104"/>
      <c r="KMM72" s="97"/>
      <c r="KMN72" s="97"/>
      <c r="KMO72" s="97"/>
      <c r="KMP72" s="145"/>
      <c r="KMQ72" s="179"/>
      <c r="KMR72" s="108"/>
      <c r="KMS72" s="63"/>
      <c r="KMT72" s="103"/>
      <c r="KMU72" s="104"/>
      <c r="KMV72" s="105"/>
      <c r="KMW72" s="97"/>
      <c r="KMX72" s="79"/>
      <c r="KMY72" s="79"/>
      <c r="KMZ72" s="137"/>
      <c r="KNA72" s="96"/>
      <c r="KNB72" s="80"/>
      <c r="KNC72" s="80"/>
      <c r="KND72" s="80"/>
      <c r="KNE72" s="102"/>
      <c r="KNF72" s="62"/>
      <c r="KNG72" s="98"/>
      <c r="KNH72" s="97"/>
      <c r="KNI72" s="97"/>
      <c r="KNJ72" s="97"/>
      <c r="KNK72" s="104"/>
      <c r="KNL72" s="97"/>
      <c r="KNM72" s="97"/>
      <c r="KNN72" s="97"/>
      <c r="KNO72" s="145"/>
      <c r="KNP72" s="179"/>
      <c r="KNQ72" s="108"/>
      <c r="KNR72" s="63"/>
      <c r="KNS72" s="103"/>
      <c r="KNT72" s="104"/>
      <c r="KNU72" s="105"/>
      <c r="KNV72" s="97"/>
      <c r="KNW72" s="79"/>
      <c r="KNX72" s="79"/>
      <c r="KNY72" s="137"/>
      <c r="KNZ72" s="96"/>
      <c r="KOA72" s="80"/>
      <c r="KOB72" s="80"/>
      <c r="KOC72" s="80"/>
      <c r="KOD72" s="102"/>
      <c r="KOE72" s="62"/>
      <c r="KOF72" s="98"/>
      <c r="KOG72" s="97"/>
      <c r="KOH72" s="97"/>
      <c r="KOI72" s="97"/>
      <c r="KOJ72" s="104"/>
      <c r="KOK72" s="97"/>
      <c r="KOL72" s="97"/>
      <c r="KOM72" s="97"/>
      <c r="KON72" s="145"/>
      <c r="KOO72" s="179"/>
      <c r="KOP72" s="108"/>
      <c r="KOQ72" s="63"/>
      <c r="KOR72" s="103"/>
      <c r="KOS72" s="104"/>
      <c r="KOT72" s="105"/>
      <c r="KOU72" s="97"/>
      <c r="KOV72" s="79"/>
      <c r="KOW72" s="79"/>
      <c r="KOX72" s="137"/>
      <c r="KOY72" s="96"/>
      <c r="KOZ72" s="80"/>
      <c r="KPA72" s="80"/>
      <c r="KPB72" s="80"/>
      <c r="KPC72" s="102"/>
      <c r="KPD72" s="62"/>
      <c r="KPE72" s="98"/>
      <c r="KPF72" s="97"/>
      <c r="KPG72" s="97"/>
      <c r="KPH72" s="97"/>
      <c r="KPI72" s="104"/>
      <c r="KPJ72" s="97"/>
      <c r="KPK72" s="97"/>
      <c r="KPL72" s="97"/>
      <c r="KPM72" s="145"/>
      <c r="KPN72" s="179"/>
      <c r="KPO72" s="108"/>
      <c r="KPP72" s="63"/>
      <c r="KPQ72" s="103"/>
      <c r="KPR72" s="104"/>
      <c r="KPS72" s="105"/>
      <c r="KPT72" s="97"/>
      <c r="KPU72" s="79"/>
      <c r="KPV72" s="79"/>
      <c r="KPW72" s="137"/>
      <c r="KPX72" s="96"/>
      <c r="KPY72" s="80"/>
      <c r="KPZ72" s="80"/>
      <c r="KQA72" s="80"/>
      <c r="KQB72" s="102"/>
      <c r="KQC72" s="62"/>
      <c r="KQD72" s="98"/>
      <c r="KQE72" s="97"/>
      <c r="KQF72" s="97"/>
      <c r="KQG72" s="97"/>
      <c r="KQH72" s="104"/>
      <c r="KQI72" s="97"/>
      <c r="KQJ72" s="97"/>
      <c r="KQK72" s="97"/>
      <c r="KQL72" s="145"/>
      <c r="KQM72" s="179"/>
      <c r="KQN72" s="108"/>
      <c r="KQO72" s="63"/>
      <c r="KQP72" s="103"/>
      <c r="KQQ72" s="104"/>
      <c r="KQR72" s="105"/>
      <c r="KQS72" s="97"/>
      <c r="KQT72" s="79"/>
      <c r="KQU72" s="79"/>
      <c r="KQV72" s="137"/>
      <c r="KQW72" s="96"/>
      <c r="KQX72" s="80"/>
      <c r="KQY72" s="80"/>
      <c r="KQZ72" s="80"/>
      <c r="KRA72" s="102"/>
      <c r="KRB72" s="62"/>
      <c r="KRC72" s="98"/>
      <c r="KRD72" s="97"/>
      <c r="KRE72" s="97"/>
      <c r="KRF72" s="97"/>
      <c r="KRG72" s="104"/>
      <c r="KRH72" s="97"/>
      <c r="KRI72" s="97"/>
      <c r="KRJ72" s="97"/>
      <c r="KRK72" s="145"/>
      <c r="KRL72" s="179"/>
      <c r="KRM72" s="108"/>
      <c r="KRN72" s="63"/>
      <c r="KRO72" s="103"/>
      <c r="KRP72" s="104"/>
      <c r="KRQ72" s="105"/>
      <c r="KRR72" s="97"/>
      <c r="KRS72" s="79"/>
      <c r="KRT72" s="79"/>
      <c r="KRU72" s="137"/>
      <c r="KRV72" s="96"/>
      <c r="KRW72" s="80"/>
      <c r="KRX72" s="80"/>
      <c r="KRY72" s="80"/>
      <c r="KRZ72" s="102"/>
      <c r="KSA72" s="62"/>
      <c r="KSB72" s="98"/>
      <c r="KSC72" s="97"/>
      <c r="KSD72" s="97"/>
      <c r="KSE72" s="97"/>
      <c r="KSF72" s="104"/>
      <c r="KSG72" s="97"/>
      <c r="KSH72" s="97"/>
      <c r="KSI72" s="97"/>
      <c r="KSJ72" s="145"/>
      <c r="KSK72" s="179"/>
      <c r="KSL72" s="108"/>
      <c r="KSM72" s="63"/>
      <c r="KSN72" s="103"/>
      <c r="KSO72" s="104"/>
      <c r="KSP72" s="105"/>
      <c r="KSQ72" s="97"/>
      <c r="KSR72" s="79"/>
      <c r="KSS72" s="79"/>
      <c r="KST72" s="137"/>
      <c r="KSU72" s="96"/>
      <c r="KSV72" s="80"/>
      <c r="KSW72" s="80"/>
      <c r="KSX72" s="80"/>
      <c r="KSY72" s="102"/>
      <c r="KSZ72" s="62"/>
      <c r="KTA72" s="98"/>
      <c r="KTB72" s="97"/>
      <c r="KTC72" s="97"/>
      <c r="KTD72" s="97"/>
      <c r="KTE72" s="104"/>
      <c r="KTF72" s="97"/>
      <c r="KTG72" s="97"/>
      <c r="KTH72" s="97"/>
      <c r="KTI72" s="145"/>
      <c r="KTJ72" s="179"/>
      <c r="KTK72" s="108"/>
      <c r="KTL72" s="63"/>
      <c r="KTM72" s="103"/>
      <c r="KTN72" s="104"/>
      <c r="KTO72" s="105"/>
      <c r="KTP72" s="97"/>
      <c r="KTQ72" s="79"/>
      <c r="KTR72" s="79"/>
      <c r="KTS72" s="137"/>
      <c r="KTT72" s="96"/>
      <c r="KTU72" s="80"/>
      <c r="KTV72" s="80"/>
      <c r="KTW72" s="80"/>
      <c r="KTX72" s="102"/>
      <c r="KTY72" s="62"/>
      <c r="KTZ72" s="98"/>
      <c r="KUA72" s="97"/>
      <c r="KUB72" s="97"/>
      <c r="KUC72" s="97"/>
      <c r="KUD72" s="104"/>
      <c r="KUE72" s="97"/>
      <c r="KUF72" s="97"/>
      <c r="KUG72" s="97"/>
      <c r="KUH72" s="145"/>
      <c r="KUI72" s="179"/>
      <c r="KUJ72" s="108"/>
      <c r="KUK72" s="63"/>
      <c r="KUL72" s="103"/>
      <c r="KUM72" s="104"/>
      <c r="KUN72" s="105"/>
      <c r="KUO72" s="97"/>
      <c r="KUP72" s="79"/>
      <c r="KUQ72" s="79"/>
      <c r="KUR72" s="137"/>
      <c r="KUS72" s="96"/>
      <c r="KUT72" s="80"/>
      <c r="KUU72" s="80"/>
      <c r="KUV72" s="80"/>
      <c r="KUW72" s="102"/>
      <c r="KUX72" s="62"/>
      <c r="KUY72" s="98"/>
      <c r="KUZ72" s="97"/>
      <c r="KVA72" s="97"/>
      <c r="KVB72" s="97"/>
      <c r="KVC72" s="104"/>
      <c r="KVD72" s="97"/>
      <c r="KVE72" s="97"/>
      <c r="KVF72" s="97"/>
      <c r="KVG72" s="145"/>
      <c r="KVH72" s="179"/>
      <c r="KVI72" s="108"/>
      <c r="KVJ72" s="63"/>
      <c r="KVK72" s="103"/>
      <c r="KVL72" s="104"/>
      <c r="KVM72" s="105"/>
      <c r="KVN72" s="97"/>
      <c r="KVO72" s="79"/>
      <c r="KVP72" s="79"/>
      <c r="KVQ72" s="137"/>
      <c r="KVR72" s="96"/>
      <c r="KVS72" s="80"/>
      <c r="KVT72" s="80"/>
      <c r="KVU72" s="80"/>
      <c r="KVV72" s="102"/>
      <c r="KVW72" s="62"/>
      <c r="KVX72" s="98"/>
      <c r="KVY72" s="97"/>
      <c r="KVZ72" s="97"/>
      <c r="KWA72" s="97"/>
      <c r="KWB72" s="104"/>
      <c r="KWC72" s="97"/>
      <c r="KWD72" s="97"/>
      <c r="KWE72" s="97"/>
      <c r="KWF72" s="145"/>
      <c r="KWG72" s="179"/>
      <c r="KWH72" s="108"/>
      <c r="KWI72" s="63"/>
      <c r="KWJ72" s="103"/>
      <c r="KWK72" s="104"/>
      <c r="KWL72" s="105"/>
      <c r="KWM72" s="97"/>
      <c r="KWN72" s="79"/>
      <c r="KWO72" s="79"/>
      <c r="KWP72" s="137"/>
      <c r="KWQ72" s="96"/>
      <c r="KWR72" s="80"/>
      <c r="KWS72" s="80"/>
      <c r="KWT72" s="80"/>
      <c r="KWU72" s="102"/>
      <c r="KWV72" s="62"/>
      <c r="KWW72" s="98"/>
      <c r="KWX72" s="97"/>
      <c r="KWY72" s="97"/>
      <c r="KWZ72" s="97"/>
      <c r="KXA72" s="104"/>
      <c r="KXB72" s="97"/>
      <c r="KXC72" s="97"/>
      <c r="KXD72" s="97"/>
      <c r="KXE72" s="145"/>
      <c r="KXF72" s="179"/>
      <c r="KXG72" s="108"/>
      <c r="KXH72" s="63"/>
      <c r="KXI72" s="103"/>
      <c r="KXJ72" s="104"/>
      <c r="KXK72" s="105"/>
      <c r="KXL72" s="97"/>
      <c r="KXM72" s="79"/>
      <c r="KXN72" s="79"/>
      <c r="KXO72" s="137"/>
      <c r="KXP72" s="96"/>
      <c r="KXQ72" s="80"/>
      <c r="KXR72" s="80"/>
      <c r="KXS72" s="80"/>
      <c r="KXT72" s="102"/>
      <c r="KXU72" s="62"/>
      <c r="KXV72" s="98"/>
      <c r="KXW72" s="97"/>
      <c r="KXX72" s="97"/>
      <c r="KXY72" s="97"/>
      <c r="KXZ72" s="104"/>
      <c r="KYA72" s="97"/>
      <c r="KYB72" s="97"/>
      <c r="KYC72" s="97"/>
      <c r="KYD72" s="145"/>
      <c r="KYE72" s="179"/>
      <c r="KYF72" s="108"/>
      <c r="KYG72" s="63"/>
      <c r="KYH72" s="103"/>
      <c r="KYI72" s="104"/>
      <c r="KYJ72" s="105"/>
      <c r="KYK72" s="97"/>
      <c r="KYL72" s="79"/>
      <c r="KYM72" s="79"/>
      <c r="KYN72" s="137"/>
      <c r="KYO72" s="96"/>
      <c r="KYP72" s="80"/>
      <c r="KYQ72" s="80"/>
      <c r="KYR72" s="80"/>
      <c r="KYS72" s="102"/>
      <c r="KYT72" s="62"/>
      <c r="KYU72" s="98"/>
      <c r="KYV72" s="97"/>
      <c r="KYW72" s="97"/>
      <c r="KYX72" s="97"/>
      <c r="KYY72" s="104"/>
      <c r="KYZ72" s="97"/>
      <c r="KZA72" s="97"/>
      <c r="KZB72" s="97"/>
      <c r="KZC72" s="145"/>
      <c r="KZD72" s="179"/>
      <c r="KZE72" s="108"/>
      <c r="KZF72" s="63"/>
      <c r="KZG72" s="103"/>
      <c r="KZH72" s="104"/>
      <c r="KZI72" s="105"/>
      <c r="KZJ72" s="97"/>
      <c r="KZK72" s="79"/>
      <c r="KZL72" s="79"/>
      <c r="KZM72" s="137"/>
      <c r="KZN72" s="96"/>
      <c r="KZO72" s="80"/>
      <c r="KZP72" s="80"/>
      <c r="KZQ72" s="80"/>
      <c r="KZR72" s="102"/>
      <c r="KZS72" s="62"/>
      <c r="KZT72" s="98"/>
      <c r="KZU72" s="97"/>
      <c r="KZV72" s="97"/>
      <c r="KZW72" s="97"/>
      <c r="KZX72" s="104"/>
      <c r="KZY72" s="97"/>
      <c r="KZZ72" s="97"/>
      <c r="LAA72" s="97"/>
      <c r="LAB72" s="145"/>
      <c r="LAC72" s="179"/>
      <c r="LAD72" s="108"/>
      <c r="LAE72" s="63"/>
      <c r="LAF72" s="103"/>
      <c r="LAG72" s="104"/>
      <c r="LAH72" s="105"/>
      <c r="LAI72" s="97"/>
      <c r="LAJ72" s="79"/>
      <c r="LAK72" s="79"/>
      <c r="LAL72" s="137"/>
      <c r="LAM72" s="96"/>
      <c r="LAN72" s="80"/>
      <c r="LAO72" s="80"/>
      <c r="LAP72" s="80"/>
      <c r="LAQ72" s="102"/>
      <c r="LAR72" s="62"/>
      <c r="LAS72" s="98"/>
      <c r="LAT72" s="97"/>
      <c r="LAU72" s="97"/>
      <c r="LAV72" s="97"/>
      <c r="LAW72" s="104"/>
      <c r="LAX72" s="97"/>
      <c r="LAY72" s="97"/>
      <c r="LAZ72" s="97"/>
      <c r="LBA72" s="145"/>
      <c r="LBB72" s="179"/>
      <c r="LBC72" s="108"/>
      <c r="LBD72" s="63"/>
      <c r="LBE72" s="103"/>
      <c r="LBF72" s="104"/>
      <c r="LBG72" s="105"/>
      <c r="LBH72" s="97"/>
      <c r="LBI72" s="79"/>
      <c r="LBJ72" s="79"/>
      <c r="LBK72" s="137"/>
      <c r="LBL72" s="96"/>
      <c r="LBM72" s="80"/>
      <c r="LBN72" s="80"/>
      <c r="LBO72" s="80"/>
      <c r="LBP72" s="102"/>
      <c r="LBQ72" s="62"/>
      <c r="LBR72" s="98"/>
      <c r="LBS72" s="97"/>
      <c r="LBT72" s="97"/>
      <c r="LBU72" s="97"/>
      <c r="LBV72" s="104"/>
      <c r="LBW72" s="97"/>
      <c r="LBX72" s="97"/>
      <c r="LBY72" s="97"/>
      <c r="LBZ72" s="145"/>
      <c r="LCA72" s="179"/>
      <c r="LCB72" s="108"/>
      <c r="LCC72" s="63"/>
      <c r="LCD72" s="103"/>
      <c r="LCE72" s="104"/>
      <c r="LCF72" s="105"/>
      <c r="LCG72" s="97"/>
      <c r="LCH72" s="79"/>
      <c r="LCI72" s="79"/>
      <c r="LCJ72" s="137"/>
      <c r="LCK72" s="96"/>
      <c r="LCL72" s="80"/>
      <c r="LCM72" s="80"/>
      <c r="LCN72" s="80"/>
      <c r="LCO72" s="102"/>
      <c r="LCP72" s="62"/>
      <c r="LCQ72" s="98"/>
      <c r="LCR72" s="97"/>
      <c r="LCS72" s="97"/>
      <c r="LCT72" s="97"/>
      <c r="LCU72" s="104"/>
      <c r="LCV72" s="97"/>
      <c r="LCW72" s="97"/>
      <c r="LCX72" s="97"/>
      <c r="LCY72" s="145"/>
      <c r="LCZ72" s="179"/>
      <c r="LDA72" s="108"/>
      <c r="LDB72" s="63"/>
      <c r="LDC72" s="103"/>
      <c r="LDD72" s="104"/>
      <c r="LDE72" s="105"/>
      <c r="LDF72" s="97"/>
      <c r="LDG72" s="79"/>
      <c r="LDH72" s="79"/>
      <c r="LDI72" s="137"/>
      <c r="LDJ72" s="96"/>
      <c r="LDK72" s="80"/>
      <c r="LDL72" s="80"/>
      <c r="LDM72" s="80"/>
      <c r="LDN72" s="102"/>
      <c r="LDO72" s="62"/>
      <c r="LDP72" s="98"/>
      <c r="LDQ72" s="97"/>
      <c r="LDR72" s="97"/>
      <c r="LDS72" s="97"/>
      <c r="LDT72" s="104"/>
      <c r="LDU72" s="97"/>
      <c r="LDV72" s="97"/>
      <c r="LDW72" s="97"/>
      <c r="LDX72" s="145"/>
      <c r="LDY72" s="179"/>
      <c r="LDZ72" s="108"/>
      <c r="LEA72" s="63"/>
      <c r="LEB72" s="103"/>
      <c r="LEC72" s="104"/>
      <c r="LED72" s="105"/>
      <c r="LEE72" s="97"/>
      <c r="LEF72" s="79"/>
      <c r="LEG72" s="79"/>
      <c r="LEH72" s="137"/>
      <c r="LEI72" s="96"/>
      <c r="LEJ72" s="80"/>
      <c r="LEK72" s="80"/>
      <c r="LEL72" s="80"/>
      <c r="LEM72" s="102"/>
      <c r="LEN72" s="62"/>
      <c r="LEO72" s="98"/>
      <c r="LEP72" s="97"/>
      <c r="LEQ72" s="97"/>
      <c r="LER72" s="97"/>
      <c r="LES72" s="104"/>
      <c r="LET72" s="97"/>
      <c r="LEU72" s="97"/>
      <c r="LEV72" s="97"/>
      <c r="LEW72" s="145"/>
      <c r="LEX72" s="179"/>
      <c r="LEY72" s="108"/>
      <c r="LEZ72" s="63"/>
      <c r="LFA72" s="103"/>
      <c r="LFB72" s="104"/>
      <c r="LFC72" s="105"/>
      <c r="LFD72" s="97"/>
      <c r="LFE72" s="79"/>
      <c r="LFF72" s="79"/>
      <c r="LFG72" s="137"/>
      <c r="LFH72" s="96"/>
      <c r="LFI72" s="80"/>
      <c r="LFJ72" s="80"/>
      <c r="LFK72" s="80"/>
      <c r="LFL72" s="102"/>
      <c r="LFM72" s="62"/>
      <c r="LFN72" s="98"/>
      <c r="LFO72" s="97"/>
      <c r="LFP72" s="97"/>
      <c r="LFQ72" s="97"/>
      <c r="LFR72" s="104"/>
      <c r="LFS72" s="97"/>
      <c r="LFT72" s="97"/>
      <c r="LFU72" s="97"/>
      <c r="LFV72" s="145"/>
      <c r="LFW72" s="179"/>
      <c r="LFX72" s="108"/>
      <c r="LFY72" s="63"/>
      <c r="LFZ72" s="103"/>
      <c r="LGA72" s="104"/>
      <c r="LGB72" s="105"/>
      <c r="LGC72" s="97"/>
      <c r="LGD72" s="79"/>
      <c r="LGE72" s="79"/>
      <c r="LGF72" s="137"/>
      <c r="LGG72" s="96"/>
      <c r="LGH72" s="80"/>
      <c r="LGI72" s="80"/>
      <c r="LGJ72" s="80"/>
      <c r="LGK72" s="102"/>
      <c r="LGL72" s="62"/>
      <c r="LGM72" s="98"/>
      <c r="LGN72" s="97"/>
      <c r="LGO72" s="97"/>
      <c r="LGP72" s="97"/>
      <c r="LGQ72" s="104"/>
      <c r="LGR72" s="97"/>
      <c r="LGS72" s="97"/>
      <c r="LGT72" s="97"/>
      <c r="LGU72" s="145"/>
      <c r="LGV72" s="179"/>
      <c r="LGW72" s="108"/>
      <c r="LGX72" s="63"/>
      <c r="LGY72" s="103"/>
      <c r="LGZ72" s="104"/>
      <c r="LHA72" s="105"/>
      <c r="LHB72" s="97"/>
      <c r="LHC72" s="79"/>
      <c r="LHD72" s="79"/>
      <c r="LHE72" s="137"/>
      <c r="LHF72" s="96"/>
      <c r="LHG72" s="80"/>
      <c r="LHH72" s="80"/>
      <c r="LHI72" s="80"/>
      <c r="LHJ72" s="102"/>
      <c r="LHK72" s="62"/>
      <c r="LHL72" s="98"/>
      <c r="LHM72" s="97"/>
      <c r="LHN72" s="97"/>
      <c r="LHO72" s="97"/>
      <c r="LHP72" s="104"/>
      <c r="LHQ72" s="97"/>
      <c r="LHR72" s="97"/>
      <c r="LHS72" s="97"/>
      <c r="LHT72" s="145"/>
      <c r="LHU72" s="179"/>
      <c r="LHV72" s="108"/>
      <c r="LHW72" s="63"/>
      <c r="LHX72" s="103"/>
      <c r="LHY72" s="104"/>
      <c r="LHZ72" s="105"/>
      <c r="LIA72" s="97"/>
      <c r="LIB72" s="79"/>
      <c r="LIC72" s="79"/>
      <c r="LID72" s="137"/>
      <c r="LIE72" s="96"/>
      <c r="LIF72" s="80"/>
      <c r="LIG72" s="80"/>
      <c r="LIH72" s="80"/>
      <c r="LII72" s="102"/>
      <c r="LIJ72" s="62"/>
      <c r="LIK72" s="98"/>
      <c r="LIL72" s="97"/>
      <c r="LIM72" s="97"/>
      <c r="LIN72" s="97"/>
      <c r="LIO72" s="104"/>
      <c r="LIP72" s="97"/>
      <c r="LIQ72" s="97"/>
      <c r="LIR72" s="97"/>
      <c r="LIS72" s="145"/>
      <c r="LIT72" s="179"/>
      <c r="LIU72" s="108"/>
      <c r="LIV72" s="63"/>
      <c r="LIW72" s="103"/>
      <c r="LIX72" s="104"/>
      <c r="LIY72" s="105"/>
      <c r="LIZ72" s="97"/>
      <c r="LJA72" s="79"/>
      <c r="LJB72" s="79"/>
      <c r="LJC72" s="137"/>
      <c r="LJD72" s="96"/>
      <c r="LJE72" s="80"/>
      <c r="LJF72" s="80"/>
      <c r="LJG72" s="80"/>
      <c r="LJH72" s="102"/>
      <c r="LJI72" s="62"/>
      <c r="LJJ72" s="98"/>
      <c r="LJK72" s="97"/>
      <c r="LJL72" s="97"/>
      <c r="LJM72" s="97"/>
      <c r="LJN72" s="104"/>
      <c r="LJO72" s="97"/>
      <c r="LJP72" s="97"/>
      <c r="LJQ72" s="97"/>
      <c r="LJR72" s="145"/>
      <c r="LJS72" s="179"/>
      <c r="LJT72" s="108"/>
      <c r="LJU72" s="63"/>
      <c r="LJV72" s="103"/>
      <c r="LJW72" s="104"/>
      <c r="LJX72" s="105"/>
      <c r="LJY72" s="97"/>
      <c r="LJZ72" s="79"/>
      <c r="LKA72" s="79"/>
      <c r="LKB72" s="137"/>
      <c r="LKC72" s="96"/>
      <c r="LKD72" s="80"/>
      <c r="LKE72" s="80"/>
      <c r="LKF72" s="80"/>
      <c r="LKG72" s="102"/>
      <c r="LKH72" s="62"/>
      <c r="LKI72" s="98"/>
      <c r="LKJ72" s="97"/>
      <c r="LKK72" s="97"/>
      <c r="LKL72" s="97"/>
      <c r="LKM72" s="104"/>
      <c r="LKN72" s="97"/>
      <c r="LKO72" s="97"/>
      <c r="LKP72" s="97"/>
      <c r="LKQ72" s="145"/>
      <c r="LKR72" s="179"/>
      <c r="LKS72" s="108"/>
      <c r="LKT72" s="63"/>
      <c r="LKU72" s="103"/>
      <c r="LKV72" s="104"/>
      <c r="LKW72" s="105"/>
      <c r="LKX72" s="97"/>
      <c r="LKY72" s="79"/>
      <c r="LKZ72" s="79"/>
      <c r="LLA72" s="137"/>
      <c r="LLB72" s="96"/>
      <c r="LLC72" s="80"/>
      <c r="LLD72" s="80"/>
      <c r="LLE72" s="80"/>
      <c r="LLF72" s="102"/>
      <c r="LLG72" s="62"/>
      <c r="LLH72" s="98"/>
      <c r="LLI72" s="97"/>
      <c r="LLJ72" s="97"/>
      <c r="LLK72" s="97"/>
      <c r="LLL72" s="104"/>
      <c r="LLM72" s="97"/>
      <c r="LLN72" s="97"/>
      <c r="LLO72" s="97"/>
      <c r="LLP72" s="145"/>
      <c r="LLQ72" s="179"/>
      <c r="LLR72" s="108"/>
      <c r="LLS72" s="63"/>
      <c r="LLT72" s="103"/>
      <c r="LLU72" s="104"/>
      <c r="LLV72" s="105"/>
      <c r="LLW72" s="97"/>
      <c r="LLX72" s="79"/>
      <c r="LLY72" s="79"/>
      <c r="LLZ72" s="137"/>
      <c r="LMA72" s="96"/>
      <c r="LMB72" s="80"/>
      <c r="LMC72" s="80"/>
      <c r="LMD72" s="80"/>
      <c r="LME72" s="102"/>
      <c r="LMF72" s="62"/>
      <c r="LMG72" s="98"/>
      <c r="LMH72" s="97"/>
      <c r="LMI72" s="97"/>
      <c r="LMJ72" s="97"/>
      <c r="LMK72" s="104"/>
      <c r="LML72" s="97"/>
      <c r="LMM72" s="97"/>
      <c r="LMN72" s="97"/>
      <c r="LMO72" s="145"/>
      <c r="LMP72" s="179"/>
      <c r="LMQ72" s="108"/>
      <c r="LMR72" s="63"/>
      <c r="LMS72" s="103"/>
      <c r="LMT72" s="104"/>
      <c r="LMU72" s="105"/>
      <c r="LMV72" s="97"/>
      <c r="LMW72" s="79"/>
      <c r="LMX72" s="79"/>
      <c r="LMY72" s="137"/>
      <c r="LMZ72" s="96"/>
      <c r="LNA72" s="80"/>
      <c r="LNB72" s="80"/>
      <c r="LNC72" s="80"/>
      <c r="LND72" s="102"/>
      <c r="LNE72" s="62"/>
      <c r="LNF72" s="98"/>
      <c r="LNG72" s="97"/>
      <c r="LNH72" s="97"/>
      <c r="LNI72" s="97"/>
      <c r="LNJ72" s="104"/>
      <c r="LNK72" s="97"/>
      <c r="LNL72" s="97"/>
      <c r="LNM72" s="97"/>
      <c r="LNN72" s="145"/>
      <c r="LNO72" s="179"/>
      <c r="LNP72" s="108"/>
      <c r="LNQ72" s="63"/>
      <c r="LNR72" s="103"/>
      <c r="LNS72" s="104"/>
      <c r="LNT72" s="105"/>
      <c r="LNU72" s="97"/>
      <c r="LNV72" s="79"/>
      <c r="LNW72" s="79"/>
      <c r="LNX72" s="137"/>
      <c r="LNY72" s="96"/>
      <c r="LNZ72" s="80"/>
      <c r="LOA72" s="80"/>
      <c r="LOB72" s="80"/>
      <c r="LOC72" s="102"/>
      <c r="LOD72" s="62"/>
      <c r="LOE72" s="98"/>
      <c r="LOF72" s="97"/>
      <c r="LOG72" s="97"/>
      <c r="LOH72" s="97"/>
      <c r="LOI72" s="104"/>
      <c r="LOJ72" s="97"/>
      <c r="LOK72" s="97"/>
      <c r="LOL72" s="97"/>
      <c r="LOM72" s="145"/>
      <c r="LON72" s="179"/>
      <c r="LOO72" s="108"/>
      <c r="LOP72" s="63"/>
      <c r="LOQ72" s="103"/>
      <c r="LOR72" s="104"/>
      <c r="LOS72" s="105"/>
      <c r="LOT72" s="97"/>
      <c r="LOU72" s="79"/>
      <c r="LOV72" s="79"/>
      <c r="LOW72" s="137"/>
      <c r="LOX72" s="96"/>
      <c r="LOY72" s="80"/>
      <c r="LOZ72" s="80"/>
      <c r="LPA72" s="80"/>
      <c r="LPB72" s="102"/>
      <c r="LPC72" s="62"/>
      <c r="LPD72" s="98"/>
      <c r="LPE72" s="97"/>
      <c r="LPF72" s="97"/>
      <c r="LPG72" s="97"/>
      <c r="LPH72" s="104"/>
      <c r="LPI72" s="97"/>
      <c r="LPJ72" s="97"/>
      <c r="LPK72" s="97"/>
      <c r="LPL72" s="145"/>
      <c r="LPM72" s="179"/>
      <c r="LPN72" s="108"/>
      <c r="LPO72" s="63"/>
      <c r="LPP72" s="103"/>
      <c r="LPQ72" s="104"/>
      <c r="LPR72" s="105"/>
      <c r="LPS72" s="97"/>
      <c r="LPT72" s="79"/>
      <c r="LPU72" s="79"/>
      <c r="LPV72" s="137"/>
      <c r="LPW72" s="96"/>
      <c r="LPX72" s="80"/>
      <c r="LPY72" s="80"/>
      <c r="LPZ72" s="80"/>
      <c r="LQA72" s="102"/>
      <c r="LQB72" s="62"/>
      <c r="LQC72" s="98"/>
      <c r="LQD72" s="97"/>
      <c r="LQE72" s="97"/>
      <c r="LQF72" s="97"/>
      <c r="LQG72" s="104"/>
      <c r="LQH72" s="97"/>
      <c r="LQI72" s="97"/>
      <c r="LQJ72" s="97"/>
      <c r="LQK72" s="145"/>
      <c r="LQL72" s="179"/>
      <c r="LQM72" s="108"/>
      <c r="LQN72" s="63"/>
      <c r="LQO72" s="103"/>
      <c r="LQP72" s="104"/>
      <c r="LQQ72" s="105"/>
      <c r="LQR72" s="97"/>
      <c r="LQS72" s="79"/>
      <c r="LQT72" s="79"/>
      <c r="LQU72" s="137"/>
      <c r="LQV72" s="96"/>
      <c r="LQW72" s="80"/>
      <c r="LQX72" s="80"/>
      <c r="LQY72" s="80"/>
      <c r="LQZ72" s="102"/>
      <c r="LRA72" s="62"/>
      <c r="LRB72" s="98"/>
      <c r="LRC72" s="97"/>
      <c r="LRD72" s="97"/>
      <c r="LRE72" s="97"/>
      <c r="LRF72" s="104"/>
      <c r="LRG72" s="97"/>
      <c r="LRH72" s="97"/>
      <c r="LRI72" s="97"/>
      <c r="LRJ72" s="145"/>
      <c r="LRK72" s="179"/>
      <c r="LRL72" s="108"/>
      <c r="LRM72" s="63"/>
      <c r="LRN72" s="103"/>
      <c r="LRO72" s="104"/>
      <c r="LRP72" s="105"/>
      <c r="LRQ72" s="97"/>
      <c r="LRR72" s="79"/>
      <c r="LRS72" s="79"/>
      <c r="LRT72" s="137"/>
      <c r="LRU72" s="96"/>
      <c r="LRV72" s="80"/>
      <c r="LRW72" s="80"/>
      <c r="LRX72" s="80"/>
      <c r="LRY72" s="102"/>
      <c r="LRZ72" s="62"/>
      <c r="LSA72" s="98"/>
      <c r="LSB72" s="97"/>
      <c r="LSC72" s="97"/>
      <c r="LSD72" s="97"/>
      <c r="LSE72" s="104"/>
      <c r="LSF72" s="97"/>
      <c r="LSG72" s="97"/>
      <c r="LSH72" s="97"/>
      <c r="LSI72" s="145"/>
      <c r="LSJ72" s="179"/>
      <c r="LSK72" s="108"/>
      <c r="LSL72" s="63"/>
      <c r="LSM72" s="103"/>
      <c r="LSN72" s="104"/>
      <c r="LSO72" s="105"/>
      <c r="LSP72" s="97"/>
      <c r="LSQ72" s="79"/>
      <c r="LSR72" s="79"/>
      <c r="LSS72" s="137"/>
      <c r="LST72" s="96"/>
      <c r="LSU72" s="80"/>
      <c r="LSV72" s="80"/>
      <c r="LSW72" s="80"/>
      <c r="LSX72" s="102"/>
      <c r="LSY72" s="62"/>
      <c r="LSZ72" s="98"/>
      <c r="LTA72" s="97"/>
      <c r="LTB72" s="97"/>
      <c r="LTC72" s="97"/>
      <c r="LTD72" s="104"/>
      <c r="LTE72" s="97"/>
      <c r="LTF72" s="97"/>
      <c r="LTG72" s="97"/>
      <c r="LTH72" s="145"/>
      <c r="LTI72" s="179"/>
      <c r="LTJ72" s="108"/>
      <c r="LTK72" s="63"/>
      <c r="LTL72" s="103"/>
      <c r="LTM72" s="104"/>
      <c r="LTN72" s="105"/>
      <c r="LTO72" s="97"/>
      <c r="LTP72" s="79"/>
      <c r="LTQ72" s="79"/>
      <c r="LTR72" s="137"/>
      <c r="LTS72" s="96"/>
      <c r="LTT72" s="80"/>
      <c r="LTU72" s="80"/>
      <c r="LTV72" s="80"/>
      <c r="LTW72" s="102"/>
      <c r="LTX72" s="62"/>
      <c r="LTY72" s="98"/>
      <c r="LTZ72" s="97"/>
      <c r="LUA72" s="97"/>
      <c r="LUB72" s="97"/>
      <c r="LUC72" s="104"/>
      <c r="LUD72" s="97"/>
      <c r="LUE72" s="97"/>
      <c r="LUF72" s="97"/>
      <c r="LUG72" s="145"/>
      <c r="LUH72" s="179"/>
      <c r="LUI72" s="108"/>
      <c r="LUJ72" s="63"/>
      <c r="LUK72" s="103"/>
      <c r="LUL72" s="104"/>
      <c r="LUM72" s="105"/>
      <c r="LUN72" s="97"/>
      <c r="LUO72" s="79"/>
      <c r="LUP72" s="79"/>
      <c r="LUQ72" s="137"/>
      <c r="LUR72" s="96"/>
      <c r="LUS72" s="80"/>
      <c r="LUT72" s="80"/>
      <c r="LUU72" s="80"/>
      <c r="LUV72" s="102"/>
      <c r="LUW72" s="62"/>
      <c r="LUX72" s="98"/>
      <c r="LUY72" s="97"/>
      <c r="LUZ72" s="97"/>
      <c r="LVA72" s="97"/>
      <c r="LVB72" s="104"/>
      <c r="LVC72" s="97"/>
      <c r="LVD72" s="97"/>
      <c r="LVE72" s="97"/>
      <c r="LVF72" s="145"/>
      <c r="LVG72" s="179"/>
      <c r="LVH72" s="108"/>
      <c r="LVI72" s="63"/>
      <c r="LVJ72" s="103"/>
      <c r="LVK72" s="104"/>
      <c r="LVL72" s="105"/>
      <c r="LVM72" s="97"/>
      <c r="LVN72" s="79"/>
      <c r="LVO72" s="79"/>
      <c r="LVP72" s="137"/>
      <c r="LVQ72" s="96"/>
      <c r="LVR72" s="80"/>
      <c r="LVS72" s="80"/>
      <c r="LVT72" s="80"/>
      <c r="LVU72" s="102"/>
      <c r="LVV72" s="62"/>
      <c r="LVW72" s="98"/>
      <c r="LVX72" s="97"/>
      <c r="LVY72" s="97"/>
      <c r="LVZ72" s="97"/>
      <c r="LWA72" s="104"/>
      <c r="LWB72" s="97"/>
      <c r="LWC72" s="97"/>
      <c r="LWD72" s="97"/>
      <c r="LWE72" s="145"/>
      <c r="LWF72" s="179"/>
      <c r="LWG72" s="108"/>
      <c r="LWH72" s="63"/>
      <c r="LWI72" s="103"/>
      <c r="LWJ72" s="104"/>
      <c r="LWK72" s="105"/>
      <c r="LWL72" s="97"/>
      <c r="LWM72" s="79"/>
      <c r="LWN72" s="79"/>
      <c r="LWO72" s="137"/>
      <c r="LWP72" s="96"/>
      <c r="LWQ72" s="80"/>
      <c r="LWR72" s="80"/>
      <c r="LWS72" s="80"/>
      <c r="LWT72" s="102"/>
      <c r="LWU72" s="62"/>
      <c r="LWV72" s="98"/>
      <c r="LWW72" s="97"/>
      <c r="LWX72" s="97"/>
      <c r="LWY72" s="97"/>
      <c r="LWZ72" s="104"/>
      <c r="LXA72" s="97"/>
      <c r="LXB72" s="97"/>
      <c r="LXC72" s="97"/>
      <c r="LXD72" s="145"/>
      <c r="LXE72" s="179"/>
      <c r="LXF72" s="108"/>
      <c r="LXG72" s="63"/>
      <c r="LXH72" s="103"/>
      <c r="LXI72" s="104"/>
      <c r="LXJ72" s="105"/>
      <c r="LXK72" s="97"/>
      <c r="LXL72" s="79"/>
      <c r="LXM72" s="79"/>
      <c r="LXN72" s="137"/>
      <c r="LXO72" s="96"/>
      <c r="LXP72" s="80"/>
      <c r="LXQ72" s="80"/>
      <c r="LXR72" s="80"/>
      <c r="LXS72" s="102"/>
      <c r="LXT72" s="62"/>
      <c r="LXU72" s="98"/>
      <c r="LXV72" s="97"/>
      <c r="LXW72" s="97"/>
      <c r="LXX72" s="97"/>
      <c r="LXY72" s="104"/>
      <c r="LXZ72" s="97"/>
      <c r="LYA72" s="97"/>
      <c r="LYB72" s="97"/>
      <c r="LYC72" s="145"/>
      <c r="LYD72" s="179"/>
      <c r="LYE72" s="108"/>
      <c r="LYF72" s="63"/>
      <c r="LYG72" s="103"/>
      <c r="LYH72" s="104"/>
      <c r="LYI72" s="105"/>
      <c r="LYJ72" s="97"/>
      <c r="LYK72" s="79"/>
      <c r="LYL72" s="79"/>
      <c r="LYM72" s="137"/>
      <c r="LYN72" s="96"/>
      <c r="LYO72" s="80"/>
      <c r="LYP72" s="80"/>
      <c r="LYQ72" s="80"/>
      <c r="LYR72" s="102"/>
      <c r="LYS72" s="62"/>
      <c r="LYT72" s="98"/>
      <c r="LYU72" s="97"/>
      <c r="LYV72" s="97"/>
      <c r="LYW72" s="97"/>
      <c r="LYX72" s="104"/>
      <c r="LYY72" s="97"/>
      <c r="LYZ72" s="97"/>
      <c r="LZA72" s="97"/>
      <c r="LZB72" s="145"/>
      <c r="LZC72" s="179"/>
      <c r="LZD72" s="108"/>
      <c r="LZE72" s="63"/>
      <c r="LZF72" s="103"/>
      <c r="LZG72" s="104"/>
      <c r="LZH72" s="105"/>
      <c r="LZI72" s="97"/>
      <c r="LZJ72" s="79"/>
      <c r="LZK72" s="79"/>
      <c r="LZL72" s="137"/>
      <c r="LZM72" s="96"/>
      <c r="LZN72" s="80"/>
      <c r="LZO72" s="80"/>
      <c r="LZP72" s="80"/>
      <c r="LZQ72" s="102"/>
      <c r="LZR72" s="62"/>
      <c r="LZS72" s="98"/>
      <c r="LZT72" s="97"/>
      <c r="LZU72" s="97"/>
      <c r="LZV72" s="97"/>
      <c r="LZW72" s="104"/>
      <c r="LZX72" s="97"/>
      <c r="LZY72" s="97"/>
      <c r="LZZ72" s="97"/>
      <c r="MAA72" s="145"/>
      <c r="MAB72" s="179"/>
      <c r="MAC72" s="108"/>
      <c r="MAD72" s="63"/>
      <c r="MAE72" s="103"/>
      <c r="MAF72" s="104"/>
      <c r="MAG72" s="105"/>
      <c r="MAH72" s="97"/>
      <c r="MAI72" s="79"/>
      <c r="MAJ72" s="79"/>
      <c r="MAK72" s="137"/>
      <c r="MAL72" s="96"/>
      <c r="MAM72" s="80"/>
      <c r="MAN72" s="80"/>
      <c r="MAO72" s="80"/>
      <c r="MAP72" s="102"/>
      <c r="MAQ72" s="62"/>
      <c r="MAR72" s="98"/>
      <c r="MAS72" s="97"/>
      <c r="MAT72" s="97"/>
      <c r="MAU72" s="97"/>
      <c r="MAV72" s="104"/>
      <c r="MAW72" s="97"/>
      <c r="MAX72" s="97"/>
      <c r="MAY72" s="97"/>
      <c r="MAZ72" s="145"/>
      <c r="MBA72" s="179"/>
      <c r="MBB72" s="108"/>
      <c r="MBC72" s="63"/>
      <c r="MBD72" s="103"/>
      <c r="MBE72" s="104"/>
      <c r="MBF72" s="105"/>
      <c r="MBG72" s="97"/>
      <c r="MBH72" s="79"/>
      <c r="MBI72" s="79"/>
      <c r="MBJ72" s="137"/>
      <c r="MBK72" s="96"/>
      <c r="MBL72" s="80"/>
      <c r="MBM72" s="80"/>
      <c r="MBN72" s="80"/>
      <c r="MBO72" s="102"/>
      <c r="MBP72" s="62"/>
      <c r="MBQ72" s="98"/>
      <c r="MBR72" s="97"/>
      <c r="MBS72" s="97"/>
      <c r="MBT72" s="97"/>
      <c r="MBU72" s="104"/>
      <c r="MBV72" s="97"/>
      <c r="MBW72" s="97"/>
      <c r="MBX72" s="97"/>
      <c r="MBY72" s="145"/>
      <c r="MBZ72" s="179"/>
      <c r="MCA72" s="108"/>
      <c r="MCB72" s="63"/>
      <c r="MCC72" s="103"/>
      <c r="MCD72" s="104"/>
      <c r="MCE72" s="105"/>
      <c r="MCF72" s="97"/>
      <c r="MCG72" s="79"/>
      <c r="MCH72" s="79"/>
      <c r="MCI72" s="137"/>
      <c r="MCJ72" s="96"/>
      <c r="MCK72" s="80"/>
      <c r="MCL72" s="80"/>
      <c r="MCM72" s="80"/>
      <c r="MCN72" s="102"/>
      <c r="MCO72" s="62"/>
      <c r="MCP72" s="98"/>
      <c r="MCQ72" s="97"/>
      <c r="MCR72" s="97"/>
      <c r="MCS72" s="97"/>
      <c r="MCT72" s="104"/>
      <c r="MCU72" s="97"/>
      <c r="MCV72" s="97"/>
      <c r="MCW72" s="97"/>
      <c r="MCX72" s="145"/>
      <c r="MCY72" s="179"/>
      <c r="MCZ72" s="108"/>
      <c r="MDA72" s="63"/>
      <c r="MDB72" s="103"/>
      <c r="MDC72" s="104"/>
      <c r="MDD72" s="105"/>
      <c r="MDE72" s="97"/>
      <c r="MDF72" s="79"/>
      <c r="MDG72" s="79"/>
      <c r="MDH72" s="137"/>
      <c r="MDI72" s="96"/>
      <c r="MDJ72" s="80"/>
      <c r="MDK72" s="80"/>
      <c r="MDL72" s="80"/>
      <c r="MDM72" s="102"/>
      <c r="MDN72" s="62"/>
      <c r="MDO72" s="98"/>
      <c r="MDP72" s="97"/>
      <c r="MDQ72" s="97"/>
      <c r="MDR72" s="97"/>
      <c r="MDS72" s="104"/>
      <c r="MDT72" s="97"/>
      <c r="MDU72" s="97"/>
      <c r="MDV72" s="97"/>
      <c r="MDW72" s="145"/>
      <c r="MDX72" s="179"/>
      <c r="MDY72" s="108"/>
      <c r="MDZ72" s="63"/>
      <c r="MEA72" s="103"/>
      <c r="MEB72" s="104"/>
      <c r="MEC72" s="105"/>
      <c r="MED72" s="97"/>
      <c r="MEE72" s="79"/>
      <c r="MEF72" s="79"/>
      <c r="MEG72" s="137"/>
      <c r="MEH72" s="96"/>
      <c r="MEI72" s="80"/>
      <c r="MEJ72" s="80"/>
      <c r="MEK72" s="80"/>
      <c r="MEL72" s="102"/>
      <c r="MEM72" s="62"/>
      <c r="MEN72" s="98"/>
      <c r="MEO72" s="97"/>
      <c r="MEP72" s="97"/>
      <c r="MEQ72" s="97"/>
      <c r="MER72" s="104"/>
      <c r="MES72" s="97"/>
      <c r="MET72" s="97"/>
      <c r="MEU72" s="97"/>
      <c r="MEV72" s="145"/>
      <c r="MEW72" s="179"/>
      <c r="MEX72" s="108"/>
      <c r="MEY72" s="63"/>
      <c r="MEZ72" s="103"/>
      <c r="MFA72" s="104"/>
      <c r="MFB72" s="105"/>
      <c r="MFC72" s="97"/>
      <c r="MFD72" s="79"/>
      <c r="MFE72" s="79"/>
      <c r="MFF72" s="137"/>
      <c r="MFG72" s="96"/>
      <c r="MFH72" s="80"/>
      <c r="MFI72" s="80"/>
      <c r="MFJ72" s="80"/>
      <c r="MFK72" s="102"/>
      <c r="MFL72" s="62"/>
      <c r="MFM72" s="98"/>
      <c r="MFN72" s="97"/>
      <c r="MFO72" s="97"/>
      <c r="MFP72" s="97"/>
      <c r="MFQ72" s="104"/>
      <c r="MFR72" s="97"/>
      <c r="MFS72" s="97"/>
      <c r="MFT72" s="97"/>
      <c r="MFU72" s="145"/>
      <c r="MFV72" s="179"/>
      <c r="MFW72" s="108"/>
      <c r="MFX72" s="63"/>
      <c r="MFY72" s="103"/>
      <c r="MFZ72" s="104"/>
      <c r="MGA72" s="105"/>
      <c r="MGB72" s="97"/>
      <c r="MGC72" s="79"/>
      <c r="MGD72" s="79"/>
      <c r="MGE72" s="137"/>
      <c r="MGF72" s="96"/>
      <c r="MGG72" s="80"/>
      <c r="MGH72" s="80"/>
      <c r="MGI72" s="80"/>
      <c r="MGJ72" s="102"/>
      <c r="MGK72" s="62"/>
      <c r="MGL72" s="98"/>
      <c r="MGM72" s="97"/>
      <c r="MGN72" s="97"/>
      <c r="MGO72" s="97"/>
      <c r="MGP72" s="104"/>
      <c r="MGQ72" s="97"/>
      <c r="MGR72" s="97"/>
      <c r="MGS72" s="97"/>
      <c r="MGT72" s="145"/>
      <c r="MGU72" s="179"/>
      <c r="MGV72" s="108"/>
      <c r="MGW72" s="63"/>
      <c r="MGX72" s="103"/>
      <c r="MGY72" s="104"/>
      <c r="MGZ72" s="105"/>
      <c r="MHA72" s="97"/>
      <c r="MHB72" s="79"/>
      <c r="MHC72" s="79"/>
      <c r="MHD72" s="137"/>
      <c r="MHE72" s="96"/>
      <c r="MHF72" s="80"/>
      <c r="MHG72" s="80"/>
      <c r="MHH72" s="80"/>
      <c r="MHI72" s="102"/>
      <c r="MHJ72" s="62"/>
      <c r="MHK72" s="98"/>
      <c r="MHL72" s="97"/>
      <c r="MHM72" s="97"/>
      <c r="MHN72" s="97"/>
      <c r="MHO72" s="104"/>
      <c r="MHP72" s="97"/>
      <c r="MHQ72" s="97"/>
      <c r="MHR72" s="97"/>
      <c r="MHS72" s="145"/>
      <c r="MHT72" s="179"/>
      <c r="MHU72" s="108"/>
      <c r="MHV72" s="63"/>
      <c r="MHW72" s="103"/>
      <c r="MHX72" s="104"/>
      <c r="MHY72" s="105"/>
      <c r="MHZ72" s="97"/>
      <c r="MIA72" s="79"/>
      <c r="MIB72" s="79"/>
      <c r="MIC72" s="137"/>
      <c r="MID72" s="96"/>
      <c r="MIE72" s="80"/>
      <c r="MIF72" s="80"/>
      <c r="MIG72" s="80"/>
      <c r="MIH72" s="102"/>
      <c r="MII72" s="62"/>
      <c r="MIJ72" s="98"/>
      <c r="MIK72" s="97"/>
      <c r="MIL72" s="97"/>
      <c r="MIM72" s="97"/>
      <c r="MIN72" s="104"/>
      <c r="MIO72" s="97"/>
      <c r="MIP72" s="97"/>
      <c r="MIQ72" s="97"/>
      <c r="MIR72" s="145"/>
      <c r="MIS72" s="179"/>
      <c r="MIT72" s="108"/>
      <c r="MIU72" s="63"/>
      <c r="MIV72" s="103"/>
      <c r="MIW72" s="104"/>
      <c r="MIX72" s="105"/>
      <c r="MIY72" s="97"/>
      <c r="MIZ72" s="79"/>
      <c r="MJA72" s="79"/>
      <c r="MJB72" s="137"/>
      <c r="MJC72" s="96"/>
      <c r="MJD72" s="80"/>
      <c r="MJE72" s="80"/>
      <c r="MJF72" s="80"/>
      <c r="MJG72" s="102"/>
      <c r="MJH72" s="62"/>
      <c r="MJI72" s="98"/>
      <c r="MJJ72" s="97"/>
      <c r="MJK72" s="97"/>
      <c r="MJL72" s="97"/>
      <c r="MJM72" s="104"/>
      <c r="MJN72" s="97"/>
      <c r="MJO72" s="97"/>
      <c r="MJP72" s="97"/>
      <c r="MJQ72" s="145"/>
      <c r="MJR72" s="179"/>
      <c r="MJS72" s="108"/>
      <c r="MJT72" s="63"/>
      <c r="MJU72" s="103"/>
      <c r="MJV72" s="104"/>
      <c r="MJW72" s="105"/>
      <c r="MJX72" s="97"/>
      <c r="MJY72" s="79"/>
      <c r="MJZ72" s="79"/>
      <c r="MKA72" s="137"/>
      <c r="MKB72" s="96"/>
      <c r="MKC72" s="80"/>
      <c r="MKD72" s="80"/>
      <c r="MKE72" s="80"/>
      <c r="MKF72" s="102"/>
      <c r="MKG72" s="62"/>
      <c r="MKH72" s="98"/>
      <c r="MKI72" s="97"/>
      <c r="MKJ72" s="97"/>
      <c r="MKK72" s="97"/>
      <c r="MKL72" s="104"/>
      <c r="MKM72" s="97"/>
      <c r="MKN72" s="97"/>
      <c r="MKO72" s="97"/>
      <c r="MKP72" s="145"/>
      <c r="MKQ72" s="179"/>
      <c r="MKR72" s="108"/>
      <c r="MKS72" s="63"/>
      <c r="MKT72" s="103"/>
      <c r="MKU72" s="104"/>
      <c r="MKV72" s="105"/>
      <c r="MKW72" s="97"/>
      <c r="MKX72" s="79"/>
      <c r="MKY72" s="79"/>
      <c r="MKZ72" s="137"/>
      <c r="MLA72" s="96"/>
      <c r="MLB72" s="80"/>
      <c r="MLC72" s="80"/>
      <c r="MLD72" s="80"/>
      <c r="MLE72" s="102"/>
      <c r="MLF72" s="62"/>
      <c r="MLG72" s="98"/>
      <c r="MLH72" s="97"/>
      <c r="MLI72" s="97"/>
      <c r="MLJ72" s="97"/>
      <c r="MLK72" s="104"/>
      <c r="MLL72" s="97"/>
      <c r="MLM72" s="97"/>
      <c r="MLN72" s="97"/>
      <c r="MLO72" s="145"/>
      <c r="MLP72" s="179"/>
      <c r="MLQ72" s="108"/>
      <c r="MLR72" s="63"/>
      <c r="MLS72" s="103"/>
      <c r="MLT72" s="104"/>
      <c r="MLU72" s="105"/>
      <c r="MLV72" s="97"/>
      <c r="MLW72" s="79"/>
      <c r="MLX72" s="79"/>
      <c r="MLY72" s="137"/>
      <c r="MLZ72" s="96"/>
      <c r="MMA72" s="80"/>
      <c r="MMB72" s="80"/>
      <c r="MMC72" s="80"/>
      <c r="MMD72" s="102"/>
      <c r="MME72" s="62"/>
      <c r="MMF72" s="98"/>
      <c r="MMG72" s="97"/>
      <c r="MMH72" s="97"/>
      <c r="MMI72" s="97"/>
      <c r="MMJ72" s="104"/>
      <c r="MMK72" s="97"/>
      <c r="MML72" s="97"/>
      <c r="MMM72" s="97"/>
      <c r="MMN72" s="145"/>
      <c r="MMO72" s="179"/>
      <c r="MMP72" s="108"/>
      <c r="MMQ72" s="63"/>
      <c r="MMR72" s="103"/>
      <c r="MMS72" s="104"/>
      <c r="MMT72" s="105"/>
      <c r="MMU72" s="97"/>
      <c r="MMV72" s="79"/>
      <c r="MMW72" s="79"/>
      <c r="MMX72" s="137"/>
      <c r="MMY72" s="96"/>
      <c r="MMZ72" s="80"/>
      <c r="MNA72" s="80"/>
      <c r="MNB72" s="80"/>
      <c r="MNC72" s="102"/>
      <c r="MND72" s="62"/>
      <c r="MNE72" s="98"/>
      <c r="MNF72" s="97"/>
      <c r="MNG72" s="97"/>
      <c r="MNH72" s="97"/>
      <c r="MNI72" s="104"/>
      <c r="MNJ72" s="97"/>
      <c r="MNK72" s="97"/>
      <c r="MNL72" s="97"/>
      <c r="MNM72" s="145"/>
      <c r="MNN72" s="179"/>
      <c r="MNO72" s="108"/>
      <c r="MNP72" s="63"/>
      <c r="MNQ72" s="103"/>
      <c r="MNR72" s="104"/>
      <c r="MNS72" s="105"/>
      <c r="MNT72" s="97"/>
      <c r="MNU72" s="79"/>
      <c r="MNV72" s="79"/>
      <c r="MNW72" s="137"/>
      <c r="MNX72" s="96"/>
      <c r="MNY72" s="80"/>
      <c r="MNZ72" s="80"/>
      <c r="MOA72" s="80"/>
      <c r="MOB72" s="102"/>
      <c r="MOC72" s="62"/>
      <c r="MOD72" s="98"/>
      <c r="MOE72" s="97"/>
      <c r="MOF72" s="97"/>
      <c r="MOG72" s="97"/>
      <c r="MOH72" s="104"/>
      <c r="MOI72" s="97"/>
      <c r="MOJ72" s="97"/>
      <c r="MOK72" s="97"/>
      <c r="MOL72" s="145"/>
      <c r="MOM72" s="179"/>
      <c r="MON72" s="108"/>
      <c r="MOO72" s="63"/>
      <c r="MOP72" s="103"/>
      <c r="MOQ72" s="104"/>
      <c r="MOR72" s="105"/>
      <c r="MOS72" s="97"/>
      <c r="MOT72" s="79"/>
      <c r="MOU72" s="79"/>
      <c r="MOV72" s="137"/>
      <c r="MOW72" s="96"/>
      <c r="MOX72" s="80"/>
      <c r="MOY72" s="80"/>
      <c r="MOZ72" s="80"/>
      <c r="MPA72" s="102"/>
      <c r="MPB72" s="62"/>
      <c r="MPC72" s="98"/>
      <c r="MPD72" s="97"/>
      <c r="MPE72" s="97"/>
      <c r="MPF72" s="97"/>
      <c r="MPG72" s="104"/>
      <c r="MPH72" s="97"/>
      <c r="MPI72" s="97"/>
      <c r="MPJ72" s="97"/>
      <c r="MPK72" s="145"/>
      <c r="MPL72" s="179"/>
      <c r="MPM72" s="108"/>
      <c r="MPN72" s="63"/>
      <c r="MPO72" s="103"/>
      <c r="MPP72" s="104"/>
      <c r="MPQ72" s="105"/>
      <c r="MPR72" s="97"/>
      <c r="MPS72" s="79"/>
      <c r="MPT72" s="79"/>
      <c r="MPU72" s="137"/>
      <c r="MPV72" s="96"/>
      <c r="MPW72" s="80"/>
      <c r="MPX72" s="80"/>
      <c r="MPY72" s="80"/>
      <c r="MPZ72" s="102"/>
      <c r="MQA72" s="62"/>
      <c r="MQB72" s="98"/>
      <c r="MQC72" s="97"/>
      <c r="MQD72" s="97"/>
      <c r="MQE72" s="97"/>
      <c r="MQF72" s="104"/>
      <c r="MQG72" s="97"/>
      <c r="MQH72" s="97"/>
      <c r="MQI72" s="97"/>
      <c r="MQJ72" s="145"/>
      <c r="MQK72" s="179"/>
      <c r="MQL72" s="108"/>
      <c r="MQM72" s="63"/>
      <c r="MQN72" s="103"/>
      <c r="MQO72" s="104"/>
      <c r="MQP72" s="105"/>
      <c r="MQQ72" s="97"/>
      <c r="MQR72" s="79"/>
      <c r="MQS72" s="79"/>
      <c r="MQT72" s="137"/>
      <c r="MQU72" s="96"/>
      <c r="MQV72" s="80"/>
      <c r="MQW72" s="80"/>
      <c r="MQX72" s="80"/>
      <c r="MQY72" s="102"/>
      <c r="MQZ72" s="62"/>
      <c r="MRA72" s="98"/>
      <c r="MRB72" s="97"/>
      <c r="MRC72" s="97"/>
      <c r="MRD72" s="97"/>
      <c r="MRE72" s="104"/>
      <c r="MRF72" s="97"/>
      <c r="MRG72" s="97"/>
      <c r="MRH72" s="97"/>
      <c r="MRI72" s="145"/>
      <c r="MRJ72" s="179"/>
      <c r="MRK72" s="108"/>
      <c r="MRL72" s="63"/>
      <c r="MRM72" s="103"/>
      <c r="MRN72" s="104"/>
      <c r="MRO72" s="105"/>
      <c r="MRP72" s="97"/>
      <c r="MRQ72" s="79"/>
      <c r="MRR72" s="79"/>
      <c r="MRS72" s="137"/>
      <c r="MRT72" s="96"/>
      <c r="MRU72" s="80"/>
      <c r="MRV72" s="80"/>
      <c r="MRW72" s="80"/>
      <c r="MRX72" s="102"/>
      <c r="MRY72" s="62"/>
      <c r="MRZ72" s="98"/>
      <c r="MSA72" s="97"/>
      <c r="MSB72" s="97"/>
      <c r="MSC72" s="97"/>
      <c r="MSD72" s="104"/>
      <c r="MSE72" s="97"/>
      <c r="MSF72" s="97"/>
      <c r="MSG72" s="97"/>
      <c r="MSH72" s="145"/>
      <c r="MSI72" s="179"/>
      <c r="MSJ72" s="108"/>
      <c r="MSK72" s="63"/>
      <c r="MSL72" s="103"/>
      <c r="MSM72" s="104"/>
      <c r="MSN72" s="105"/>
      <c r="MSO72" s="97"/>
      <c r="MSP72" s="79"/>
      <c r="MSQ72" s="79"/>
      <c r="MSR72" s="137"/>
      <c r="MSS72" s="96"/>
      <c r="MST72" s="80"/>
      <c r="MSU72" s="80"/>
      <c r="MSV72" s="80"/>
      <c r="MSW72" s="102"/>
      <c r="MSX72" s="62"/>
      <c r="MSY72" s="98"/>
      <c r="MSZ72" s="97"/>
      <c r="MTA72" s="97"/>
      <c r="MTB72" s="97"/>
      <c r="MTC72" s="104"/>
      <c r="MTD72" s="97"/>
      <c r="MTE72" s="97"/>
      <c r="MTF72" s="97"/>
      <c r="MTG72" s="145"/>
      <c r="MTH72" s="179"/>
      <c r="MTI72" s="108"/>
      <c r="MTJ72" s="63"/>
      <c r="MTK72" s="103"/>
      <c r="MTL72" s="104"/>
      <c r="MTM72" s="105"/>
      <c r="MTN72" s="97"/>
      <c r="MTO72" s="79"/>
      <c r="MTP72" s="79"/>
      <c r="MTQ72" s="137"/>
      <c r="MTR72" s="96"/>
      <c r="MTS72" s="80"/>
      <c r="MTT72" s="80"/>
      <c r="MTU72" s="80"/>
      <c r="MTV72" s="102"/>
      <c r="MTW72" s="62"/>
      <c r="MTX72" s="98"/>
      <c r="MTY72" s="97"/>
      <c r="MTZ72" s="97"/>
      <c r="MUA72" s="97"/>
      <c r="MUB72" s="104"/>
      <c r="MUC72" s="97"/>
      <c r="MUD72" s="97"/>
      <c r="MUE72" s="97"/>
      <c r="MUF72" s="145"/>
      <c r="MUG72" s="179"/>
      <c r="MUH72" s="108"/>
      <c r="MUI72" s="63"/>
      <c r="MUJ72" s="103"/>
      <c r="MUK72" s="104"/>
      <c r="MUL72" s="105"/>
      <c r="MUM72" s="97"/>
      <c r="MUN72" s="79"/>
      <c r="MUO72" s="79"/>
      <c r="MUP72" s="137"/>
      <c r="MUQ72" s="96"/>
      <c r="MUR72" s="80"/>
      <c r="MUS72" s="80"/>
      <c r="MUT72" s="80"/>
      <c r="MUU72" s="102"/>
      <c r="MUV72" s="62"/>
      <c r="MUW72" s="98"/>
      <c r="MUX72" s="97"/>
      <c r="MUY72" s="97"/>
      <c r="MUZ72" s="97"/>
      <c r="MVA72" s="104"/>
      <c r="MVB72" s="97"/>
      <c r="MVC72" s="97"/>
      <c r="MVD72" s="97"/>
      <c r="MVE72" s="145"/>
      <c r="MVF72" s="179"/>
      <c r="MVG72" s="108"/>
      <c r="MVH72" s="63"/>
      <c r="MVI72" s="103"/>
      <c r="MVJ72" s="104"/>
      <c r="MVK72" s="105"/>
      <c r="MVL72" s="97"/>
      <c r="MVM72" s="79"/>
      <c r="MVN72" s="79"/>
      <c r="MVO72" s="137"/>
      <c r="MVP72" s="96"/>
      <c r="MVQ72" s="80"/>
      <c r="MVR72" s="80"/>
      <c r="MVS72" s="80"/>
      <c r="MVT72" s="102"/>
      <c r="MVU72" s="62"/>
      <c r="MVV72" s="98"/>
      <c r="MVW72" s="97"/>
      <c r="MVX72" s="97"/>
      <c r="MVY72" s="97"/>
      <c r="MVZ72" s="104"/>
      <c r="MWA72" s="97"/>
      <c r="MWB72" s="97"/>
      <c r="MWC72" s="97"/>
      <c r="MWD72" s="145"/>
      <c r="MWE72" s="179"/>
      <c r="MWF72" s="108"/>
      <c r="MWG72" s="63"/>
      <c r="MWH72" s="103"/>
      <c r="MWI72" s="104"/>
      <c r="MWJ72" s="105"/>
      <c r="MWK72" s="97"/>
      <c r="MWL72" s="79"/>
      <c r="MWM72" s="79"/>
      <c r="MWN72" s="137"/>
      <c r="MWO72" s="96"/>
      <c r="MWP72" s="80"/>
      <c r="MWQ72" s="80"/>
      <c r="MWR72" s="80"/>
      <c r="MWS72" s="102"/>
      <c r="MWT72" s="62"/>
      <c r="MWU72" s="98"/>
      <c r="MWV72" s="97"/>
      <c r="MWW72" s="97"/>
      <c r="MWX72" s="97"/>
      <c r="MWY72" s="104"/>
      <c r="MWZ72" s="97"/>
      <c r="MXA72" s="97"/>
      <c r="MXB72" s="97"/>
      <c r="MXC72" s="145"/>
      <c r="MXD72" s="179"/>
      <c r="MXE72" s="108"/>
      <c r="MXF72" s="63"/>
      <c r="MXG72" s="103"/>
      <c r="MXH72" s="104"/>
      <c r="MXI72" s="105"/>
      <c r="MXJ72" s="97"/>
      <c r="MXK72" s="79"/>
      <c r="MXL72" s="79"/>
      <c r="MXM72" s="137"/>
      <c r="MXN72" s="96"/>
      <c r="MXO72" s="80"/>
      <c r="MXP72" s="80"/>
      <c r="MXQ72" s="80"/>
      <c r="MXR72" s="102"/>
      <c r="MXS72" s="62"/>
      <c r="MXT72" s="98"/>
      <c r="MXU72" s="97"/>
      <c r="MXV72" s="97"/>
      <c r="MXW72" s="97"/>
      <c r="MXX72" s="104"/>
      <c r="MXY72" s="97"/>
      <c r="MXZ72" s="97"/>
      <c r="MYA72" s="97"/>
      <c r="MYB72" s="145"/>
      <c r="MYC72" s="179"/>
      <c r="MYD72" s="108"/>
      <c r="MYE72" s="63"/>
      <c r="MYF72" s="103"/>
      <c r="MYG72" s="104"/>
      <c r="MYH72" s="105"/>
      <c r="MYI72" s="97"/>
      <c r="MYJ72" s="79"/>
      <c r="MYK72" s="79"/>
      <c r="MYL72" s="137"/>
      <c r="MYM72" s="96"/>
      <c r="MYN72" s="80"/>
      <c r="MYO72" s="80"/>
      <c r="MYP72" s="80"/>
      <c r="MYQ72" s="102"/>
      <c r="MYR72" s="62"/>
      <c r="MYS72" s="98"/>
      <c r="MYT72" s="97"/>
      <c r="MYU72" s="97"/>
      <c r="MYV72" s="97"/>
      <c r="MYW72" s="104"/>
      <c r="MYX72" s="97"/>
      <c r="MYY72" s="97"/>
      <c r="MYZ72" s="97"/>
      <c r="MZA72" s="145"/>
      <c r="MZB72" s="179"/>
      <c r="MZC72" s="108"/>
      <c r="MZD72" s="63"/>
      <c r="MZE72" s="103"/>
      <c r="MZF72" s="104"/>
      <c r="MZG72" s="105"/>
      <c r="MZH72" s="97"/>
      <c r="MZI72" s="79"/>
      <c r="MZJ72" s="79"/>
      <c r="MZK72" s="137"/>
      <c r="MZL72" s="96"/>
      <c r="MZM72" s="80"/>
      <c r="MZN72" s="80"/>
      <c r="MZO72" s="80"/>
      <c r="MZP72" s="102"/>
      <c r="MZQ72" s="62"/>
      <c r="MZR72" s="98"/>
      <c r="MZS72" s="97"/>
      <c r="MZT72" s="97"/>
      <c r="MZU72" s="97"/>
      <c r="MZV72" s="104"/>
      <c r="MZW72" s="97"/>
      <c r="MZX72" s="97"/>
      <c r="MZY72" s="97"/>
      <c r="MZZ72" s="145"/>
      <c r="NAA72" s="179"/>
      <c r="NAB72" s="108"/>
      <c r="NAC72" s="63"/>
      <c r="NAD72" s="103"/>
      <c r="NAE72" s="104"/>
      <c r="NAF72" s="105"/>
      <c r="NAG72" s="97"/>
      <c r="NAH72" s="79"/>
      <c r="NAI72" s="79"/>
      <c r="NAJ72" s="137"/>
      <c r="NAK72" s="96"/>
      <c r="NAL72" s="80"/>
      <c r="NAM72" s="80"/>
      <c r="NAN72" s="80"/>
      <c r="NAO72" s="102"/>
      <c r="NAP72" s="62"/>
      <c r="NAQ72" s="98"/>
      <c r="NAR72" s="97"/>
      <c r="NAS72" s="97"/>
      <c r="NAT72" s="97"/>
      <c r="NAU72" s="104"/>
      <c r="NAV72" s="97"/>
      <c r="NAW72" s="97"/>
      <c r="NAX72" s="97"/>
      <c r="NAY72" s="145"/>
      <c r="NAZ72" s="179"/>
      <c r="NBA72" s="108"/>
      <c r="NBB72" s="63"/>
      <c r="NBC72" s="103"/>
      <c r="NBD72" s="104"/>
      <c r="NBE72" s="105"/>
      <c r="NBF72" s="97"/>
      <c r="NBG72" s="79"/>
      <c r="NBH72" s="79"/>
      <c r="NBI72" s="137"/>
      <c r="NBJ72" s="96"/>
      <c r="NBK72" s="80"/>
      <c r="NBL72" s="80"/>
      <c r="NBM72" s="80"/>
      <c r="NBN72" s="102"/>
      <c r="NBO72" s="62"/>
      <c r="NBP72" s="98"/>
      <c r="NBQ72" s="97"/>
      <c r="NBR72" s="97"/>
      <c r="NBS72" s="97"/>
      <c r="NBT72" s="104"/>
      <c r="NBU72" s="97"/>
      <c r="NBV72" s="97"/>
      <c r="NBW72" s="97"/>
      <c r="NBX72" s="145"/>
      <c r="NBY72" s="179"/>
      <c r="NBZ72" s="108"/>
      <c r="NCA72" s="63"/>
      <c r="NCB72" s="103"/>
      <c r="NCC72" s="104"/>
      <c r="NCD72" s="105"/>
      <c r="NCE72" s="97"/>
      <c r="NCF72" s="79"/>
      <c r="NCG72" s="79"/>
      <c r="NCH72" s="137"/>
      <c r="NCI72" s="96"/>
      <c r="NCJ72" s="80"/>
      <c r="NCK72" s="80"/>
      <c r="NCL72" s="80"/>
      <c r="NCM72" s="102"/>
      <c r="NCN72" s="62"/>
      <c r="NCO72" s="98"/>
      <c r="NCP72" s="97"/>
      <c r="NCQ72" s="97"/>
      <c r="NCR72" s="97"/>
      <c r="NCS72" s="104"/>
      <c r="NCT72" s="97"/>
      <c r="NCU72" s="97"/>
      <c r="NCV72" s="97"/>
      <c r="NCW72" s="145"/>
      <c r="NCX72" s="179"/>
      <c r="NCY72" s="108"/>
      <c r="NCZ72" s="63"/>
      <c r="NDA72" s="103"/>
      <c r="NDB72" s="104"/>
      <c r="NDC72" s="105"/>
      <c r="NDD72" s="97"/>
      <c r="NDE72" s="79"/>
      <c r="NDF72" s="79"/>
      <c r="NDG72" s="137"/>
      <c r="NDH72" s="96"/>
      <c r="NDI72" s="80"/>
      <c r="NDJ72" s="80"/>
      <c r="NDK72" s="80"/>
      <c r="NDL72" s="102"/>
      <c r="NDM72" s="62"/>
      <c r="NDN72" s="98"/>
      <c r="NDO72" s="97"/>
      <c r="NDP72" s="97"/>
      <c r="NDQ72" s="97"/>
      <c r="NDR72" s="104"/>
      <c r="NDS72" s="97"/>
      <c r="NDT72" s="97"/>
      <c r="NDU72" s="97"/>
      <c r="NDV72" s="145"/>
      <c r="NDW72" s="179"/>
      <c r="NDX72" s="108"/>
      <c r="NDY72" s="63"/>
      <c r="NDZ72" s="103"/>
      <c r="NEA72" s="104"/>
      <c r="NEB72" s="105"/>
      <c r="NEC72" s="97"/>
      <c r="NED72" s="79"/>
      <c r="NEE72" s="79"/>
      <c r="NEF72" s="137"/>
      <c r="NEG72" s="96"/>
      <c r="NEH72" s="80"/>
      <c r="NEI72" s="80"/>
      <c r="NEJ72" s="80"/>
      <c r="NEK72" s="102"/>
      <c r="NEL72" s="62"/>
      <c r="NEM72" s="98"/>
      <c r="NEN72" s="97"/>
      <c r="NEO72" s="97"/>
      <c r="NEP72" s="97"/>
      <c r="NEQ72" s="104"/>
      <c r="NER72" s="97"/>
      <c r="NES72" s="97"/>
      <c r="NET72" s="97"/>
      <c r="NEU72" s="145"/>
      <c r="NEV72" s="179"/>
      <c r="NEW72" s="108"/>
      <c r="NEX72" s="63"/>
      <c r="NEY72" s="103"/>
      <c r="NEZ72" s="104"/>
      <c r="NFA72" s="105"/>
      <c r="NFB72" s="97"/>
      <c r="NFC72" s="79"/>
      <c r="NFD72" s="79"/>
      <c r="NFE72" s="137"/>
      <c r="NFF72" s="96"/>
      <c r="NFG72" s="80"/>
      <c r="NFH72" s="80"/>
      <c r="NFI72" s="80"/>
      <c r="NFJ72" s="102"/>
      <c r="NFK72" s="62"/>
      <c r="NFL72" s="98"/>
      <c r="NFM72" s="97"/>
      <c r="NFN72" s="97"/>
      <c r="NFO72" s="97"/>
      <c r="NFP72" s="104"/>
      <c r="NFQ72" s="97"/>
      <c r="NFR72" s="97"/>
      <c r="NFS72" s="97"/>
      <c r="NFT72" s="145"/>
      <c r="NFU72" s="179"/>
      <c r="NFV72" s="108"/>
      <c r="NFW72" s="63"/>
      <c r="NFX72" s="103"/>
      <c r="NFY72" s="104"/>
      <c r="NFZ72" s="105"/>
      <c r="NGA72" s="97"/>
      <c r="NGB72" s="79"/>
      <c r="NGC72" s="79"/>
      <c r="NGD72" s="137"/>
      <c r="NGE72" s="96"/>
      <c r="NGF72" s="80"/>
      <c r="NGG72" s="80"/>
      <c r="NGH72" s="80"/>
      <c r="NGI72" s="102"/>
      <c r="NGJ72" s="62"/>
      <c r="NGK72" s="98"/>
      <c r="NGL72" s="97"/>
      <c r="NGM72" s="97"/>
      <c r="NGN72" s="97"/>
      <c r="NGO72" s="104"/>
      <c r="NGP72" s="97"/>
      <c r="NGQ72" s="97"/>
      <c r="NGR72" s="97"/>
      <c r="NGS72" s="145"/>
      <c r="NGT72" s="179"/>
      <c r="NGU72" s="108"/>
      <c r="NGV72" s="63"/>
      <c r="NGW72" s="103"/>
      <c r="NGX72" s="104"/>
      <c r="NGY72" s="105"/>
      <c r="NGZ72" s="97"/>
      <c r="NHA72" s="79"/>
      <c r="NHB72" s="79"/>
      <c r="NHC72" s="137"/>
      <c r="NHD72" s="96"/>
      <c r="NHE72" s="80"/>
      <c r="NHF72" s="80"/>
      <c r="NHG72" s="80"/>
      <c r="NHH72" s="102"/>
      <c r="NHI72" s="62"/>
      <c r="NHJ72" s="98"/>
      <c r="NHK72" s="97"/>
      <c r="NHL72" s="97"/>
      <c r="NHM72" s="97"/>
      <c r="NHN72" s="104"/>
      <c r="NHO72" s="97"/>
      <c r="NHP72" s="97"/>
      <c r="NHQ72" s="97"/>
      <c r="NHR72" s="145"/>
      <c r="NHS72" s="179"/>
      <c r="NHT72" s="108"/>
      <c r="NHU72" s="63"/>
      <c r="NHV72" s="103"/>
      <c r="NHW72" s="104"/>
      <c r="NHX72" s="105"/>
      <c r="NHY72" s="97"/>
      <c r="NHZ72" s="79"/>
      <c r="NIA72" s="79"/>
      <c r="NIB72" s="137"/>
      <c r="NIC72" s="96"/>
      <c r="NID72" s="80"/>
      <c r="NIE72" s="80"/>
      <c r="NIF72" s="80"/>
      <c r="NIG72" s="102"/>
      <c r="NIH72" s="62"/>
      <c r="NII72" s="98"/>
      <c r="NIJ72" s="97"/>
      <c r="NIK72" s="97"/>
      <c r="NIL72" s="97"/>
      <c r="NIM72" s="104"/>
      <c r="NIN72" s="97"/>
      <c r="NIO72" s="97"/>
      <c r="NIP72" s="97"/>
      <c r="NIQ72" s="145"/>
      <c r="NIR72" s="179"/>
      <c r="NIS72" s="108"/>
      <c r="NIT72" s="63"/>
      <c r="NIU72" s="103"/>
      <c r="NIV72" s="104"/>
      <c r="NIW72" s="105"/>
      <c r="NIX72" s="97"/>
      <c r="NIY72" s="79"/>
      <c r="NIZ72" s="79"/>
      <c r="NJA72" s="137"/>
      <c r="NJB72" s="96"/>
      <c r="NJC72" s="80"/>
      <c r="NJD72" s="80"/>
      <c r="NJE72" s="80"/>
      <c r="NJF72" s="102"/>
      <c r="NJG72" s="62"/>
      <c r="NJH72" s="98"/>
      <c r="NJI72" s="97"/>
      <c r="NJJ72" s="97"/>
      <c r="NJK72" s="97"/>
      <c r="NJL72" s="104"/>
      <c r="NJM72" s="97"/>
      <c r="NJN72" s="97"/>
      <c r="NJO72" s="97"/>
      <c r="NJP72" s="145"/>
      <c r="NJQ72" s="179"/>
      <c r="NJR72" s="108"/>
      <c r="NJS72" s="63"/>
      <c r="NJT72" s="103"/>
      <c r="NJU72" s="104"/>
      <c r="NJV72" s="105"/>
      <c r="NJW72" s="97"/>
      <c r="NJX72" s="79"/>
      <c r="NJY72" s="79"/>
      <c r="NJZ72" s="137"/>
      <c r="NKA72" s="96"/>
      <c r="NKB72" s="80"/>
      <c r="NKC72" s="80"/>
      <c r="NKD72" s="80"/>
      <c r="NKE72" s="102"/>
      <c r="NKF72" s="62"/>
      <c r="NKG72" s="98"/>
      <c r="NKH72" s="97"/>
      <c r="NKI72" s="97"/>
      <c r="NKJ72" s="97"/>
      <c r="NKK72" s="104"/>
      <c r="NKL72" s="97"/>
      <c r="NKM72" s="97"/>
      <c r="NKN72" s="97"/>
      <c r="NKO72" s="145"/>
      <c r="NKP72" s="179"/>
      <c r="NKQ72" s="108"/>
      <c r="NKR72" s="63"/>
      <c r="NKS72" s="103"/>
      <c r="NKT72" s="104"/>
      <c r="NKU72" s="105"/>
      <c r="NKV72" s="97"/>
      <c r="NKW72" s="79"/>
      <c r="NKX72" s="79"/>
      <c r="NKY72" s="137"/>
      <c r="NKZ72" s="96"/>
      <c r="NLA72" s="80"/>
      <c r="NLB72" s="80"/>
      <c r="NLC72" s="80"/>
      <c r="NLD72" s="102"/>
      <c r="NLE72" s="62"/>
      <c r="NLF72" s="98"/>
      <c r="NLG72" s="97"/>
      <c r="NLH72" s="97"/>
      <c r="NLI72" s="97"/>
      <c r="NLJ72" s="104"/>
      <c r="NLK72" s="97"/>
      <c r="NLL72" s="97"/>
      <c r="NLM72" s="97"/>
      <c r="NLN72" s="145"/>
      <c r="NLO72" s="179"/>
      <c r="NLP72" s="108"/>
      <c r="NLQ72" s="63"/>
      <c r="NLR72" s="103"/>
      <c r="NLS72" s="104"/>
      <c r="NLT72" s="105"/>
      <c r="NLU72" s="97"/>
      <c r="NLV72" s="79"/>
      <c r="NLW72" s="79"/>
      <c r="NLX72" s="137"/>
      <c r="NLY72" s="96"/>
      <c r="NLZ72" s="80"/>
      <c r="NMA72" s="80"/>
      <c r="NMB72" s="80"/>
      <c r="NMC72" s="102"/>
      <c r="NMD72" s="62"/>
      <c r="NME72" s="98"/>
      <c r="NMF72" s="97"/>
      <c r="NMG72" s="97"/>
      <c r="NMH72" s="97"/>
      <c r="NMI72" s="104"/>
      <c r="NMJ72" s="97"/>
      <c r="NMK72" s="97"/>
      <c r="NML72" s="97"/>
      <c r="NMM72" s="145"/>
      <c r="NMN72" s="179"/>
      <c r="NMO72" s="108"/>
      <c r="NMP72" s="63"/>
      <c r="NMQ72" s="103"/>
      <c r="NMR72" s="104"/>
      <c r="NMS72" s="105"/>
      <c r="NMT72" s="97"/>
      <c r="NMU72" s="79"/>
      <c r="NMV72" s="79"/>
      <c r="NMW72" s="137"/>
      <c r="NMX72" s="96"/>
      <c r="NMY72" s="80"/>
      <c r="NMZ72" s="80"/>
      <c r="NNA72" s="80"/>
      <c r="NNB72" s="102"/>
      <c r="NNC72" s="62"/>
      <c r="NND72" s="98"/>
      <c r="NNE72" s="97"/>
      <c r="NNF72" s="97"/>
      <c r="NNG72" s="97"/>
      <c r="NNH72" s="104"/>
      <c r="NNI72" s="97"/>
      <c r="NNJ72" s="97"/>
      <c r="NNK72" s="97"/>
      <c r="NNL72" s="145"/>
      <c r="NNM72" s="179"/>
      <c r="NNN72" s="108"/>
      <c r="NNO72" s="63"/>
      <c r="NNP72" s="103"/>
      <c r="NNQ72" s="104"/>
      <c r="NNR72" s="105"/>
      <c r="NNS72" s="97"/>
      <c r="NNT72" s="79"/>
      <c r="NNU72" s="79"/>
      <c r="NNV72" s="137"/>
      <c r="NNW72" s="96"/>
      <c r="NNX72" s="80"/>
      <c r="NNY72" s="80"/>
      <c r="NNZ72" s="80"/>
      <c r="NOA72" s="102"/>
      <c r="NOB72" s="62"/>
      <c r="NOC72" s="98"/>
      <c r="NOD72" s="97"/>
      <c r="NOE72" s="97"/>
      <c r="NOF72" s="97"/>
      <c r="NOG72" s="104"/>
      <c r="NOH72" s="97"/>
      <c r="NOI72" s="97"/>
      <c r="NOJ72" s="97"/>
      <c r="NOK72" s="145"/>
      <c r="NOL72" s="179"/>
      <c r="NOM72" s="108"/>
      <c r="NON72" s="63"/>
      <c r="NOO72" s="103"/>
      <c r="NOP72" s="104"/>
      <c r="NOQ72" s="105"/>
      <c r="NOR72" s="97"/>
      <c r="NOS72" s="79"/>
      <c r="NOT72" s="79"/>
      <c r="NOU72" s="137"/>
      <c r="NOV72" s="96"/>
      <c r="NOW72" s="80"/>
      <c r="NOX72" s="80"/>
      <c r="NOY72" s="80"/>
      <c r="NOZ72" s="102"/>
      <c r="NPA72" s="62"/>
      <c r="NPB72" s="98"/>
      <c r="NPC72" s="97"/>
      <c r="NPD72" s="97"/>
      <c r="NPE72" s="97"/>
      <c r="NPF72" s="104"/>
      <c r="NPG72" s="97"/>
      <c r="NPH72" s="97"/>
      <c r="NPI72" s="97"/>
      <c r="NPJ72" s="145"/>
      <c r="NPK72" s="179"/>
      <c r="NPL72" s="108"/>
      <c r="NPM72" s="63"/>
      <c r="NPN72" s="103"/>
      <c r="NPO72" s="104"/>
      <c r="NPP72" s="105"/>
      <c r="NPQ72" s="97"/>
      <c r="NPR72" s="79"/>
      <c r="NPS72" s="79"/>
      <c r="NPT72" s="137"/>
      <c r="NPU72" s="96"/>
      <c r="NPV72" s="80"/>
      <c r="NPW72" s="80"/>
      <c r="NPX72" s="80"/>
      <c r="NPY72" s="102"/>
      <c r="NPZ72" s="62"/>
      <c r="NQA72" s="98"/>
      <c r="NQB72" s="97"/>
      <c r="NQC72" s="97"/>
      <c r="NQD72" s="97"/>
      <c r="NQE72" s="104"/>
      <c r="NQF72" s="97"/>
      <c r="NQG72" s="97"/>
      <c r="NQH72" s="97"/>
      <c r="NQI72" s="145"/>
      <c r="NQJ72" s="179"/>
      <c r="NQK72" s="108"/>
      <c r="NQL72" s="63"/>
      <c r="NQM72" s="103"/>
      <c r="NQN72" s="104"/>
      <c r="NQO72" s="105"/>
      <c r="NQP72" s="97"/>
      <c r="NQQ72" s="79"/>
      <c r="NQR72" s="79"/>
      <c r="NQS72" s="137"/>
      <c r="NQT72" s="96"/>
      <c r="NQU72" s="80"/>
      <c r="NQV72" s="80"/>
      <c r="NQW72" s="80"/>
      <c r="NQX72" s="102"/>
      <c r="NQY72" s="62"/>
      <c r="NQZ72" s="98"/>
      <c r="NRA72" s="97"/>
      <c r="NRB72" s="97"/>
      <c r="NRC72" s="97"/>
      <c r="NRD72" s="104"/>
      <c r="NRE72" s="97"/>
      <c r="NRF72" s="97"/>
      <c r="NRG72" s="97"/>
      <c r="NRH72" s="145"/>
      <c r="NRI72" s="179"/>
      <c r="NRJ72" s="108"/>
      <c r="NRK72" s="63"/>
      <c r="NRL72" s="103"/>
      <c r="NRM72" s="104"/>
      <c r="NRN72" s="105"/>
      <c r="NRO72" s="97"/>
      <c r="NRP72" s="79"/>
      <c r="NRQ72" s="79"/>
      <c r="NRR72" s="137"/>
      <c r="NRS72" s="96"/>
      <c r="NRT72" s="80"/>
      <c r="NRU72" s="80"/>
      <c r="NRV72" s="80"/>
      <c r="NRW72" s="102"/>
      <c r="NRX72" s="62"/>
      <c r="NRY72" s="98"/>
      <c r="NRZ72" s="97"/>
      <c r="NSA72" s="97"/>
      <c r="NSB72" s="97"/>
      <c r="NSC72" s="104"/>
      <c r="NSD72" s="97"/>
      <c r="NSE72" s="97"/>
      <c r="NSF72" s="97"/>
      <c r="NSG72" s="145"/>
      <c r="NSH72" s="179"/>
      <c r="NSI72" s="108"/>
      <c r="NSJ72" s="63"/>
      <c r="NSK72" s="103"/>
      <c r="NSL72" s="104"/>
      <c r="NSM72" s="105"/>
      <c r="NSN72" s="97"/>
      <c r="NSO72" s="79"/>
      <c r="NSP72" s="79"/>
      <c r="NSQ72" s="137"/>
      <c r="NSR72" s="96"/>
      <c r="NSS72" s="80"/>
      <c r="NST72" s="80"/>
      <c r="NSU72" s="80"/>
      <c r="NSV72" s="102"/>
      <c r="NSW72" s="62"/>
      <c r="NSX72" s="98"/>
      <c r="NSY72" s="97"/>
      <c r="NSZ72" s="97"/>
      <c r="NTA72" s="97"/>
      <c r="NTB72" s="104"/>
      <c r="NTC72" s="97"/>
      <c r="NTD72" s="97"/>
      <c r="NTE72" s="97"/>
      <c r="NTF72" s="145"/>
      <c r="NTG72" s="179"/>
      <c r="NTH72" s="108"/>
      <c r="NTI72" s="63"/>
      <c r="NTJ72" s="103"/>
      <c r="NTK72" s="104"/>
      <c r="NTL72" s="105"/>
      <c r="NTM72" s="97"/>
      <c r="NTN72" s="79"/>
      <c r="NTO72" s="79"/>
      <c r="NTP72" s="137"/>
      <c r="NTQ72" s="96"/>
      <c r="NTR72" s="80"/>
      <c r="NTS72" s="80"/>
      <c r="NTT72" s="80"/>
      <c r="NTU72" s="102"/>
      <c r="NTV72" s="62"/>
      <c r="NTW72" s="98"/>
      <c r="NTX72" s="97"/>
      <c r="NTY72" s="97"/>
      <c r="NTZ72" s="97"/>
      <c r="NUA72" s="104"/>
      <c r="NUB72" s="97"/>
      <c r="NUC72" s="97"/>
      <c r="NUD72" s="97"/>
      <c r="NUE72" s="145"/>
      <c r="NUF72" s="179"/>
      <c r="NUG72" s="108"/>
      <c r="NUH72" s="63"/>
      <c r="NUI72" s="103"/>
      <c r="NUJ72" s="104"/>
      <c r="NUK72" s="105"/>
      <c r="NUL72" s="97"/>
      <c r="NUM72" s="79"/>
      <c r="NUN72" s="79"/>
      <c r="NUO72" s="137"/>
      <c r="NUP72" s="96"/>
      <c r="NUQ72" s="80"/>
      <c r="NUR72" s="80"/>
      <c r="NUS72" s="80"/>
      <c r="NUT72" s="102"/>
      <c r="NUU72" s="62"/>
      <c r="NUV72" s="98"/>
      <c r="NUW72" s="97"/>
      <c r="NUX72" s="97"/>
      <c r="NUY72" s="97"/>
      <c r="NUZ72" s="104"/>
      <c r="NVA72" s="97"/>
      <c r="NVB72" s="97"/>
      <c r="NVC72" s="97"/>
      <c r="NVD72" s="145"/>
      <c r="NVE72" s="179"/>
      <c r="NVF72" s="108"/>
      <c r="NVG72" s="63"/>
      <c r="NVH72" s="103"/>
      <c r="NVI72" s="104"/>
      <c r="NVJ72" s="105"/>
      <c r="NVK72" s="97"/>
      <c r="NVL72" s="79"/>
      <c r="NVM72" s="79"/>
      <c r="NVN72" s="137"/>
      <c r="NVO72" s="96"/>
      <c r="NVP72" s="80"/>
      <c r="NVQ72" s="80"/>
      <c r="NVR72" s="80"/>
      <c r="NVS72" s="102"/>
      <c r="NVT72" s="62"/>
      <c r="NVU72" s="98"/>
      <c r="NVV72" s="97"/>
      <c r="NVW72" s="97"/>
      <c r="NVX72" s="97"/>
      <c r="NVY72" s="104"/>
      <c r="NVZ72" s="97"/>
      <c r="NWA72" s="97"/>
      <c r="NWB72" s="97"/>
      <c r="NWC72" s="145"/>
      <c r="NWD72" s="179"/>
      <c r="NWE72" s="108"/>
      <c r="NWF72" s="63"/>
      <c r="NWG72" s="103"/>
      <c r="NWH72" s="104"/>
      <c r="NWI72" s="105"/>
      <c r="NWJ72" s="97"/>
      <c r="NWK72" s="79"/>
      <c r="NWL72" s="79"/>
      <c r="NWM72" s="137"/>
      <c r="NWN72" s="96"/>
      <c r="NWO72" s="80"/>
      <c r="NWP72" s="80"/>
      <c r="NWQ72" s="80"/>
      <c r="NWR72" s="102"/>
      <c r="NWS72" s="62"/>
      <c r="NWT72" s="98"/>
      <c r="NWU72" s="97"/>
      <c r="NWV72" s="97"/>
      <c r="NWW72" s="97"/>
      <c r="NWX72" s="104"/>
      <c r="NWY72" s="97"/>
      <c r="NWZ72" s="97"/>
      <c r="NXA72" s="97"/>
      <c r="NXB72" s="145"/>
      <c r="NXC72" s="179"/>
      <c r="NXD72" s="108"/>
      <c r="NXE72" s="63"/>
      <c r="NXF72" s="103"/>
      <c r="NXG72" s="104"/>
      <c r="NXH72" s="105"/>
      <c r="NXI72" s="97"/>
      <c r="NXJ72" s="79"/>
      <c r="NXK72" s="79"/>
      <c r="NXL72" s="137"/>
      <c r="NXM72" s="96"/>
      <c r="NXN72" s="80"/>
      <c r="NXO72" s="80"/>
      <c r="NXP72" s="80"/>
      <c r="NXQ72" s="102"/>
      <c r="NXR72" s="62"/>
      <c r="NXS72" s="98"/>
      <c r="NXT72" s="97"/>
      <c r="NXU72" s="97"/>
      <c r="NXV72" s="97"/>
      <c r="NXW72" s="104"/>
      <c r="NXX72" s="97"/>
      <c r="NXY72" s="97"/>
      <c r="NXZ72" s="97"/>
      <c r="NYA72" s="145"/>
      <c r="NYB72" s="179"/>
      <c r="NYC72" s="108"/>
      <c r="NYD72" s="63"/>
      <c r="NYE72" s="103"/>
      <c r="NYF72" s="104"/>
      <c r="NYG72" s="105"/>
      <c r="NYH72" s="97"/>
      <c r="NYI72" s="79"/>
      <c r="NYJ72" s="79"/>
      <c r="NYK72" s="137"/>
      <c r="NYL72" s="96"/>
      <c r="NYM72" s="80"/>
      <c r="NYN72" s="80"/>
      <c r="NYO72" s="80"/>
      <c r="NYP72" s="102"/>
      <c r="NYQ72" s="62"/>
      <c r="NYR72" s="98"/>
      <c r="NYS72" s="97"/>
      <c r="NYT72" s="97"/>
      <c r="NYU72" s="97"/>
      <c r="NYV72" s="104"/>
      <c r="NYW72" s="97"/>
      <c r="NYX72" s="97"/>
      <c r="NYY72" s="97"/>
      <c r="NYZ72" s="145"/>
      <c r="NZA72" s="179"/>
      <c r="NZB72" s="108"/>
      <c r="NZC72" s="63"/>
      <c r="NZD72" s="103"/>
      <c r="NZE72" s="104"/>
      <c r="NZF72" s="105"/>
      <c r="NZG72" s="97"/>
      <c r="NZH72" s="79"/>
      <c r="NZI72" s="79"/>
      <c r="NZJ72" s="137"/>
      <c r="NZK72" s="96"/>
      <c r="NZL72" s="80"/>
      <c r="NZM72" s="80"/>
      <c r="NZN72" s="80"/>
      <c r="NZO72" s="102"/>
      <c r="NZP72" s="62"/>
      <c r="NZQ72" s="98"/>
      <c r="NZR72" s="97"/>
      <c r="NZS72" s="97"/>
      <c r="NZT72" s="97"/>
      <c r="NZU72" s="104"/>
      <c r="NZV72" s="97"/>
      <c r="NZW72" s="97"/>
      <c r="NZX72" s="97"/>
      <c r="NZY72" s="145"/>
      <c r="NZZ72" s="179"/>
      <c r="OAA72" s="108"/>
      <c r="OAB72" s="63"/>
      <c r="OAC72" s="103"/>
      <c r="OAD72" s="104"/>
      <c r="OAE72" s="105"/>
      <c r="OAF72" s="97"/>
      <c r="OAG72" s="79"/>
      <c r="OAH72" s="79"/>
      <c r="OAI72" s="137"/>
      <c r="OAJ72" s="96"/>
      <c r="OAK72" s="80"/>
      <c r="OAL72" s="80"/>
      <c r="OAM72" s="80"/>
      <c r="OAN72" s="102"/>
      <c r="OAO72" s="62"/>
      <c r="OAP72" s="98"/>
      <c r="OAQ72" s="97"/>
      <c r="OAR72" s="97"/>
      <c r="OAS72" s="97"/>
      <c r="OAT72" s="104"/>
      <c r="OAU72" s="97"/>
      <c r="OAV72" s="97"/>
      <c r="OAW72" s="97"/>
      <c r="OAX72" s="145"/>
      <c r="OAY72" s="179"/>
      <c r="OAZ72" s="108"/>
      <c r="OBA72" s="63"/>
      <c r="OBB72" s="103"/>
      <c r="OBC72" s="104"/>
      <c r="OBD72" s="105"/>
      <c r="OBE72" s="97"/>
      <c r="OBF72" s="79"/>
      <c r="OBG72" s="79"/>
      <c r="OBH72" s="137"/>
      <c r="OBI72" s="96"/>
      <c r="OBJ72" s="80"/>
      <c r="OBK72" s="80"/>
      <c r="OBL72" s="80"/>
      <c r="OBM72" s="102"/>
      <c r="OBN72" s="62"/>
      <c r="OBO72" s="98"/>
      <c r="OBP72" s="97"/>
      <c r="OBQ72" s="97"/>
      <c r="OBR72" s="97"/>
      <c r="OBS72" s="104"/>
      <c r="OBT72" s="97"/>
      <c r="OBU72" s="97"/>
      <c r="OBV72" s="97"/>
      <c r="OBW72" s="145"/>
      <c r="OBX72" s="179"/>
      <c r="OBY72" s="108"/>
      <c r="OBZ72" s="63"/>
      <c r="OCA72" s="103"/>
      <c r="OCB72" s="104"/>
      <c r="OCC72" s="105"/>
      <c r="OCD72" s="97"/>
      <c r="OCE72" s="79"/>
      <c r="OCF72" s="79"/>
      <c r="OCG72" s="137"/>
      <c r="OCH72" s="96"/>
      <c r="OCI72" s="80"/>
      <c r="OCJ72" s="80"/>
      <c r="OCK72" s="80"/>
      <c r="OCL72" s="102"/>
      <c r="OCM72" s="62"/>
      <c r="OCN72" s="98"/>
      <c r="OCO72" s="97"/>
      <c r="OCP72" s="97"/>
      <c r="OCQ72" s="97"/>
      <c r="OCR72" s="104"/>
      <c r="OCS72" s="97"/>
      <c r="OCT72" s="97"/>
      <c r="OCU72" s="97"/>
      <c r="OCV72" s="145"/>
      <c r="OCW72" s="179"/>
      <c r="OCX72" s="108"/>
      <c r="OCY72" s="63"/>
      <c r="OCZ72" s="103"/>
      <c r="ODA72" s="104"/>
      <c r="ODB72" s="105"/>
      <c r="ODC72" s="97"/>
      <c r="ODD72" s="79"/>
      <c r="ODE72" s="79"/>
      <c r="ODF72" s="137"/>
      <c r="ODG72" s="96"/>
      <c r="ODH72" s="80"/>
      <c r="ODI72" s="80"/>
      <c r="ODJ72" s="80"/>
      <c r="ODK72" s="102"/>
      <c r="ODL72" s="62"/>
      <c r="ODM72" s="98"/>
      <c r="ODN72" s="97"/>
      <c r="ODO72" s="97"/>
      <c r="ODP72" s="97"/>
      <c r="ODQ72" s="104"/>
      <c r="ODR72" s="97"/>
      <c r="ODS72" s="97"/>
      <c r="ODT72" s="97"/>
      <c r="ODU72" s="145"/>
      <c r="ODV72" s="179"/>
      <c r="ODW72" s="108"/>
      <c r="ODX72" s="63"/>
      <c r="ODY72" s="103"/>
      <c r="ODZ72" s="104"/>
      <c r="OEA72" s="105"/>
      <c r="OEB72" s="97"/>
      <c r="OEC72" s="79"/>
      <c r="OED72" s="79"/>
      <c r="OEE72" s="137"/>
      <c r="OEF72" s="96"/>
      <c r="OEG72" s="80"/>
      <c r="OEH72" s="80"/>
      <c r="OEI72" s="80"/>
      <c r="OEJ72" s="102"/>
      <c r="OEK72" s="62"/>
      <c r="OEL72" s="98"/>
      <c r="OEM72" s="97"/>
      <c r="OEN72" s="97"/>
      <c r="OEO72" s="97"/>
      <c r="OEP72" s="104"/>
      <c r="OEQ72" s="97"/>
      <c r="OER72" s="97"/>
      <c r="OES72" s="97"/>
      <c r="OET72" s="145"/>
      <c r="OEU72" s="179"/>
      <c r="OEV72" s="108"/>
      <c r="OEW72" s="63"/>
      <c r="OEX72" s="103"/>
      <c r="OEY72" s="104"/>
      <c r="OEZ72" s="105"/>
      <c r="OFA72" s="97"/>
      <c r="OFB72" s="79"/>
      <c r="OFC72" s="79"/>
      <c r="OFD72" s="137"/>
      <c r="OFE72" s="96"/>
      <c r="OFF72" s="80"/>
      <c r="OFG72" s="80"/>
      <c r="OFH72" s="80"/>
      <c r="OFI72" s="102"/>
      <c r="OFJ72" s="62"/>
      <c r="OFK72" s="98"/>
      <c r="OFL72" s="97"/>
      <c r="OFM72" s="97"/>
      <c r="OFN72" s="97"/>
      <c r="OFO72" s="104"/>
      <c r="OFP72" s="97"/>
      <c r="OFQ72" s="97"/>
      <c r="OFR72" s="97"/>
      <c r="OFS72" s="145"/>
      <c r="OFT72" s="179"/>
      <c r="OFU72" s="108"/>
      <c r="OFV72" s="63"/>
      <c r="OFW72" s="103"/>
      <c r="OFX72" s="104"/>
      <c r="OFY72" s="105"/>
      <c r="OFZ72" s="97"/>
      <c r="OGA72" s="79"/>
      <c r="OGB72" s="79"/>
      <c r="OGC72" s="137"/>
      <c r="OGD72" s="96"/>
      <c r="OGE72" s="80"/>
      <c r="OGF72" s="80"/>
      <c r="OGG72" s="80"/>
      <c r="OGH72" s="102"/>
      <c r="OGI72" s="62"/>
      <c r="OGJ72" s="98"/>
      <c r="OGK72" s="97"/>
      <c r="OGL72" s="97"/>
      <c r="OGM72" s="97"/>
      <c r="OGN72" s="104"/>
      <c r="OGO72" s="97"/>
      <c r="OGP72" s="97"/>
      <c r="OGQ72" s="97"/>
      <c r="OGR72" s="145"/>
      <c r="OGS72" s="179"/>
      <c r="OGT72" s="108"/>
      <c r="OGU72" s="63"/>
      <c r="OGV72" s="103"/>
      <c r="OGW72" s="104"/>
      <c r="OGX72" s="105"/>
      <c r="OGY72" s="97"/>
      <c r="OGZ72" s="79"/>
      <c r="OHA72" s="79"/>
      <c r="OHB72" s="137"/>
      <c r="OHC72" s="96"/>
      <c r="OHD72" s="80"/>
      <c r="OHE72" s="80"/>
      <c r="OHF72" s="80"/>
      <c r="OHG72" s="102"/>
      <c r="OHH72" s="62"/>
      <c r="OHI72" s="98"/>
      <c r="OHJ72" s="97"/>
      <c r="OHK72" s="97"/>
      <c r="OHL72" s="97"/>
      <c r="OHM72" s="104"/>
      <c r="OHN72" s="97"/>
      <c r="OHO72" s="97"/>
      <c r="OHP72" s="97"/>
      <c r="OHQ72" s="145"/>
      <c r="OHR72" s="179"/>
      <c r="OHS72" s="108"/>
      <c r="OHT72" s="63"/>
      <c r="OHU72" s="103"/>
      <c r="OHV72" s="104"/>
      <c r="OHW72" s="105"/>
      <c r="OHX72" s="97"/>
      <c r="OHY72" s="79"/>
      <c r="OHZ72" s="79"/>
      <c r="OIA72" s="137"/>
      <c r="OIB72" s="96"/>
      <c r="OIC72" s="80"/>
      <c r="OID72" s="80"/>
      <c r="OIE72" s="80"/>
      <c r="OIF72" s="102"/>
      <c r="OIG72" s="62"/>
      <c r="OIH72" s="98"/>
      <c r="OII72" s="97"/>
      <c r="OIJ72" s="97"/>
      <c r="OIK72" s="97"/>
      <c r="OIL72" s="104"/>
      <c r="OIM72" s="97"/>
      <c r="OIN72" s="97"/>
      <c r="OIO72" s="97"/>
      <c r="OIP72" s="145"/>
      <c r="OIQ72" s="179"/>
      <c r="OIR72" s="108"/>
      <c r="OIS72" s="63"/>
      <c r="OIT72" s="103"/>
      <c r="OIU72" s="104"/>
      <c r="OIV72" s="105"/>
      <c r="OIW72" s="97"/>
      <c r="OIX72" s="79"/>
      <c r="OIY72" s="79"/>
      <c r="OIZ72" s="137"/>
      <c r="OJA72" s="96"/>
      <c r="OJB72" s="80"/>
      <c r="OJC72" s="80"/>
      <c r="OJD72" s="80"/>
      <c r="OJE72" s="102"/>
      <c r="OJF72" s="62"/>
      <c r="OJG72" s="98"/>
      <c r="OJH72" s="97"/>
      <c r="OJI72" s="97"/>
      <c r="OJJ72" s="97"/>
      <c r="OJK72" s="104"/>
      <c r="OJL72" s="97"/>
      <c r="OJM72" s="97"/>
      <c r="OJN72" s="97"/>
      <c r="OJO72" s="145"/>
      <c r="OJP72" s="179"/>
      <c r="OJQ72" s="108"/>
      <c r="OJR72" s="63"/>
      <c r="OJS72" s="103"/>
      <c r="OJT72" s="104"/>
      <c r="OJU72" s="105"/>
      <c r="OJV72" s="97"/>
      <c r="OJW72" s="79"/>
      <c r="OJX72" s="79"/>
      <c r="OJY72" s="137"/>
      <c r="OJZ72" s="96"/>
      <c r="OKA72" s="80"/>
      <c r="OKB72" s="80"/>
      <c r="OKC72" s="80"/>
      <c r="OKD72" s="102"/>
      <c r="OKE72" s="62"/>
      <c r="OKF72" s="98"/>
      <c r="OKG72" s="97"/>
      <c r="OKH72" s="97"/>
      <c r="OKI72" s="97"/>
      <c r="OKJ72" s="104"/>
      <c r="OKK72" s="97"/>
      <c r="OKL72" s="97"/>
      <c r="OKM72" s="97"/>
      <c r="OKN72" s="145"/>
      <c r="OKO72" s="179"/>
      <c r="OKP72" s="108"/>
      <c r="OKQ72" s="63"/>
      <c r="OKR72" s="103"/>
      <c r="OKS72" s="104"/>
      <c r="OKT72" s="105"/>
      <c r="OKU72" s="97"/>
      <c r="OKV72" s="79"/>
      <c r="OKW72" s="79"/>
      <c r="OKX72" s="137"/>
      <c r="OKY72" s="96"/>
      <c r="OKZ72" s="80"/>
      <c r="OLA72" s="80"/>
      <c r="OLB72" s="80"/>
      <c r="OLC72" s="102"/>
      <c r="OLD72" s="62"/>
      <c r="OLE72" s="98"/>
      <c r="OLF72" s="97"/>
      <c r="OLG72" s="97"/>
      <c r="OLH72" s="97"/>
      <c r="OLI72" s="104"/>
      <c r="OLJ72" s="97"/>
      <c r="OLK72" s="97"/>
      <c r="OLL72" s="97"/>
      <c r="OLM72" s="145"/>
      <c r="OLN72" s="179"/>
      <c r="OLO72" s="108"/>
      <c r="OLP72" s="63"/>
      <c r="OLQ72" s="103"/>
      <c r="OLR72" s="104"/>
      <c r="OLS72" s="105"/>
      <c r="OLT72" s="97"/>
      <c r="OLU72" s="79"/>
      <c r="OLV72" s="79"/>
      <c r="OLW72" s="137"/>
      <c r="OLX72" s="96"/>
      <c r="OLY72" s="80"/>
      <c r="OLZ72" s="80"/>
      <c r="OMA72" s="80"/>
      <c r="OMB72" s="102"/>
      <c r="OMC72" s="62"/>
      <c r="OMD72" s="98"/>
      <c r="OME72" s="97"/>
      <c r="OMF72" s="97"/>
      <c r="OMG72" s="97"/>
      <c r="OMH72" s="104"/>
      <c r="OMI72" s="97"/>
      <c r="OMJ72" s="97"/>
      <c r="OMK72" s="97"/>
      <c r="OML72" s="145"/>
      <c r="OMM72" s="179"/>
      <c r="OMN72" s="108"/>
      <c r="OMO72" s="63"/>
      <c r="OMP72" s="103"/>
      <c r="OMQ72" s="104"/>
      <c r="OMR72" s="105"/>
      <c r="OMS72" s="97"/>
      <c r="OMT72" s="79"/>
      <c r="OMU72" s="79"/>
      <c r="OMV72" s="137"/>
      <c r="OMW72" s="96"/>
      <c r="OMX72" s="80"/>
      <c r="OMY72" s="80"/>
      <c r="OMZ72" s="80"/>
      <c r="ONA72" s="102"/>
      <c r="ONB72" s="62"/>
      <c r="ONC72" s="98"/>
      <c r="OND72" s="97"/>
      <c r="ONE72" s="97"/>
      <c r="ONF72" s="97"/>
      <c r="ONG72" s="104"/>
      <c r="ONH72" s="97"/>
      <c r="ONI72" s="97"/>
      <c r="ONJ72" s="97"/>
      <c r="ONK72" s="145"/>
      <c r="ONL72" s="179"/>
      <c r="ONM72" s="108"/>
      <c r="ONN72" s="63"/>
      <c r="ONO72" s="103"/>
      <c r="ONP72" s="104"/>
      <c r="ONQ72" s="105"/>
      <c r="ONR72" s="97"/>
      <c r="ONS72" s="79"/>
      <c r="ONT72" s="79"/>
      <c r="ONU72" s="137"/>
      <c r="ONV72" s="96"/>
      <c r="ONW72" s="80"/>
      <c r="ONX72" s="80"/>
      <c r="ONY72" s="80"/>
      <c r="ONZ72" s="102"/>
      <c r="OOA72" s="62"/>
      <c r="OOB72" s="98"/>
      <c r="OOC72" s="97"/>
      <c r="OOD72" s="97"/>
      <c r="OOE72" s="97"/>
      <c r="OOF72" s="104"/>
      <c r="OOG72" s="97"/>
      <c r="OOH72" s="97"/>
      <c r="OOI72" s="97"/>
      <c r="OOJ72" s="145"/>
      <c r="OOK72" s="179"/>
      <c r="OOL72" s="108"/>
      <c r="OOM72" s="63"/>
      <c r="OON72" s="103"/>
      <c r="OOO72" s="104"/>
      <c r="OOP72" s="105"/>
      <c r="OOQ72" s="97"/>
      <c r="OOR72" s="79"/>
      <c r="OOS72" s="79"/>
      <c r="OOT72" s="137"/>
      <c r="OOU72" s="96"/>
      <c r="OOV72" s="80"/>
      <c r="OOW72" s="80"/>
      <c r="OOX72" s="80"/>
      <c r="OOY72" s="102"/>
      <c r="OOZ72" s="62"/>
      <c r="OPA72" s="98"/>
      <c r="OPB72" s="97"/>
      <c r="OPC72" s="97"/>
      <c r="OPD72" s="97"/>
      <c r="OPE72" s="104"/>
      <c r="OPF72" s="97"/>
      <c r="OPG72" s="97"/>
      <c r="OPH72" s="97"/>
      <c r="OPI72" s="145"/>
      <c r="OPJ72" s="179"/>
      <c r="OPK72" s="108"/>
      <c r="OPL72" s="63"/>
      <c r="OPM72" s="103"/>
      <c r="OPN72" s="104"/>
      <c r="OPO72" s="105"/>
      <c r="OPP72" s="97"/>
      <c r="OPQ72" s="79"/>
      <c r="OPR72" s="79"/>
      <c r="OPS72" s="137"/>
      <c r="OPT72" s="96"/>
      <c r="OPU72" s="80"/>
      <c r="OPV72" s="80"/>
      <c r="OPW72" s="80"/>
      <c r="OPX72" s="102"/>
      <c r="OPY72" s="62"/>
      <c r="OPZ72" s="98"/>
      <c r="OQA72" s="97"/>
      <c r="OQB72" s="97"/>
      <c r="OQC72" s="97"/>
      <c r="OQD72" s="104"/>
      <c r="OQE72" s="97"/>
      <c r="OQF72" s="97"/>
      <c r="OQG72" s="97"/>
      <c r="OQH72" s="145"/>
      <c r="OQI72" s="179"/>
      <c r="OQJ72" s="108"/>
      <c r="OQK72" s="63"/>
      <c r="OQL72" s="103"/>
      <c r="OQM72" s="104"/>
      <c r="OQN72" s="105"/>
      <c r="OQO72" s="97"/>
      <c r="OQP72" s="79"/>
      <c r="OQQ72" s="79"/>
      <c r="OQR72" s="137"/>
      <c r="OQS72" s="96"/>
      <c r="OQT72" s="80"/>
      <c r="OQU72" s="80"/>
      <c r="OQV72" s="80"/>
      <c r="OQW72" s="102"/>
      <c r="OQX72" s="62"/>
      <c r="OQY72" s="98"/>
      <c r="OQZ72" s="97"/>
      <c r="ORA72" s="97"/>
      <c r="ORB72" s="97"/>
      <c r="ORC72" s="104"/>
      <c r="ORD72" s="97"/>
      <c r="ORE72" s="97"/>
      <c r="ORF72" s="97"/>
      <c r="ORG72" s="145"/>
      <c r="ORH72" s="179"/>
      <c r="ORI72" s="108"/>
      <c r="ORJ72" s="63"/>
      <c r="ORK72" s="103"/>
      <c r="ORL72" s="104"/>
      <c r="ORM72" s="105"/>
      <c r="ORN72" s="97"/>
      <c r="ORO72" s="79"/>
      <c r="ORP72" s="79"/>
      <c r="ORQ72" s="137"/>
      <c r="ORR72" s="96"/>
      <c r="ORS72" s="80"/>
      <c r="ORT72" s="80"/>
      <c r="ORU72" s="80"/>
      <c r="ORV72" s="102"/>
      <c r="ORW72" s="62"/>
      <c r="ORX72" s="98"/>
      <c r="ORY72" s="97"/>
      <c r="ORZ72" s="97"/>
      <c r="OSA72" s="97"/>
      <c r="OSB72" s="104"/>
      <c r="OSC72" s="97"/>
      <c r="OSD72" s="97"/>
      <c r="OSE72" s="97"/>
      <c r="OSF72" s="145"/>
      <c r="OSG72" s="179"/>
      <c r="OSH72" s="108"/>
      <c r="OSI72" s="63"/>
      <c r="OSJ72" s="103"/>
      <c r="OSK72" s="104"/>
      <c r="OSL72" s="105"/>
      <c r="OSM72" s="97"/>
      <c r="OSN72" s="79"/>
      <c r="OSO72" s="79"/>
      <c r="OSP72" s="137"/>
      <c r="OSQ72" s="96"/>
      <c r="OSR72" s="80"/>
      <c r="OSS72" s="80"/>
      <c r="OST72" s="80"/>
      <c r="OSU72" s="102"/>
      <c r="OSV72" s="62"/>
      <c r="OSW72" s="98"/>
      <c r="OSX72" s="97"/>
      <c r="OSY72" s="97"/>
      <c r="OSZ72" s="97"/>
      <c r="OTA72" s="104"/>
      <c r="OTB72" s="97"/>
      <c r="OTC72" s="97"/>
      <c r="OTD72" s="97"/>
      <c r="OTE72" s="145"/>
      <c r="OTF72" s="179"/>
      <c r="OTG72" s="108"/>
      <c r="OTH72" s="63"/>
      <c r="OTI72" s="103"/>
      <c r="OTJ72" s="104"/>
      <c r="OTK72" s="105"/>
      <c r="OTL72" s="97"/>
      <c r="OTM72" s="79"/>
      <c r="OTN72" s="79"/>
      <c r="OTO72" s="137"/>
      <c r="OTP72" s="96"/>
      <c r="OTQ72" s="80"/>
      <c r="OTR72" s="80"/>
      <c r="OTS72" s="80"/>
      <c r="OTT72" s="102"/>
      <c r="OTU72" s="62"/>
      <c r="OTV72" s="98"/>
      <c r="OTW72" s="97"/>
      <c r="OTX72" s="97"/>
      <c r="OTY72" s="97"/>
      <c r="OTZ72" s="104"/>
      <c r="OUA72" s="97"/>
      <c r="OUB72" s="97"/>
      <c r="OUC72" s="97"/>
      <c r="OUD72" s="145"/>
      <c r="OUE72" s="179"/>
      <c r="OUF72" s="108"/>
      <c r="OUG72" s="63"/>
      <c r="OUH72" s="103"/>
      <c r="OUI72" s="104"/>
      <c r="OUJ72" s="105"/>
      <c r="OUK72" s="97"/>
      <c r="OUL72" s="79"/>
      <c r="OUM72" s="79"/>
      <c r="OUN72" s="137"/>
      <c r="OUO72" s="96"/>
      <c r="OUP72" s="80"/>
      <c r="OUQ72" s="80"/>
      <c r="OUR72" s="80"/>
      <c r="OUS72" s="102"/>
      <c r="OUT72" s="62"/>
      <c r="OUU72" s="98"/>
      <c r="OUV72" s="97"/>
      <c r="OUW72" s="97"/>
      <c r="OUX72" s="97"/>
      <c r="OUY72" s="104"/>
      <c r="OUZ72" s="97"/>
      <c r="OVA72" s="97"/>
      <c r="OVB72" s="97"/>
      <c r="OVC72" s="145"/>
      <c r="OVD72" s="179"/>
      <c r="OVE72" s="108"/>
      <c r="OVF72" s="63"/>
      <c r="OVG72" s="103"/>
      <c r="OVH72" s="104"/>
      <c r="OVI72" s="105"/>
      <c r="OVJ72" s="97"/>
      <c r="OVK72" s="79"/>
      <c r="OVL72" s="79"/>
      <c r="OVM72" s="137"/>
      <c r="OVN72" s="96"/>
      <c r="OVO72" s="80"/>
      <c r="OVP72" s="80"/>
      <c r="OVQ72" s="80"/>
      <c r="OVR72" s="102"/>
      <c r="OVS72" s="62"/>
      <c r="OVT72" s="98"/>
      <c r="OVU72" s="97"/>
      <c r="OVV72" s="97"/>
      <c r="OVW72" s="97"/>
      <c r="OVX72" s="104"/>
      <c r="OVY72" s="97"/>
      <c r="OVZ72" s="97"/>
      <c r="OWA72" s="97"/>
      <c r="OWB72" s="145"/>
      <c r="OWC72" s="179"/>
      <c r="OWD72" s="108"/>
      <c r="OWE72" s="63"/>
      <c r="OWF72" s="103"/>
      <c r="OWG72" s="104"/>
      <c r="OWH72" s="105"/>
      <c r="OWI72" s="97"/>
      <c r="OWJ72" s="79"/>
      <c r="OWK72" s="79"/>
      <c r="OWL72" s="137"/>
      <c r="OWM72" s="96"/>
      <c r="OWN72" s="80"/>
      <c r="OWO72" s="80"/>
      <c r="OWP72" s="80"/>
      <c r="OWQ72" s="102"/>
      <c r="OWR72" s="62"/>
      <c r="OWS72" s="98"/>
      <c r="OWT72" s="97"/>
      <c r="OWU72" s="97"/>
      <c r="OWV72" s="97"/>
      <c r="OWW72" s="104"/>
      <c r="OWX72" s="97"/>
      <c r="OWY72" s="97"/>
      <c r="OWZ72" s="97"/>
      <c r="OXA72" s="145"/>
      <c r="OXB72" s="179"/>
      <c r="OXC72" s="108"/>
      <c r="OXD72" s="63"/>
      <c r="OXE72" s="103"/>
      <c r="OXF72" s="104"/>
      <c r="OXG72" s="105"/>
      <c r="OXH72" s="97"/>
      <c r="OXI72" s="79"/>
      <c r="OXJ72" s="79"/>
      <c r="OXK72" s="137"/>
      <c r="OXL72" s="96"/>
      <c r="OXM72" s="80"/>
      <c r="OXN72" s="80"/>
      <c r="OXO72" s="80"/>
      <c r="OXP72" s="102"/>
      <c r="OXQ72" s="62"/>
      <c r="OXR72" s="98"/>
      <c r="OXS72" s="97"/>
      <c r="OXT72" s="97"/>
      <c r="OXU72" s="97"/>
      <c r="OXV72" s="104"/>
      <c r="OXW72" s="97"/>
      <c r="OXX72" s="97"/>
      <c r="OXY72" s="97"/>
      <c r="OXZ72" s="145"/>
      <c r="OYA72" s="179"/>
      <c r="OYB72" s="108"/>
      <c r="OYC72" s="63"/>
      <c r="OYD72" s="103"/>
      <c r="OYE72" s="104"/>
      <c r="OYF72" s="105"/>
      <c r="OYG72" s="97"/>
      <c r="OYH72" s="79"/>
      <c r="OYI72" s="79"/>
      <c r="OYJ72" s="137"/>
      <c r="OYK72" s="96"/>
      <c r="OYL72" s="80"/>
      <c r="OYM72" s="80"/>
      <c r="OYN72" s="80"/>
      <c r="OYO72" s="102"/>
      <c r="OYP72" s="62"/>
      <c r="OYQ72" s="98"/>
      <c r="OYR72" s="97"/>
      <c r="OYS72" s="97"/>
      <c r="OYT72" s="97"/>
      <c r="OYU72" s="104"/>
      <c r="OYV72" s="97"/>
      <c r="OYW72" s="97"/>
      <c r="OYX72" s="97"/>
      <c r="OYY72" s="145"/>
      <c r="OYZ72" s="179"/>
      <c r="OZA72" s="108"/>
      <c r="OZB72" s="63"/>
      <c r="OZC72" s="103"/>
      <c r="OZD72" s="104"/>
      <c r="OZE72" s="105"/>
      <c r="OZF72" s="97"/>
      <c r="OZG72" s="79"/>
      <c r="OZH72" s="79"/>
      <c r="OZI72" s="137"/>
      <c r="OZJ72" s="96"/>
      <c r="OZK72" s="80"/>
      <c r="OZL72" s="80"/>
      <c r="OZM72" s="80"/>
      <c r="OZN72" s="102"/>
      <c r="OZO72" s="62"/>
      <c r="OZP72" s="98"/>
      <c r="OZQ72" s="97"/>
      <c r="OZR72" s="97"/>
      <c r="OZS72" s="97"/>
      <c r="OZT72" s="104"/>
      <c r="OZU72" s="97"/>
      <c r="OZV72" s="97"/>
      <c r="OZW72" s="97"/>
      <c r="OZX72" s="145"/>
      <c r="OZY72" s="179"/>
      <c r="OZZ72" s="108"/>
      <c r="PAA72" s="63"/>
      <c r="PAB72" s="103"/>
      <c r="PAC72" s="104"/>
      <c r="PAD72" s="105"/>
      <c r="PAE72" s="97"/>
      <c r="PAF72" s="79"/>
      <c r="PAG72" s="79"/>
      <c r="PAH72" s="137"/>
      <c r="PAI72" s="96"/>
      <c r="PAJ72" s="80"/>
      <c r="PAK72" s="80"/>
      <c r="PAL72" s="80"/>
      <c r="PAM72" s="102"/>
      <c r="PAN72" s="62"/>
      <c r="PAO72" s="98"/>
      <c r="PAP72" s="97"/>
      <c r="PAQ72" s="97"/>
      <c r="PAR72" s="97"/>
      <c r="PAS72" s="104"/>
      <c r="PAT72" s="97"/>
      <c r="PAU72" s="97"/>
      <c r="PAV72" s="97"/>
      <c r="PAW72" s="145"/>
      <c r="PAX72" s="179"/>
      <c r="PAY72" s="108"/>
      <c r="PAZ72" s="63"/>
      <c r="PBA72" s="103"/>
      <c r="PBB72" s="104"/>
      <c r="PBC72" s="105"/>
      <c r="PBD72" s="97"/>
      <c r="PBE72" s="79"/>
      <c r="PBF72" s="79"/>
      <c r="PBG72" s="137"/>
      <c r="PBH72" s="96"/>
      <c r="PBI72" s="80"/>
      <c r="PBJ72" s="80"/>
      <c r="PBK72" s="80"/>
      <c r="PBL72" s="102"/>
      <c r="PBM72" s="62"/>
      <c r="PBN72" s="98"/>
      <c r="PBO72" s="97"/>
      <c r="PBP72" s="97"/>
      <c r="PBQ72" s="97"/>
      <c r="PBR72" s="104"/>
      <c r="PBS72" s="97"/>
      <c r="PBT72" s="97"/>
      <c r="PBU72" s="97"/>
      <c r="PBV72" s="145"/>
      <c r="PBW72" s="179"/>
      <c r="PBX72" s="108"/>
      <c r="PBY72" s="63"/>
      <c r="PBZ72" s="103"/>
      <c r="PCA72" s="104"/>
      <c r="PCB72" s="105"/>
      <c r="PCC72" s="97"/>
      <c r="PCD72" s="79"/>
      <c r="PCE72" s="79"/>
      <c r="PCF72" s="137"/>
      <c r="PCG72" s="96"/>
      <c r="PCH72" s="80"/>
      <c r="PCI72" s="80"/>
      <c r="PCJ72" s="80"/>
      <c r="PCK72" s="102"/>
      <c r="PCL72" s="62"/>
      <c r="PCM72" s="98"/>
      <c r="PCN72" s="97"/>
      <c r="PCO72" s="97"/>
      <c r="PCP72" s="97"/>
      <c r="PCQ72" s="104"/>
      <c r="PCR72" s="97"/>
      <c r="PCS72" s="97"/>
      <c r="PCT72" s="97"/>
      <c r="PCU72" s="145"/>
      <c r="PCV72" s="179"/>
      <c r="PCW72" s="108"/>
      <c r="PCX72" s="63"/>
      <c r="PCY72" s="103"/>
      <c r="PCZ72" s="104"/>
      <c r="PDA72" s="105"/>
      <c r="PDB72" s="97"/>
      <c r="PDC72" s="79"/>
      <c r="PDD72" s="79"/>
      <c r="PDE72" s="137"/>
      <c r="PDF72" s="96"/>
      <c r="PDG72" s="80"/>
      <c r="PDH72" s="80"/>
      <c r="PDI72" s="80"/>
      <c r="PDJ72" s="102"/>
      <c r="PDK72" s="62"/>
      <c r="PDL72" s="98"/>
      <c r="PDM72" s="97"/>
      <c r="PDN72" s="97"/>
      <c r="PDO72" s="97"/>
      <c r="PDP72" s="104"/>
      <c r="PDQ72" s="97"/>
      <c r="PDR72" s="97"/>
      <c r="PDS72" s="97"/>
      <c r="PDT72" s="145"/>
      <c r="PDU72" s="179"/>
      <c r="PDV72" s="108"/>
      <c r="PDW72" s="63"/>
      <c r="PDX72" s="103"/>
      <c r="PDY72" s="104"/>
      <c r="PDZ72" s="105"/>
      <c r="PEA72" s="97"/>
      <c r="PEB72" s="79"/>
      <c r="PEC72" s="79"/>
      <c r="PED72" s="137"/>
      <c r="PEE72" s="96"/>
      <c r="PEF72" s="80"/>
      <c r="PEG72" s="80"/>
      <c r="PEH72" s="80"/>
      <c r="PEI72" s="102"/>
      <c r="PEJ72" s="62"/>
      <c r="PEK72" s="98"/>
      <c r="PEL72" s="97"/>
      <c r="PEM72" s="97"/>
      <c r="PEN72" s="97"/>
      <c r="PEO72" s="104"/>
      <c r="PEP72" s="97"/>
      <c r="PEQ72" s="97"/>
      <c r="PER72" s="97"/>
      <c r="PES72" s="145"/>
      <c r="PET72" s="179"/>
      <c r="PEU72" s="108"/>
      <c r="PEV72" s="63"/>
      <c r="PEW72" s="103"/>
      <c r="PEX72" s="104"/>
      <c r="PEY72" s="105"/>
      <c r="PEZ72" s="97"/>
      <c r="PFA72" s="79"/>
      <c r="PFB72" s="79"/>
      <c r="PFC72" s="137"/>
      <c r="PFD72" s="96"/>
      <c r="PFE72" s="80"/>
      <c r="PFF72" s="80"/>
      <c r="PFG72" s="80"/>
      <c r="PFH72" s="102"/>
      <c r="PFI72" s="62"/>
      <c r="PFJ72" s="98"/>
      <c r="PFK72" s="97"/>
      <c r="PFL72" s="97"/>
      <c r="PFM72" s="97"/>
      <c r="PFN72" s="104"/>
      <c r="PFO72" s="97"/>
      <c r="PFP72" s="97"/>
      <c r="PFQ72" s="97"/>
      <c r="PFR72" s="145"/>
      <c r="PFS72" s="179"/>
      <c r="PFT72" s="108"/>
      <c r="PFU72" s="63"/>
      <c r="PFV72" s="103"/>
      <c r="PFW72" s="104"/>
      <c r="PFX72" s="105"/>
      <c r="PFY72" s="97"/>
      <c r="PFZ72" s="79"/>
      <c r="PGA72" s="79"/>
      <c r="PGB72" s="137"/>
      <c r="PGC72" s="96"/>
      <c r="PGD72" s="80"/>
      <c r="PGE72" s="80"/>
      <c r="PGF72" s="80"/>
      <c r="PGG72" s="102"/>
      <c r="PGH72" s="62"/>
      <c r="PGI72" s="98"/>
      <c r="PGJ72" s="97"/>
      <c r="PGK72" s="97"/>
      <c r="PGL72" s="97"/>
      <c r="PGM72" s="104"/>
      <c r="PGN72" s="97"/>
      <c r="PGO72" s="97"/>
      <c r="PGP72" s="97"/>
      <c r="PGQ72" s="145"/>
      <c r="PGR72" s="179"/>
      <c r="PGS72" s="108"/>
      <c r="PGT72" s="63"/>
      <c r="PGU72" s="103"/>
      <c r="PGV72" s="104"/>
      <c r="PGW72" s="105"/>
      <c r="PGX72" s="97"/>
      <c r="PGY72" s="79"/>
      <c r="PGZ72" s="79"/>
      <c r="PHA72" s="137"/>
      <c r="PHB72" s="96"/>
      <c r="PHC72" s="80"/>
      <c r="PHD72" s="80"/>
      <c r="PHE72" s="80"/>
      <c r="PHF72" s="102"/>
      <c r="PHG72" s="62"/>
      <c r="PHH72" s="98"/>
      <c r="PHI72" s="97"/>
      <c r="PHJ72" s="97"/>
      <c r="PHK72" s="97"/>
      <c r="PHL72" s="104"/>
      <c r="PHM72" s="97"/>
      <c r="PHN72" s="97"/>
      <c r="PHO72" s="97"/>
      <c r="PHP72" s="145"/>
      <c r="PHQ72" s="179"/>
      <c r="PHR72" s="108"/>
      <c r="PHS72" s="63"/>
      <c r="PHT72" s="103"/>
      <c r="PHU72" s="104"/>
      <c r="PHV72" s="105"/>
      <c r="PHW72" s="97"/>
      <c r="PHX72" s="79"/>
      <c r="PHY72" s="79"/>
      <c r="PHZ72" s="137"/>
      <c r="PIA72" s="96"/>
      <c r="PIB72" s="80"/>
      <c r="PIC72" s="80"/>
      <c r="PID72" s="80"/>
      <c r="PIE72" s="102"/>
      <c r="PIF72" s="62"/>
      <c r="PIG72" s="98"/>
      <c r="PIH72" s="97"/>
      <c r="PII72" s="97"/>
      <c r="PIJ72" s="97"/>
      <c r="PIK72" s="104"/>
      <c r="PIL72" s="97"/>
      <c r="PIM72" s="97"/>
      <c r="PIN72" s="97"/>
      <c r="PIO72" s="145"/>
      <c r="PIP72" s="179"/>
      <c r="PIQ72" s="108"/>
      <c r="PIR72" s="63"/>
      <c r="PIS72" s="103"/>
      <c r="PIT72" s="104"/>
      <c r="PIU72" s="105"/>
      <c r="PIV72" s="97"/>
      <c r="PIW72" s="79"/>
      <c r="PIX72" s="79"/>
      <c r="PIY72" s="137"/>
      <c r="PIZ72" s="96"/>
      <c r="PJA72" s="80"/>
      <c r="PJB72" s="80"/>
      <c r="PJC72" s="80"/>
      <c r="PJD72" s="102"/>
      <c r="PJE72" s="62"/>
      <c r="PJF72" s="98"/>
      <c r="PJG72" s="97"/>
      <c r="PJH72" s="97"/>
      <c r="PJI72" s="97"/>
      <c r="PJJ72" s="104"/>
      <c r="PJK72" s="97"/>
      <c r="PJL72" s="97"/>
      <c r="PJM72" s="97"/>
      <c r="PJN72" s="145"/>
      <c r="PJO72" s="179"/>
      <c r="PJP72" s="108"/>
      <c r="PJQ72" s="63"/>
      <c r="PJR72" s="103"/>
      <c r="PJS72" s="104"/>
      <c r="PJT72" s="105"/>
      <c r="PJU72" s="97"/>
      <c r="PJV72" s="79"/>
      <c r="PJW72" s="79"/>
      <c r="PJX72" s="137"/>
      <c r="PJY72" s="96"/>
      <c r="PJZ72" s="80"/>
      <c r="PKA72" s="80"/>
      <c r="PKB72" s="80"/>
      <c r="PKC72" s="102"/>
      <c r="PKD72" s="62"/>
      <c r="PKE72" s="98"/>
      <c r="PKF72" s="97"/>
      <c r="PKG72" s="97"/>
      <c r="PKH72" s="97"/>
      <c r="PKI72" s="104"/>
      <c r="PKJ72" s="97"/>
      <c r="PKK72" s="97"/>
      <c r="PKL72" s="97"/>
      <c r="PKM72" s="145"/>
      <c r="PKN72" s="179"/>
      <c r="PKO72" s="108"/>
      <c r="PKP72" s="63"/>
      <c r="PKQ72" s="103"/>
      <c r="PKR72" s="104"/>
      <c r="PKS72" s="105"/>
      <c r="PKT72" s="97"/>
      <c r="PKU72" s="79"/>
      <c r="PKV72" s="79"/>
      <c r="PKW72" s="137"/>
      <c r="PKX72" s="96"/>
      <c r="PKY72" s="80"/>
      <c r="PKZ72" s="80"/>
      <c r="PLA72" s="80"/>
      <c r="PLB72" s="102"/>
      <c r="PLC72" s="62"/>
      <c r="PLD72" s="98"/>
      <c r="PLE72" s="97"/>
      <c r="PLF72" s="97"/>
      <c r="PLG72" s="97"/>
      <c r="PLH72" s="104"/>
      <c r="PLI72" s="97"/>
      <c r="PLJ72" s="97"/>
      <c r="PLK72" s="97"/>
      <c r="PLL72" s="145"/>
      <c r="PLM72" s="179"/>
      <c r="PLN72" s="108"/>
      <c r="PLO72" s="63"/>
      <c r="PLP72" s="103"/>
      <c r="PLQ72" s="104"/>
      <c r="PLR72" s="105"/>
      <c r="PLS72" s="97"/>
      <c r="PLT72" s="79"/>
      <c r="PLU72" s="79"/>
      <c r="PLV72" s="137"/>
      <c r="PLW72" s="96"/>
      <c r="PLX72" s="80"/>
      <c r="PLY72" s="80"/>
      <c r="PLZ72" s="80"/>
      <c r="PMA72" s="102"/>
      <c r="PMB72" s="62"/>
      <c r="PMC72" s="98"/>
      <c r="PMD72" s="97"/>
      <c r="PME72" s="97"/>
      <c r="PMF72" s="97"/>
      <c r="PMG72" s="104"/>
      <c r="PMH72" s="97"/>
      <c r="PMI72" s="97"/>
      <c r="PMJ72" s="97"/>
      <c r="PMK72" s="145"/>
      <c r="PML72" s="179"/>
      <c r="PMM72" s="108"/>
      <c r="PMN72" s="63"/>
      <c r="PMO72" s="103"/>
      <c r="PMP72" s="104"/>
      <c r="PMQ72" s="105"/>
      <c r="PMR72" s="97"/>
      <c r="PMS72" s="79"/>
      <c r="PMT72" s="79"/>
      <c r="PMU72" s="137"/>
      <c r="PMV72" s="96"/>
      <c r="PMW72" s="80"/>
      <c r="PMX72" s="80"/>
      <c r="PMY72" s="80"/>
      <c r="PMZ72" s="102"/>
      <c r="PNA72" s="62"/>
      <c r="PNB72" s="98"/>
      <c r="PNC72" s="97"/>
      <c r="PND72" s="97"/>
      <c r="PNE72" s="97"/>
      <c r="PNF72" s="104"/>
      <c r="PNG72" s="97"/>
      <c r="PNH72" s="97"/>
      <c r="PNI72" s="97"/>
      <c r="PNJ72" s="145"/>
      <c r="PNK72" s="179"/>
      <c r="PNL72" s="108"/>
      <c r="PNM72" s="63"/>
      <c r="PNN72" s="103"/>
      <c r="PNO72" s="104"/>
      <c r="PNP72" s="105"/>
      <c r="PNQ72" s="97"/>
      <c r="PNR72" s="79"/>
      <c r="PNS72" s="79"/>
      <c r="PNT72" s="137"/>
      <c r="PNU72" s="96"/>
      <c r="PNV72" s="80"/>
      <c r="PNW72" s="80"/>
      <c r="PNX72" s="80"/>
      <c r="PNY72" s="102"/>
      <c r="PNZ72" s="62"/>
      <c r="POA72" s="98"/>
      <c r="POB72" s="97"/>
      <c r="POC72" s="97"/>
      <c r="POD72" s="97"/>
      <c r="POE72" s="104"/>
      <c r="POF72" s="97"/>
      <c r="POG72" s="97"/>
      <c r="POH72" s="97"/>
      <c r="POI72" s="145"/>
      <c r="POJ72" s="179"/>
      <c r="POK72" s="108"/>
      <c r="POL72" s="63"/>
      <c r="POM72" s="103"/>
      <c r="PON72" s="104"/>
      <c r="POO72" s="105"/>
      <c r="POP72" s="97"/>
      <c r="POQ72" s="79"/>
      <c r="POR72" s="79"/>
      <c r="POS72" s="137"/>
      <c r="POT72" s="96"/>
      <c r="POU72" s="80"/>
      <c r="POV72" s="80"/>
      <c r="POW72" s="80"/>
      <c r="POX72" s="102"/>
      <c r="POY72" s="62"/>
      <c r="POZ72" s="98"/>
      <c r="PPA72" s="97"/>
      <c r="PPB72" s="97"/>
      <c r="PPC72" s="97"/>
      <c r="PPD72" s="104"/>
      <c r="PPE72" s="97"/>
      <c r="PPF72" s="97"/>
      <c r="PPG72" s="97"/>
      <c r="PPH72" s="145"/>
      <c r="PPI72" s="179"/>
      <c r="PPJ72" s="108"/>
      <c r="PPK72" s="63"/>
      <c r="PPL72" s="103"/>
      <c r="PPM72" s="104"/>
      <c r="PPN72" s="105"/>
      <c r="PPO72" s="97"/>
      <c r="PPP72" s="79"/>
      <c r="PPQ72" s="79"/>
      <c r="PPR72" s="137"/>
      <c r="PPS72" s="96"/>
      <c r="PPT72" s="80"/>
      <c r="PPU72" s="80"/>
      <c r="PPV72" s="80"/>
      <c r="PPW72" s="102"/>
      <c r="PPX72" s="62"/>
      <c r="PPY72" s="98"/>
      <c r="PPZ72" s="97"/>
      <c r="PQA72" s="97"/>
      <c r="PQB72" s="97"/>
      <c r="PQC72" s="104"/>
      <c r="PQD72" s="97"/>
      <c r="PQE72" s="97"/>
      <c r="PQF72" s="97"/>
      <c r="PQG72" s="145"/>
      <c r="PQH72" s="179"/>
      <c r="PQI72" s="108"/>
      <c r="PQJ72" s="63"/>
      <c r="PQK72" s="103"/>
      <c r="PQL72" s="104"/>
      <c r="PQM72" s="105"/>
      <c r="PQN72" s="97"/>
      <c r="PQO72" s="79"/>
      <c r="PQP72" s="79"/>
      <c r="PQQ72" s="137"/>
      <c r="PQR72" s="96"/>
      <c r="PQS72" s="80"/>
      <c r="PQT72" s="80"/>
      <c r="PQU72" s="80"/>
      <c r="PQV72" s="102"/>
      <c r="PQW72" s="62"/>
      <c r="PQX72" s="98"/>
      <c r="PQY72" s="97"/>
      <c r="PQZ72" s="97"/>
      <c r="PRA72" s="97"/>
      <c r="PRB72" s="104"/>
      <c r="PRC72" s="97"/>
      <c r="PRD72" s="97"/>
      <c r="PRE72" s="97"/>
      <c r="PRF72" s="145"/>
      <c r="PRG72" s="179"/>
      <c r="PRH72" s="108"/>
      <c r="PRI72" s="63"/>
      <c r="PRJ72" s="103"/>
      <c r="PRK72" s="104"/>
      <c r="PRL72" s="105"/>
      <c r="PRM72" s="97"/>
      <c r="PRN72" s="79"/>
      <c r="PRO72" s="79"/>
      <c r="PRP72" s="137"/>
      <c r="PRQ72" s="96"/>
      <c r="PRR72" s="80"/>
      <c r="PRS72" s="80"/>
      <c r="PRT72" s="80"/>
      <c r="PRU72" s="102"/>
      <c r="PRV72" s="62"/>
      <c r="PRW72" s="98"/>
      <c r="PRX72" s="97"/>
      <c r="PRY72" s="97"/>
      <c r="PRZ72" s="97"/>
      <c r="PSA72" s="104"/>
      <c r="PSB72" s="97"/>
      <c r="PSC72" s="97"/>
      <c r="PSD72" s="97"/>
      <c r="PSE72" s="145"/>
      <c r="PSF72" s="179"/>
      <c r="PSG72" s="108"/>
      <c r="PSH72" s="63"/>
      <c r="PSI72" s="103"/>
      <c r="PSJ72" s="104"/>
      <c r="PSK72" s="105"/>
      <c r="PSL72" s="97"/>
      <c r="PSM72" s="79"/>
      <c r="PSN72" s="79"/>
      <c r="PSO72" s="137"/>
      <c r="PSP72" s="96"/>
      <c r="PSQ72" s="80"/>
      <c r="PSR72" s="80"/>
      <c r="PSS72" s="80"/>
      <c r="PST72" s="102"/>
      <c r="PSU72" s="62"/>
      <c r="PSV72" s="98"/>
      <c r="PSW72" s="97"/>
      <c r="PSX72" s="97"/>
      <c r="PSY72" s="97"/>
      <c r="PSZ72" s="104"/>
      <c r="PTA72" s="97"/>
      <c r="PTB72" s="97"/>
      <c r="PTC72" s="97"/>
      <c r="PTD72" s="145"/>
      <c r="PTE72" s="179"/>
      <c r="PTF72" s="108"/>
      <c r="PTG72" s="63"/>
      <c r="PTH72" s="103"/>
      <c r="PTI72" s="104"/>
      <c r="PTJ72" s="105"/>
      <c r="PTK72" s="97"/>
      <c r="PTL72" s="79"/>
      <c r="PTM72" s="79"/>
      <c r="PTN72" s="137"/>
      <c r="PTO72" s="96"/>
      <c r="PTP72" s="80"/>
      <c r="PTQ72" s="80"/>
      <c r="PTR72" s="80"/>
      <c r="PTS72" s="102"/>
      <c r="PTT72" s="62"/>
      <c r="PTU72" s="98"/>
      <c r="PTV72" s="97"/>
      <c r="PTW72" s="97"/>
      <c r="PTX72" s="97"/>
      <c r="PTY72" s="104"/>
      <c r="PTZ72" s="97"/>
      <c r="PUA72" s="97"/>
      <c r="PUB72" s="97"/>
      <c r="PUC72" s="145"/>
      <c r="PUD72" s="179"/>
      <c r="PUE72" s="108"/>
      <c r="PUF72" s="63"/>
      <c r="PUG72" s="103"/>
      <c r="PUH72" s="104"/>
      <c r="PUI72" s="105"/>
      <c r="PUJ72" s="97"/>
      <c r="PUK72" s="79"/>
      <c r="PUL72" s="79"/>
      <c r="PUM72" s="137"/>
      <c r="PUN72" s="96"/>
      <c r="PUO72" s="80"/>
      <c r="PUP72" s="80"/>
      <c r="PUQ72" s="80"/>
      <c r="PUR72" s="102"/>
      <c r="PUS72" s="62"/>
      <c r="PUT72" s="98"/>
      <c r="PUU72" s="97"/>
      <c r="PUV72" s="97"/>
      <c r="PUW72" s="97"/>
      <c r="PUX72" s="104"/>
      <c r="PUY72" s="97"/>
      <c r="PUZ72" s="97"/>
      <c r="PVA72" s="97"/>
      <c r="PVB72" s="145"/>
      <c r="PVC72" s="179"/>
      <c r="PVD72" s="108"/>
      <c r="PVE72" s="63"/>
      <c r="PVF72" s="103"/>
      <c r="PVG72" s="104"/>
      <c r="PVH72" s="105"/>
      <c r="PVI72" s="97"/>
      <c r="PVJ72" s="79"/>
      <c r="PVK72" s="79"/>
      <c r="PVL72" s="137"/>
      <c r="PVM72" s="96"/>
      <c r="PVN72" s="80"/>
      <c r="PVO72" s="80"/>
      <c r="PVP72" s="80"/>
      <c r="PVQ72" s="102"/>
      <c r="PVR72" s="62"/>
      <c r="PVS72" s="98"/>
      <c r="PVT72" s="97"/>
      <c r="PVU72" s="97"/>
      <c r="PVV72" s="97"/>
      <c r="PVW72" s="104"/>
      <c r="PVX72" s="97"/>
      <c r="PVY72" s="97"/>
      <c r="PVZ72" s="97"/>
      <c r="PWA72" s="145"/>
      <c r="PWB72" s="179"/>
      <c r="PWC72" s="108"/>
      <c r="PWD72" s="63"/>
      <c r="PWE72" s="103"/>
      <c r="PWF72" s="104"/>
      <c r="PWG72" s="105"/>
      <c r="PWH72" s="97"/>
      <c r="PWI72" s="79"/>
      <c r="PWJ72" s="79"/>
      <c r="PWK72" s="137"/>
      <c r="PWL72" s="96"/>
      <c r="PWM72" s="80"/>
      <c r="PWN72" s="80"/>
      <c r="PWO72" s="80"/>
      <c r="PWP72" s="102"/>
      <c r="PWQ72" s="62"/>
      <c r="PWR72" s="98"/>
      <c r="PWS72" s="97"/>
      <c r="PWT72" s="97"/>
      <c r="PWU72" s="97"/>
      <c r="PWV72" s="104"/>
      <c r="PWW72" s="97"/>
      <c r="PWX72" s="97"/>
      <c r="PWY72" s="97"/>
      <c r="PWZ72" s="145"/>
      <c r="PXA72" s="179"/>
      <c r="PXB72" s="108"/>
      <c r="PXC72" s="63"/>
      <c r="PXD72" s="103"/>
      <c r="PXE72" s="104"/>
      <c r="PXF72" s="105"/>
      <c r="PXG72" s="97"/>
      <c r="PXH72" s="79"/>
      <c r="PXI72" s="79"/>
      <c r="PXJ72" s="137"/>
      <c r="PXK72" s="96"/>
      <c r="PXL72" s="80"/>
      <c r="PXM72" s="80"/>
      <c r="PXN72" s="80"/>
      <c r="PXO72" s="102"/>
      <c r="PXP72" s="62"/>
      <c r="PXQ72" s="98"/>
      <c r="PXR72" s="97"/>
      <c r="PXS72" s="97"/>
      <c r="PXT72" s="97"/>
      <c r="PXU72" s="104"/>
      <c r="PXV72" s="97"/>
      <c r="PXW72" s="97"/>
      <c r="PXX72" s="97"/>
      <c r="PXY72" s="145"/>
      <c r="PXZ72" s="179"/>
      <c r="PYA72" s="108"/>
      <c r="PYB72" s="63"/>
      <c r="PYC72" s="103"/>
      <c r="PYD72" s="104"/>
      <c r="PYE72" s="105"/>
      <c r="PYF72" s="97"/>
      <c r="PYG72" s="79"/>
      <c r="PYH72" s="79"/>
      <c r="PYI72" s="137"/>
      <c r="PYJ72" s="96"/>
      <c r="PYK72" s="80"/>
      <c r="PYL72" s="80"/>
      <c r="PYM72" s="80"/>
      <c r="PYN72" s="102"/>
      <c r="PYO72" s="62"/>
      <c r="PYP72" s="98"/>
      <c r="PYQ72" s="97"/>
      <c r="PYR72" s="97"/>
      <c r="PYS72" s="97"/>
      <c r="PYT72" s="104"/>
      <c r="PYU72" s="97"/>
      <c r="PYV72" s="97"/>
      <c r="PYW72" s="97"/>
      <c r="PYX72" s="145"/>
      <c r="PYY72" s="179"/>
      <c r="PYZ72" s="108"/>
      <c r="PZA72" s="63"/>
      <c r="PZB72" s="103"/>
      <c r="PZC72" s="104"/>
      <c r="PZD72" s="105"/>
      <c r="PZE72" s="97"/>
      <c r="PZF72" s="79"/>
      <c r="PZG72" s="79"/>
      <c r="PZH72" s="137"/>
      <c r="PZI72" s="96"/>
      <c r="PZJ72" s="80"/>
      <c r="PZK72" s="80"/>
      <c r="PZL72" s="80"/>
      <c r="PZM72" s="102"/>
      <c r="PZN72" s="62"/>
      <c r="PZO72" s="98"/>
      <c r="PZP72" s="97"/>
      <c r="PZQ72" s="97"/>
      <c r="PZR72" s="97"/>
      <c r="PZS72" s="104"/>
      <c r="PZT72" s="97"/>
      <c r="PZU72" s="97"/>
      <c r="PZV72" s="97"/>
      <c r="PZW72" s="145"/>
      <c r="PZX72" s="179"/>
      <c r="PZY72" s="108"/>
      <c r="PZZ72" s="63"/>
      <c r="QAA72" s="103"/>
      <c r="QAB72" s="104"/>
      <c r="QAC72" s="105"/>
      <c r="QAD72" s="97"/>
      <c r="QAE72" s="79"/>
      <c r="QAF72" s="79"/>
      <c r="QAG72" s="137"/>
      <c r="QAH72" s="96"/>
      <c r="QAI72" s="80"/>
      <c r="QAJ72" s="80"/>
      <c r="QAK72" s="80"/>
      <c r="QAL72" s="102"/>
      <c r="QAM72" s="62"/>
      <c r="QAN72" s="98"/>
      <c r="QAO72" s="97"/>
      <c r="QAP72" s="97"/>
      <c r="QAQ72" s="97"/>
      <c r="QAR72" s="104"/>
      <c r="QAS72" s="97"/>
      <c r="QAT72" s="97"/>
      <c r="QAU72" s="97"/>
      <c r="QAV72" s="145"/>
      <c r="QAW72" s="179"/>
      <c r="QAX72" s="108"/>
      <c r="QAY72" s="63"/>
      <c r="QAZ72" s="103"/>
      <c r="QBA72" s="104"/>
      <c r="QBB72" s="105"/>
      <c r="QBC72" s="97"/>
      <c r="QBD72" s="79"/>
      <c r="QBE72" s="79"/>
      <c r="QBF72" s="137"/>
      <c r="QBG72" s="96"/>
      <c r="QBH72" s="80"/>
      <c r="QBI72" s="80"/>
      <c r="QBJ72" s="80"/>
      <c r="QBK72" s="102"/>
      <c r="QBL72" s="62"/>
      <c r="QBM72" s="98"/>
      <c r="QBN72" s="97"/>
      <c r="QBO72" s="97"/>
      <c r="QBP72" s="97"/>
      <c r="QBQ72" s="104"/>
      <c r="QBR72" s="97"/>
      <c r="QBS72" s="97"/>
      <c r="QBT72" s="97"/>
      <c r="QBU72" s="145"/>
      <c r="QBV72" s="179"/>
      <c r="QBW72" s="108"/>
      <c r="QBX72" s="63"/>
      <c r="QBY72" s="103"/>
      <c r="QBZ72" s="104"/>
      <c r="QCA72" s="105"/>
      <c r="QCB72" s="97"/>
      <c r="QCC72" s="79"/>
      <c r="QCD72" s="79"/>
      <c r="QCE72" s="137"/>
      <c r="QCF72" s="96"/>
      <c r="QCG72" s="80"/>
      <c r="QCH72" s="80"/>
      <c r="QCI72" s="80"/>
      <c r="QCJ72" s="102"/>
      <c r="QCK72" s="62"/>
      <c r="QCL72" s="98"/>
      <c r="QCM72" s="97"/>
      <c r="QCN72" s="97"/>
      <c r="QCO72" s="97"/>
      <c r="QCP72" s="104"/>
      <c r="QCQ72" s="97"/>
      <c r="QCR72" s="97"/>
      <c r="QCS72" s="97"/>
      <c r="QCT72" s="145"/>
      <c r="QCU72" s="179"/>
      <c r="QCV72" s="108"/>
      <c r="QCW72" s="63"/>
      <c r="QCX72" s="103"/>
      <c r="QCY72" s="104"/>
      <c r="QCZ72" s="105"/>
      <c r="QDA72" s="97"/>
      <c r="QDB72" s="79"/>
      <c r="QDC72" s="79"/>
      <c r="QDD72" s="137"/>
      <c r="QDE72" s="96"/>
      <c r="QDF72" s="80"/>
      <c r="QDG72" s="80"/>
      <c r="QDH72" s="80"/>
      <c r="QDI72" s="102"/>
      <c r="QDJ72" s="62"/>
      <c r="QDK72" s="98"/>
      <c r="QDL72" s="97"/>
      <c r="QDM72" s="97"/>
      <c r="QDN72" s="97"/>
      <c r="QDO72" s="104"/>
      <c r="QDP72" s="97"/>
      <c r="QDQ72" s="97"/>
      <c r="QDR72" s="97"/>
      <c r="QDS72" s="145"/>
      <c r="QDT72" s="179"/>
      <c r="QDU72" s="108"/>
      <c r="QDV72" s="63"/>
      <c r="QDW72" s="103"/>
      <c r="QDX72" s="104"/>
      <c r="QDY72" s="105"/>
      <c r="QDZ72" s="97"/>
      <c r="QEA72" s="79"/>
      <c r="QEB72" s="79"/>
      <c r="QEC72" s="137"/>
      <c r="QED72" s="96"/>
      <c r="QEE72" s="80"/>
      <c r="QEF72" s="80"/>
      <c r="QEG72" s="80"/>
      <c r="QEH72" s="102"/>
      <c r="QEI72" s="62"/>
      <c r="QEJ72" s="98"/>
      <c r="QEK72" s="97"/>
      <c r="QEL72" s="97"/>
      <c r="QEM72" s="97"/>
      <c r="QEN72" s="104"/>
      <c r="QEO72" s="97"/>
      <c r="QEP72" s="97"/>
      <c r="QEQ72" s="97"/>
      <c r="QER72" s="145"/>
      <c r="QES72" s="179"/>
      <c r="QET72" s="108"/>
      <c r="QEU72" s="63"/>
      <c r="QEV72" s="103"/>
      <c r="QEW72" s="104"/>
      <c r="QEX72" s="105"/>
      <c r="QEY72" s="97"/>
      <c r="QEZ72" s="79"/>
      <c r="QFA72" s="79"/>
      <c r="QFB72" s="137"/>
      <c r="QFC72" s="96"/>
      <c r="QFD72" s="80"/>
      <c r="QFE72" s="80"/>
      <c r="QFF72" s="80"/>
      <c r="QFG72" s="102"/>
      <c r="QFH72" s="62"/>
      <c r="QFI72" s="98"/>
      <c r="QFJ72" s="97"/>
      <c r="QFK72" s="97"/>
      <c r="QFL72" s="97"/>
      <c r="QFM72" s="104"/>
      <c r="QFN72" s="97"/>
      <c r="QFO72" s="97"/>
      <c r="QFP72" s="97"/>
      <c r="QFQ72" s="145"/>
      <c r="QFR72" s="179"/>
      <c r="QFS72" s="108"/>
      <c r="QFT72" s="63"/>
      <c r="QFU72" s="103"/>
      <c r="QFV72" s="104"/>
      <c r="QFW72" s="105"/>
      <c r="QFX72" s="97"/>
      <c r="QFY72" s="79"/>
      <c r="QFZ72" s="79"/>
      <c r="QGA72" s="137"/>
      <c r="QGB72" s="96"/>
      <c r="QGC72" s="80"/>
      <c r="QGD72" s="80"/>
      <c r="QGE72" s="80"/>
      <c r="QGF72" s="102"/>
      <c r="QGG72" s="62"/>
      <c r="QGH72" s="98"/>
      <c r="QGI72" s="97"/>
      <c r="QGJ72" s="97"/>
      <c r="QGK72" s="97"/>
      <c r="QGL72" s="104"/>
      <c r="QGM72" s="97"/>
      <c r="QGN72" s="97"/>
      <c r="QGO72" s="97"/>
      <c r="QGP72" s="145"/>
      <c r="QGQ72" s="179"/>
      <c r="QGR72" s="108"/>
      <c r="QGS72" s="63"/>
      <c r="QGT72" s="103"/>
      <c r="QGU72" s="104"/>
      <c r="QGV72" s="105"/>
      <c r="QGW72" s="97"/>
      <c r="QGX72" s="79"/>
      <c r="QGY72" s="79"/>
      <c r="QGZ72" s="137"/>
      <c r="QHA72" s="96"/>
      <c r="QHB72" s="80"/>
      <c r="QHC72" s="80"/>
      <c r="QHD72" s="80"/>
      <c r="QHE72" s="102"/>
      <c r="QHF72" s="62"/>
      <c r="QHG72" s="98"/>
      <c r="QHH72" s="97"/>
      <c r="QHI72" s="97"/>
      <c r="QHJ72" s="97"/>
      <c r="QHK72" s="104"/>
      <c r="QHL72" s="97"/>
      <c r="QHM72" s="97"/>
      <c r="QHN72" s="97"/>
      <c r="QHO72" s="145"/>
      <c r="QHP72" s="179"/>
      <c r="QHQ72" s="108"/>
      <c r="QHR72" s="63"/>
      <c r="QHS72" s="103"/>
      <c r="QHT72" s="104"/>
      <c r="QHU72" s="105"/>
      <c r="QHV72" s="97"/>
      <c r="QHW72" s="79"/>
      <c r="QHX72" s="79"/>
      <c r="QHY72" s="137"/>
      <c r="QHZ72" s="96"/>
      <c r="QIA72" s="80"/>
      <c r="QIB72" s="80"/>
      <c r="QIC72" s="80"/>
      <c r="QID72" s="102"/>
      <c r="QIE72" s="62"/>
      <c r="QIF72" s="98"/>
      <c r="QIG72" s="97"/>
      <c r="QIH72" s="97"/>
      <c r="QII72" s="97"/>
      <c r="QIJ72" s="104"/>
      <c r="QIK72" s="97"/>
      <c r="QIL72" s="97"/>
      <c r="QIM72" s="97"/>
      <c r="QIN72" s="145"/>
      <c r="QIO72" s="179"/>
      <c r="QIP72" s="108"/>
      <c r="QIQ72" s="63"/>
      <c r="QIR72" s="103"/>
      <c r="QIS72" s="104"/>
      <c r="QIT72" s="105"/>
      <c r="QIU72" s="97"/>
      <c r="QIV72" s="79"/>
      <c r="QIW72" s="79"/>
      <c r="QIX72" s="137"/>
      <c r="QIY72" s="96"/>
      <c r="QIZ72" s="80"/>
      <c r="QJA72" s="80"/>
      <c r="QJB72" s="80"/>
      <c r="QJC72" s="102"/>
      <c r="QJD72" s="62"/>
      <c r="QJE72" s="98"/>
      <c r="QJF72" s="97"/>
      <c r="QJG72" s="97"/>
      <c r="QJH72" s="97"/>
      <c r="QJI72" s="104"/>
      <c r="QJJ72" s="97"/>
      <c r="QJK72" s="97"/>
      <c r="QJL72" s="97"/>
      <c r="QJM72" s="145"/>
      <c r="QJN72" s="179"/>
      <c r="QJO72" s="108"/>
      <c r="QJP72" s="63"/>
      <c r="QJQ72" s="103"/>
      <c r="QJR72" s="104"/>
      <c r="QJS72" s="105"/>
      <c r="QJT72" s="97"/>
      <c r="QJU72" s="79"/>
      <c r="QJV72" s="79"/>
      <c r="QJW72" s="137"/>
      <c r="QJX72" s="96"/>
      <c r="QJY72" s="80"/>
      <c r="QJZ72" s="80"/>
      <c r="QKA72" s="80"/>
      <c r="QKB72" s="102"/>
      <c r="QKC72" s="62"/>
      <c r="QKD72" s="98"/>
      <c r="QKE72" s="97"/>
      <c r="QKF72" s="97"/>
      <c r="QKG72" s="97"/>
      <c r="QKH72" s="104"/>
      <c r="QKI72" s="97"/>
      <c r="QKJ72" s="97"/>
      <c r="QKK72" s="97"/>
      <c r="QKL72" s="145"/>
      <c r="QKM72" s="179"/>
      <c r="QKN72" s="108"/>
      <c r="QKO72" s="63"/>
      <c r="QKP72" s="103"/>
      <c r="QKQ72" s="104"/>
      <c r="QKR72" s="105"/>
      <c r="QKS72" s="97"/>
      <c r="QKT72" s="79"/>
      <c r="QKU72" s="79"/>
      <c r="QKV72" s="137"/>
      <c r="QKW72" s="96"/>
      <c r="QKX72" s="80"/>
      <c r="QKY72" s="80"/>
      <c r="QKZ72" s="80"/>
      <c r="QLA72" s="102"/>
      <c r="QLB72" s="62"/>
      <c r="QLC72" s="98"/>
      <c r="QLD72" s="97"/>
      <c r="QLE72" s="97"/>
      <c r="QLF72" s="97"/>
      <c r="QLG72" s="104"/>
      <c r="QLH72" s="97"/>
      <c r="QLI72" s="97"/>
      <c r="QLJ72" s="97"/>
      <c r="QLK72" s="145"/>
      <c r="QLL72" s="179"/>
      <c r="QLM72" s="108"/>
      <c r="QLN72" s="63"/>
      <c r="QLO72" s="103"/>
      <c r="QLP72" s="104"/>
      <c r="QLQ72" s="105"/>
      <c r="QLR72" s="97"/>
      <c r="QLS72" s="79"/>
      <c r="QLT72" s="79"/>
      <c r="QLU72" s="137"/>
      <c r="QLV72" s="96"/>
      <c r="QLW72" s="80"/>
      <c r="QLX72" s="80"/>
      <c r="QLY72" s="80"/>
      <c r="QLZ72" s="102"/>
      <c r="QMA72" s="62"/>
      <c r="QMB72" s="98"/>
      <c r="QMC72" s="97"/>
      <c r="QMD72" s="97"/>
      <c r="QME72" s="97"/>
      <c r="QMF72" s="104"/>
      <c r="QMG72" s="97"/>
      <c r="QMH72" s="97"/>
      <c r="QMI72" s="97"/>
      <c r="QMJ72" s="145"/>
      <c r="QMK72" s="179"/>
      <c r="QML72" s="108"/>
      <c r="QMM72" s="63"/>
      <c r="QMN72" s="103"/>
      <c r="QMO72" s="104"/>
      <c r="QMP72" s="105"/>
      <c r="QMQ72" s="97"/>
      <c r="QMR72" s="79"/>
      <c r="QMS72" s="79"/>
      <c r="QMT72" s="137"/>
      <c r="QMU72" s="96"/>
      <c r="QMV72" s="80"/>
      <c r="QMW72" s="80"/>
      <c r="QMX72" s="80"/>
      <c r="QMY72" s="102"/>
      <c r="QMZ72" s="62"/>
      <c r="QNA72" s="98"/>
      <c r="QNB72" s="97"/>
      <c r="QNC72" s="97"/>
      <c r="QND72" s="97"/>
      <c r="QNE72" s="104"/>
      <c r="QNF72" s="97"/>
      <c r="QNG72" s="97"/>
      <c r="QNH72" s="97"/>
      <c r="QNI72" s="145"/>
      <c r="QNJ72" s="179"/>
      <c r="QNK72" s="108"/>
      <c r="QNL72" s="63"/>
      <c r="QNM72" s="103"/>
      <c r="QNN72" s="104"/>
      <c r="QNO72" s="105"/>
      <c r="QNP72" s="97"/>
      <c r="QNQ72" s="79"/>
      <c r="QNR72" s="79"/>
      <c r="QNS72" s="137"/>
      <c r="QNT72" s="96"/>
      <c r="QNU72" s="80"/>
      <c r="QNV72" s="80"/>
      <c r="QNW72" s="80"/>
      <c r="QNX72" s="102"/>
      <c r="QNY72" s="62"/>
      <c r="QNZ72" s="98"/>
      <c r="QOA72" s="97"/>
      <c r="QOB72" s="97"/>
      <c r="QOC72" s="97"/>
      <c r="QOD72" s="104"/>
      <c r="QOE72" s="97"/>
      <c r="QOF72" s="97"/>
      <c r="QOG72" s="97"/>
      <c r="QOH72" s="145"/>
      <c r="QOI72" s="179"/>
      <c r="QOJ72" s="108"/>
      <c r="QOK72" s="63"/>
      <c r="QOL72" s="103"/>
      <c r="QOM72" s="104"/>
      <c r="QON72" s="105"/>
      <c r="QOO72" s="97"/>
      <c r="QOP72" s="79"/>
      <c r="QOQ72" s="79"/>
      <c r="QOR72" s="137"/>
      <c r="QOS72" s="96"/>
      <c r="QOT72" s="80"/>
      <c r="QOU72" s="80"/>
      <c r="QOV72" s="80"/>
      <c r="QOW72" s="102"/>
      <c r="QOX72" s="62"/>
      <c r="QOY72" s="98"/>
      <c r="QOZ72" s="97"/>
      <c r="QPA72" s="97"/>
      <c r="QPB72" s="97"/>
      <c r="QPC72" s="104"/>
      <c r="QPD72" s="97"/>
      <c r="QPE72" s="97"/>
      <c r="QPF72" s="97"/>
      <c r="QPG72" s="145"/>
      <c r="QPH72" s="179"/>
      <c r="QPI72" s="108"/>
      <c r="QPJ72" s="63"/>
      <c r="QPK72" s="103"/>
      <c r="QPL72" s="104"/>
      <c r="QPM72" s="105"/>
      <c r="QPN72" s="97"/>
      <c r="QPO72" s="79"/>
      <c r="QPP72" s="79"/>
      <c r="QPQ72" s="137"/>
      <c r="QPR72" s="96"/>
      <c r="QPS72" s="80"/>
      <c r="QPT72" s="80"/>
      <c r="QPU72" s="80"/>
      <c r="QPV72" s="102"/>
      <c r="QPW72" s="62"/>
      <c r="QPX72" s="98"/>
      <c r="QPY72" s="97"/>
      <c r="QPZ72" s="97"/>
      <c r="QQA72" s="97"/>
      <c r="QQB72" s="104"/>
      <c r="QQC72" s="97"/>
      <c r="QQD72" s="97"/>
      <c r="QQE72" s="97"/>
      <c r="QQF72" s="145"/>
      <c r="QQG72" s="179"/>
      <c r="QQH72" s="108"/>
      <c r="QQI72" s="63"/>
      <c r="QQJ72" s="103"/>
      <c r="QQK72" s="104"/>
      <c r="QQL72" s="105"/>
      <c r="QQM72" s="97"/>
      <c r="QQN72" s="79"/>
      <c r="QQO72" s="79"/>
      <c r="QQP72" s="137"/>
      <c r="QQQ72" s="96"/>
      <c r="QQR72" s="80"/>
      <c r="QQS72" s="80"/>
      <c r="QQT72" s="80"/>
      <c r="QQU72" s="102"/>
      <c r="QQV72" s="62"/>
      <c r="QQW72" s="98"/>
      <c r="QQX72" s="97"/>
      <c r="QQY72" s="97"/>
      <c r="QQZ72" s="97"/>
      <c r="QRA72" s="104"/>
      <c r="QRB72" s="97"/>
      <c r="QRC72" s="97"/>
      <c r="QRD72" s="97"/>
      <c r="QRE72" s="145"/>
      <c r="QRF72" s="179"/>
      <c r="QRG72" s="108"/>
      <c r="QRH72" s="63"/>
      <c r="QRI72" s="103"/>
      <c r="QRJ72" s="104"/>
      <c r="QRK72" s="105"/>
      <c r="QRL72" s="97"/>
      <c r="QRM72" s="79"/>
      <c r="QRN72" s="79"/>
      <c r="QRO72" s="137"/>
      <c r="QRP72" s="96"/>
      <c r="QRQ72" s="80"/>
      <c r="QRR72" s="80"/>
      <c r="QRS72" s="80"/>
      <c r="QRT72" s="102"/>
      <c r="QRU72" s="62"/>
      <c r="QRV72" s="98"/>
      <c r="QRW72" s="97"/>
      <c r="QRX72" s="97"/>
      <c r="QRY72" s="97"/>
      <c r="QRZ72" s="104"/>
      <c r="QSA72" s="97"/>
      <c r="QSB72" s="97"/>
      <c r="QSC72" s="97"/>
      <c r="QSD72" s="145"/>
      <c r="QSE72" s="179"/>
      <c r="QSF72" s="108"/>
      <c r="QSG72" s="63"/>
      <c r="QSH72" s="103"/>
      <c r="QSI72" s="104"/>
      <c r="QSJ72" s="105"/>
      <c r="QSK72" s="97"/>
      <c r="QSL72" s="79"/>
      <c r="QSM72" s="79"/>
      <c r="QSN72" s="137"/>
      <c r="QSO72" s="96"/>
      <c r="QSP72" s="80"/>
      <c r="QSQ72" s="80"/>
      <c r="QSR72" s="80"/>
      <c r="QSS72" s="102"/>
      <c r="QST72" s="62"/>
      <c r="QSU72" s="98"/>
      <c r="QSV72" s="97"/>
      <c r="QSW72" s="97"/>
      <c r="QSX72" s="97"/>
      <c r="QSY72" s="104"/>
      <c r="QSZ72" s="97"/>
      <c r="QTA72" s="97"/>
      <c r="QTB72" s="97"/>
      <c r="QTC72" s="145"/>
      <c r="QTD72" s="179"/>
      <c r="QTE72" s="108"/>
      <c r="QTF72" s="63"/>
      <c r="QTG72" s="103"/>
      <c r="QTH72" s="104"/>
      <c r="QTI72" s="105"/>
      <c r="QTJ72" s="97"/>
      <c r="QTK72" s="79"/>
      <c r="QTL72" s="79"/>
      <c r="QTM72" s="137"/>
      <c r="QTN72" s="96"/>
      <c r="QTO72" s="80"/>
      <c r="QTP72" s="80"/>
      <c r="QTQ72" s="80"/>
      <c r="QTR72" s="102"/>
      <c r="QTS72" s="62"/>
      <c r="QTT72" s="98"/>
      <c r="QTU72" s="97"/>
      <c r="QTV72" s="97"/>
      <c r="QTW72" s="97"/>
      <c r="QTX72" s="104"/>
      <c r="QTY72" s="97"/>
      <c r="QTZ72" s="97"/>
      <c r="QUA72" s="97"/>
      <c r="QUB72" s="145"/>
      <c r="QUC72" s="179"/>
      <c r="QUD72" s="108"/>
      <c r="QUE72" s="63"/>
      <c r="QUF72" s="103"/>
      <c r="QUG72" s="104"/>
      <c r="QUH72" s="105"/>
      <c r="QUI72" s="97"/>
      <c r="QUJ72" s="79"/>
      <c r="QUK72" s="79"/>
      <c r="QUL72" s="137"/>
      <c r="QUM72" s="96"/>
      <c r="QUN72" s="80"/>
      <c r="QUO72" s="80"/>
      <c r="QUP72" s="80"/>
      <c r="QUQ72" s="102"/>
      <c r="QUR72" s="62"/>
      <c r="QUS72" s="98"/>
      <c r="QUT72" s="97"/>
      <c r="QUU72" s="97"/>
      <c r="QUV72" s="97"/>
      <c r="QUW72" s="104"/>
      <c r="QUX72" s="97"/>
      <c r="QUY72" s="97"/>
      <c r="QUZ72" s="97"/>
      <c r="QVA72" s="145"/>
      <c r="QVB72" s="179"/>
      <c r="QVC72" s="108"/>
      <c r="QVD72" s="63"/>
      <c r="QVE72" s="103"/>
      <c r="QVF72" s="104"/>
      <c r="QVG72" s="105"/>
      <c r="QVH72" s="97"/>
      <c r="QVI72" s="79"/>
      <c r="QVJ72" s="79"/>
      <c r="QVK72" s="137"/>
      <c r="QVL72" s="96"/>
      <c r="QVM72" s="80"/>
      <c r="QVN72" s="80"/>
      <c r="QVO72" s="80"/>
      <c r="QVP72" s="102"/>
      <c r="QVQ72" s="62"/>
      <c r="QVR72" s="98"/>
      <c r="QVS72" s="97"/>
      <c r="QVT72" s="97"/>
      <c r="QVU72" s="97"/>
      <c r="QVV72" s="104"/>
      <c r="QVW72" s="97"/>
      <c r="QVX72" s="97"/>
      <c r="QVY72" s="97"/>
      <c r="QVZ72" s="145"/>
      <c r="QWA72" s="179"/>
      <c r="QWB72" s="108"/>
      <c r="QWC72" s="63"/>
      <c r="QWD72" s="103"/>
      <c r="QWE72" s="104"/>
      <c r="QWF72" s="105"/>
      <c r="QWG72" s="97"/>
      <c r="QWH72" s="79"/>
      <c r="QWI72" s="79"/>
      <c r="QWJ72" s="137"/>
      <c r="QWK72" s="96"/>
      <c r="QWL72" s="80"/>
      <c r="QWM72" s="80"/>
      <c r="QWN72" s="80"/>
      <c r="QWO72" s="102"/>
      <c r="QWP72" s="62"/>
      <c r="QWQ72" s="98"/>
      <c r="QWR72" s="97"/>
      <c r="QWS72" s="97"/>
      <c r="QWT72" s="97"/>
      <c r="QWU72" s="104"/>
      <c r="QWV72" s="97"/>
      <c r="QWW72" s="97"/>
      <c r="QWX72" s="97"/>
      <c r="QWY72" s="145"/>
      <c r="QWZ72" s="179"/>
      <c r="QXA72" s="108"/>
      <c r="QXB72" s="63"/>
      <c r="QXC72" s="103"/>
      <c r="QXD72" s="104"/>
      <c r="QXE72" s="105"/>
      <c r="QXF72" s="97"/>
      <c r="QXG72" s="79"/>
      <c r="QXH72" s="79"/>
      <c r="QXI72" s="137"/>
      <c r="QXJ72" s="96"/>
      <c r="QXK72" s="80"/>
      <c r="QXL72" s="80"/>
      <c r="QXM72" s="80"/>
      <c r="QXN72" s="102"/>
      <c r="QXO72" s="62"/>
      <c r="QXP72" s="98"/>
      <c r="QXQ72" s="97"/>
      <c r="QXR72" s="97"/>
      <c r="QXS72" s="97"/>
      <c r="QXT72" s="104"/>
      <c r="QXU72" s="97"/>
      <c r="QXV72" s="97"/>
      <c r="QXW72" s="97"/>
      <c r="QXX72" s="145"/>
      <c r="QXY72" s="179"/>
      <c r="QXZ72" s="108"/>
      <c r="QYA72" s="63"/>
      <c r="QYB72" s="103"/>
      <c r="QYC72" s="104"/>
      <c r="QYD72" s="105"/>
      <c r="QYE72" s="97"/>
      <c r="QYF72" s="79"/>
      <c r="QYG72" s="79"/>
      <c r="QYH72" s="137"/>
      <c r="QYI72" s="96"/>
      <c r="QYJ72" s="80"/>
      <c r="QYK72" s="80"/>
      <c r="QYL72" s="80"/>
      <c r="QYM72" s="102"/>
      <c r="QYN72" s="62"/>
      <c r="QYO72" s="98"/>
      <c r="QYP72" s="97"/>
      <c r="QYQ72" s="97"/>
      <c r="QYR72" s="97"/>
      <c r="QYS72" s="104"/>
      <c r="QYT72" s="97"/>
      <c r="QYU72" s="97"/>
      <c r="QYV72" s="97"/>
      <c r="QYW72" s="145"/>
      <c r="QYX72" s="179"/>
      <c r="QYY72" s="108"/>
      <c r="QYZ72" s="63"/>
      <c r="QZA72" s="103"/>
      <c r="QZB72" s="104"/>
      <c r="QZC72" s="105"/>
      <c r="QZD72" s="97"/>
      <c r="QZE72" s="79"/>
      <c r="QZF72" s="79"/>
      <c r="QZG72" s="137"/>
      <c r="QZH72" s="96"/>
      <c r="QZI72" s="80"/>
      <c r="QZJ72" s="80"/>
      <c r="QZK72" s="80"/>
      <c r="QZL72" s="102"/>
      <c r="QZM72" s="62"/>
      <c r="QZN72" s="98"/>
      <c r="QZO72" s="97"/>
      <c r="QZP72" s="97"/>
      <c r="QZQ72" s="97"/>
      <c r="QZR72" s="104"/>
      <c r="QZS72" s="97"/>
      <c r="QZT72" s="97"/>
      <c r="QZU72" s="97"/>
      <c r="QZV72" s="145"/>
      <c r="QZW72" s="179"/>
      <c r="QZX72" s="108"/>
      <c r="QZY72" s="63"/>
      <c r="QZZ72" s="103"/>
      <c r="RAA72" s="104"/>
      <c r="RAB72" s="105"/>
      <c r="RAC72" s="97"/>
      <c r="RAD72" s="79"/>
      <c r="RAE72" s="79"/>
      <c r="RAF72" s="137"/>
      <c r="RAG72" s="96"/>
      <c r="RAH72" s="80"/>
      <c r="RAI72" s="80"/>
      <c r="RAJ72" s="80"/>
      <c r="RAK72" s="102"/>
      <c r="RAL72" s="62"/>
      <c r="RAM72" s="98"/>
      <c r="RAN72" s="97"/>
      <c r="RAO72" s="97"/>
      <c r="RAP72" s="97"/>
      <c r="RAQ72" s="104"/>
      <c r="RAR72" s="97"/>
      <c r="RAS72" s="97"/>
      <c r="RAT72" s="97"/>
      <c r="RAU72" s="145"/>
      <c r="RAV72" s="179"/>
      <c r="RAW72" s="108"/>
      <c r="RAX72" s="63"/>
      <c r="RAY72" s="103"/>
      <c r="RAZ72" s="104"/>
      <c r="RBA72" s="105"/>
      <c r="RBB72" s="97"/>
      <c r="RBC72" s="79"/>
      <c r="RBD72" s="79"/>
      <c r="RBE72" s="137"/>
      <c r="RBF72" s="96"/>
      <c r="RBG72" s="80"/>
      <c r="RBH72" s="80"/>
      <c r="RBI72" s="80"/>
      <c r="RBJ72" s="102"/>
      <c r="RBK72" s="62"/>
      <c r="RBL72" s="98"/>
      <c r="RBM72" s="97"/>
      <c r="RBN72" s="97"/>
      <c r="RBO72" s="97"/>
      <c r="RBP72" s="104"/>
      <c r="RBQ72" s="97"/>
      <c r="RBR72" s="97"/>
      <c r="RBS72" s="97"/>
      <c r="RBT72" s="145"/>
      <c r="RBU72" s="179"/>
      <c r="RBV72" s="108"/>
      <c r="RBW72" s="63"/>
      <c r="RBX72" s="103"/>
      <c r="RBY72" s="104"/>
      <c r="RBZ72" s="105"/>
      <c r="RCA72" s="97"/>
      <c r="RCB72" s="79"/>
      <c r="RCC72" s="79"/>
      <c r="RCD72" s="137"/>
      <c r="RCE72" s="96"/>
      <c r="RCF72" s="80"/>
      <c r="RCG72" s="80"/>
      <c r="RCH72" s="80"/>
      <c r="RCI72" s="102"/>
      <c r="RCJ72" s="62"/>
      <c r="RCK72" s="98"/>
      <c r="RCL72" s="97"/>
      <c r="RCM72" s="97"/>
      <c r="RCN72" s="97"/>
      <c r="RCO72" s="104"/>
      <c r="RCP72" s="97"/>
      <c r="RCQ72" s="97"/>
      <c r="RCR72" s="97"/>
      <c r="RCS72" s="145"/>
      <c r="RCT72" s="179"/>
      <c r="RCU72" s="108"/>
      <c r="RCV72" s="63"/>
      <c r="RCW72" s="103"/>
      <c r="RCX72" s="104"/>
      <c r="RCY72" s="105"/>
      <c r="RCZ72" s="97"/>
      <c r="RDA72" s="79"/>
      <c r="RDB72" s="79"/>
      <c r="RDC72" s="137"/>
      <c r="RDD72" s="96"/>
      <c r="RDE72" s="80"/>
      <c r="RDF72" s="80"/>
      <c r="RDG72" s="80"/>
      <c r="RDH72" s="102"/>
      <c r="RDI72" s="62"/>
      <c r="RDJ72" s="98"/>
      <c r="RDK72" s="97"/>
      <c r="RDL72" s="97"/>
      <c r="RDM72" s="97"/>
      <c r="RDN72" s="104"/>
      <c r="RDO72" s="97"/>
      <c r="RDP72" s="97"/>
      <c r="RDQ72" s="97"/>
      <c r="RDR72" s="145"/>
      <c r="RDS72" s="179"/>
      <c r="RDT72" s="108"/>
      <c r="RDU72" s="63"/>
      <c r="RDV72" s="103"/>
      <c r="RDW72" s="104"/>
      <c r="RDX72" s="105"/>
      <c r="RDY72" s="97"/>
      <c r="RDZ72" s="79"/>
      <c r="REA72" s="79"/>
      <c r="REB72" s="137"/>
      <c r="REC72" s="96"/>
      <c r="RED72" s="80"/>
      <c r="REE72" s="80"/>
      <c r="REF72" s="80"/>
      <c r="REG72" s="102"/>
      <c r="REH72" s="62"/>
      <c r="REI72" s="98"/>
      <c r="REJ72" s="97"/>
      <c r="REK72" s="97"/>
      <c r="REL72" s="97"/>
      <c r="REM72" s="104"/>
      <c r="REN72" s="97"/>
      <c r="REO72" s="97"/>
      <c r="REP72" s="97"/>
      <c r="REQ72" s="145"/>
      <c r="RER72" s="179"/>
      <c r="RES72" s="108"/>
      <c r="RET72" s="63"/>
      <c r="REU72" s="103"/>
      <c r="REV72" s="104"/>
      <c r="REW72" s="105"/>
      <c r="REX72" s="97"/>
      <c r="REY72" s="79"/>
      <c r="REZ72" s="79"/>
      <c r="RFA72" s="137"/>
      <c r="RFB72" s="96"/>
      <c r="RFC72" s="80"/>
      <c r="RFD72" s="80"/>
      <c r="RFE72" s="80"/>
      <c r="RFF72" s="102"/>
      <c r="RFG72" s="62"/>
      <c r="RFH72" s="98"/>
      <c r="RFI72" s="97"/>
      <c r="RFJ72" s="97"/>
      <c r="RFK72" s="97"/>
      <c r="RFL72" s="104"/>
      <c r="RFM72" s="97"/>
      <c r="RFN72" s="97"/>
      <c r="RFO72" s="97"/>
      <c r="RFP72" s="145"/>
      <c r="RFQ72" s="179"/>
      <c r="RFR72" s="108"/>
      <c r="RFS72" s="63"/>
      <c r="RFT72" s="103"/>
      <c r="RFU72" s="104"/>
      <c r="RFV72" s="105"/>
      <c r="RFW72" s="97"/>
      <c r="RFX72" s="79"/>
      <c r="RFY72" s="79"/>
      <c r="RFZ72" s="137"/>
      <c r="RGA72" s="96"/>
      <c r="RGB72" s="80"/>
      <c r="RGC72" s="80"/>
      <c r="RGD72" s="80"/>
      <c r="RGE72" s="102"/>
      <c r="RGF72" s="62"/>
      <c r="RGG72" s="98"/>
      <c r="RGH72" s="97"/>
      <c r="RGI72" s="97"/>
      <c r="RGJ72" s="97"/>
      <c r="RGK72" s="104"/>
      <c r="RGL72" s="97"/>
      <c r="RGM72" s="97"/>
      <c r="RGN72" s="97"/>
      <c r="RGO72" s="145"/>
      <c r="RGP72" s="179"/>
      <c r="RGQ72" s="108"/>
      <c r="RGR72" s="63"/>
      <c r="RGS72" s="103"/>
      <c r="RGT72" s="104"/>
      <c r="RGU72" s="105"/>
      <c r="RGV72" s="97"/>
      <c r="RGW72" s="79"/>
      <c r="RGX72" s="79"/>
      <c r="RGY72" s="137"/>
      <c r="RGZ72" s="96"/>
      <c r="RHA72" s="80"/>
      <c r="RHB72" s="80"/>
      <c r="RHC72" s="80"/>
      <c r="RHD72" s="102"/>
      <c r="RHE72" s="62"/>
      <c r="RHF72" s="98"/>
      <c r="RHG72" s="97"/>
      <c r="RHH72" s="97"/>
      <c r="RHI72" s="97"/>
      <c r="RHJ72" s="104"/>
      <c r="RHK72" s="97"/>
      <c r="RHL72" s="97"/>
      <c r="RHM72" s="97"/>
      <c r="RHN72" s="145"/>
      <c r="RHO72" s="179"/>
      <c r="RHP72" s="108"/>
      <c r="RHQ72" s="63"/>
      <c r="RHR72" s="103"/>
      <c r="RHS72" s="104"/>
      <c r="RHT72" s="105"/>
      <c r="RHU72" s="97"/>
      <c r="RHV72" s="79"/>
      <c r="RHW72" s="79"/>
      <c r="RHX72" s="137"/>
      <c r="RHY72" s="96"/>
      <c r="RHZ72" s="80"/>
      <c r="RIA72" s="80"/>
      <c r="RIB72" s="80"/>
      <c r="RIC72" s="102"/>
      <c r="RID72" s="62"/>
      <c r="RIE72" s="98"/>
      <c r="RIF72" s="97"/>
      <c r="RIG72" s="97"/>
      <c r="RIH72" s="97"/>
      <c r="RII72" s="104"/>
      <c r="RIJ72" s="97"/>
      <c r="RIK72" s="97"/>
      <c r="RIL72" s="97"/>
      <c r="RIM72" s="145"/>
      <c r="RIN72" s="179"/>
      <c r="RIO72" s="108"/>
      <c r="RIP72" s="63"/>
      <c r="RIQ72" s="103"/>
      <c r="RIR72" s="104"/>
      <c r="RIS72" s="105"/>
      <c r="RIT72" s="97"/>
      <c r="RIU72" s="79"/>
      <c r="RIV72" s="79"/>
      <c r="RIW72" s="137"/>
      <c r="RIX72" s="96"/>
      <c r="RIY72" s="80"/>
      <c r="RIZ72" s="80"/>
      <c r="RJA72" s="80"/>
      <c r="RJB72" s="102"/>
      <c r="RJC72" s="62"/>
      <c r="RJD72" s="98"/>
      <c r="RJE72" s="97"/>
      <c r="RJF72" s="97"/>
      <c r="RJG72" s="97"/>
      <c r="RJH72" s="104"/>
      <c r="RJI72" s="97"/>
      <c r="RJJ72" s="97"/>
      <c r="RJK72" s="97"/>
      <c r="RJL72" s="145"/>
      <c r="RJM72" s="179"/>
      <c r="RJN72" s="108"/>
      <c r="RJO72" s="63"/>
      <c r="RJP72" s="103"/>
      <c r="RJQ72" s="104"/>
      <c r="RJR72" s="105"/>
      <c r="RJS72" s="97"/>
      <c r="RJT72" s="79"/>
      <c r="RJU72" s="79"/>
      <c r="RJV72" s="137"/>
      <c r="RJW72" s="96"/>
      <c r="RJX72" s="80"/>
      <c r="RJY72" s="80"/>
      <c r="RJZ72" s="80"/>
      <c r="RKA72" s="102"/>
      <c r="RKB72" s="62"/>
      <c r="RKC72" s="98"/>
      <c r="RKD72" s="97"/>
      <c r="RKE72" s="97"/>
      <c r="RKF72" s="97"/>
      <c r="RKG72" s="104"/>
      <c r="RKH72" s="97"/>
      <c r="RKI72" s="97"/>
      <c r="RKJ72" s="97"/>
      <c r="RKK72" s="145"/>
      <c r="RKL72" s="179"/>
      <c r="RKM72" s="108"/>
      <c r="RKN72" s="63"/>
      <c r="RKO72" s="103"/>
      <c r="RKP72" s="104"/>
      <c r="RKQ72" s="105"/>
      <c r="RKR72" s="97"/>
      <c r="RKS72" s="79"/>
      <c r="RKT72" s="79"/>
      <c r="RKU72" s="137"/>
      <c r="RKV72" s="96"/>
      <c r="RKW72" s="80"/>
      <c r="RKX72" s="80"/>
      <c r="RKY72" s="80"/>
      <c r="RKZ72" s="102"/>
      <c r="RLA72" s="62"/>
      <c r="RLB72" s="98"/>
      <c r="RLC72" s="97"/>
      <c r="RLD72" s="97"/>
      <c r="RLE72" s="97"/>
      <c r="RLF72" s="104"/>
      <c r="RLG72" s="97"/>
      <c r="RLH72" s="97"/>
      <c r="RLI72" s="97"/>
      <c r="RLJ72" s="145"/>
      <c r="RLK72" s="179"/>
      <c r="RLL72" s="108"/>
      <c r="RLM72" s="63"/>
      <c r="RLN72" s="103"/>
      <c r="RLO72" s="104"/>
      <c r="RLP72" s="105"/>
      <c r="RLQ72" s="97"/>
      <c r="RLR72" s="79"/>
      <c r="RLS72" s="79"/>
      <c r="RLT72" s="137"/>
      <c r="RLU72" s="96"/>
      <c r="RLV72" s="80"/>
      <c r="RLW72" s="80"/>
      <c r="RLX72" s="80"/>
      <c r="RLY72" s="102"/>
      <c r="RLZ72" s="62"/>
      <c r="RMA72" s="98"/>
      <c r="RMB72" s="97"/>
      <c r="RMC72" s="97"/>
      <c r="RMD72" s="97"/>
      <c r="RME72" s="104"/>
      <c r="RMF72" s="97"/>
      <c r="RMG72" s="97"/>
      <c r="RMH72" s="97"/>
      <c r="RMI72" s="145"/>
      <c r="RMJ72" s="179"/>
      <c r="RMK72" s="108"/>
      <c r="RML72" s="63"/>
      <c r="RMM72" s="103"/>
      <c r="RMN72" s="104"/>
      <c r="RMO72" s="105"/>
      <c r="RMP72" s="97"/>
      <c r="RMQ72" s="79"/>
      <c r="RMR72" s="79"/>
      <c r="RMS72" s="137"/>
      <c r="RMT72" s="96"/>
      <c r="RMU72" s="80"/>
      <c r="RMV72" s="80"/>
      <c r="RMW72" s="80"/>
      <c r="RMX72" s="102"/>
      <c r="RMY72" s="62"/>
      <c r="RMZ72" s="98"/>
      <c r="RNA72" s="97"/>
      <c r="RNB72" s="97"/>
      <c r="RNC72" s="97"/>
      <c r="RND72" s="104"/>
      <c r="RNE72" s="97"/>
      <c r="RNF72" s="97"/>
      <c r="RNG72" s="97"/>
      <c r="RNH72" s="145"/>
      <c r="RNI72" s="179"/>
      <c r="RNJ72" s="108"/>
      <c r="RNK72" s="63"/>
      <c r="RNL72" s="103"/>
      <c r="RNM72" s="104"/>
      <c r="RNN72" s="105"/>
      <c r="RNO72" s="97"/>
      <c r="RNP72" s="79"/>
      <c r="RNQ72" s="79"/>
      <c r="RNR72" s="137"/>
      <c r="RNS72" s="96"/>
      <c r="RNT72" s="80"/>
      <c r="RNU72" s="80"/>
      <c r="RNV72" s="80"/>
      <c r="RNW72" s="102"/>
      <c r="RNX72" s="62"/>
      <c r="RNY72" s="98"/>
      <c r="RNZ72" s="97"/>
      <c r="ROA72" s="97"/>
      <c r="ROB72" s="97"/>
      <c r="ROC72" s="104"/>
      <c r="ROD72" s="97"/>
      <c r="ROE72" s="97"/>
      <c r="ROF72" s="97"/>
      <c r="ROG72" s="145"/>
      <c r="ROH72" s="179"/>
      <c r="ROI72" s="108"/>
      <c r="ROJ72" s="63"/>
      <c r="ROK72" s="103"/>
      <c r="ROL72" s="104"/>
      <c r="ROM72" s="105"/>
      <c r="RON72" s="97"/>
      <c r="ROO72" s="79"/>
      <c r="ROP72" s="79"/>
      <c r="ROQ72" s="137"/>
      <c r="ROR72" s="96"/>
      <c r="ROS72" s="80"/>
      <c r="ROT72" s="80"/>
      <c r="ROU72" s="80"/>
      <c r="ROV72" s="102"/>
      <c r="ROW72" s="62"/>
      <c r="ROX72" s="98"/>
      <c r="ROY72" s="97"/>
      <c r="ROZ72" s="97"/>
      <c r="RPA72" s="97"/>
      <c r="RPB72" s="104"/>
      <c r="RPC72" s="97"/>
      <c r="RPD72" s="97"/>
      <c r="RPE72" s="97"/>
      <c r="RPF72" s="145"/>
      <c r="RPG72" s="179"/>
      <c r="RPH72" s="108"/>
      <c r="RPI72" s="63"/>
      <c r="RPJ72" s="103"/>
      <c r="RPK72" s="104"/>
      <c r="RPL72" s="105"/>
      <c r="RPM72" s="97"/>
      <c r="RPN72" s="79"/>
      <c r="RPO72" s="79"/>
      <c r="RPP72" s="137"/>
      <c r="RPQ72" s="96"/>
      <c r="RPR72" s="80"/>
      <c r="RPS72" s="80"/>
      <c r="RPT72" s="80"/>
      <c r="RPU72" s="102"/>
      <c r="RPV72" s="62"/>
      <c r="RPW72" s="98"/>
      <c r="RPX72" s="97"/>
      <c r="RPY72" s="97"/>
      <c r="RPZ72" s="97"/>
      <c r="RQA72" s="104"/>
      <c r="RQB72" s="97"/>
      <c r="RQC72" s="97"/>
      <c r="RQD72" s="97"/>
      <c r="RQE72" s="145"/>
      <c r="RQF72" s="179"/>
      <c r="RQG72" s="108"/>
      <c r="RQH72" s="63"/>
      <c r="RQI72" s="103"/>
      <c r="RQJ72" s="104"/>
      <c r="RQK72" s="105"/>
      <c r="RQL72" s="97"/>
      <c r="RQM72" s="79"/>
      <c r="RQN72" s="79"/>
      <c r="RQO72" s="137"/>
      <c r="RQP72" s="96"/>
      <c r="RQQ72" s="80"/>
      <c r="RQR72" s="80"/>
      <c r="RQS72" s="80"/>
      <c r="RQT72" s="102"/>
      <c r="RQU72" s="62"/>
      <c r="RQV72" s="98"/>
      <c r="RQW72" s="97"/>
      <c r="RQX72" s="97"/>
      <c r="RQY72" s="97"/>
      <c r="RQZ72" s="104"/>
      <c r="RRA72" s="97"/>
      <c r="RRB72" s="97"/>
      <c r="RRC72" s="97"/>
      <c r="RRD72" s="145"/>
      <c r="RRE72" s="179"/>
      <c r="RRF72" s="108"/>
      <c r="RRG72" s="63"/>
      <c r="RRH72" s="103"/>
      <c r="RRI72" s="104"/>
      <c r="RRJ72" s="105"/>
      <c r="RRK72" s="97"/>
      <c r="RRL72" s="79"/>
      <c r="RRM72" s="79"/>
      <c r="RRN72" s="137"/>
      <c r="RRO72" s="96"/>
      <c r="RRP72" s="80"/>
      <c r="RRQ72" s="80"/>
      <c r="RRR72" s="80"/>
      <c r="RRS72" s="102"/>
      <c r="RRT72" s="62"/>
      <c r="RRU72" s="98"/>
      <c r="RRV72" s="97"/>
      <c r="RRW72" s="97"/>
      <c r="RRX72" s="97"/>
      <c r="RRY72" s="104"/>
      <c r="RRZ72" s="97"/>
      <c r="RSA72" s="97"/>
      <c r="RSB72" s="97"/>
      <c r="RSC72" s="145"/>
      <c r="RSD72" s="179"/>
      <c r="RSE72" s="108"/>
      <c r="RSF72" s="63"/>
      <c r="RSG72" s="103"/>
      <c r="RSH72" s="104"/>
      <c r="RSI72" s="105"/>
      <c r="RSJ72" s="97"/>
      <c r="RSK72" s="79"/>
      <c r="RSL72" s="79"/>
      <c r="RSM72" s="137"/>
      <c r="RSN72" s="96"/>
      <c r="RSO72" s="80"/>
      <c r="RSP72" s="80"/>
      <c r="RSQ72" s="80"/>
      <c r="RSR72" s="102"/>
      <c r="RSS72" s="62"/>
      <c r="RST72" s="98"/>
      <c r="RSU72" s="97"/>
      <c r="RSV72" s="97"/>
      <c r="RSW72" s="97"/>
      <c r="RSX72" s="104"/>
      <c r="RSY72" s="97"/>
      <c r="RSZ72" s="97"/>
      <c r="RTA72" s="97"/>
      <c r="RTB72" s="145"/>
      <c r="RTC72" s="179"/>
      <c r="RTD72" s="108"/>
      <c r="RTE72" s="63"/>
      <c r="RTF72" s="103"/>
      <c r="RTG72" s="104"/>
      <c r="RTH72" s="105"/>
      <c r="RTI72" s="97"/>
      <c r="RTJ72" s="79"/>
      <c r="RTK72" s="79"/>
      <c r="RTL72" s="137"/>
      <c r="RTM72" s="96"/>
      <c r="RTN72" s="80"/>
      <c r="RTO72" s="80"/>
      <c r="RTP72" s="80"/>
      <c r="RTQ72" s="102"/>
      <c r="RTR72" s="62"/>
      <c r="RTS72" s="98"/>
      <c r="RTT72" s="97"/>
      <c r="RTU72" s="97"/>
      <c r="RTV72" s="97"/>
      <c r="RTW72" s="104"/>
      <c r="RTX72" s="97"/>
      <c r="RTY72" s="97"/>
      <c r="RTZ72" s="97"/>
      <c r="RUA72" s="145"/>
      <c r="RUB72" s="179"/>
      <c r="RUC72" s="108"/>
      <c r="RUD72" s="63"/>
      <c r="RUE72" s="103"/>
      <c r="RUF72" s="104"/>
      <c r="RUG72" s="105"/>
      <c r="RUH72" s="97"/>
      <c r="RUI72" s="79"/>
      <c r="RUJ72" s="79"/>
      <c r="RUK72" s="137"/>
      <c r="RUL72" s="96"/>
      <c r="RUM72" s="80"/>
      <c r="RUN72" s="80"/>
      <c r="RUO72" s="80"/>
      <c r="RUP72" s="102"/>
      <c r="RUQ72" s="62"/>
      <c r="RUR72" s="98"/>
      <c r="RUS72" s="97"/>
      <c r="RUT72" s="97"/>
      <c r="RUU72" s="97"/>
      <c r="RUV72" s="104"/>
      <c r="RUW72" s="97"/>
      <c r="RUX72" s="97"/>
      <c r="RUY72" s="97"/>
      <c r="RUZ72" s="145"/>
      <c r="RVA72" s="179"/>
      <c r="RVB72" s="108"/>
      <c r="RVC72" s="63"/>
      <c r="RVD72" s="103"/>
      <c r="RVE72" s="104"/>
      <c r="RVF72" s="105"/>
      <c r="RVG72" s="97"/>
      <c r="RVH72" s="79"/>
      <c r="RVI72" s="79"/>
      <c r="RVJ72" s="137"/>
      <c r="RVK72" s="96"/>
      <c r="RVL72" s="80"/>
      <c r="RVM72" s="80"/>
      <c r="RVN72" s="80"/>
      <c r="RVO72" s="102"/>
      <c r="RVP72" s="62"/>
      <c r="RVQ72" s="98"/>
      <c r="RVR72" s="97"/>
      <c r="RVS72" s="97"/>
      <c r="RVT72" s="97"/>
      <c r="RVU72" s="104"/>
      <c r="RVV72" s="97"/>
      <c r="RVW72" s="97"/>
      <c r="RVX72" s="97"/>
      <c r="RVY72" s="145"/>
      <c r="RVZ72" s="179"/>
      <c r="RWA72" s="108"/>
      <c r="RWB72" s="63"/>
      <c r="RWC72" s="103"/>
      <c r="RWD72" s="104"/>
      <c r="RWE72" s="105"/>
      <c r="RWF72" s="97"/>
      <c r="RWG72" s="79"/>
      <c r="RWH72" s="79"/>
      <c r="RWI72" s="137"/>
      <c r="RWJ72" s="96"/>
      <c r="RWK72" s="80"/>
      <c r="RWL72" s="80"/>
      <c r="RWM72" s="80"/>
      <c r="RWN72" s="102"/>
      <c r="RWO72" s="62"/>
      <c r="RWP72" s="98"/>
      <c r="RWQ72" s="97"/>
      <c r="RWR72" s="97"/>
      <c r="RWS72" s="97"/>
      <c r="RWT72" s="104"/>
      <c r="RWU72" s="97"/>
      <c r="RWV72" s="97"/>
      <c r="RWW72" s="97"/>
      <c r="RWX72" s="145"/>
      <c r="RWY72" s="179"/>
      <c r="RWZ72" s="108"/>
      <c r="RXA72" s="63"/>
      <c r="RXB72" s="103"/>
      <c r="RXC72" s="104"/>
      <c r="RXD72" s="105"/>
      <c r="RXE72" s="97"/>
      <c r="RXF72" s="79"/>
      <c r="RXG72" s="79"/>
      <c r="RXH72" s="137"/>
      <c r="RXI72" s="96"/>
      <c r="RXJ72" s="80"/>
      <c r="RXK72" s="80"/>
      <c r="RXL72" s="80"/>
      <c r="RXM72" s="102"/>
      <c r="RXN72" s="62"/>
      <c r="RXO72" s="98"/>
      <c r="RXP72" s="97"/>
      <c r="RXQ72" s="97"/>
      <c r="RXR72" s="97"/>
      <c r="RXS72" s="104"/>
      <c r="RXT72" s="97"/>
      <c r="RXU72" s="97"/>
      <c r="RXV72" s="97"/>
      <c r="RXW72" s="145"/>
      <c r="RXX72" s="179"/>
      <c r="RXY72" s="108"/>
      <c r="RXZ72" s="63"/>
      <c r="RYA72" s="103"/>
      <c r="RYB72" s="104"/>
      <c r="RYC72" s="105"/>
      <c r="RYD72" s="97"/>
      <c r="RYE72" s="79"/>
      <c r="RYF72" s="79"/>
      <c r="RYG72" s="137"/>
      <c r="RYH72" s="96"/>
      <c r="RYI72" s="80"/>
      <c r="RYJ72" s="80"/>
      <c r="RYK72" s="80"/>
      <c r="RYL72" s="102"/>
      <c r="RYM72" s="62"/>
      <c r="RYN72" s="98"/>
      <c r="RYO72" s="97"/>
      <c r="RYP72" s="97"/>
      <c r="RYQ72" s="97"/>
      <c r="RYR72" s="104"/>
      <c r="RYS72" s="97"/>
      <c r="RYT72" s="97"/>
      <c r="RYU72" s="97"/>
      <c r="RYV72" s="145"/>
      <c r="RYW72" s="179"/>
      <c r="RYX72" s="108"/>
      <c r="RYY72" s="63"/>
      <c r="RYZ72" s="103"/>
      <c r="RZA72" s="104"/>
      <c r="RZB72" s="105"/>
      <c r="RZC72" s="97"/>
      <c r="RZD72" s="79"/>
      <c r="RZE72" s="79"/>
      <c r="RZF72" s="137"/>
      <c r="RZG72" s="96"/>
      <c r="RZH72" s="80"/>
      <c r="RZI72" s="80"/>
      <c r="RZJ72" s="80"/>
      <c r="RZK72" s="102"/>
      <c r="RZL72" s="62"/>
      <c r="RZM72" s="98"/>
      <c r="RZN72" s="97"/>
      <c r="RZO72" s="97"/>
      <c r="RZP72" s="97"/>
      <c r="RZQ72" s="104"/>
      <c r="RZR72" s="97"/>
      <c r="RZS72" s="97"/>
      <c r="RZT72" s="97"/>
      <c r="RZU72" s="145"/>
      <c r="RZV72" s="179"/>
      <c r="RZW72" s="108"/>
      <c r="RZX72" s="63"/>
      <c r="RZY72" s="103"/>
      <c r="RZZ72" s="104"/>
      <c r="SAA72" s="105"/>
      <c r="SAB72" s="97"/>
      <c r="SAC72" s="79"/>
      <c r="SAD72" s="79"/>
      <c r="SAE72" s="137"/>
      <c r="SAF72" s="96"/>
      <c r="SAG72" s="80"/>
      <c r="SAH72" s="80"/>
      <c r="SAI72" s="80"/>
      <c r="SAJ72" s="102"/>
      <c r="SAK72" s="62"/>
      <c r="SAL72" s="98"/>
      <c r="SAM72" s="97"/>
      <c r="SAN72" s="97"/>
      <c r="SAO72" s="97"/>
      <c r="SAP72" s="104"/>
      <c r="SAQ72" s="97"/>
      <c r="SAR72" s="97"/>
      <c r="SAS72" s="97"/>
      <c r="SAT72" s="145"/>
      <c r="SAU72" s="179"/>
      <c r="SAV72" s="108"/>
      <c r="SAW72" s="63"/>
      <c r="SAX72" s="103"/>
      <c r="SAY72" s="104"/>
      <c r="SAZ72" s="105"/>
      <c r="SBA72" s="97"/>
      <c r="SBB72" s="79"/>
      <c r="SBC72" s="79"/>
      <c r="SBD72" s="137"/>
      <c r="SBE72" s="96"/>
      <c r="SBF72" s="80"/>
      <c r="SBG72" s="80"/>
      <c r="SBH72" s="80"/>
      <c r="SBI72" s="102"/>
      <c r="SBJ72" s="62"/>
      <c r="SBK72" s="98"/>
      <c r="SBL72" s="97"/>
      <c r="SBM72" s="97"/>
      <c r="SBN72" s="97"/>
      <c r="SBO72" s="104"/>
      <c r="SBP72" s="97"/>
      <c r="SBQ72" s="97"/>
      <c r="SBR72" s="97"/>
      <c r="SBS72" s="145"/>
      <c r="SBT72" s="179"/>
      <c r="SBU72" s="108"/>
      <c r="SBV72" s="63"/>
      <c r="SBW72" s="103"/>
      <c r="SBX72" s="104"/>
      <c r="SBY72" s="105"/>
      <c r="SBZ72" s="97"/>
      <c r="SCA72" s="79"/>
      <c r="SCB72" s="79"/>
      <c r="SCC72" s="137"/>
      <c r="SCD72" s="96"/>
      <c r="SCE72" s="80"/>
      <c r="SCF72" s="80"/>
      <c r="SCG72" s="80"/>
      <c r="SCH72" s="102"/>
      <c r="SCI72" s="62"/>
      <c r="SCJ72" s="98"/>
      <c r="SCK72" s="97"/>
      <c r="SCL72" s="97"/>
      <c r="SCM72" s="97"/>
      <c r="SCN72" s="104"/>
      <c r="SCO72" s="97"/>
      <c r="SCP72" s="97"/>
      <c r="SCQ72" s="97"/>
      <c r="SCR72" s="145"/>
      <c r="SCS72" s="179"/>
      <c r="SCT72" s="108"/>
      <c r="SCU72" s="63"/>
      <c r="SCV72" s="103"/>
      <c r="SCW72" s="104"/>
      <c r="SCX72" s="105"/>
      <c r="SCY72" s="97"/>
      <c r="SCZ72" s="79"/>
      <c r="SDA72" s="79"/>
      <c r="SDB72" s="137"/>
      <c r="SDC72" s="96"/>
      <c r="SDD72" s="80"/>
      <c r="SDE72" s="80"/>
      <c r="SDF72" s="80"/>
      <c r="SDG72" s="102"/>
      <c r="SDH72" s="62"/>
      <c r="SDI72" s="98"/>
      <c r="SDJ72" s="97"/>
      <c r="SDK72" s="97"/>
      <c r="SDL72" s="97"/>
      <c r="SDM72" s="104"/>
      <c r="SDN72" s="97"/>
      <c r="SDO72" s="97"/>
      <c r="SDP72" s="97"/>
      <c r="SDQ72" s="145"/>
      <c r="SDR72" s="179"/>
      <c r="SDS72" s="108"/>
      <c r="SDT72" s="63"/>
      <c r="SDU72" s="103"/>
      <c r="SDV72" s="104"/>
      <c r="SDW72" s="105"/>
      <c r="SDX72" s="97"/>
      <c r="SDY72" s="79"/>
      <c r="SDZ72" s="79"/>
      <c r="SEA72" s="137"/>
      <c r="SEB72" s="96"/>
      <c r="SEC72" s="80"/>
      <c r="SED72" s="80"/>
      <c r="SEE72" s="80"/>
      <c r="SEF72" s="102"/>
      <c r="SEG72" s="62"/>
      <c r="SEH72" s="98"/>
      <c r="SEI72" s="97"/>
      <c r="SEJ72" s="97"/>
      <c r="SEK72" s="97"/>
      <c r="SEL72" s="104"/>
      <c r="SEM72" s="97"/>
      <c r="SEN72" s="97"/>
      <c r="SEO72" s="97"/>
      <c r="SEP72" s="145"/>
      <c r="SEQ72" s="179"/>
      <c r="SER72" s="108"/>
      <c r="SES72" s="63"/>
      <c r="SET72" s="103"/>
      <c r="SEU72" s="104"/>
      <c r="SEV72" s="105"/>
      <c r="SEW72" s="97"/>
      <c r="SEX72" s="79"/>
      <c r="SEY72" s="79"/>
      <c r="SEZ72" s="137"/>
      <c r="SFA72" s="96"/>
      <c r="SFB72" s="80"/>
      <c r="SFC72" s="80"/>
      <c r="SFD72" s="80"/>
      <c r="SFE72" s="102"/>
      <c r="SFF72" s="62"/>
      <c r="SFG72" s="98"/>
      <c r="SFH72" s="97"/>
      <c r="SFI72" s="97"/>
      <c r="SFJ72" s="97"/>
      <c r="SFK72" s="104"/>
      <c r="SFL72" s="97"/>
      <c r="SFM72" s="97"/>
      <c r="SFN72" s="97"/>
      <c r="SFO72" s="145"/>
      <c r="SFP72" s="179"/>
      <c r="SFQ72" s="108"/>
      <c r="SFR72" s="63"/>
      <c r="SFS72" s="103"/>
      <c r="SFT72" s="104"/>
      <c r="SFU72" s="105"/>
      <c r="SFV72" s="97"/>
      <c r="SFW72" s="79"/>
      <c r="SFX72" s="79"/>
      <c r="SFY72" s="137"/>
      <c r="SFZ72" s="96"/>
      <c r="SGA72" s="80"/>
      <c r="SGB72" s="80"/>
      <c r="SGC72" s="80"/>
      <c r="SGD72" s="102"/>
      <c r="SGE72" s="62"/>
      <c r="SGF72" s="98"/>
      <c r="SGG72" s="97"/>
      <c r="SGH72" s="97"/>
      <c r="SGI72" s="97"/>
      <c r="SGJ72" s="104"/>
      <c r="SGK72" s="97"/>
      <c r="SGL72" s="97"/>
      <c r="SGM72" s="97"/>
      <c r="SGN72" s="145"/>
      <c r="SGO72" s="179"/>
      <c r="SGP72" s="108"/>
      <c r="SGQ72" s="63"/>
      <c r="SGR72" s="103"/>
      <c r="SGS72" s="104"/>
      <c r="SGT72" s="105"/>
      <c r="SGU72" s="97"/>
      <c r="SGV72" s="79"/>
      <c r="SGW72" s="79"/>
      <c r="SGX72" s="137"/>
      <c r="SGY72" s="96"/>
      <c r="SGZ72" s="80"/>
      <c r="SHA72" s="80"/>
      <c r="SHB72" s="80"/>
      <c r="SHC72" s="102"/>
      <c r="SHD72" s="62"/>
      <c r="SHE72" s="98"/>
      <c r="SHF72" s="97"/>
      <c r="SHG72" s="97"/>
      <c r="SHH72" s="97"/>
      <c r="SHI72" s="104"/>
      <c r="SHJ72" s="97"/>
      <c r="SHK72" s="97"/>
      <c r="SHL72" s="97"/>
      <c r="SHM72" s="145"/>
      <c r="SHN72" s="179"/>
      <c r="SHO72" s="108"/>
      <c r="SHP72" s="63"/>
      <c r="SHQ72" s="103"/>
      <c r="SHR72" s="104"/>
      <c r="SHS72" s="105"/>
      <c r="SHT72" s="97"/>
      <c r="SHU72" s="79"/>
      <c r="SHV72" s="79"/>
      <c r="SHW72" s="137"/>
      <c r="SHX72" s="96"/>
      <c r="SHY72" s="80"/>
      <c r="SHZ72" s="80"/>
      <c r="SIA72" s="80"/>
      <c r="SIB72" s="102"/>
      <c r="SIC72" s="62"/>
      <c r="SID72" s="98"/>
      <c r="SIE72" s="97"/>
      <c r="SIF72" s="97"/>
      <c r="SIG72" s="97"/>
      <c r="SIH72" s="104"/>
      <c r="SII72" s="97"/>
      <c r="SIJ72" s="97"/>
      <c r="SIK72" s="97"/>
      <c r="SIL72" s="145"/>
      <c r="SIM72" s="179"/>
      <c r="SIN72" s="108"/>
      <c r="SIO72" s="63"/>
      <c r="SIP72" s="103"/>
      <c r="SIQ72" s="104"/>
      <c r="SIR72" s="105"/>
      <c r="SIS72" s="97"/>
      <c r="SIT72" s="79"/>
      <c r="SIU72" s="79"/>
      <c r="SIV72" s="137"/>
      <c r="SIW72" s="96"/>
      <c r="SIX72" s="80"/>
      <c r="SIY72" s="80"/>
      <c r="SIZ72" s="80"/>
      <c r="SJA72" s="102"/>
      <c r="SJB72" s="62"/>
      <c r="SJC72" s="98"/>
      <c r="SJD72" s="97"/>
      <c r="SJE72" s="97"/>
      <c r="SJF72" s="97"/>
      <c r="SJG72" s="104"/>
      <c r="SJH72" s="97"/>
      <c r="SJI72" s="97"/>
      <c r="SJJ72" s="97"/>
      <c r="SJK72" s="145"/>
      <c r="SJL72" s="179"/>
      <c r="SJM72" s="108"/>
      <c r="SJN72" s="63"/>
      <c r="SJO72" s="103"/>
      <c r="SJP72" s="104"/>
      <c r="SJQ72" s="105"/>
      <c r="SJR72" s="97"/>
      <c r="SJS72" s="79"/>
      <c r="SJT72" s="79"/>
      <c r="SJU72" s="137"/>
      <c r="SJV72" s="96"/>
      <c r="SJW72" s="80"/>
      <c r="SJX72" s="80"/>
      <c r="SJY72" s="80"/>
      <c r="SJZ72" s="102"/>
      <c r="SKA72" s="62"/>
      <c r="SKB72" s="98"/>
      <c r="SKC72" s="97"/>
      <c r="SKD72" s="97"/>
      <c r="SKE72" s="97"/>
      <c r="SKF72" s="104"/>
      <c r="SKG72" s="97"/>
      <c r="SKH72" s="97"/>
      <c r="SKI72" s="97"/>
      <c r="SKJ72" s="145"/>
      <c r="SKK72" s="179"/>
      <c r="SKL72" s="108"/>
      <c r="SKM72" s="63"/>
      <c r="SKN72" s="103"/>
      <c r="SKO72" s="104"/>
      <c r="SKP72" s="105"/>
      <c r="SKQ72" s="97"/>
      <c r="SKR72" s="79"/>
      <c r="SKS72" s="79"/>
      <c r="SKT72" s="137"/>
      <c r="SKU72" s="96"/>
      <c r="SKV72" s="80"/>
      <c r="SKW72" s="80"/>
      <c r="SKX72" s="80"/>
      <c r="SKY72" s="102"/>
      <c r="SKZ72" s="62"/>
      <c r="SLA72" s="98"/>
      <c r="SLB72" s="97"/>
      <c r="SLC72" s="97"/>
      <c r="SLD72" s="97"/>
      <c r="SLE72" s="104"/>
      <c r="SLF72" s="97"/>
      <c r="SLG72" s="97"/>
      <c r="SLH72" s="97"/>
      <c r="SLI72" s="145"/>
      <c r="SLJ72" s="179"/>
      <c r="SLK72" s="108"/>
      <c r="SLL72" s="63"/>
      <c r="SLM72" s="103"/>
      <c r="SLN72" s="104"/>
      <c r="SLO72" s="105"/>
      <c r="SLP72" s="97"/>
      <c r="SLQ72" s="79"/>
      <c r="SLR72" s="79"/>
      <c r="SLS72" s="137"/>
      <c r="SLT72" s="96"/>
      <c r="SLU72" s="80"/>
      <c r="SLV72" s="80"/>
      <c r="SLW72" s="80"/>
      <c r="SLX72" s="102"/>
      <c r="SLY72" s="62"/>
      <c r="SLZ72" s="98"/>
      <c r="SMA72" s="97"/>
      <c r="SMB72" s="97"/>
      <c r="SMC72" s="97"/>
      <c r="SMD72" s="104"/>
      <c r="SME72" s="97"/>
      <c r="SMF72" s="97"/>
      <c r="SMG72" s="97"/>
      <c r="SMH72" s="145"/>
      <c r="SMI72" s="179"/>
      <c r="SMJ72" s="108"/>
      <c r="SMK72" s="63"/>
      <c r="SML72" s="103"/>
      <c r="SMM72" s="104"/>
      <c r="SMN72" s="105"/>
      <c r="SMO72" s="97"/>
      <c r="SMP72" s="79"/>
      <c r="SMQ72" s="79"/>
      <c r="SMR72" s="137"/>
      <c r="SMS72" s="96"/>
      <c r="SMT72" s="80"/>
      <c r="SMU72" s="80"/>
      <c r="SMV72" s="80"/>
      <c r="SMW72" s="102"/>
      <c r="SMX72" s="62"/>
      <c r="SMY72" s="98"/>
      <c r="SMZ72" s="97"/>
      <c r="SNA72" s="97"/>
      <c r="SNB72" s="97"/>
      <c r="SNC72" s="104"/>
      <c r="SND72" s="97"/>
      <c r="SNE72" s="97"/>
      <c r="SNF72" s="97"/>
      <c r="SNG72" s="145"/>
      <c r="SNH72" s="179"/>
      <c r="SNI72" s="108"/>
      <c r="SNJ72" s="63"/>
      <c r="SNK72" s="103"/>
      <c r="SNL72" s="104"/>
      <c r="SNM72" s="105"/>
      <c r="SNN72" s="97"/>
      <c r="SNO72" s="79"/>
      <c r="SNP72" s="79"/>
      <c r="SNQ72" s="137"/>
      <c r="SNR72" s="96"/>
      <c r="SNS72" s="80"/>
      <c r="SNT72" s="80"/>
      <c r="SNU72" s="80"/>
      <c r="SNV72" s="102"/>
      <c r="SNW72" s="62"/>
      <c r="SNX72" s="98"/>
      <c r="SNY72" s="97"/>
      <c r="SNZ72" s="97"/>
      <c r="SOA72" s="97"/>
      <c r="SOB72" s="104"/>
      <c r="SOC72" s="97"/>
      <c r="SOD72" s="97"/>
      <c r="SOE72" s="97"/>
      <c r="SOF72" s="145"/>
      <c r="SOG72" s="179"/>
      <c r="SOH72" s="108"/>
      <c r="SOI72" s="63"/>
      <c r="SOJ72" s="103"/>
      <c r="SOK72" s="104"/>
      <c r="SOL72" s="105"/>
      <c r="SOM72" s="97"/>
      <c r="SON72" s="79"/>
      <c r="SOO72" s="79"/>
      <c r="SOP72" s="137"/>
      <c r="SOQ72" s="96"/>
      <c r="SOR72" s="80"/>
      <c r="SOS72" s="80"/>
      <c r="SOT72" s="80"/>
      <c r="SOU72" s="102"/>
      <c r="SOV72" s="62"/>
      <c r="SOW72" s="98"/>
      <c r="SOX72" s="97"/>
      <c r="SOY72" s="97"/>
      <c r="SOZ72" s="97"/>
      <c r="SPA72" s="104"/>
      <c r="SPB72" s="97"/>
      <c r="SPC72" s="97"/>
      <c r="SPD72" s="97"/>
      <c r="SPE72" s="145"/>
      <c r="SPF72" s="179"/>
      <c r="SPG72" s="108"/>
      <c r="SPH72" s="63"/>
      <c r="SPI72" s="103"/>
      <c r="SPJ72" s="104"/>
      <c r="SPK72" s="105"/>
      <c r="SPL72" s="97"/>
      <c r="SPM72" s="79"/>
      <c r="SPN72" s="79"/>
      <c r="SPO72" s="137"/>
      <c r="SPP72" s="96"/>
      <c r="SPQ72" s="80"/>
      <c r="SPR72" s="80"/>
      <c r="SPS72" s="80"/>
      <c r="SPT72" s="102"/>
      <c r="SPU72" s="62"/>
      <c r="SPV72" s="98"/>
      <c r="SPW72" s="97"/>
      <c r="SPX72" s="97"/>
      <c r="SPY72" s="97"/>
      <c r="SPZ72" s="104"/>
      <c r="SQA72" s="97"/>
      <c r="SQB72" s="97"/>
      <c r="SQC72" s="97"/>
      <c r="SQD72" s="145"/>
      <c r="SQE72" s="179"/>
      <c r="SQF72" s="108"/>
      <c r="SQG72" s="63"/>
      <c r="SQH72" s="103"/>
      <c r="SQI72" s="104"/>
      <c r="SQJ72" s="105"/>
      <c r="SQK72" s="97"/>
      <c r="SQL72" s="79"/>
      <c r="SQM72" s="79"/>
      <c r="SQN72" s="137"/>
      <c r="SQO72" s="96"/>
      <c r="SQP72" s="80"/>
      <c r="SQQ72" s="80"/>
      <c r="SQR72" s="80"/>
      <c r="SQS72" s="102"/>
      <c r="SQT72" s="62"/>
      <c r="SQU72" s="98"/>
      <c r="SQV72" s="97"/>
      <c r="SQW72" s="97"/>
      <c r="SQX72" s="97"/>
      <c r="SQY72" s="104"/>
      <c r="SQZ72" s="97"/>
      <c r="SRA72" s="97"/>
      <c r="SRB72" s="97"/>
      <c r="SRC72" s="145"/>
      <c r="SRD72" s="179"/>
      <c r="SRE72" s="108"/>
      <c r="SRF72" s="63"/>
      <c r="SRG72" s="103"/>
      <c r="SRH72" s="104"/>
      <c r="SRI72" s="105"/>
      <c r="SRJ72" s="97"/>
      <c r="SRK72" s="79"/>
      <c r="SRL72" s="79"/>
      <c r="SRM72" s="137"/>
      <c r="SRN72" s="96"/>
      <c r="SRO72" s="80"/>
      <c r="SRP72" s="80"/>
      <c r="SRQ72" s="80"/>
      <c r="SRR72" s="102"/>
      <c r="SRS72" s="62"/>
      <c r="SRT72" s="98"/>
      <c r="SRU72" s="97"/>
      <c r="SRV72" s="97"/>
      <c r="SRW72" s="97"/>
      <c r="SRX72" s="104"/>
      <c r="SRY72" s="97"/>
      <c r="SRZ72" s="97"/>
      <c r="SSA72" s="97"/>
      <c r="SSB72" s="145"/>
      <c r="SSC72" s="179"/>
      <c r="SSD72" s="108"/>
      <c r="SSE72" s="63"/>
      <c r="SSF72" s="103"/>
      <c r="SSG72" s="104"/>
      <c r="SSH72" s="105"/>
      <c r="SSI72" s="97"/>
      <c r="SSJ72" s="79"/>
      <c r="SSK72" s="79"/>
      <c r="SSL72" s="137"/>
      <c r="SSM72" s="96"/>
      <c r="SSN72" s="80"/>
      <c r="SSO72" s="80"/>
      <c r="SSP72" s="80"/>
      <c r="SSQ72" s="102"/>
      <c r="SSR72" s="62"/>
      <c r="SSS72" s="98"/>
      <c r="SST72" s="97"/>
      <c r="SSU72" s="97"/>
      <c r="SSV72" s="97"/>
      <c r="SSW72" s="104"/>
      <c r="SSX72" s="97"/>
      <c r="SSY72" s="97"/>
      <c r="SSZ72" s="97"/>
      <c r="STA72" s="145"/>
      <c r="STB72" s="179"/>
      <c r="STC72" s="108"/>
      <c r="STD72" s="63"/>
      <c r="STE72" s="103"/>
      <c r="STF72" s="104"/>
      <c r="STG72" s="105"/>
      <c r="STH72" s="97"/>
      <c r="STI72" s="79"/>
      <c r="STJ72" s="79"/>
      <c r="STK72" s="137"/>
      <c r="STL72" s="96"/>
      <c r="STM72" s="80"/>
      <c r="STN72" s="80"/>
      <c r="STO72" s="80"/>
      <c r="STP72" s="102"/>
      <c r="STQ72" s="62"/>
      <c r="STR72" s="98"/>
      <c r="STS72" s="97"/>
      <c r="STT72" s="97"/>
      <c r="STU72" s="97"/>
      <c r="STV72" s="104"/>
      <c r="STW72" s="97"/>
      <c r="STX72" s="97"/>
      <c r="STY72" s="97"/>
      <c r="STZ72" s="145"/>
      <c r="SUA72" s="179"/>
      <c r="SUB72" s="108"/>
      <c r="SUC72" s="63"/>
      <c r="SUD72" s="103"/>
      <c r="SUE72" s="104"/>
      <c r="SUF72" s="105"/>
      <c r="SUG72" s="97"/>
      <c r="SUH72" s="79"/>
      <c r="SUI72" s="79"/>
      <c r="SUJ72" s="137"/>
      <c r="SUK72" s="96"/>
      <c r="SUL72" s="80"/>
      <c r="SUM72" s="80"/>
      <c r="SUN72" s="80"/>
      <c r="SUO72" s="102"/>
      <c r="SUP72" s="62"/>
      <c r="SUQ72" s="98"/>
      <c r="SUR72" s="97"/>
      <c r="SUS72" s="97"/>
      <c r="SUT72" s="97"/>
      <c r="SUU72" s="104"/>
      <c r="SUV72" s="97"/>
      <c r="SUW72" s="97"/>
      <c r="SUX72" s="97"/>
      <c r="SUY72" s="145"/>
      <c r="SUZ72" s="179"/>
      <c r="SVA72" s="108"/>
      <c r="SVB72" s="63"/>
      <c r="SVC72" s="103"/>
      <c r="SVD72" s="104"/>
      <c r="SVE72" s="105"/>
      <c r="SVF72" s="97"/>
      <c r="SVG72" s="79"/>
      <c r="SVH72" s="79"/>
      <c r="SVI72" s="137"/>
      <c r="SVJ72" s="96"/>
      <c r="SVK72" s="80"/>
      <c r="SVL72" s="80"/>
      <c r="SVM72" s="80"/>
      <c r="SVN72" s="102"/>
      <c r="SVO72" s="62"/>
      <c r="SVP72" s="98"/>
      <c r="SVQ72" s="97"/>
      <c r="SVR72" s="97"/>
      <c r="SVS72" s="97"/>
      <c r="SVT72" s="104"/>
      <c r="SVU72" s="97"/>
      <c r="SVV72" s="97"/>
      <c r="SVW72" s="97"/>
      <c r="SVX72" s="145"/>
      <c r="SVY72" s="179"/>
      <c r="SVZ72" s="108"/>
      <c r="SWA72" s="63"/>
      <c r="SWB72" s="103"/>
      <c r="SWC72" s="104"/>
      <c r="SWD72" s="105"/>
      <c r="SWE72" s="97"/>
      <c r="SWF72" s="79"/>
      <c r="SWG72" s="79"/>
      <c r="SWH72" s="137"/>
      <c r="SWI72" s="96"/>
      <c r="SWJ72" s="80"/>
      <c r="SWK72" s="80"/>
      <c r="SWL72" s="80"/>
      <c r="SWM72" s="102"/>
      <c r="SWN72" s="62"/>
      <c r="SWO72" s="98"/>
      <c r="SWP72" s="97"/>
      <c r="SWQ72" s="97"/>
      <c r="SWR72" s="97"/>
      <c r="SWS72" s="104"/>
      <c r="SWT72" s="97"/>
      <c r="SWU72" s="97"/>
      <c r="SWV72" s="97"/>
      <c r="SWW72" s="145"/>
      <c r="SWX72" s="179"/>
      <c r="SWY72" s="108"/>
      <c r="SWZ72" s="63"/>
      <c r="SXA72" s="103"/>
      <c r="SXB72" s="104"/>
      <c r="SXC72" s="105"/>
      <c r="SXD72" s="97"/>
      <c r="SXE72" s="79"/>
      <c r="SXF72" s="79"/>
      <c r="SXG72" s="137"/>
      <c r="SXH72" s="96"/>
      <c r="SXI72" s="80"/>
      <c r="SXJ72" s="80"/>
      <c r="SXK72" s="80"/>
      <c r="SXL72" s="102"/>
      <c r="SXM72" s="62"/>
      <c r="SXN72" s="98"/>
      <c r="SXO72" s="97"/>
      <c r="SXP72" s="97"/>
      <c r="SXQ72" s="97"/>
      <c r="SXR72" s="104"/>
      <c r="SXS72" s="97"/>
      <c r="SXT72" s="97"/>
      <c r="SXU72" s="97"/>
      <c r="SXV72" s="145"/>
      <c r="SXW72" s="179"/>
      <c r="SXX72" s="108"/>
      <c r="SXY72" s="63"/>
      <c r="SXZ72" s="103"/>
      <c r="SYA72" s="104"/>
      <c r="SYB72" s="105"/>
      <c r="SYC72" s="97"/>
      <c r="SYD72" s="79"/>
      <c r="SYE72" s="79"/>
      <c r="SYF72" s="137"/>
      <c r="SYG72" s="96"/>
      <c r="SYH72" s="80"/>
      <c r="SYI72" s="80"/>
      <c r="SYJ72" s="80"/>
      <c r="SYK72" s="102"/>
      <c r="SYL72" s="62"/>
      <c r="SYM72" s="98"/>
      <c r="SYN72" s="97"/>
      <c r="SYO72" s="97"/>
      <c r="SYP72" s="97"/>
      <c r="SYQ72" s="104"/>
      <c r="SYR72" s="97"/>
      <c r="SYS72" s="97"/>
      <c r="SYT72" s="97"/>
      <c r="SYU72" s="145"/>
      <c r="SYV72" s="179"/>
      <c r="SYW72" s="108"/>
      <c r="SYX72" s="63"/>
      <c r="SYY72" s="103"/>
      <c r="SYZ72" s="104"/>
      <c r="SZA72" s="105"/>
      <c r="SZB72" s="97"/>
      <c r="SZC72" s="79"/>
      <c r="SZD72" s="79"/>
      <c r="SZE72" s="137"/>
      <c r="SZF72" s="96"/>
      <c r="SZG72" s="80"/>
      <c r="SZH72" s="80"/>
      <c r="SZI72" s="80"/>
      <c r="SZJ72" s="102"/>
      <c r="SZK72" s="62"/>
      <c r="SZL72" s="98"/>
      <c r="SZM72" s="97"/>
      <c r="SZN72" s="97"/>
      <c r="SZO72" s="97"/>
      <c r="SZP72" s="104"/>
      <c r="SZQ72" s="97"/>
      <c r="SZR72" s="97"/>
      <c r="SZS72" s="97"/>
      <c r="SZT72" s="145"/>
      <c r="SZU72" s="179"/>
      <c r="SZV72" s="108"/>
      <c r="SZW72" s="63"/>
      <c r="SZX72" s="103"/>
      <c r="SZY72" s="104"/>
      <c r="SZZ72" s="105"/>
      <c r="TAA72" s="97"/>
      <c r="TAB72" s="79"/>
      <c r="TAC72" s="79"/>
      <c r="TAD72" s="137"/>
      <c r="TAE72" s="96"/>
      <c r="TAF72" s="80"/>
      <c r="TAG72" s="80"/>
      <c r="TAH72" s="80"/>
      <c r="TAI72" s="102"/>
      <c r="TAJ72" s="62"/>
      <c r="TAK72" s="98"/>
      <c r="TAL72" s="97"/>
      <c r="TAM72" s="97"/>
      <c r="TAN72" s="97"/>
      <c r="TAO72" s="104"/>
      <c r="TAP72" s="97"/>
      <c r="TAQ72" s="97"/>
      <c r="TAR72" s="97"/>
      <c r="TAS72" s="145"/>
      <c r="TAT72" s="179"/>
      <c r="TAU72" s="108"/>
      <c r="TAV72" s="63"/>
      <c r="TAW72" s="103"/>
      <c r="TAX72" s="104"/>
      <c r="TAY72" s="105"/>
      <c r="TAZ72" s="97"/>
      <c r="TBA72" s="79"/>
      <c r="TBB72" s="79"/>
      <c r="TBC72" s="137"/>
      <c r="TBD72" s="96"/>
      <c r="TBE72" s="80"/>
      <c r="TBF72" s="80"/>
      <c r="TBG72" s="80"/>
      <c r="TBH72" s="102"/>
      <c r="TBI72" s="62"/>
      <c r="TBJ72" s="98"/>
      <c r="TBK72" s="97"/>
      <c r="TBL72" s="97"/>
      <c r="TBM72" s="97"/>
      <c r="TBN72" s="104"/>
      <c r="TBO72" s="97"/>
      <c r="TBP72" s="97"/>
      <c r="TBQ72" s="97"/>
      <c r="TBR72" s="145"/>
      <c r="TBS72" s="179"/>
      <c r="TBT72" s="108"/>
      <c r="TBU72" s="63"/>
      <c r="TBV72" s="103"/>
      <c r="TBW72" s="104"/>
      <c r="TBX72" s="105"/>
      <c r="TBY72" s="97"/>
      <c r="TBZ72" s="79"/>
      <c r="TCA72" s="79"/>
      <c r="TCB72" s="137"/>
      <c r="TCC72" s="96"/>
      <c r="TCD72" s="80"/>
      <c r="TCE72" s="80"/>
      <c r="TCF72" s="80"/>
      <c r="TCG72" s="102"/>
      <c r="TCH72" s="62"/>
      <c r="TCI72" s="98"/>
      <c r="TCJ72" s="97"/>
      <c r="TCK72" s="97"/>
      <c r="TCL72" s="97"/>
      <c r="TCM72" s="104"/>
      <c r="TCN72" s="97"/>
      <c r="TCO72" s="97"/>
      <c r="TCP72" s="97"/>
      <c r="TCQ72" s="145"/>
      <c r="TCR72" s="179"/>
      <c r="TCS72" s="108"/>
      <c r="TCT72" s="63"/>
      <c r="TCU72" s="103"/>
      <c r="TCV72" s="104"/>
      <c r="TCW72" s="105"/>
      <c r="TCX72" s="97"/>
      <c r="TCY72" s="79"/>
      <c r="TCZ72" s="79"/>
      <c r="TDA72" s="137"/>
      <c r="TDB72" s="96"/>
      <c r="TDC72" s="80"/>
      <c r="TDD72" s="80"/>
      <c r="TDE72" s="80"/>
      <c r="TDF72" s="102"/>
      <c r="TDG72" s="62"/>
      <c r="TDH72" s="98"/>
      <c r="TDI72" s="97"/>
      <c r="TDJ72" s="97"/>
      <c r="TDK72" s="97"/>
      <c r="TDL72" s="104"/>
      <c r="TDM72" s="97"/>
      <c r="TDN72" s="97"/>
      <c r="TDO72" s="97"/>
      <c r="TDP72" s="145"/>
      <c r="TDQ72" s="179"/>
      <c r="TDR72" s="108"/>
      <c r="TDS72" s="63"/>
      <c r="TDT72" s="103"/>
      <c r="TDU72" s="104"/>
      <c r="TDV72" s="105"/>
      <c r="TDW72" s="97"/>
      <c r="TDX72" s="79"/>
      <c r="TDY72" s="79"/>
      <c r="TDZ72" s="137"/>
      <c r="TEA72" s="96"/>
      <c r="TEB72" s="80"/>
      <c r="TEC72" s="80"/>
      <c r="TED72" s="80"/>
      <c r="TEE72" s="102"/>
      <c r="TEF72" s="62"/>
      <c r="TEG72" s="98"/>
      <c r="TEH72" s="97"/>
      <c r="TEI72" s="97"/>
      <c r="TEJ72" s="97"/>
      <c r="TEK72" s="104"/>
      <c r="TEL72" s="97"/>
      <c r="TEM72" s="97"/>
      <c r="TEN72" s="97"/>
      <c r="TEO72" s="145"/>
      <c r="TEP72" s="179"/>
      <c r="TEQ72" s="108"/>
      <c r="TER72" s="63"/>
      <c r="TES72" s="103"/>
      <c r="TET72" s="104"/>
      <c r="TEU72" s="105"/>
      <c r="TEV72" s="97"/>
      <c r="TEW72" s="79"/>
      <c r="TEX72" s="79"/>
      <c r="TEY72" s="137"/>
      <c r="TEZ72" s="96"/>
      <c r="TFA72" s="80"/>
      <c r="TFB72" s="80"/>
      <c r="TFC72" s="80"/>
      <c r="TFD72" s="102"/>
      <c r="TFE72" s="62"/>
      <c r="TFF72" s="98"/>
      <c r="TFG72" s="97"/>
      <c r="TFH72" s="97"/>
      <c r="TFI72" s="97"/>
      <c r="TFJ72" s="104"/>
      <c r="TFK72" s="97"/>
      <c r="TFL72" s="97"/>
      <c r="TFM72" s="97"/>
      <c r="TFN72" s="145"/>
      <c r="TFO72" s="179"/>
      <c r="TFP72" s="108"/>
      <c r="TFQ72" s="63"/>
      <c r="TFR72" s="103"/>
      <c r="TFS72" s="104"/>
      <c r="TFT72" s="105"/>
      <c r="TFU72" s="97"/>
      <c r="TFV72" s="79"/>
      <c r="TFW72" s="79"/>
      <c r="TFX72" s="137"/>
      <c r="TFY72" s="96"/>
      <c r="TFZ72" s="80"/>
      <c r="TGA72" s="80"/>
      <c r="TGB72" s="80"/>
      <c r="TGC72" s="102"/>
      <c r="TGD72" s="62"/>
      <c r="TGE72" s="98"/>
      <c r="TGF72" s="97"/>
      <c r="TGG72" s="97"/>
      <c r="TGH72" s="97"/>
      <c r="TGI72" s="104"/>
      <c r="TGJ72" s="97"/>
      <c r="TGK72" s="97"/>
      <c r="TGL72" s="97"/>
      <c r="TGM72" s="145"/>
      <c r="TGN72" s="179"/>
      <c r="TGO72" s="108"/>
      <c r="TGP72" s="63"/>
      <c r="TGQ72" s="103"/>
      <c r="TGR72" s="104"/>
      <c r="TGS72" s="105"/>
      <c r="TGT72" s="97"/>
      <c r="TGU72" s="79"/>
      <c r="TGV72" s="79"/>
      <c r="TGW72" s="137"/>
      <c r="TGX72" s="96"/>
      <c r="TGY72" s="80"/>
      <c r="TGZ72" s="80"/>
      <c r="THA72" s="80"/>
      <c r="THB72" s="102"/>
      <c r="THC72" s="62"/>
      <c r="THD72" s="98"/>
      <c r="THE72" s="97"/>
      <c r="THF72" s="97"/>
      <c r="THG72" s="97"/>
      <c r="THH72" s="104"/>
      <c r="THI72" s="97"/>
      <c r="THJ72" s="97"/>
      <c r="THK72" s="97"/>
      <c r="THL72" s="145"/>
      <c r="THM72" s="179"/>
      <c r="THN72" s="108"/>
      <c r="THO72" s="63"/>
      <c r="THP72" s="103"/>
      <c r="THQ72" s="104"/>
      <c r="THR72" s="105"/>
      <c r="THS72" s="97"/>
      <c r="THT72" s="79"/>
      <c r="THU72" s="79"/>
      <c r="THV72" s="137"/>
      <c r="THW72" s="96"/>
      <c r="THX72" s="80"/>
      <c r="THY72" s="80"/>
      <c r="THZ72" s="80"/>
      <c r="TIA72" s="102"/>
      <c r="TIB72" s="62"/>
      <c r="TIC72" s="98"/>
      <c r="TID72" s="97"/>
      <c r="TIE72" s="97"/>
      <c r="TIF72" s="97"/>
      <c r="TIG72" s="104"/>
      <c r="TIH72" s="97"/>
      <c r="TII72" s="97"/>
      <c r="TIJ72" s="97"/>
      <c r="TIK72" s="145"/>
      <c r="TIL72" s="179"/>
      <c r="TIM72" s="108"/>
      <c r="TIN72" s="63"/>
      <c r="TIO72" s="103"/>
      <c r="TIP72" s="104"/>
      <c r="TIQ72" s="105"/>
      <c r="TIR72" s="97"/>
      <c r="TIS72" s="79"/>
      <c r="TIT72" s="79"/>
      <c r="TIU72" s="137"/>
      <c r="TIV72" s="96"/>
      <c r="TIW72" s="80"/>
      <c r="TIX72" s="80"/>
      <c r="TIY72" s="80"/>
      <c r="TIZ72" s="102"/>
      <c r="TJA72" s="62"/>
      <c r="TJB72" s="98"/>
      <c r="TJC72" s="97"/>
      <c r="TJD72" s="97"/>
      <c r="TJE72" s="97"/>
      <c r="TJF72" s="104"/>
      <c r="TJG72" s="97"/>
      <c r="TJH72" s="97"/>
      <c r="TJI72" s="97"/>
      <c r="TJJ72" s="145"/>
      <c r="TJK72" s="179"/>
      <c r="TJL72" s="108"/>
      <c r="TJM72" s="63"/>
      <c r="TJN72" s="103"/>
      <c r="TJO72" s="104"/>
      <c r="TJP72" s="105"/>
      <c r="TJQ72" s="97"/>
      <c r="TJR72" s="79"/>
      <c r="TJS72" s="79"/>
      <c r="TJT72" s="137"/>
      <c r="TJU72" s="96"/>
      <c r="TJV72" s="80"/>
      <c r="TJW72" s="80"/>
      <c r="TJX72" s="80"/>
      <c r="TJY72" s="102"/>
      <c r="TJZ72" s="62"/>
      <c r="TKA72" s="98"/>
      <c r="TKB72" s="97"/>
      <c r="TKC72" s="97"/>
      <c r="TKD72" s="97"/>
      <c r="TKE72" s="104"/>
      <c r="TKF72" s="97"/>
      <c r="TKG72" s="97"/>
      <c r="TKH72" s="97"/>
      <c r="TKI72" s="145"/>
      <c r="TKJ72" s="179"/>
      <c r="TKK72" s="108"/>
      <c r="TKL72" s="63"/>
      <c r="TKM72" s="103"/>
      <c r="TKN72" s="104"/>
      <c r="TKO72" s="105"/>
      <c r="TKP72" s="97"/>
      <c r="TKQ72" s="79"/>
      <c r="TKR72" s="79"/>
      <c r="TKS72" s="137"/>
      <c r="TKT72" s="96"/>
      <c r="TKU72" s="80"/>
      <c r="TKV72" s="80"/>
      <c r="TKW72" s="80"/>
      <c r="TKX72" s="102"/>
      <c r="TKY72" s="62"/>
      <c r="TKZ72" s="98"/>
      <c r="TLA72" s="97"/>
      <c r="TLB72" s="97"/>
      <c r="TLC72" s="97"/>
      <c r="TLD72" s="104"/>
      <c r="TLE72" s="97"/>
      <c r="TLF72" s="97"/>
      <c r="TLG72" s="97"/>
      <c r="TLH72" s="145"/>
      <c r="TLI72" s="179"/>
      <c r="TLJ72" s="108"/>
      <c r="TLK72" s="63"/>
      <c r="TLL72" s="103"/>
      <c r="TLM72" s="104"/>
      <c r="TLN72" s="105"/>
      <c r="TLO72" s="97"/>
      <c r="TLP72" s="79"/>
      <c r="TLQ72" s="79"/>
      <c r="TLR72" s="137"/>
      <c r="TLS72" s="96"/>
      <c r="TLT72" s="80"/>
      <c r="TLU72" s="80"/>
      <c r="TLV72" s="80"/>
      <c r="TLW72" s="102"/>
      <c r="TLX72" s="62"/>
      <c r="TLY72" s="98"/>
      <c r="TLZ72" s="97"/>
      <c r="TMA72" s="97"/>
      <c r="TMB72" s="97"/>
      <c r="TMC72" s="104"/>
      <c r="TMD72" s="97"/>
      <c r="TME72" s="97"/>
      <c r="TMF72" s="97"/>
      <c r="TMG72" s="145"/>
      <c r="TMH72" s="179"/>
      <c r="TMI72" s="108"/>
      <c r="TMJ72" s="63"/>
      <c r="TMK72" s="103"/>
      <c r="TML72" s="104"/>
      <c r="TMM72" s="105"/>
      <c r="TMN72" s="97"/>
      <c r="TMO72" s="79"/>
      <c r="TMP72" s="79"/>
      <c r="TMQ72" s="137"/>
      <c r="TMR72" s="96"/>
      <c r="TMS72" s="80"/>
      <c r="TMT72" s="80"/>
      <c r="TMU72" s="80"/>
      <c r="TMV72" s="102"/>
      <c r="TMW72" s="62"/>
      <c r="TMX72" s="98"/>
      <c r="TMY72" s="97"/>
      <c r="TMZ72" s="97"/>
      <c r="TNA72" s="97"/>
      <c r="TNB72" s="104"/>
      <c r="TNC72" s="97"/>
      <c r="TND72" s="97"/>
      <c r="TNE72" s="97"/>
      <c r="TNF72" s="145"/>
      <c r="TNG72" s="179"/>
      <c r="TNH72" s="108"/>
      <c r="TNI72" s="63"/>
      <c r="TNJ72" s="103"/>
      <c r="TNK72" s="104"/>
      <c r="TNL72" s="105"/>
      <c r="TNM72" s="97"/>
      <c r="TNN72" s="79"/>
      <c r="TNO72" s="79"/>
      <c r="TNP72" s="137"/>
      <c r="TNQ72" s="96"/>
      <c r="TNR72" s="80"/>
      <c r="TNS72" s="80"/>
      <c r="TNT72" s="80"/>
      <c r="TNU72" s="102"/>
      <c r="TNV72" s="62"/>
      <c r="TNW72" s="98"/>
      <c r="TNX72" s="97"/>
      <c r="TNY72" s="97"/>
      <c r="TNZ72" s="97"/>
      <c r="TOA72" s="104"/>
      <c r="TOB72" s="97"/>
      <c r="TOC72" s="97"/>
      <c r="TOD72" s="97"/>
      <c r="TOE72" s="145"/>
      <c r="TOF72" s="179"/>
      <c r="TOG72" s="108"/>
      <c r="TOH72" s="63"/>
      <c r="TOI72" s="103"/>
      <c r="TOJ72" s="104"/>
      <c r="TOK72" s="105"/>
      <c r="TOL72" s="97"/>
      <c r="TOM72" s="79"/>
      <c r="TON72" s="79"/>
      <c r="TOO72" s="137"/>
      <c r="TOP72" s="96"/>
      <c r="TOQ72" s="80"/>
      <c r="TOR72" s="80"/>
      <c r="TOS72" s="80"/>
      <c r="TOT72" s="102"/>
      <c r="TOU72" s="62"/>
      <c r="TOV72" s="98"/>
      <c r="TOW72" s="97"/>
      <c r="TOX72" s="97"/>
      <c r="TOY72" s="97"/>
      <c r="TOZ72" s="104"/>
      <c r="TPA72" s="97"/>
      <c r="TPB72" s="97"/>
      <c r="TPC72" s="97"/>
      <c r="TPD72" s="145"/>
      <c r="TPE72" s="179"/>
      <c r="TPF72" s="108"/>
      <c r="TPG72" s="63"/>
      <c r="TPH72" s="103"/>
      <c r="TPI72" s="104"/>
      <c r="TPJ72" s="105"/>
      <c r="TPK72" s="97"/>
      <c r="TPL72" s="79"/>
      <c r="TPM72" s="79"/>
      <c r="TPN72" s="137"/>
      <c r="TPO72" s="96"/>
      <c r="TPP72" s="80"/>
      <c r="TPQ72" s="80"/>
      <c r="TPR72" s="80"/>
      <c r="TPS72" s="102"/>
      <c r="TPT72" s="62"/>
      <c r="TPU72" s="98"/>
      <c r="TPV72" s="97"/>
      <c r="TPW72" s="97"/>
      <c r="TPX72" s="97"/>
      <c r="TPY72" s="104"/>
      <c r="TPZ72" s="97"/>
      <c r="TQA72" s="97"/>
      <c r="TQB72" s="97"/>
      <c r="TQC72" s="145"/>
      <c r="TQD72" s="179"/>
      <c r="TQE72" s="108"/>
      <c r="TQF72" s="63"/>
      <c r="TQG72" s="103"/>
      <c r="TQH72" s="104"/>
      <c r="TQI72" s="105"/>
      <c r="TQJ72" s="97"/>
      <c r="TQK72" s="79"/>
      <c r="TQL72" s="79"/>
      <c r="TQM72" s="137"/>
      <c r="TQN72" s="96"/>
      <c r="TQO72" s="80"/>
      <c r="TQP72" s="80"/>
      <c r="TQQ72" s="80"/>
      <c r="TQR72" s="102"/>
      <c r="TQS72" s="62"/>
      <c r="TQT72" s="98"/>
      <c r="TQU72" s="97"/>
      <c r="TQV72" s="97"/>
      <c r="TQW72" s="97"/>
      <c r="TQX72" s="104"/>
      <c r="TQY72" s="97"/>
      <c r="TQZ72" s="97"/>
      <c r="TRA72" s="97"/>
      <c r="TRB72" s="145"/>
      <c r="TRC72" s="179"/>
      <c r="TRD72" s="108"/>
      <c r="TRE72" s="63"/>
      <c r="TRF72" s="103"/>
      <c r="TRG72" s="104"/>
      <c r="TRH72" s="105"/>
      <c r="TRI72" s="97"/>
      <c r="TRJ72" s="79"/>
      <c r="TRK72" s="79"/>
      <c r="TRL72" s="137"/>
      <c r="TRM72" s="96"/>
      <c r="TRN72" s="80"/>
      <c r="TRO72" s="80"/>
      <c r="TRP72" s="80"/>
      <c r="TRQ72" s="102"/>
      <c r="TRR72" s="62"/>
      <c r="TRS72" s="98"/>
      <c r="TRT72" s="97"/>
      <c r="TRU72" s="97"/>
      <c r="TRV72" s="97"/>
      <c r="TRW72" s="104"/>
      <c r="TRX72" s="97"/>
      <c r="TRY72" s="97"/>
      <c r="TRZ72" s="97"/>
      <c r="TSA72" s="145"/>
      <c r="TSB72" s="179"/>
      <c r="TSC72" s="108"/>
      <c r="TSD72" s="63"/>
      <c r="TSE72" s="103"/>
      <c r="TSF72" s="104"/>
      <c r="TSG72" s="105"/>
      <c r="TSH72" s="97"/>
      <c r="TSI72" s="79"/>
      <c r="TSJ72" s="79"/>
      <c r="TSK72" s="137"/>
      <c r="TSL72" s="96"/>
      <c r="TSM72" s="80"/>
      <c r="TSN72" s="80"/>
      <c r="TSO72" s="80"/>
      <c r="TSP72" s="102"/>
      <c r="TSQ72" s="62"/>
      <c r="TSR72" s="98"/>
      <c r="TSS72" s="97"/>
      <c r="TST72" s="97"/>
      <c r="TSU72" s="97"/>
      <c r="TSV72" s="104"/>
      <c r="TSW72" s="97"/>
      <c r="TSX72" s="97"/>
      <c r="TSY72" s="97"/>
      <c r="TSZ72" s="145"/>
      <c r="TTA72" s="179"/>
      <c r="TTB72" s="108"/>
      <c r="TTC72" s="63"/>
      <c r="TTD72" s="103"/>
      <c r="TTE72" s="104"/>
      <c r="TTF72" s="105"/>
      <c r="TTG72" s="97"/>
      <c r="TTH72" s="79"/>
      <c r="TTI72" s="79"/>
      <c r="TTJ72" s="137"/>
      <c r="TTK72" s="96"/>
      <c r="TTL72" s="80"/>
      <c r="TTM72" s="80"/>
      <c r="TTN72" s="80"/>
      <c r="TTO72" s="102"/>
      <c r="TTP72" s="62"/>
      <c r="TTQ72" s="98"/>
      <c r="TTR72" s="97"/>
      <c r="TTS72" s="97"/>
      <c r="TTT72" s="97"/>
      <c r="TTU72" s="104"/>
      <c r="TTV72" s="97"/>
      <c r="TTW72" s="97"/>
      <c r="TTX72" s="97"/>
      <c r="TTY72" s="145"/>
      <c r="TTZ72" s="179"/>
      <c r="TUA72" s="108"/>
      <c r="TUB72" s="63"/>
      <c r="TUC72" s="103"/>
      <c r="TUD72" s="104"/>
      <c r="TUE72" s="105"/>
      <c r="TUF72" s="97"/>
      <c r="TUG72" s="79"/>
      <c r="TUH72" s="79"/>
      <c r="TUI72" s="137"/>
      <c r="TUJ72" s="96"/>
      <c r="TUK72" s="80"/>
      <c r="TUL72" s="80"/>
      <c r="TUM72" s="80"/>
      <c r="TUN72" s="102"/>
      <c r="TUO72" s="62"/>
      <c r="TUP72" s="98"/>
      <c r="TUQ72" s="97"/>
      <c r="TUR72" s="97"/>
      <c r="TUS72" s="97"/>
      <c r="TUT72" s="104"/>
      <c r="TUU72" s="97"/>
      <c r="TUV72" s="97"/>
      <c r="TUW72" s="97"/>
      <c r="TUX72" s="145"/>
      <c r="TUY72" s="179"/>
      <c r="TUZ72" s="108"/>
      <c r="TVA72" s="63"/>
      <c r="TVB72" s="103"/>
      <c r="TVC72" s="104"/>
      <c r="TVD72" s="105"/>
      <c r="TVE72" s="97"/>
      <c r="TVF72" s="79"/>
      <c r="TVG72" s="79"/>
      <c r="TVH72" s="137"/>
      <c r="TVI72" s="96"/>
      <c r="TVJ72" s="80"/>
      <c r="TVK72" s="80"/>
      <c r="TVL72" s="80"/>
      <c r="TVM72" s="102"/>
      <c r="TVN72" s="62"/>
      <c r="TVO72" s="98"/>
      <c r="TVP72" s="97"/>
      <c r="TVQ72" s="97"/>
      <c r="TVR72" s="97"/>
      <c r="TVS72" s="104"/>
      <c r="TVT72" s="97"/>
      <c r="TVU72" s="97"/>
      <c r="TVV72" s="97"/>
      <c r="TVW72" s="145"/>
      <c r="TVX72" s="179"/>
      <c r="TVY72" s="108"/>
      <c r="TVZ72" s="63"/>
      <c r="TWA72" s="103"/>
      <c r="TWB72" s="104"/>
      <c r="TWC72" s="105"/>
      <c r="TWD72" s="97"/>
      <c r="TWE72" s="79"/>
      <c r="TWF72" s="79"/>
      <c r="TWG72" s="137"/>
      <c r="TWH72" s="96"/>
      <c r="TWI72" s="80"/>
      <c r="TWJ72" s="80"/>
      <c r="TWK72" s="80"/>
      <c r="TWL72" s="102"/>
      <c r="TWM72" s="62"/>
      <c r="TWN72" s="98"/>
      <c r="TWO72" s="97"/>
      <c r="TWP72" s="97"/>
      <c r="TWQ72" s="97"/>
      <c r="TWR72" s="104"/>
      <c r="TWS72" s="97"/>
      <c r="TWT72" s="97"/>
      <c r="TWU72" s="97"/>
      <c r="TWV72" s="145"/>
      <c r="TWW72" s="179"/>
      <c r="TWX72" s="108"/>
      <c r="TWY72" s="63"/>
      <c r="TWZ72" s="103"/>
      <c r="TXA72" s="104"/>
      <c r="TXB72" s="105"/>
      <c r="TXC72" s="97"/>
      <c r="TXD72" s="79"/>
      <c r="TXE72" s="79"/>
      <c r="TXF72" s="137"/>
      <c r="TXG72" s="96"/>
      <c r="TXH72" s="80"/>
      <c r="TXI72" s="80"/>
      <c r="TXJ72" s="80"/>
      <c r="TXK72" s="102"/>
      <c r="TXL72" s="62"/>
      <c r="TXM72" s="98"/>
      <c r="TXN72" s="97"/>
      <c r="TXO72" s="97"/>
      <c r="TXP72" s="97"/>
      <c r="TXQ72" s="104"/>
      <c r="TXR72" s="97"/>
      <c r="TXS72" s="97"/>
      <c r="TXT72" s="97"/>
      <c r="TXU72" s="145"/>
      <c r="TXV72" s="179"/>
      <c r="TXW72" s="108"/>
      <c r="TXX72" s="63"/>
      <c r="TXY72" s="103"/>
      <c r="TXZ72" s="104"/>
      <c r="TYA72" s="105"/>
      <c r="TYB72" s="97"/>
      <c r="TYC72" s="79"/>
      <c r="TYD72" s="79"/>
      <c r="TYE72" s="137"/>
      <c r="TYF72" s="96"/>
      <c r="TYG72" s="80"/>
      <c r="TYH72" s="80"/>
      <c r="TYI72" s="80"/>
      <c r="TYJ72" s="102"/>
      <c r="TYK72" s="62"/>
      <c r="TYL72" s="98"/>
      <c r="TYM72" s="97"/>
      <c r="TYN72" s="97"/>
      <c r="TYO72" s="97"/>
      <c r="TYP72" s="104"/>
      <c r="TYQ72" s="97"/>
      <c r="TYR72" s="97"/>
      <c r="TYS72" s="97"/>
      <c r="TYT72" s="145"/>
      <c r="TYU72" s="179"/>
      <c r="TYV72" s="108"/>
      <c r="TYW72" s="63"/>
      <c r="TYX72" s="103"/>
      <c r="TYY72" s="104"/>
      <c r="TYZ72" s="105"/>
      <c r="TZA72" s="97"/>
      <c r="TZB72" s="79"/>
      <c r="TZC72" s="79"/>
      <c r="TZD72" s="137"/>
      <c r="TZE72" s="96"/>
      <c r="TZF72" s="80"/>
      <c r="TZG72" s="80"/>
      <c r="TZH72" s="80"/>
      <c r="TZI72" s="102"/>
      <c r="TZJ72" s="62"/>
      <c r="TZK72" s="98"/>
      <c r="TZL72" s="97"/>
      <c r="TZM72" s="97"/>
      <c r="TZN72" s="97"/>
      <c r="TZO72" s="104"/>
      <c r="TZP72" s="97"/>
      <c r="TZQ72" s="97"/>
      <c r="TZR72" s="97"/>
      <c r="TZS72" s="145"/>
      <c r="TZT72" s="179"/>
      <c r="TZU72" s="108"/>
      <c r="TZV72" s="63"/>
      <c r="TZW72" s="103"/>
      <c r="TZX72" s="104"/>
      <c r="TZY72" s="105"/>
      <c r="TZZ72" s="97"/>
      <c r="UAA72" s="79"/>
      <c r="UAB72" s="79"/>
      <c r="UAC72" s="137"/>
      <c r="UAD72" s="96"/>
      <c r="UAE72" s="80"/>
      <c r="UAF72" s="80"/>
      <c r="UAG72" s="80"/>
      <c r="UAH72" s="102"/>
      <c r="UAI72" s="62"/>
      <c r="UAJ72" s="98"/>
      <c r="UAK72" s="97"/>
      <c r="UAL72" s="97"/>
      <c r="UAM72" s="97"/>
      <c r="UAN72" s="104"/>
      <c r="UAO72" s="97"/>
      <c r="UAP72" s="97"/>
      <c r="UAQ72" s="97"/>
      <c r="UAR72" s="145"/>
      <c r="UAS72" s="179"/>
      <c r="UAT72" s="108"/>
      <c r="UAU72" s="63"/>
      <c r="UAV72" s="103"/>
      <c r="UAW72" s="104"/>
      <c r="UAX72" s="105"/>
      <c r="UAY72" s="97"/>
      <c r="UAZ72" s="79"/>
      <c r="UBA72" s="79"/>
      <c r="UBB72" s="137"/>
      <c r="UBC72" s="96"/>
      <c r="UBD72" s="80"/>
      <c r="UBE72" s="80"/>
      <c r="UBF72" s="80"/>
      <c r="UBG72" s="102"/>
      <c r="UBH72" s="62"/>
      <c r="UBI72" s="98"/>
      <c r="UBJ72" s="97"/>
      <c r="UBK72" s="97"/>
      <c r="UBL72" s="97"/>
      <c r="UBM72" s="104"/>
      <c r="UBN72" s="97"/>
      <c r="UBO72" s="97"/>
      <c r="UBP72" s="97"/>
      <c r="UBQ72" s="145"/>
      <c r="UBR72" s="179"/>
      <c r="UBS72" s="108"/>
      <c r="UBT72" s="63"/>
      <c r="UBU72" s="103"/>
      <c r="UBV72" s="104"/>
      <c r="UBW72" s="105"/>
      <c r="UBX72" s="97"/>
      <c r="UBY72" s="79"/>
      <c r="UBZ72" s="79"/>
      <c r="UCA72" s="137"/>
      <c r="UCB72" s="96"/>
      <c r="UCC72" s="80"/>
      <c r="UCD72" s="80"/>
      <c r="UCE72" s="80"/>
      <c r="UCF72" s="102"/>
      <c r="UCG72" s="62"/>
      <c r="UCH72" s="98"/>
      <c r="UCI72" s="97"/>
      <c r="UCJ72" s="97"/>
      <c r="UCK72" s="97"/>
      <c r="UCL72" s="104"/>
      <c r="UCM72" s="97"/>
      <c r="UCN72" s="97"/>
      <c r="UCO72" s="97"/>
      <c r="UCP72" s="145"/>
      <c r="UCQ72" s="179"/>
      <c r="UCR72" s="108"/>
      <c r="UCS72" s="63"/>
      <c r="UCT72" s="103"/>
      <c r="UCU72" s="104"/>
      <c r="UCV72" s="105"/>
      <c r="UCW72" s="97"/>
      <c r="UCX72" s="79"/>
      <c r="UCY72" s="79"/>
      <c r="UCZ72" s="137"/>
      <c r="UDA72" s="96"/>
      <c r="UDB72" s="80"/>
      <c r="UDC72" s="80"/>
      <c r="UDD72" s="80"/>
      <c r="UDE72" s="102"/>
      <c r="UDF72" s="62"/>
      <c r="UDG72" s="98"/>
      <c r="UDH72" s="97"/>
      <c r="UDI72" s="97"/>
      <c r="UDJ72" s="97"/>
      <c r="UDK72" s="104"/>
      <c r="UDL72" s="97"/>
      <c r="UDM72" s="97"/>
      <c r="UDN72" s="97"/>
      <c r="UDO72" s="145"/>
      <c r="UDP72" s="179"/>
      <c r="UDQ72" s="108"/>
      <c r="UDR72" s="63"/>
      <c r="UDS72" s="103"/>
      <c r="UDT72" s="104"/>
      <c r="UDU72" s="105"/>
      <c r="UDV72" s="97"/>
      <c r="UDW72" s="79"/>
      <c r="UDX72" s="79"/>
      <c r="UDY72" s="137"/>
      <c r="UDZ72" s="96"/>
      <c r="UEA72" s="80"/>
      <c r="UEB72" s="80"/>
      <c r="UEC72" s="80"/>
      <c r="UED72" s="102"/>
      <c r="UEE72" s="62"/>
      <c r="UEF72" s="98"/>
      <c r="UEG72" s="97"/>
      <c r="UEH72" s="97"/>
      <c r="UEI72" s="97"/>
      <c r="UEJ72" s="104"/>
      <c r="UEK72" s="97"/>
      <c r="UEL72" s="97"/>
      <c r="UEM72" s="97"/>
      <c r="UEN72" s="145"/>
      <c r="UEO72" s="179"/>
      <c r="UEP72" s="108"/>
      <c r="UEQ72" s="63"/>
      <c r="UER72" s="103"/>
      <c r="UES72" s="104"/>
      <c r="UET72" s="105"/>
      <c r="UEU72" s="97"/>
      <c r="UEV72" s="79"/>
      <c r="UEW72" s="79"/>
      <c r="UEX72" s="137"/>
      <c r="UEY72" s="96"/>
      <c r="UEZ72" s="80"/>
      <c r="UFA72" s="80"/>
      <c r="UFB72" s="80"/>
      <c r="UFC72" s="102"/>
      <c r="UFD72" s="62"/>
      <c r="UFE72" s="98"/>
      <c r="UFF72" s="97"/>
      <c r="UFG72" s="97"/>
      <c r="UFH72" s="97"/>
      <c r="UFI72" s="104"/>
      <c r="UFJ72" s="97"/>
      <c r="UFK72" s="97"/>
      <c r="UFL72" s="97"/>
      <c r="UFM72" s="145"/>
      <c r="UFN72" s="179"/>
      <c r="UFO72" s="108"/>
      <c r="UFP72" s="63"/>
      <c r="UFQ72" s="103"/>
      <c r="UFR72" s="104"/>
      <c r="UFS72" s="105"/>
      <c r="UFT72" s="97"/>
      <c r="UFU72" s="79"/>
      <c r="UFV72" s="79"/>
      <c r="UFW72" s="137"/>
      <c r="UFX72" s="96"/>
      <c r="UFY72" s="80"/>
      <c r="UFZ72" s="80"/>
      <c r="UGA72" s="80"/>
      <c r="UGB72" s="102"/>
      <c r="UGC72" s="62"/>
      <c r="UGD72" s="98"/>
      <c r="UGE72" s="97"/>
      <c r="UGF72" s="97"/>
      <c r="UGG72" s="97"/>
      <c r="UGH72" s="104"/>
      <c r="UGI72" s="97"/>
      <c r="UGJ72" s="97"/>
      <c r="UGK72" s="97"/>
      <c r="UGL72" s="145"/>
      <c r="UGM72" s="179"/>
      <c r="UGN72" s="108"/>
      <c r="UGO72" s="63"/>
      <c r="UGP72" s="103"/>
      <c r="UGQ72" s="104"/>
      <c r="UGR72" s="105"/>
      <c r="UGS72" s="97"/>
      <c r="UGT72" s="79"/>
      <c r="UGU72" s="79"/>
      <c r="UGV72" s="137"/>
      <c r="UGW72" s="96"/>
      <c r="UGX72" s="80"/>
      <c r="UGY72" s="80"/>
      <c r="UGZ72" s="80"/>
      <c r="UHA72" s="102"/>
      <c r="UHB72" s="62"/>
      <c r="UHC72" s="98"/>
      <c r="UHD72" s="97"/>
      <c r="UHE72" s="97"/>
      <c r="UHF72" s="97"/>
      <c r="UHG72" s="104"/>
      <c r="UHH72" s="97"/>
      <c r="UHI72" s="97"/>
      <c r="UHJ72" s="97"/>
      <c r="UHK72" s="145"/>
      <c r="UHL72" s="179"/>
      <c r="UHM72" s="108"/>
      <c r="UHN72" s="63"/>
      <c r="UHO72" s="103"/>
      <c r="UHP72" s="104"/>
      <c r="UHQ72" s="105"/>
      <c r="UHR72" s="97"/>
      <c r="UHS72" s="79"/>
      <c r="UHT72" s="79"/>
      <c r="UHU72" s="137"/>
      <c r="UHV72" s="96"/>
      <c r="UHW72" s="80"/>
      <c r="UHX72" s="80"/>
      <c r="UHY72" s="80"/>
      <c r="UHZ72" s="102"/>
      <c r="UIA72" s="62"/>
      <c r="UIB72" s="98"/>
      <c r="UIC72" s="97"/>
      <c r="UID72" s="97"/>
      <c r="UIE72" s="97"/>
      <c r="UIF72" s="104"/>
      <c r="UIG72" s="97"/>
      <c r="UIH72" s="97"/>
      <c r="UII72" s="97"/>
      <c r="UIJ72" s="145"/>
      <c r="UIK72" s="179"/>
      <c r="UIL72" s="108"/>
      <c r="UIM72" s="63"/>
      <c r="UIN72" s="103"/>
      <c r="UIO72" s="104"/>
      <c r="UIP72" s="105"/>
      <c r="UIQ72" s="97"/>
      <c r="UIR72" s="79"/>
      <c r="UIS72" s="79"/>
      <c r="UIT72" s="137"/>
      <c r="UIU72" s="96"/>
      <c r="UIV72" s="80"/>
      <c r="UIW72" s="80"/>
      <c r="UIX72" s="80"/>
      <c r="UIY72" s="102"/>
      <c r="UIZ72" s="62"/>
      <c r="UJA72" s="98"/>
      <c r="UJB72" s="97"/>
      <c r="UJC72" s="97"/>
      <c r="UJD72" s="97"/>
      <c r="UJE72" s="104"/>
      <c r="UJF72" s="97"/>
      <c r="UJG72" s="97"/>
      <c r="UJH72" s="97"/>
      <c r="UJI72" s="145"/>
      <c r="UJJ72" s="179"/>
      <c r="UJK72" s="108"/>
      <c r="UJL72" s="63"/>
      <c r="UJM72" s="103"/>
      <c r="UJN72" s="104"/>
      <c r="UJO72" s="105"/>
      <c r="UJP72" s="97"/>
      <c r="UJQ72" s="79"/>
      <c r="UJR72" s="79"/>
      <c r="UJS72" s="137"/>
      <c r="UJT72" s="96"/>
      <c r="UJU72" s="80"/>
      <c r="UJV72" s="80"/>
      <c r="UJW72" s="80"/>
      <c r="UJX72" s="102"/>
      <c r="UJY72" s="62"/>
      <c r="UJZ72" s="98"/>
      <c r="UKA72" s="97"/>
      <c r="UKB72" s="97"/>
      <c r="UKC72" s="97"/>
      <c r="UKD72" s="104"/>
      <c r="UKE72" s="97"/>
      <c r="UKF72" s="97"/>
      <c r="UKG72" s="97"/>
      <c r="UKH72" s="145"/>
      <c r="UKI72" s="179"/>
      <c r="UKJ72" s="108"/>
      <c r="UKK72" s="63"/>
      <c r="UKL72" s="103"/>
      <c r="UKM72" s="104"/>
      <c r="UKN72" s="105"/>
      <c r="UKO72" s="97"/>
      <c r="UKP72" s="79"/>
      <c r="UKQ72" s="79"/>
      <c r="UKR72" s="137"/>
      <c r="UKS72" s="96"/>
      <c r="UKT72" s="80"/>
      <c r="UKU72" s="80"/>
      <c r="UKV72" s="80"/>
      <c r="UKW72" s="102"/>
      <c r="UKX72" s="62"/>
      <c r="UKY72" s="98"/>
      <c r="UKZ72" s="97"/>
      <c r="ULA72" s="97"/>
      <c r="ULB72" s="97"/>
      <c r="ULC72" s="104"/>
      <c r="ULD72" s="97"/>
      <c r="ULE72" s="97"/>
      <c r="ULF72" s="97"/>
      <c r="ULG72" s="145"/>
      <c r="ULH72" s="179"/>
      <c r="ULI72" s="108"/>
      <c r="ULJ72" s="63"/>
      <c r="ULK72" s="103"/>
      <c r="ULL72" s="104"/>
      <c r="ULM72" s="105"/>
      <c r="ULN72" s="97"/>
      <c r="ULO72" s="79"/>
      <c r="ULP72" s="79"/>
      <c r="ULQ72" s="137"/>
      <c r="ULR72" s="96"/>
      <c r="ULS72" s="80"/>
      <c r="ULT72" s="80"/>
      <c r="ULU72" s="80"/>
      <c r="ULV72" s="102"/>
      <c r="ULW72" s="62"/>
      <c r="ULX72" s="98"/>
      <c r="ULY72" s="97"/>
      <c r="ULZ72" s="97"/>
      <c r="UMA72" s="97"/>
      <c r="UMB72" s="104"/>
      <c r="UMC72" s="97"/>
      <c r="UMD72" s="97"/>
      <c r="UME72" s="97"/>
      <c r="UMF72" s="145"/>
      <c r="UMG72" s="179"/>
      <c r="UMH72" s="108"/>
      <c r="UMI72" s="63"/>
      <c r="UMJ72" s="103"/>
      <c r="UMK72" s="104"/>
      <c r="UML72" s="105"/>
      <c r="UMM72" s="97"/>
      <c r="UMN72" s="79"/>
      <c r="UMO72" s="79"/>
      <c r="UMP72" s="137"/>
      <c r="UMQ72" s="96"/>
      <c r="UMR72" s="80"/>
      <c r="UMS72" s="80"/>
      <c r="UMT72" s="80"/>
      <c r="UMU72" s="102"/>
      <c r="UMV72" s="62"/>
      <c r="UMW72" s="98"/>
      <c r="UMX72" s="97"/>
      <c r="UMY72" s="97"/>
      <c r="UMZ72" s="97"/>
      <c r="UNA72" s="104"/>
      <c r="UNB72" s="97"/>
      <c r="UNC72" s="97"/>
      <c r="UND72" s="97"/>
      <c r="UNE72" s="145"/>
      <c r="UNF72" s="179"/>
      <c r="UNG72" s="108"/>
      <c r="UNH72" s="63"/>
      <c r="UNI72" s="103"/>
      <c r="UNJ72" s="104"/>
      <c r="UNK72" s="105"/>
      <c r="UNL72" s="97"/>
      <c r="UNM72" s="79"/>
      <c r="UNN72" s="79"/>
      <c r="UNO72" s="137"/>
      <c r="UNP72" s="96"/>
      <c r="UNQ72" s="80"/>
      <c r="UNR72" s="80"/>
      <c r="UNS72" s="80"/>
      <c r="UNT72" s="102"/>
      <c r="UNU72" s="62"/>
      <c r="UNV72" s="98"/>
      <c r="UNW72" s="97"/>
      <c r="UNX72" s="97"/>
      <c r="UNY72" s="97"/>
      <c r="UNZ72" s="104"/>
      <c r="UOA72" s="97"/>
      <c r="UOB72" s="97"/>
      <c r="UOC72" s="97"/>
      <c r="UOD72" s="145"/>
      <c r="UOE72" s="179"/>
      <c r="UOF72" s="108"/>
      <c r="UOG72" s="63"/>
      <c r="UOH72" s="103"/>
      <c r="UOI72" s="104"/>
      <c r="UOJ72" s="105"/>
      <c r="UOK72" s="97"/>
      <c r="UOL72" s="79"/>
      <c r="UOM72" s="79"/>
      <c r="UON72" s="137"/>
      <c r="UOO72" s="96"/>
      <c r="UOP72" s="80"/>
      <c r="UOQ72" s="80"/>
      <c r="UOR72" s="80"/>
      <c r="UOS72" s="102"/>
      <c r="UOT72" s="62"/>
      <c r="UOU72" s="98"/>
      <c r="UOV72" s="97"/>
      <c r="UOW72" s="97"/>
      <c r="UOX72" s="97"/>
      <c r="UOY72" s="104"/>
      <c r="UOZ72" s="97"/>
      <c r="UPA72" s="97"/>
      <c r="UPB72" s="97"/>
      <c r="UPC72" s="145"/>
      <c r="UPD72" s="179"/>
      <c r="UPE72" s="108"/>
      <c r="UPF72" s="63"/>
      <c r="UPG72" s="103"/>
      <c r="UPH72" s="104"/>
      <c r="UPI72" s="105"/>
      <c r="UPJ72" s="97"/>
      <c r="UPK72" s="79"/>
      <c r="UPL72" s="79"/>
      <c r="UPM72" s="137"/>
      <c r="UPN72" s="96"/>
      <c r="UPO72" s="80"/>
      <c r="UPP72" s="80"/>
      <c r="UPQ72" s="80"/>
      <c r="UPR72" s="102"/>
      <c r="UPS72" s="62"/>
      <c r="UPT72" s="98"/>
      <c r="UPU72" s="97"/>
      <c r="UPV72" s="97"/>
      <c r="UPW72" s="97"/>
      <c r="UPX72" s="104"/>
      <c r="UPY72" s="97"/>
      <c r="UPZ72" s="97"/>
      <c r="UQA72" s="97"/>
      <c r="UQB72" s="145"/>
      <c r="UQC72" s="179"/>
      <c r="UQD72" s="108"/>
      <c r="UQE72" s="63"/>
      <c r="UQF72" s="103"/>
      <c r="UQG72" s="104"/>
      <c r="UQH72" s="105"/>
      <c r="UQI72" s="97"/>
      <c r="UQJ72" s="79"/>
      <c r="UQK72" s="79"/>
      <c r="UQL72" s="137"/>
      <c r="UQM72" s="96"/>
      <c r="UQN72" s="80"/>
      <c r="UQO72" s="80"/>
      <c r="UQP72" s="80"/>
      <c r="UQQ72" s="102"/>
      <c r="UQR72" s="62"/>
      <c r="UQS72" s="98"/>
      <c r="UQT72" s="97"/>
      <c r="UQU72" s="97"/>
      <c r="UQV72" s="97"/>
      <c r="UQW72" s="104"/>
      <c r="UQX72" s="97"/>
      <c r="UQY72" s="97"/>
      <c r="UQZ72" s="97"/>
      <c r="URA72" s="145"/>
      <c r="URB72" s="179"/>
      <c r="URC72" s="108"/>
      <c r="URD72" s="63"/>
      <c r="URE72" s="103"/>
      <c r="URF72" s="104"/>
      <c r="URG72" s="105"/>
      <c r="URH72" s="97"/>
      <c r="URI72" s="79"/>
      <c r="URJ72" s="79"/>
      <c r="URK72" s="137"/>
      <c r="URL72" s="96"/>
      <c r="URM72" s="80"/>
      <c r="URN72" s="80"/>
      <c r="URO72" s="80"/>
      <c r="URP72" s="102"/>
      <c r="URQ72" s="62"/>
      <c r="URR72" s="98"/>
      <c r="URS72" s="97"/>
      <c r="URT72" s="97"/>
      <c r="URU72" s="97"/>
      <c r="URV72" s="104"/>
      <c r="URW72" s="97"/>
      <c r="URX72" s="97"/>
      <c r="URY72" s="97"/>
      <c r="URZ72" s="145"/>
      <c r="USA72" s="179"/>
      <c r="USB72" s="108"/>
      <c r="USC72" s="63"/>
      <c r="USD72" s="103"/>
      <c r="USE72" s="104"/>
      <c r="USF72" s="105"/>
      <c r="USG72" s="97"/>
      <c r="USH72" s="79"/>
      <c r="USI72" s="79"/>
      <c r="USJ72" s="137"/>
      <c r="USK72" s="96"/>
      <c r="USL72" s="80"/>
      <c r="USM72" s="80"/>
      <c r="USN72" s="80"/>
      <c r="USO72" s="102"/>
      <c r="USP72" s="62"/>
      <c r="USQ72" s="98"/>
      <c r="USR72" s="97"/>
      <c r="USS72" s="97"/>
      <c r="UST72" s="97"/>
      <c r="USU72" s="104"/>
      <c r="USV72" s="97"/>
      <c r="USW72" s="97"/>
      <c r="USX72" s="97"/>
      <c r="USY72" s="145"/>
      <c r="USZ72" s="179"/>
      <c r="UTA72" s="108"/>
      <c r="UTB72" s="63"/>
      <c r="UTC72" s="103"/>
      <c r="UTD72" s="104"/>
      <c r="UTE72" s="105"/>
      <c r="UTF72" s="97"/>
      <c r="UTG72" s="79"/>
      <c r="UTH72" s="79"/>
      <c r="UTI72" s="137"/>
      <c r="UTJ72" s="96"/>
      <c r="UTK72" s="80"/>
      <c r="UTL72" s="80"/>
      <c r="UTM72" s="80"/>
      <c r="UTN72" s="102"/>
      <c r="UTO72" s="62"/>
      <c r="UTP72" s="98"/>
      <c r="UTQ72" s="97"/>
      <c r="UTR72" s="97"/>
      <c r="UTS72" s="97"/>
      <c r="UTT72" s="104"/>
      <c r="UTU72" s="97"/>
      <c r="UTV72" s="97"/>
      <c r="UTW72" s="97"/>
      <c r="UTX72" s="145"/>
      <c r="UTY72" s="179"/>
      <c r="UTZ72" s="108"/>
      <c r="UUA72" s="63"/>
      <c r="UUB72" s="103"/>
      <c r="UUC72" s="104"/>
      <c r="UUD72" s="105"/>
      <c r="UUE72" s="97"/>
      <c r="UUF72" s="79"/>
      <c r="UUG72" s="79"/>
      <c r="UUH72" s="137"/>
      <c r="UUI72" s="96"/>
      <c r="UUJ72" s="80"/>
      <c r="UUK72" s="80"/>
      <c r="UUL72" s="80"/>
      <c r="UUM72" s="102"/>
      <c r="UUN72" s="62"/>
      <c r="UUO72" s="98"/>
      <c r="UUP72" s="97"/>
      <c r="UUQ72" s="97"/>
      <c r="UUR72" s="97"/>
      <c r="UUS72" s="104"/>
      <c r="UUT72" s="97"/>
      <c r="UUU72" s="97"/>
      <c r="UUV72" s="97"/>
      <c r="UUW72" s="145"/>
      <c r="UUX72" s="179"/>
      <c r="UUY72" s="108"/>
      <c r="UUZ72" s="63"/>
      <c r="UVA72" s="103"/>
      <c r="UVB72" s="104"/>
      <c r="UVC72" s="105"/>
      <c r="UVD72" s="97"/>
      <c r="UVE72" s="79"/>
      <c r="UVF72" s="79"/>
      <c r="UVG72" s="137"/>
      <c r="UVH72" s="96"/>
      <c r="UVI72" s="80"/>
      <c r="UVJ72" s="80"/>
      <c r="UVK72" s="80"/>
      <c r="UVL72" s="102"/>
      <c r="UVM72" s="62"/>
      <c r="UVN72" s="98"/>
      <c r="UVO72" s="97"/>
      <c r="UVP72" s="97"/>
      <c r="UVQ72" s="97"/>
      <c r="UVR72" s="104"/>
      <c r="UVS72" s="97"/>
      <c r="UVT72" s="97"/>
      <c r="UVU72" s="97"/>
      <c r="UVV72" s="145"/>
      <c r="UVW72" s="179"/>
      <c r="UVX72" s="108"/>
      <c r="UVY72" s="63"/>
      <c r="UVZ72" s="103"/>
      <c r="UWA72" s="104"/>
      <c r="UWB72" s="105"/>
      <c r="UWC72" s="97"/>
      <c r="UWD72" s="79"/>
      <c r="UWE72" s="79"/>
      <c r="UWF72" s="137"/>
      <c r="UWG72" s="96"/>
      <c r="UWH72" s="80"/>
      <c r="UWI72" s="80"/>
      <c r="UWJ72" s="80"/>
      <c r="UWK72" s="102"/>
      <c r="UWL72" s="62"/>
      <c r="UWM72" s="98"/>
      <c r="UWN72" s="97"/>
      <c r="UWO72" s="97"/>
      <c r="UWP72" s="97"/>
      <c r="UWQ72" s="104"/>
      <c r="UWR72" s="97"/>
      <c r="UWS72" s="97"/>
      <c r="UWT72" s="97"/>
      <c r="UWU72" s="145"/>
      <c r="UWV72" s="179"/>
      <c r="UWW72" s="108"/>
      <c r="UWX72" s="63"/>
      <c r="UWY72" s="103"/>
      <c r="UWZ72" s="104"/>
      <c r="UXA72" s="105"/>
      <c r="UXB72" s="97"/>
      <c r="UXC72" s="79"/>
      <c r="UXD72" s="79"/>
      <c r="UXE72" s="137"/>
      <c r="UXF72" s="96"/>
      <c r="UXG72" s="80"/>
      <c r="UXH72" s="80"/>
      <c r="UXI72" s="80"/>
      <c r="UXJ72" s="102"/>
      <c r="UXK72" s="62"/>
      <c r="UXL72" s="98"/>
      <c r="UXM72" s="97"/>
      <c r="UXN72" s="97"/>
      <c r="UXO72" s="97"/>
      <c r="UXP72" s="104"/>
      <c r="UXQ72" s="97"/>
      <c r="UXR72" s="97"/>
      <c r="UXS72" s="97"/>
      <c r="UXT72" s="145"/>
      <c r="UXU72" s="179"/>
      <c r="UXV72" s="108"/>
      <c r="UXW72" s="63"/>
      <c r="UXX72" s="103"/>
      <c r="UXY72" s="104"/>
      <c r="UXZ72" s="105"/>
      <c r="UYA72" s="97"/>
      <c r="UYB72" s="79"/>
      <c r="UYC72" s="79"/>
      <c r="UYD72" s="137"/>
      <c r="UYE72" s="96"/>
      <c r="UYF72" s="80"/>
      <c r="UYG72" s="80"/>
      <c r="UYH72" s="80"/>
      <c r="UYI72" s="102"/>
      <c r="UYJ72" s="62"/>
      <c r="UYK72" s="98"/>
      <c r="UYL72" s="97"/>
      <c r="UYM72" s="97"/>
      <c r="UYN72" s="97"/>
      <c r="UYO72" s="104"/>
      <c r="UYP72" s="97"/>
      <c r="UYQ72" s="97"/>
      <c r="UYR72" s="97"/>
      <c r="UYS72" s="145"/>
      <c r="UYT72" s="179"/>
      <c r="UYU72" s="108"/>
      <c r="UYV72" s="63"/>
      <c r="UYW72" s="103"/>
      <c r="UYX72" s="104"/>
      <c r="UYY72" s="105"/>
      <c r="UYZ72" s="97"/>
      <c r="UZA72" s="79"/>
      <c r="UZB72" s="79"/>
      <c r="UZC72" s="137"/>
      <c r="UZD72" s="96"/>
      <c r="UZE72" s="80"/>
      <c r="UZF72" s="80"/>
      <c r="UZG72" s="80"/>
      <c r="UZH72" s="102"/>
      <c r="UZI72" s="62"/>
      <c r="UZJ72" s="98"/>
      <c r="UZK72" s="97"/>
      <c r="UZL72" s="97"/>
      <c r="UZM72" s="97"/>
      <c r="UZN72" s="104"/>
      <c r="UZO72" s="97"/>
      <c r="UZP72" s="97"/>
      <c r="UZQ72" s="97"/>
      <c r="UZR72" s="145"/>
      <c r="UZS72" s="179"/>
      <c r="UZT72" s="108"/>
      <c r="UZU72" s="63"/>
      <c r="UZV72" s="103"/>
      <c r="UZW72" s="104"/>
      <c r="UZX72" s="105"/>
      <c r="UZY72" s="97"/>
      <c r="UZZ72" s="79"/>
      <c r="VAA72" s="79"/>
      <c r="VAB72" s="137"/>
      <c r="VAC72" s="96"/>
      <c r="VAD72" s="80"/>
      <c r="VAE72" s="80"/>
      <c r="VAF72" s="80"/>
      <c r="VAG72" s="102"/>
      <c r="VAH72" s="62"/>
      <c r="VAI72" s="98"/>
      <c r="VAJ72" s="97"/>
      <c r="VAK72" s="97"/>
      <c r="VAL72" s="97"/>
      <c r="VAM72" s="104"/>
      <c r="VAN72" s="97"/>
      <c r="VAO72" s="97"/>
      <c r="VAP72" s="97"/>
      <c r="VAQ72" s="145"/>
      <c r="VAR72" s="179"/>
      <c r="VAS72" s="108"/>
      <c r="VAT72" s="63"/>
      <c r="VAU72" s="103"/>
      <c r="VAV72" s="104"/>
      <c r="VAW72" s="105"/>
      <c r="VAX72" s="97"/>
      <c r="VAY72" s="79"/>
      <c r="VAZ72" s="79"/>
      <c r="VBA72" s="137"/>
      <c r="VBB72" s="96"/>
      <c r="VBC72" s="80"/>
      <c r="VBD72" s="80"/>
      <c r="VBE72" s="80"/>
      <c r="VBF72" s="102"/>
      <c r="VBG72" s="62"/>
      <c r="VBH72" s="98"/>
      <c r="VBI72" s="97"/>
      <c r="VBJ72" s="97"/>
      <c r="VBK72" s="97"/>
      <c r="VBL72" s="104"/>
      <c r="VBM72" s="97"/>
      <c r="VBN72" s="97"/>
      <c r="VBO72" s="97"/>
      <c r="VBP72" s="145"/>
      <c r="VBQ72" s="179"/>
      <c r="VBR72" s="108"/>
      <c r="VBS72" s="63"/>
      <c r="VBT72" s="103"/>
      <c r="VBU72" s="104"/>
      <c r="VBV72" s="105"/>
      <c r="VBW72" s="97"/>
      <c r="VBX72" s="79"/>
      <c r="VBY72" s="79"/>
      <c r="VBZ72" s="137"/>
      <c r="VCA72" s="96"/>
      <c r="VCB72" s="80"/>
      <c r="VCC72" s="80"/>
      <c r="VCD72" s="80"/>
      <c r="VCE72" s="102"/>
      <c r="VCF72" s="62"/>
      <c r="VCG72" s="98"/>
      <c r="VCH72" s="97"/>
      <c r="VCI72" s="97"/>
      <c r="VCJ72" s="97"/>
      <c r="VCK72" s="104"/>
      <c r="VCL72" s="97"/>
      <c r="VCM72" s="97"/>
      <c r="VCN72" s="97"/>
      <c r="VCO72" s="145"/>
      <c r="VCP72" s="179"/>
      <c r="VCQ72" s="108"/>
      <c r="VCR72" s="63"/>
      <c r="VCS72" s="103"/>
      <c r="VCT72" s="104"/>
      <c r="VCU72" s="105"/>
      <c r="VCV72" s="97"/>
      <c r="VCW72" s="79"/>
      <c r="VCX72" s="79"/>
      <c r="VCY72" s="137"/>
      <c r="VCZ72" s="96"/>
      <c r="VDA72" s="80"/>
      <c r="VDB72" s="80"/>
      <c r="VDC72" s="80"/>
      <c r="VDD72" s="102"/>
      <c r="VDE72" s="62"/>
      <c r="VDF72" s="98"/>
      <c r="VDG72" s="97"/>
      <c r="VDH72" s="97"/>
      <c r="VDI72" s="97"/>
      <c r="VDJ72" s="104"/>
      <c r="VDK72" s="97"/>
      <c r="VDL72" s="97"/>
      <c r="VDM72" s="97"/>
      <c r="VDN72" s="145"/>
      <c r="VDO72" s="179"/>
      <c r="VDP72" s="108"/>
      <c r="VDQ72" s="63"/>
      <c r="VDR72" s="103"/>
      <c r="VDS72" s="104"/>
      <c r="VDT72" s="105"/>
      <c r="VDU72" s="97"/>
      <c r="VDV72" s="79"/>
      <c r="VDW72" s="79"/>
      <c r="VDX72" s="137"/>
      <c r="VDY72" s="96"/>
      <c r="VDZ72" s="80"/>
      <c r="VEA72" s="80"/>
      <c r="VEB72" s="80"/>
      <c r="VEC72" s="102"/>
      <c r="VED72" s="62"/>
      <c r="VEE72" s="98"/>
      <c r="VEF72" s="97"/>
      <c r="VEG72" s="97"/>
      <c r="VEH72" s="97"/>
      <c r="VEI72" s="104"/>
      <c r="VEJ72" s="97"/>
      <c r="VEK72" s="97"/>
      <c r="VEL72" s="97"/>
      <c r="VEM72" s="145"/>
      <c r="VEN72" s="179"/>
      <c r="VEO72" s="108"/>
      <c r="VEP72" s="63"/>
      <c r="VEQ72" s="103"/>
      <c r="VER72" s="104"/>
      <c r="VES72" s="105"/>
      <c r="VET72" s="97"/>
      <c r="VEU72" s="79"/>
      <c r="VEV72" s="79"/>
      <c r="VEW72" s="137"/>
      <c r="VEX72" s="96"/>
      <c r="VEY72" s="80"/>
      <c r="VEZ72" s="80"/>
      <c r="VFA72" s="80"/>
      <c r="VFB72" s="102"/>
      <c r="VFC72" s="62"/>
      <c r="VFD72" s="98"/>
      <c r="VFE72" s="97"/>
      <c r="VFF72" s="97"/>
      <c r="VFG72" s="97"/>
      <c r="VFH72" s="104"/>
      <c r="VFI72" s="97"/>
      <c r="VFJ72" s="97"/>
      <c r="VFK72" s="97"/>
      <c r="VFL72" s="145"/>
      <c r="VFM72" s="179"/>
      <c r="VFN72" s="108"/>
      <c r="VFO72" s="63"/>
      <c r="VFP72" s="103"/>
      <c r="VFQ72" s="104"/>
      <c r="VFR72" s="105"/>
      <c r="VFS72" s="97"/>
      <c r="VFT72" s="79"/>
      <c r="VFU72" s="79"/>
      <c r="VFV72" s="137"/>
      <c r="VFW72" s="96"/>
      <c r="VFX72" s="80"/>
      <c r="VFY72" s="80"/>
      <c r="VFZ72" s="80"/>
      <c r="VGA72" s="102"/>
      <c r="VGB72" s="62"/>
      <c r="VGC72" s="98"/>
      <c r="VGD72" s="97"/>
      <c r="VGE72" s="97"/>
      <c r="VGF72" s="97"/>
      <c r="VGG72" s="104"/>
      <c r="VGH72" s="97"/>
      <c r="VGI72" s="97"/>
      <c r="VGJ72" s="97"/>
      <c r="VGK72" s="145"/>
      <c r="VGL72" s="179"/>
      <c r="VGM72" s="108"/>
      <c r="VGN72" s="63"/>
      <c r="VGO72" s="103"/>
      <c r="VGP72" s="104"/>
      <c r="VGQ72" s="105"/>
      <c r="VGR72" s="97"/>
      <c r="VGS72" s="79"/>
      <c r="VGT72" s="79"/>
      <c r="VGU72" s="137"/>
      <c r="VGV72" s="96"/>
      <c r="VGW72" s="80"/>
      <c r="VGX72" s="80"/>
      <c r="VGY72" s="80"/>
      <c r="VGZ72" s="102"/>
      <c r="VHA72" s="62"/>
      <c r="VHB72" s="98"/>
      <c r="VHC72" s="97"/>
      <c r="VHD72" s="97"/>
      <c r="VHE72" s="97"/>
      <c r="VHF72" s="104"/>
      <c r="VHG72" s="97"/>
      <c r="VHH72" s="97"/>
      <c r="VHI72" s="97"/>
      <c r="VHJ72" s="145"/>
      <c r="VHK72" s="179"/>
      <c r="VHL72" s="108"/>
      <c r="VHM72" s="63"/>
      <c r="VHN72" s="103"/>
      <c r="VHO72" s="104"/>
      <c r="VHP72" s="105"/>
      <c r="VHQ72" s="97"/>
      <c r="VHR72" s="79"/>
      <c r="VHS72" s="79"/>
      <c r="VHT72" s="137"/>
      <c r="VHU72" s="96"/>
      <c r="VHV72" s="80"/>
      <c r="VHW72" s="80"/>
      <c r="VHX72" s="80"/>
      <c r="VHY72" s="102"/>
      <c r="VHZ72" s="62"/>
      <c r="VIA72" s="98"/>
      <c r="VIB72" s="97"/>
      <c r="VIC72" s="97"/>
      <c r="VID72" s="97"/>
      <c r="VIE72" s="104"/>
      <c r="VIF72" s="97"/>
      <c r="VIG72" s="97"/>
      <c r="VIH72" s="97"/>
      <c r="VII72" s="145"/>
      <c r="VIJ72" s="179"/>
      <c r="VIK72" s="108"/>
      <c r="VIL72" s="63"/>
      <c r="VIM72" s="103"/>
      <c r="VIN72" s="104"/>
      <c r="VIO72" s="105"/>
      <c r="VIP72" s="97"/>
      <c r="VIQ72" s="79"/>
      <c r="VIR72" s="79"/>
      <c r="VIS72" s="137"/>
      <c r="VIT72" s="96"/>
      <c r="VIU72" s="80"/>
      <c r="VIV72" s="80"/>
      <c r="VIW72" s="80"/>
      <c r="VIX72" s="102"/>
      <c r="VIY72" s="62"/>
      <c r="VIZ72" s="98"/>
      <c r="VJA72" s="97"/>
      <c r="VJB72" s="97"/>
      <c r="VJC72" s="97"/>
      <c r="VJD72" s="104"/>
      <c r="VJE72" s="97"/>
      <c r="VJF72" s="97"/>
      <c r="VJG72" s="97"/>
      <c r="VJH72" s="145"/>
      <c r="VJI72" s="179"/>
      <c r="VJJ72" s="108"/>
      <c r="VJK72" s="63"/>
      <c r="VJL72" s="103"/>
      <c r="VJM72" s="104"/>
      <c r="VJN72" s="105"/>
      <c r="VJO72" s="97"/>
      <c r="VJP72" s="79"/>
      <c r="VJQ72" s="79"/>
      <c r="VJR72" s="137"/>
      <c r="VJS72" s="96"/>
      <c r="VJT72" s="80"/>
      <c r="VJU72" s="80"/>
      <c r="VJV72" s="80"/>
      <c r="VJW72" s="102"/>
      <c r="VJX72" s="62"/>
      <c r="VJY72" s="98"/>
      <c r="VJZ72" s="97"/>
      <c r="VKA72" s="97"/>
      <c r="VKB72" s="97"/>
      <c r="VKC72" s="104"/>
      <c r="VKD72" s="97"/>
      <c r="VKE72" s="97"/>
      <c r="VKF72" s="97"/>
      <c r="VKG72" s="145"/>
      <c r="VKH72" s="179"/>
      <c r="VKI72" s="108"/>
      <c r="VKJ72" s="63"/>
      <c r="VKK72" s="103"/>
      <c r="VKL72" s="104"/>
      <c r="VKM72" s="105"/>
      <c r="VKN72" s="97"/>
      <c r="VKO72" s="79"/>
      <c r="VKP72" s="79"/>
      <c r="VKQ72" s="137"/>
      <c r="VKR72" s="96"/>
      <c r="VKS72" s="80"/>
      <c r="VKT72" s="80"/>
      <c r="VKU72" s="80"/>
      <c r="VKV72" s="102"/>
      <c r="VKW72" s="62"/>
      <c r="VKX72" s="98"/>
      <c r="VKY72" s="97"/>
      <c r="VKZ72" s="97"/>
      <c r="VLA72" s="97"/>
      <c r="VLB72" s="104"/>
      <c r="VLC72" s="97"/>
      <c r="VLD72" s="97"/>
      <c r="VLE72" s="97"/>
      <c r="VLF72" s="145"/>
      <c r="VLG72" s="179"/>
      <c r="VLH72" s="108"/>
      <c r="VLI72" s="63"/>
      <c r="VLJ72" s="103"/>
      <c r="VLK72" s="104"/>
      <c r="VLL72" s="105"/>
      <c r="VLM72" s="97"/>
      <c r="VLN72" s="79"/>
      <c r="VLO72" s="79"/>
      <c r="VLP72" s="137"/>
      <c r="VLQ72" s="96"/>
      <c r="VLR72" s="80"/>
      <c r="VLS72" s="80"/>
      <c r="VLT72" s="80"/>
      <c r="VLU72" s="102"/>
      <c r="VLV72" s="62"/>
      <c r="VLW72" s="98"/>
      <c r="VLX72" s="97"/>
      <c r="VLY72" s="97"/>
      <c r="VLZ72" s="97"/>
      <c r="VMA72" s="104"/>
      <c r="VMB72" s="97"/>
      <c r="VMC72" s="97"/>
      <c r="VMD72" s="97"/>
      <c r="VME72" s="145"/>
      <c r="VMF72" s="179"/>
      <c r="VMG72" s="108"/>
      <c r="VMH72" s="63"/>
      <c r="VMI72" s="103"/>
      <c r="VMJ72" s="104"/>
      <c r="VMK72" s="105"/>
      <c r="VML72" s="97"/>
      <c r="VMM72" s="79"/>
      <c r="VMN72" s="79"/>
      <c r="VMO72" s="137"/>
      <c r="VMP72" s="96"/>
      <c r="VMQ72" s="80"/>
      <c r="VMR72" s="80"/>
      <c r="VMS72" s="80"/>
      <c r="VMT72" s="102"/>
      <c r="VMU72" s="62"/>
      <c r="VMV72" s="98"/>
      <c r="VMW72" s="97"/>
      <c r="VMX72" s="97"/>
      <c r="VMY72" s="97"/>
      <c r="VMZ72" s="104"/>
      <c r="VNA72" s="97"/>
      <c r="VNB72" s="97"/>
      <c r="VNC72" s="97"/>
      <c r="VND72" s="145"/>
      <c r="VNE72" s="179"/>
      <c r="VNF72" s="108"/>
      <c r="VNG72" s="63"/>
      <c r="VNH72" s="103"/>
      <c r="VNI72" s="104"/>
      <c r="VNJ72" s="105"/>
      <c r="VNK72" s="97"/>
      <c r="VNL72" s="79"/>
      <c r="VNM72" s="79"/>
      <c r="VNN72" s="137"/>
      <c r="VNO72" s="96"/>
      <c r="VNP72" s="80"/>
      <c r="VNQ72" s="80"/>
      <c r="VNR72" s="80"/>
      <c r="VNS72" s="102"/>
      <c r="VNT72" s="62"/>
      <c r="VNU72" s="98"/>
      <c r="VNV72" s="97"/>
      <c r="VNW72" s="97"/>
      <c r="VNX72" s="97"/>
      <c r="VNY72" s="104"/>
      <c r="VNZ72" s="97"/>
      <c r="VOA72" s="97"/>
      <c r="VOB72" s="97"/>
      <c r="VOC72" s="145"/>
      <c r="VOD72" s="179"/>
      <c r="VOE72" s="108"/>
      <c r="VOF72" s="63"/>
      <c r="VOG72" s="103"/>
      <c r="VOH72" s="104"/>
      <c r="VOI72" s="105"/>
      <c r="VOJ72" s="97"/>
      <c r="VOK72" s="79"/>
      <c r="VOL72" s="79"/>
      <c r="VOM72" s="137"/>
      <c r="VON72" s="96"/>
      <c r="VOO72" s="80"/>
      <c r="VOP72" s="80"/>
      <c r="VOQ72" s="80"/>
      <c r="VOR72" s="102"/>
      <c r="VOS72" s="62"/>
      <c r="VOT72" s="98"/>
      <c r="VOU72" s="97"/>
      <c r="VOV72" s="97"/>
      <c r="VOW72" s="97"/>
      <c r="VOX72" s="104"/>
      <c r="VOY72" s="97"/>
      <c r="VOZ72" s="97"/>
      <c r="VPA72" s="97"/>
      <c r="VPB72" s="145"/>
      <c r="VPC72" s="179"/>
      <c r="VPD72" s="108"/>
      <c r="VPE72" s="63"/>
      <c r="VPF72" s="103"/>
      <c r="VPG72" s="104"/>
      <c r="VPH72" s="105"/>
      <c r="VPI72" s="97"/>
      <c r="VPJ72" s="79"/>
      <c r="VPK72" s="79"/>
      <c r="VPL72" s="137"/>
      <c r="VPM72" s="96"/>
      <c r="VPN72" s="80"/>
      <c r="VPO72" s="80"/>
      <c r="VPP72" s="80"/>
      <c r="VPQ72" s="102"/>
      <c r="VPR72" s="62"/>
      <c r="VPS72" s="98"/>
      <c r="VPT72" s="97"/>
      <c r="VPU72" s="97"/>
      <c r="VPV72" s="97"/>
      <c r="VPW72" s="104"/>
      <c r="VPX72" s="97"/>
      <c r="VPY72" s="97"/>
      <c r="VPZ72" s="97"/>
      <c r="VQA72" s="145"/>
      <c r="VQB72" s="179"/>
      <c r="VQC72" s="108"/>
      <c r="VQD72" s="63"/>
      <c r="VQE72" s="103"/>
      <c r="VQF72" s="104"/>
      <c r="VQG72" s="105"/>
      <c r="VQH72" s="97"/>
      <c r="VQI72" s="79"/>
      <c r="VQJ72" s="79"/>
      <c r="VQK72" s="137"/>
      <c r="VQL72" s="96"/>
      <c r="VQM72" s="80"/>
      <c r="VQN72" s="80"/>
      <c r="VQO72" s="80"/>
      <c r="VQP72" s="102"/>
      <c r="VQQ72" s="62"/>
      <c r="VQR72" s="98"/>
      <c r="VQS72" s="97"/>
      <c r="VQT72" s="97"/>
      <c r="VQU72" s="97"/>
      <c r="VQV72" s="104"/>
      <c r="VQW72" s="97"/>
      <c r="VQX72" s="97"/>
      <c r="VQY72" s="97"/>
      <c r="VQZ72" s="145"/>
      <c r="VRA72" s="179"/>
      <c r="VRB72" s="108"/>
      <c r="VRC72" s="63"/>
      <c r="VRD72" s="103"/>
      <c r="VRE72" s="104"/>
      <c r="VRF72" s="105"/>
      <c r="VRG72" s="97"/>
      <c r="VRH72" s="79"/>
      <c r="VRI72" s="79"/>
      <c r="VRJ72" s="137"/>
      <c r="VRK72" s="96"/>
      <c r="VRL72" s="80"/>
      <c r="VRM72" s="80"/>
      <c r="VRN72" s="80"/>
      <c r="VRO72" s="102"/>
      <c r="VRP72" s="62"/>
      <c r="VRQ72" s="98"/>
      <c r="VRR72" s="97"/>
      <c r="VRS72" s="97"/>
      <c r="VRT72" s="97"/>
      <c r="VRU72" s="104"/>
      <c r="VRV72" s="97"/>
      <c r="VRW72" s="97"/>
      <c r="VRX72" s="97"/>
      <c r="VRY72" s="145"/>
      <c r="VRZ72" s="179"/>
      <c r="VSA72" s="108"/>
      <c r="VSB72" s="63"/>
      <c r="VSC72" s="103"/>
      <c r="VSD72" s="104"/>
      <c r="VSE72" s="105"/>
      <c r="VSF72" s="97"/>
      <c r="VSG72" s="79"/>
      <c r="VSH72" s="79"/>
      <c r="VSI72" s="137"/>
      <c r="VSJ72" s="96"/>
      <c r="VSK72" s="80"/>
      <c r="VSL72" s="80"/>
      <c r="VSM72" s="80"/>
      <c r="VSN72" s="102"/>
      <c r="VSO72" s="62"/>
      <c r="VSP72" s="98"/>
      <c r="VSQ72" s="97"/>
      <c r="VSR72" s="97"/>
      <c r="VSS72" s="97"/>
      <c r="VST72" s="104"/>
      <c r="VSU72" s="97"/>
      <c r="VSV72" s="97"/>
      <c r="VSW72" s="97"/>
      <c r="VSX72" s="145"/>
      <c r="VSY72" s="179"/>
      <c r="VSZ72" s="108"/>
      <c r="VTA72" s="63"/>
      <c r="VTB72" s="103"/>
      <c r="VTC72" s="104"/>
      <c r="VTD72" s="105"/>
      <c r="VTE72" s="97"/>
      <c r="VTF72" s="79"/>
      <c r="VTG72" s="79"/>
      <c r="VTH72" s="137"/>
      <c r="VTI72" s="96"/>
      <c r="VTJ72" s="80"/>
      <c r="VTK72" s="80"/>
      <c r="VTL72" s="80"/>
      <c r="VTM72" s="102"/>
      <c r="VTN72" s="62"/>
      <c r="VTO72" s="98"/>
      <c r="VTP72" s="97"/>
      <c r="VTQ72" s="97"/>
      <c r="VTR72" s="97"/>
      <c r="VTS72" s="104"/>
      <c r="VTT72" s="97"/>
      <c r="VTU72" s="97"/>
      <c r="VTV72" s="97"/>
      <c r="VTW72" s="145"/>
      <c r="VTX72" s="179"/>
      <c r="VTY72" s="108"/>
      <c r="VTZ72" s="63"/>
      <c r="VUA72" s="103"/>
      <c r="VUB72" s="104"/>
      <c r="VUC72" s="105"/>
      <c r="VUD72" s="97"/>
      <c r="VUE72" s="79"/>
      <c r="VUF72" s="79"/>
      <c r="VUG72" s="137"/>
      <c r="VUH72" s="96"/>
      <c r="VUI72" s="80"/>
      <c r="VUJ72" s="80"/>
      <c r="VUK72" s="80"/>
      <c r="VUL72" s="102"/>
      <c r="VUM72" s="62"/>
      <c r="VUN72" s="98"/>
      <c r="VUO72" s="97"/>
      <c r="VUP72" s="97"/>
      <c r="VUQ72" s="97"/>
      <c r="VUR72" s="104"/>
      <c r="VUS72" s="97"/>
      <c r="VUT72" s="97"/>
      <c r="VUU72" s="97"/>
      <c r="VUV72" s="145"/>
      <c r="VUW72" s="179"/>
      <c r="VUX72" s="108"/>
      <c r="VUY72" s="63"/>
      <c r="VUZ72" s="103"/>
      <c r="VVA72" s="104"/>
      <c r="VVB72" s="105"/>
      <c r="VVC72" s="97"/>
      <c r="VVD72" s="79"/>
      <c r="VVE72" s="79"/>
      <c r="VVF72" s="137"/>
      <c r="VVG72" s="96"/>
      <c r="VVH72" s="80"/>
      <c r="VVI72" s="80"/>
      <c r="VVJ72" s="80"/>
      <c r="VVK72" s="102"/>
      <c r="VVL72" s="62"/>
      <c r="VVM72" s="98"/>
      <c r="VVN72" s="97"/>
      <c r="VVO72" s="97"/>
      <c r="VVP72" s="97"/>
      <c r="VVQ72" s="104"/>
      <c r="VVR72" s="97"/>
      <c r="VVS72" s="97"/>
      <c r="VVT72" s="97"/>
      <c r="VVU72" s="145"/>
      <c r="VVV72" s="179"/>
      <c r="VVW72" s="108"/>
      <c r="VVX72" s="63"/>
      <c r="VVY72" s="103"/>
      <c r="VVZ72" s="104"/>
      <c r="VWA72" s="105"/>
      <c r="VWB72" s="97"/>
      <c r="VWC72" s="79"/>
      <c r="VWD72" s="79"/>
      <c r="VWE72" s="137"/>
      <c r="VWF72" s="96"/>
      <c r="VWG72" s="80"/>
      <c r="VWH72" s="80"/>
      <c r="VWI72" s="80"/>
      <c r="VWJ72" s="102"/>
      <c r="VWK72" s="62"/>
      <c r="VWL72" s="98"/>
      <c r="VWM72" s="97"/>
      <c r="VWN72" s="97"/>
      <c r="VWO72" s="97"/>
      <c r="VWP72" s="104"/>
      <c r="VWQ72" s="97"/>
      <c r="VWR72" s="97"/>
      <c r="VWS72" s="97"/>
      <c r="VWT72" s="145"/>
      <c r="VWU72" s="179"/>
      <c r="VWV72" s="108"/>
      <c r="VWW72" s="63"/>
      <c r="VWX72" s="103"/>
      <c r="VWY72" s="104"/>
      <c r="VWZ72" s="105"/>
      <c r="VXA72" s="97"/>
      <c r="VXB72" s="79"/>
      <c r="VXC72" s="79"/>
      <c r="VXD72" s="137"/>
      <c r="VXE72" s="96"/>
      <c r="VXF72" s="80"/>
      <c r="VXG72" s="80"/>
      <c r="VXH72" s="80"/>
      <c r="VXI72" s="102"/>
      <c r="VXJ72" s="62"/>
      <c r="VXK72" s="98"/>
      <c r="VXL72" s="97"/>
      <c r="VXM72" s="97"/>
      <c r="VXN72" s="97"/>
      <c r="VXO72" s="104"/>
      <c r="VXP72" s="97"/>
      <c r="VXQ72" s="97"/>
      <c r="VXR72" s="97"/>
      <c r="VXS72" s="145"/>
      <c r="VXT72" s="179"/>
      <c r="VXU72" s="108"/>
      <c r="VXV72" s="63"/>
      <c r="VXW72" s="103"/>
      <c r="VXX72" s="104"/>
      <c r="VXY72" s="105"/>
      <c r="VXZ72" s="97"/>
      <c r="VYA72" s="79"/>
      <c r="VYB72" s="79"/>
      <c r="VYC72" s="137"/>
      <c r="VYD72" s="96"/>
      <c r="VYE72" s="80"/>
      <c r="VYF72" s="80"/>
      <c r="VYG72" s="80"/>
      <c r="VYH72" s="102"/>
      <c r="VYI72" s="62"/>
      <c r="VYJ72" s="98"/>
      <c r="VYK72" s="97"/>
      <c r="VYL72" s="97"/>
      <c r="VYM72" s="97"/>
      <c r="VYN72" s="104"/>
      <c r="VYO72" s="97"/>
      <c r="VYP72" s="97"/>
      <c r="VYQ72" s="97"/>
      <c r="VYR72" s="145"/>
      <c r="VYS72" s="179"/>
      <c r="VYT72" s="108"/>
      <c r="VYU72" s="63"/>
      <c r="VYV72" s="103"/>
      <c r="VYW72" s="104"/>
      <c r="VYX72" s="105"/>
      <c r="VYY72" s="97"/>
      <c r="VYZ72" s="79"/>
      <c r="VZA72" s="79"/>
      <c r="VZB72" s="137"/>
      <c r="VZC72" s="96"/>
      <c r="VZD72" s="80"/>
      <c r="VZE72" s="80"/>
      <c r="VZF72" s="80"/>
      <c r="VZG72" s="102"/>
      <c r="VZH72" s="62"/>
      <c r="VZI72" s="98"/>
      <c r="VZJ72" s="97"/>
      <c r="VZK72" s="97"/>
      <c r="VZL72" s="97"/>
      <c r="VZM72" s="104"/>
      <c r="VZN72" s="97"/>
      <c r="VZO72" s="97"/>
      <c r="VZP72" s="97"/>
      <c r="VZQ72" s="145"/>
      <c r="VZR72" s="179"/>
      <c r="VZS72" s="108"/>
      <c r="VZT72" s="63"/>
      <c r="VZU72" s="103"/>
      <c r="VZV72" s="104"/>
      <c r="VZW72" s="105"/>
      <c r="VZX72" s="97"/>
      <c r="VZY72" s="79"/>
      <c r="VZZ72" s="79"/>
      <c r="WAA72" s="137"/>
      <c r="WAB72" s="96"/>
      <c r="WAC72" s="80"/>
      <c r="WAD72" s="80"/>
      <c r="WAE72" s="80"/>
      <c r="WAF72" s="102"/>
      <c r="WAG72" s="62"/>
      <c r="WAH72" s="98"/>
      <c r="WAI72" s="97"/>
      <c r="WAJ72" s="97"/>
      <c r="WAK72" s="97"/>
      <c r="WAL72" s="104"/>
      <c r="WAM72" s="97"/>
      <c r="WAN72" s="97"/>
      <c r="WAO72" s="97"/>
      <c r="WAP72" s="145"/>
      <c r="WAQ72" s="179"/>
      <c r="WAR72" s="108"/>
      <c r="WAS72" s="63"/>
      <c r="WAT72" s="103"/>
      <c r="WAU72" s="104"/>
      <c r="WAV72" s="105"/>
      <c r="WAW72" s="97"/>
      <c r="WAX72" s="79"/>
      <c r="WAY72" s="79"/>
      <c r="WAZ72" s="137"/>
      <c r="WBA72" s="96"/>
      <c r="WBB72" s="80"/>
      <c r="WBC72" s="80"/>
      <c r="WBD72" s="80"/>
      <c r="WBE72" s="102"/>
      <c r="WBF72" s="62"/>
      <c r="WBG72" s="98"/>
      <c r="WBH72" s="97"/>
      <c r="WBI72" s="97"/>
      <c r="WBJ72" s="97"/>
      <c r="WBK72" s="104"/>
      <c r="WBL72" s="97"/>
      <c r="WBM72" s="97"/>
      <c r="WBN72" s="97"/>
      <c r="WBO72" s="145"/>
      <c r="WBP72" s="179"/>
      <c r="WBQ72" s="108"/>
      <c r="WBR72" s="63"/>
      <c r="WBS72" s="103"/>
      <c r="WBT72" s="104"/>
      <c r="WBU72" s="105"/>
      <c r="WBV72" s="97"/>
      <c r="WBW72" s="79"/>
      <c r="WBX72" s="79"/>
      <c r="WBY72" s="137"/>
      <c r="WBZ72" s="96"/>
      <c r="WCA72" s="80"/>
      <c r="WCB72" s="80"/>
      <c r="WCC72" s="80"/>
      <c r="WCD72" s="102"/>
      <c r="WCE72" s="62"/>
      <c r="WCF72" s="98"/>
      <c r="WCG72" s="97"/>
      <c r="WCH72" s="97"/>
      <c r="WCI72" s="97"/>
      <c r="WCJ72" s="104"/>
      <c r="WCK72" s="97"/>
      <c r="WCL72" s="97"/>
      <c r="WCM72" s="97"/>
      <c r="WCN72" s="145"/>
      <c r="WCO72" s="179"/>
      <c r="WCP72" s="108"/>
      <c r="WCQ72" s="63"/>
      <c r="WCR72" s="103"/>
      <c r="WCS72" s="104"/>
      <c r="WCT72" s="105"/>
      <c r="WCU72" s="97"/>
      <c r="WCV72" s="79"/>
      <c r="WCW72" s="79"/>
      <c r="WCX72" s="137"/>
      <c r="WCY72" s="96"/>
      <c r="WCZ72" s="80"/>
      <c r="WDA72" s="80"/>
      <c r="WDB72" s="80"/>
      <c r="WDC72" s="102"/>
      <c r="WDD72" s="62"/>
      <c r="WDE72" s="98"/>
      <c r="WDF72" s="97"/>
      <c r="WDG72" s="97"/>
      <c r="WDH72" s="97"/>
      <c r="WDI72" s="104"/>
      <c r="WDJ72" s="97"/>
      <c r="WDK72" s="97"/>
      <c r="WDL72" s="97"/>
      <c r="WDM72" s="145"/>
      <c r="WDN72" s="179"/>
      <c r="WDO72" s="108"/>
      <c r="WDP72" s="63"/>
      <c r="WDQ72" s="103"/>
      <c r="WDR72" s="104"/>
      <c r="WDS72" s="105"/>
      <c r="WDT72" s="97"/>
      <c r="WDU72" s="79"/>
      <c r="WDV72" s="79"/>
      <c r="WDW72" s="137"/>
      <c r="WDX72" s="96"/>
      <c r="WDY72" s="80"/>
      <c r="WDZ72" s="80"/>
      <c r="WEA72" s="80"/>
      <c r="WEB72" s="102"/>
      <c r="WEC72" s="62"/>
      <c r="WED72" s="98"/>
      <c r="WEE72" s="97"/>
      <c r="WEF72" s="97"/>
      <c r="WEG72" s="97"/>
      <c r="WEH72" s="104"/>
      <c r="WEI72" s="97"/>
      <c r="WEJ72" s="97"/>
      <c r="WEK72" s="97"/>
      <c r="WEL72" s="145"/>
      <c r="WEM72" s="179"/>
      <c r="WEN72" s="108"/>
      <c r="WEO72" s="63"/>
      <c r="WEP72" s="103"/>
      <c r="WEQ72" s="104"/>
      <c r="WER72" s="105"/>
      <c r="WES72" s="97"/>
      <c r="WET72" s="79"/>
      <c r="WEU72" s="79"/>
      <c r="WEV72" s="137"/>
      <c r="WEW72" s="96"/>
      <c r="WEX72" s="80"/>
      <c r="WEY72" s="80"/>
      <c r="WEZ72" s="80"/>
      <c r="WFA72" s="102"/>
      <c r="WFB72" s="62"/>
      <c r="WFC72" s="98"/>
      <c r="WFD72" s="97"/>
      <c r="WFE72" s="97"/>
      <c r="WFF72" s="97"/>
      <c r="WFG72" s="104"/>
      <c r="WFH72" s="97"/>
      <c r="WFI72" s="97"/>
      <c r="WFJ72" s="97"/>
      <c r="WFK72" s="145"/>
      <c r="WFL72" s="179"/>
      <c r="WFM72" s="108"/>
      <c r="WFN72" s="63"/>
      <c r="WFO72" s="103"/>
      <c r="WFP72" s="104"/>
      <c r="WFQ72" s="105"/>
      <c r="WFR72" s="97"/>
      <c r="WFS72" s="79"/>
      <c r="WFT72" s="79"/>
      <c r="WFU72" s="137"/>
      <c r="WFV72" s="96"/>
      <c r="WFW72" s="80"/>
      <c r="WFX72" s="80"/>
      <c r="WFY72" s="80"/>
      <c r="WFZ72" s="102"/>
      <c r="WGA72" s="62"/>
      <c r="WGB72" s="98"/>
      <c r="WGC72" s="97"/>
      <c r="WGD72" s="97"/>
      <c r="WGE72" s="97"/>
      <c r="WGF72" s="104"/>
      <c r="WGG72" s="97"/>
      <c r="WGH72" s="97"/>
      <c r="WGI72" s="97"/>
      <c r="WGJ72" s="145"/>
      <c r="WGK72" s="179"/>
      <c r="WGL72" s="108"/>
      <c r="WGM72" s="63"/>
      <c r="WGN72" s="103"/>
      <c r="WGO72" s="104"/>
      <c r="WGP72" s="105"/>
      <c r="WGQ72" s="97"/>
      <c r="WGR72" s="79"/>
      <c r="WGS72" s="79"/>
      <c r="WGT72" s="137"/>
      <c r="WGU72" s="96"/>
      <c r="WGV72" s="80"/>
      <c r="WGW72" s="80"/>
      <c r="WGX72" s="80"/>
      <c r="WGY72" s="102"/>
      <c r="WGZ72" s="62"/>
      <c r="WHA72" s="98"/>
      <c r="WHB72" s="97"/>
      <c r="WHC72" s="97"/>
      <c r="WHD72" s="97"/>
      <c r="WHE72" s="104"/>
      <c r="WHF72" s="97"/>
      <c r="WHG72" s="97"/>
      <c r="WHH72" s="97"/>
      <c r="WHI72" s="145"/>
      <c r="WHJ72" s="179"/>
      <c r="WHK72" s="108"/>
      <c r="WHL72" s="63"/>
      <c r="WHM72" s="103"/>
      <c r="WHN72" s="104"/>
      <c r="WHO72" s="105"/>
      <c r="WHP72" s="97"/>
      <c r="WHQ72" s="79"/>
      <c r="WHR72" s="79"/>
      <c r="WHS72" s="137"/>
      <c r="WHT72" s="96"/>
      <c r="WHU72" s="80"/>
      <c r="WHV72" s="80"/>
      <c r="WHW72" s="80"/>
      <c r="WHX72" s="102"/>
      <c r="WHY72" s="62"/>
      <c r="WHZ72" s="98"/>
      <c r="WIA72" s="97"/>
      <c r="WIB72" s="97"/>
      <c r="WIC72" s="97"/>
      <c r="WID72" s="104"/>
      <c r="WIE72" s="97"/>
      <c r="WIF72" s="97"/>
      <c r="WIG72" s="97"/>
      <c r="WIH72" s="145"/>
      <c r="WII72" s="179"/>
      <c r="WIJ72" s="108"/>
      <c r="WIK72" s="63"/>
      <c r="WIL72" s="103"/>
      <c r="WIM72" s="104"/>
      <c r="WIN72" s="105"/>
      <c r="WIO72" s="97"/>
      <c r="WIP72" s="79"/>
      <c r="WIQ72" s="79"/>
      <c r="WIR72" s="137"/>
      <c r="WIS72" s="96"/>
      <c r="WIT72" s="80"/>
      <c r="WIU72" s="80"/>
      <c r="WIV72" s="80"/>
      <c r="WIW72" s="102"/>
      <c r="WIX72" s="62"/>
      <c r="WIY72" s="98"/>
      <c r="WIZ72" s="97"/>
      <c r="WJA72" s="97"/>
      <c r="WJB72" s="97"/>
      <c r="WJC72" s="104"/>
      <c r="WJD72" s="97"/>
      <c r="WJE72" s="97"/>
      <c r="WJF72" s="97"/>
      <c r="WJG72" s="145"/>
      <c r="WJH72" s="179"/>
      <c r="WJI72" s="108"/>
      <c r="WJJ72" s="63"/>
      <c r="WJK72" s="103"/>
      <c r="WJL72" s="104"/>
      <c r="WJM72" s="105"/>
      <c r="WJN72" s="97"/>
      <c r="WJO72" s="79"/>
      <c r="WJP72" s="79"/>
      <c r="WJQ72" s="137"/>
      <c r="WJR72" s="96"/>
      <c r="WJS72" s="80"/>
      <c r="WJT72" s="80"/>
      <c r="WJU72" s="80"/>
      <c r="WJV72" s="102"/>
      <c r="WJW72" s="62"/>
      <c r="WJX72" s="98"/>
      <c r="WJY72" s="97"/>
      <c r="WJZ72" s="97"/>
      <c r="WKA72" s="97"/>
      <c r="WKB72" s="104"/>
      <c r="WKC72" s="97"/>
      <c r="WKD72" s="97"/>
      <c r="WKE72" s="97"/>
      <c r="WKF72" s="145"/>
      <c r="WKG72" s="179"/>
      <c r="WKH72" s="108"/>
      <c r="WKI72" s="63"/>
      <c r="WKJ72" s="103"/>
      <c r="WKK72" s="104"/>
      <c r="WKL72" s="105"/>
      <c r="WKM72" s="97"/>
      <c r="WKN72" s="79"/>
      <c r="WKO72" s="79"/>
      <c r="WKP72" s="137"/>
      <c r="WKQ72" s="96"/>
      <c r="WKR72" s="80"/>
      <c r="WKS72" s="80"/>
      <c r="WKT72" s="80"/>
      <c r="WKU72" s="102"/>
      <c r="WKV72" s="62"/>
      <c r="WKW72" s="98"/>
      <c r="WKX72" s="97"/>
      <c r="WKY72" s="97"/>
      <c r="WKZ72" s="97"/>
      <c r="WLA72" s="104"/>
      <c r="WLB72" s="97"/>
      <c r="WLC72" s="97"/>
      <c r="WLD72" s="97"/>
      <c r="WLE72" s="145"/>
      <c r="WLF72" s="179"/>
      <c r="WLG72" s="108"/>
      <c r="WLH72" s="63"/>
      <c r="WLI72" s="103"/>
      <c r="WLJ72" s="104"/>
      <c r="WLK72" s="105"/>
      <c r="WLL72" s="97"/>
      <c r="WLM72" s="79"/>
      <c r="WLN72" s="79"/>
      <c r="WLO72" s="137"/>
      <c r="WLP72" s="96"/>
      <c r="WLQ72" s="80"/>
      <c r="WLR72" s="80"/>
      <c r="WLS72" s="80"/>
      <c r="WLT72" s="102"/>
      <c r="WLU72" s="62"/>
      <c r="WLV72" s="98"/>
      <c r="WLW72" s="97"/>
      <c r="WLX72" s="97"/>
      <c r="WLY72" s="97"/>
      <c r="WLZ72" s="104"/>
      <c r="WMA72" s="97"/>
      <c r="WMB72" s="97"/>
      <c r="WMC72" s="97"/>
      <c r="WMD72" s="145"/>
      <c r="WME72" s="179"/>
      <c r="WMF72" s="108"/>
      <c r="WMG72" s="63"/>
      <c r="WMH72" s="103"/>
      <c r="WMI72" s="104"/>
      <c r="WMJ72" s="105"/>
      <c r="WMK72" s="97"/>
      <c r="WML72" s="79"/>
      <c r="WMM72" s="79"/>
      <c r="WMN72" s="137"/>
      <c r="WMO72" s="96"/>
      <c r="WMP72" s="80"/>
      <c r="WMQ72" s="80"/>
      <c r="WMR72" s="80"/>
      <c r="WMS72" s="102"/>
      <c r="WMT72" s="62"/>
      <c r="WMU72" s="98"/>
      <c r="WMV72" s="97"/>
      <c r="WMW72" s="97"/>
      <c r="WMX72" s="97"/>
      <c r="WMY72" s="104"/>
      <c r="WMZ72" s="97"/>
      <c r="WNA72" s="97"/>
      <c r="WNB72" s="97"/>
      <c r="WNC72" s="145"/>
      <c r="WND72" s="179"/>
      <c r="WNE72" s="108"/>
      <c r="WNF72" s="63"/>
      <c r="WNG72" s="103"/>
      <c r="WNH72" s="104"/>
      <c r="WNI72" s="105"/>
      <c r="WNJ72" s="97"/>
      <c r="WNK72" s="79"/>
      <c r="WNL72" s="79"/>
      <c r="WNM72" s="137"/>
      <c r="WNN72" s="96"/>
      <c r="WNO72" s="80"/>
      <c r="WNP72" s="80"/>
      <c r="WNQ72" s="80"/>
      <c r="WNR72" s="102"/>
      <c r="WNS72" s="62"/>
      <c r="WNT72" s="98"/>
      <c r="WNU72" s="97"/>
      <c r="WNV72" s="97"/>
      <c r="WNW72" s="97"/>
      <c r="WNX72" s="104"/>
      <c r="WNY72" s="97"/>
      <c r="WNZ72" s="97"/>
      <c r="WOA72" s="97"/>
      <c r="WOB72" s="145"/>
      <c r="WOC72" s="179"/>
      <c r="WOD72" s="108"/>
      <c r="WOE72" s="63"/>
      <c r="WOF72" s="103"/>
      <c r="WOG72" s="104"/>
      <c r="WOH72" s="105"/>
      <c r="WOI72" s="97"/>
      <c r="WOJ72" s="79"/>
      <c r="WOK72" s="79"/>
      <c r="WOL72" s="137"/>
      <c r="WOM72" s="96"/>
      <c r="WON72" s="80"/>
      <c r="WOO72" s="80"/>
      <c r="WOP72" s="80"/>
      <c r="WOQ72" s="102"/>
      <c r="WOR72" s="62"/>
      <c r="WOS72" s="98"/>
      <c r="WOT72" s="97"/>
      <c r="WOU72" s="97"/>
      <c r="WOV72" s="97"/>
      <c r="WOW72" s="104"/>
      <c r="WOX72" s="97"/>
      <c r="WOY72" s="97"/>
      <c r="WOZ72" s="97"/>
      <c r="WPA72" s="145"/>
      <c r="WPB72" s="179"/>
      <c r="WPC72" s="108"/>
      <c r="WPD72" s="63"/>
      <c r="WPE72" s="103"/>
      <c r="WPF72" s="104"/>
      <c r="WPG72" s="105"/>
      <c r="WPH72" s="97"/>
      <c r="WPI72" s="79"/>
      <c r="WPJ72" s="79"/>
      <c r="WPK72" s="137"/>
      <c r="WPL72" s="96"/>
      <c r="WPM72" s="80"/>
      <c r="WPN72" s="80"/>
      <c r="WPO72" s="80"/>
      <c r="WPP72" s="102"/>
      <c r="WPQ72" s="62"/>
      <c r="WPR72" s="98"/>
      <c r="WPS72" s="97"/>
      <c r="WPT72" s="97"/>
      <c r="WPU72" s="97"/>
      <c r="WPV72" s="104"/>
      <c r="WPW72" s="97"/>
      <c r="WPX72" s="97"/>
      <c r="WPY72" s="97"/>
      <c r="WPZ72" s="145"/>
      <c r="WQA72" s="179"/>
      <c r="WQB72" s="108"/>
      <c r="WQC72" s="63"/>
      <c r="WQD72" s="103"/>
      <c r="WQE72" s="104"/>
      <c r="WQF72" s="105"/>
      <c r="WQG72" s="97"/>
      <c r="WQH72" s="79"/>
      <c r="WQI72" s="79"/>
      <c r="WQJ72" s="137"/>
      <c r="WQK72" s="96"/>
      <c r="WQL72" s="80"/>
      <c r="WQM72" s="80"/>
      <c r="WQN72" s="80"/>
      <c r="WQO72" s="102"/>
      <c r="WQP72" s="62"/>
      <c r="WQQ72" s="98"/>
      <c r="WQR72" s="97"/>
      <c r="WQS72" s="97"/>
      <c r="WQT72" s="97"/>
      <c r="WQU72" s="104"/>
      <c r="WQV72" s="97"/>
      <c r="WQW72" s="97"/>
      <c r="WQX72" s="97"/>
      <c r="WQY72" s="145"/>
      <c r="WQZ72" s="179"/>
      <c r="WRA72" s="108"/>
      <c r="WRB72" s="63"/>
      <c r="WRC72" s="103"/>
      <c r="WRD72" s="104"/>
      <c r="WRE72" s="105"/>
      <c r="WRF72" s="97"/>
      <c r="WRG72" s="79"/>
      <c r="WRH72" s="79"/>
      <c r="WRI72" s="137"/>
      <c r="WRJ72" s="96"/>
      <c r="WRK72" s="80"/>
      <c r="WRL72" s="80"/>
      <c r="WRM72" s="80"/>
      <c r="WRN72" s="102"/>
      <c r="WRO72" s="62"/>
      <c r="WRP72" s="98"/>
      <c r="WRQ72" s="97"/>
      <c r="WRR72" s="97"/>
      <c r="WRS72" s="97"/>
      <c r="WRT72" s="104"/>
      <c r="WRU72" s="97"/>
      <c r="WRV72" s="97"/>
      <c r="WRW72" s="97"/>
      <c r="WRX72" s="145"/>
      <c r="WRY72" s="179"/>
      <c r="WRZ72" s="108"/>
      <c r="WSA72" s="63"/>
      <c r="WSB72" s="103"/>
      <c r="WSC72" s="104"/>
      <c r="WSD72" s="105"/>
      <c r="WSE72" s="97"/>
      <c r="WSF72" s="79"/>
      <c r="WSG72" s="79"/>
      <c r="WSH72" s="137"/>
      <c r="WSI72" s="96"/>
      <c r="WSJ72" s="80"/>
      <c r="WSK72" s="80"/>
      <c r="WSL72" s="80"/>
      <c r="WSM72" s="102"/>
      <c r="WSN72" s="62"/>
      <c r="WSO72" s="98"/>
      <c r="WSP72" s="97"/>
      <c r="WSQ72" s="97"/>
      <c r="WSR72" s="97"/>
      <c r="WSS72" s="104"/>
      <c r="WST72" s="97"/>
      <c r="WSU72" s="97"/>
      <c r="WSV72" s="97"/>
      <c r="WSW72" s="145"/>
      <c r="WSX72" s="179"/>
      <c r="WSY72" s="108"/>
      <c r="WSZ72" s="63"/>
      <c r="WTA72" s="103"/>
      <c r="WTB72" s="104"/>
      <c r="WTC72" s="105"/>
      <c r="WTD72" s="97"/>
      <c r="WTE72" s="79"/>
      <c r="WTF72" s="79"/>
      <c r="WTG72" s="137"/>
      <c r="WTH72" s="96"/>
      <c r="WTI72" s="80"/>
      <c r="WTJ72" s="80"/>
      <c r="WTK72" s="80"/>
      <c r="WTL72" s="102"/>
      <c r="WTM72" s="62"/>
      <c r="WTN72" s="98"/>
      <c r="WTO72" s="97"/>
      <c r="WTP72" s="97"/>
      <c r="WTQ72" s="97"/>
      <c r="WTR72" s="104"/>
      <c r="WTS72" s="97"/>
      <c r="WTT72" s="97"/>
      <c r="WTU72" s="97"/>
      <c r="WTV72" s="145"/>
      <c r="WTW72" s="179"/>
      <c r="WTX72" s="108"/>
      <c r="WTY72" s="63"/>
      <c r="WTZ72" s="103"/>
      <c r="WUA72" s="104"/>
      <c r="WUB72" s="105"/>
      <c r="WUC72" s="97"/>
      <c r="WUD72" s="79"/>
      <c r="WUE72" s="79"/>
      <c r="WUF72" s="137"/>
      <c r="WUG72" s="96"/>
      <c r="WUH72" s="80"/>
      <c r="WUI72" s="80"/>
      <c r="WUJ72" s="80"/>
      <c r="WUK72" s="102"/>
      <c r="WUL72" s="62"/>
      <c r="WUM72" s="98"/>
      <c r="WUN72" s="97"/>
      <c r="WUO72" s="97"/>
      <c r="WUP72" s="97"/>
      <c r="WUQ72" s="104"/>
      <c r="WUR72" s="97"/>
      <c r="WUS72" s="97"/>
      <c r="WUT72" s="97"/>
      <c r="WUU72" s="145"/>
      <c r="WUV72" s="179"/>
      <c r="WUW72" s="108"/>
      <c r="WUX72" s="63"/>
      <c r="WUY72" s="103"/>
      <c r="WUZ72" s="104"/>
      <c r="WVA72" s="105"/>
      <c r="WVB72" s="97"/>
      <c r="WVC72" s="79"/>
      <c r="WVD72" s="79"/>
      <c r="WVE72" s="137"/>
      <c r="WVF72" s="96"/>
      <c r="WVG72" s="80"/>
      <c r="WVH72" s="80"/>
      <c r="WVI72" s="80"/>
      <c r="WVJ72" s="102"/>
      <c r="WVK72" s="62"/>
      <c r="WVL72" s="98"/>
      <c r="WVM72" s="97"/>
      <c r="WVN72" s="97"/>
      <c r="WVO72" s="97"/>
      <c r="WVP72" s="104"/>
      <c r="WVQ72" s="97"/>
      <c r="WVR72" s="97"/>
      <c r="WVS72" s="97"/>
      <c r="WVT72" s="145"/>
      <c r="WVU72" s="179"/>
      <c r="WVV72" s="108"/>
      <c r="WVW72" s="63"/>
      <c r="WVX72" s="103"/>
      <c r="WVY72" s="104"/>
      <c r="WVZ72" s="105"/>
      <c r="WWA72" s="97"/>
      <c r="WWB72" s="79"/>
      <c r="WWC72" s="79"/>
      <c r="WWD72" s="137"/>
      <c r="WWE72" s="96"/>
      <c r="WWF72" s="80"/>
      <c r="WWG72" s="80"/>
      <c r="WWH72" s="80"/>
      <c r="WWI72" s="102"/>
      <c r="WWJ72" s="62"/>
      <c r="WWK72" s="98"/>
      <c r="WWL72" s="97"/>
      <c r="WWM72" s="97"/>
      <c r="WWN72" s="97"/>
      <c r="WWO72" s="104"/>
      <c r="WWP72" s="97"/>
      <c r="WWQ72" s="97"/>
      <c r="WWR72" s="97"/>
      <c r="WWS72" s="145"/>
      <c r="WWT72" s="179"/>
      <c r="WWU72" s="108"/>
      <c r="WWV72" s="63"/>
      <c r="WWW72" s="103"/>
      <c r="WWX72" s="104"/>
      <c r="WWY72" s="105"/>
      <c r="WWZ72" s="97"/>
      <c r="WXA72" s="79"/>
      <c r="WXB72" s="79"/>
      <c r="WXC72" s="137"/>
      <c r="WXD72" s="96"/>
      <c r="WXE72" s="80"/>
      <c r="WXF72" s="80"/>
      <c r="WXG72" s="80"/>
      <c r="WXH72" s="102"/>
      <c r="WXI72" s="62"/>
      <c r="WXJ72" s="98"/>
      <c r="WXK72" s="97"/>
      <c r="WXL72" s="97"/>
      <c r="WXM72" s="97"/>
      <c r="WXN72" s="104"/>
      <c r="WXO72" s="97"/>
      <c r="WXP72" s="97"/>
      <c r="WXQ72" s="97"/>
      <c r="WXR72" s="145"/>
      <c r="WXS72" s="179"/>
      <c r="WXT72" s="108"/>
      <c r="WXU72" s="63"/>
      <c r="WXV72" s="103"/>
      <c r="WXW72" s="104"/>
      <c r="WXX72" s="105"/>
      <c r="WXY72" s="97"/>
      <c r="WXZ72" s="79"/>
      <c r="WYA72" s="79"/>
      <c r="WYB72" s="137"/>
      <c r="WYC72" s="96"/>
      <c r="WYD72" s="80"/>
      <c r="WYE72" s="80"/>
      <c r="WYF72" s="80"/>
      <c r="WYG72" s="102"/>
      <c r="WYH72" s="62"/>
      <c r="WYI72" s="98"/>
      <c r="WYJ72" s="97"/>
      <c r="WYK72" s="97"/>
      <c r="WYL72" s="97"/>
      <c r="WYM72" s="104"/>
      <c r="WYN72" s="97"/>
      <c r="WYO72" s="97"/>
      <c r="WYP72" s="97"/>
      <c r="WYQ72" s="145"/>
      <c r="WYR72" s="179"/>
      <c r="WYS72" s="108"/>
      <c r="WYT72" s="63"/>
      <c r="WYU72" s="103"/>
      <c r="WYV72" s="104"/>
      <c r="WYW72" s="105"/>
      <c r="WYX72" s="97"/>
      <c r="WYY72" s="79"/>
      <c r="WYZ72" s="79"/>
      <c r="WZA72" s="137"/>
      <c r="WZB72" s="96"/>
      <c r="WZC72" s="80"/>
      <c r="WZD72" s="80"/>
      <c r="WZE72" s="80"/>
      <c r="WZF72" s="102"/>
      <c r="WZG72" s="62"/>
      <c r="WZH72" s="98"/>
      <c r="WZI72" s="97"/>
      <c r="WZJ72" s="97"/>
      <c r="WZK72" s="97"/>
      <c r="WZL72" s="104"/>
      <c r="WZM72" s="97"/>
      <c r="WZN72" s="97"/>
      <c r="WZO72" s="97"/>
      <c r="WZP72" s="145"/>
      <c r="WZQ72" s="179"/>
      <c r="WZR72" s="108"/>
      <c r="WZS72" s="63"/>
      <c r="WZT72" s="103"/>
      <c r="WZU72" s="104"/>
      <c r="WZV72" s="105"/>
      <c r="WZW72" s="97"/>
      <c r="WZX72" s="79"/>
      <c r="WZY72" s="79"/>
      <c r="WZZ72" s="137"/>
      <c r="XAA72" s="96"/>
      <c r="XAB72" s="80"/>
      <c r="XAC72" s="80"/>
      <c r="XAD72" s="80"/>
      <c r="XAE72" s="102"/>
      <c r="XAF72" s="62"/>
      <c r="XAG72" s="98"/>
      <c r="XAH72" s="97"/>
      <c r="XAI72" s="97"/>
      <c r="XAJ72" s="97"/>
      <c r="XAK72" s="104"/>
      <c r="XAL72" s="97"/>
      <c r="XAM72" s="97"/>
      <c r="XAN72" s="97"/>
      <c r="XAO72" s="145"/>
      <c r="XAP72" s="179"/>
      <c r="XAQ72" s="108"/>
      <c r="XAR72" s="63"/>
      <c r="XAS72" s="103"/>
      <c r="XAT72" s="104"/>
      <c r="XAU72" s="105"/>
      <c r="XAV72" s="97"/>
      <c r="XAW72" s="79"/>
      <c r="XAX72" s="79"/>
      <c r="XAY72" s="137"/>
      <c r="XAZ72" s="96"/>
      <c r="XBA72" s="80"/>
      <c r="XBB72" s="80"/>
      <c r="XBC72" s="80"/>
      <c r="XBD72" s="102"/>
      <c r="XBE72" s="62"/>
      <c r="XBF72" s="98"/>
      <c r="XBG72" s="97"/>
      <c r="XBH72" s="97"/>
      <c r="XBI72" s="97"/>
      <c r="XBJ72" s="104"/>
      <c r="XBK72" s="97"/>
      <c r="XBL72" s="97"/>
      <c r="XBM72" s="97"/>
      <c r="XBN72" s="145"/>
      <c r="XBO72" s="179"/>
      <c r="XBP72" s="108"/>
      <c r="XBQ72" s="63"/>
      <c r="XBR72" s="103"/>
      <c r="XBS72" s="104"/>
      <c r="XBT72" s="105"/>
      <c r="XBU72" s="97"/>
      <c r="XBV72" s="79"/>
      <c r="XBW72" s="79"/>
      <c r="XBX72" s="137"/>
      <c r="XBY72" s="96"/>
      <c r="XBZ72" s="80"/>
      <c r="XCA72" s="80"/>
      <c r="XCB72" s="80"/>
      <c r="XCC72" s="102"/>
      <c r="XCD72" s="62"/>
      <c r="XCE72" s="98"/>
      <c r="XCF72" s="97"/>
      <c r="XCG72" s="97"/>
      <c r="XCH72" s="97"/>
      <c r="XCI72" s="104"/>
      <c r="XCJ72" s="97"/>
      <c r="XCK72" s="97"/>
      <c r="XCL72" s="97"/>
      <c r="XCM72" s="145"/>
      <c r="XCN72" s="179"/>
      <c r="XCO72" s="108"/>
      <c r="XCP72" s="63"/>
      <c r="XCQ72" s="103"/>
      <c r="XCR72" s="104"/>
      <c r="XCS72" s="105"/>
      <c r="XCT72" s="97"/>
      <c r="XCU72" s="79"/>
      <c r="XCV72" s="79"/>
      <c r="XCW72" s="137"/>
      <c r="XCX72" s="96"/>
      <c r="XCY72" s="80"/>
      <c r="XCZ72" s="80"/>
      <c r="XDA72" s="80"/>
      <c r="XDB72" s="102"/>
      <c r="XDC72" s="62"/>
      <c r="XDD72" s="98"/>
      <c r="XDE72" s="97"/>
      <c r="XDF72" s="97"/>
      <c r="XDG72" s="97"/>
      <c r="XDH72" s="104"/>
      <c r="XDI72" s="97"/>
      <c r="XDJ72" s="97"/>
      <c r="XDK72" s="97"/>
      <c r="XDL72" s="145"/>
      <c r="XDM72" s="179"/>
      <c r="XDN72" s="108"/>
      <c r="XDO72" s="63"/>
      <c r="XDP72" s="103"/>
      <c r="XDQ72" s="104"/>
      <c r="XDR72" s="105"/>
      <c r="XDS72" s="97"/>
      <c r="XDT72" s="79"/>
      <c r="XDU72" s="79"/>
      <c r="XDV72" s="137"/>
      <c r="XDW72" s="96"/>
      <c r="XDX72" s="80"/>
      <c r="XDY72" s="80"/>
      <c r="XDZ72" s="80"/>
      <c r="XEA72" s="102"/>
      <c r="XEB72" s="62"/>
      <c r="XEC72" s="98"/>
      <c r="XED72" s="97"/>
      <c r="XEE72" s="97"/>
      <c r="XEF72" s="97"/>
      <c r="XEG72" s="104"/>
      <c r="XEH72" s="97"/>
      <c r="XEI72" s="97"/>
      <c r="XEJ72" s="97"/>
      <c r="XEK72" s="145"/>
      <c r="XEL72" s="179"/>
      <c r="XEM72" s="108"/>
      <c r="XEN72" s="63"/>
      <c r="XEO72" s="103"/>
      <c r="XEP72" s="104"/>
      <c r="XEQ72" s="105"/>
      <c r="XER72" s="97"/>
      <c r="XES72" s="79"/>
      <c r="XET72" s="79"/>
      <c r="XEU72" s="137"/>
      <c r="XEV72" s="96"/>
      <c r="XEW72" s="80"/>
      <c r="XEX72" s="80"/>
      <c r="XEY72" s="80"/>
      <c r="XEZ72" s="102"/>
      <c r="XFA72" s="62"/>
      <c r="XFB72" s="98"/>
      <c r="XFC72" s="97"/>
      <c r="XFD72" s="97"/>
    </row>
    <row r="73" spans="1:16384" s="17" customFormat="1" x14ac:dyDescent="0.2">
      <c r="A73" s="96">
        <v>45153</v>
      </c>
      <c r="B73" s="79" t="s">
        <v>2986</v>
      </c>
      <c r="C73" s="79" t="s">
        <v>221</v>
      </c>
      <c r="D73" s="79" t="s">
        <v>136</v>
      </c>
      <c r="E73" s="102" t="s">
        <v>2221</v>
      </c>
      <c r="F73" s="60"/>
      <c r="G73" s="98" t="s">
        <v>382</v>
      </c>
      <c r="H73" s="97" t="s">
        <v>6</v>
      </c>
      <c r="I73" s="97" t="str">
        <f t="shared" si="7"/>
        <v>TX</v>
      </c>
      <c r="J73" s="97" t="str">
        <f t="shared" si="8"/>
        <v>TX</v>
      </c>
      <c r="K73" s="104" t="str">
        <f t="shared" si="6"/>
        <v>South Central</v>
      </c>
      <c r="L73" s="97" t="str">
        <f>INDEX('State '!$A$1:$C$62,MATCH($I73,'State '!$B:$B,0),3)</f>
        <v>South Central</v>
      </c>
      <c r="M73" s="97" t="str">
        <f>INDEX('State '!$A$1:$C$62,MATCH($J73,'State '!$B:$B,0),3)</f>
        <v>South Central</v>
      </c>
      <c r="N73" s="97"/>
      <c r="O73" s="145"/>
      <c r="P73" s="178"/>
      <c r="Q73" s="146">
        <v>2000</v>
      </c>
      <c r="R73" s="98"/>
      <c r="S73" s="97" t="s">
        <v>138</v>
      </c>
      <c r="T73" s="97" t="s">
        <v>2601</v>
      </c>
      <c r="U73" s="97"/>
      <c r="V73" s="97" t="s">
        <v>2175</v>
      </c>
      <c r="W73" s="79"/>
      <c r="X73" s="79"/>
      <c r="Y73" s="195"/>
    </row>
    <row r="74" spans="1:16384" s="17" customFormat="1" ht="114.75" x14ac:dyDescent="0.2">
      <c r="A74" s="96">
        <v>45335</v>
      </c>
      <c r="B74" s="79" t="s">
        <v>3480</v>
      </c>
      <c r="C74" s="79" t="s">
        <v>200</v>
      </c>
      <c r="D74" s="79" t="s">
        <v>140</v>
      </c>
      <c r="E74" s="102" t="s">
        <v>139</v>
      </c>
      <c r="F74" s="60"/>
      <c r="G74" s="98">
        <v>2029</v>
      </c>
      <c r="H74" s="97" t="s">
        <v>3481</v>
      </c>
      <c r="I74" s="97" t="str">
        <f t="shared" si="7"/>
        <v>NY</v>
      </c>
      <c r="J74" s="97" t="str">
        <f t="shared" si="8"/>
        <v>MA</v>
      </c>
      <c r="K74" s="104" t="str">
        <f t="shared" si="6"/>
        <v>Northeast</v>
      </c>
      <c r="L74" s="97" t="str">
        <f>INDEX('State '!$A$1:$C$62,MATCH($I74,'State '!$B:$B,0),3)</f>
        <v>Northeast</v>
      </c>
      <c r="M74" s="97" t="str">
        <f>INDEX('State '!$A$1:$C$62,MATCH($J74,'State '!$B:$B,0),3)</f>
        <v>Northeast</v>
      </c>
      <c r="N74" s="97"/>
      <c r="O74" s="145"/>
      <c r="P74" s="178"/>
      <c r="Q74" s="146">
        <v>750</v>
      </c>
      <c r="R74" s="98"/>
      <c r="S74" s="97" t="s">
        <v>135</v>
      </c>
      <c r="T74" s="97" t="s">
        <v>381</v>
      </c>
      <c r="U74" s="97"/>
      <c r="V74" s="97" t="s">
        <v>2178</v>
      </c>
      <c r="W74" s="79" t="s">
        <v>3482</v>
      </c>
      <c r="X74" s="79"/>
      <c r="Y74" s="147"/>
    </row>
    <row r="75" spans="1:16384" s="17" customFormat="1" ht="63.75" x14ac:dyDescent="0.2">
      <c r="A75" s="96">
        <v>45621</v>
      </c>
      <c r="B75" s="79" t="s">
        <v>3608</v>
      </c>
      <c r="C75" s="79" t="s">
        <v>3609</v>
      </c>
      <c r="D75" s="79" t="s">
        <v>140</v>
      </c>
      <c r="E75" s="102" t="s">
        <v>389</v>
      </c>
      <c r="F75" s="60"/>
      <c r="G75" s="98">
        <v>2029</v>
      </c>
      <c r="H75" s="97" t="s">
        <v>23</v>
      </c>
      <c r="I75" s="97" t="str">
        <f t="shared" si="7"/>
        <v>KY</v>
      </c>
      <c r="J75" s="97" t="str">
        <f t="shared" si="8"/>
        <v>KY</v>
      </c>
      <c r="K75" s="104" t="str">
        <f t="shared" si="6"/>
        <v>Midwest</v>
      </c>
      <c r="L75" s="97" t="str">
        <f>INDEX('State '!$A$1:$C$62,MATCH($I75,'State '!$B:$B,0),3)</f>
        <v>Midwest</v>
      </c>
      <c r="M75" s="97" t="str">
        <f>INDEX('State '!$A$1:$C$62,MATCH($J75,'State '!$B:$B,0),3)</f>
        <v>Midwest</v>
      </c>
      <c r="N75" s="97"/>
      <c r="O75" s="145">
        <v>400</v>
      </c>
      <c r="P75" s="178"/>
      <c r="Q75" s="146">
        <v>200</v>
      </c>
      <c r="R75" s="98"/>
      <c r="S75" s="97"/>
      <c r="T75" s="97"/>
      <c r="U75" s="97"/>
      <c r="V75" s="97"/>
      <c r="W75" s="79" t="s">
        <v>3610</v>
      </c>
      <c r="X75" s="79" t="s">
        <v>2828</v>
      </c>
      <c r="Y75" s="147" t="s">
        <v>3611</v>
      </c>
    </row>
    <row r="76" spans="1:16384" s="17" customFormat="1" ht="122.45" customHeight="1" x14ac:dyDescent="0.2">
      <c r="A76" s="96">
        <v>45572</v>
      </c>
      <c r="B76" s="80" t="s">
        <v>3337</v>
      </c>
      <c r="C76" s="192" t="s">
        <v>3339</v>
      </c>
      <c r="D76" s="192" t="s">
        <v>134</v>
      </c>
      <c r="E76" s="192" t="s">
        <v>2199</v>
      </c>
      <c r="F76" s="192"/>
      <c r="G76" s="61" t="s">
        <v>382</v>
      </c>
      <c r="H76" s="97" t="s">
        <v>43</v>
      </c>
      <c r="I76" s="97" t="str">
        <f t="shared" si="7"/>
        <v>NM</v>
      </c>
      <c r="J76" s="97" t="str">
        <f t="shared" si="8"/>
        <v>NM</v>
      </c>
      <c r="K76" s="104" t="s">
        <v>2465</v>
      </c>
      <c r="L76" s="104" t="s">
        <v>2465</v>
      </c>
      <c r="M76" s="104" t="s">
        <v>2465</v>
      </c>
      <c r="N76" s="178"/>
      <c r="O76" s="145">
        <v>35.799999999999997</v>
      </c>
      <c r="P76" s="158">
        <v>20</v>
      </c>
      <c r="Q76" s="146">
        <v>600</v>
      </c>
      <c r="R76" s="98">
        <v>24</v>
      </c>
      <c r="S76" s="97" t="s">
        <v>135</v>
      </c>
      <c r="T76" s="97" t="s">
        <v>381</v>
      </c>
      <c r="U76" s="97" t="s">
        <v>3338</v>
      </c>
      <c r="V76" s="97" t="s">
        <v>2175</v>
      </c>
      <c r="W76" s="79" t="s">
        <v>3483</v>
      </c>
      <c r="X76" s="80"/>
      <c r="Y76" s="230"/>
    </row>
    <row r="77" spans="1:16384" s="17" customFormat="1" ht="38.25" x14ac:dyDescent="0.2">
      <c r="A77" s="96">
        <v>45755</v>
      </c>
      <c r="B77" s="79" t="s">
        <v>3332</v>
      </c>
      <c r="C77" s="79" t="s">
        <v>231</v>
      </c>
      <c r="D77" s="79" t="s">
        <v>140</v>
      </c>
      <c r="E77" s="102" t="s">
        <v>389</v>
      </c>
      <c r="F77" s="60"/>
      <c r="G77" s="61">
        <v>2026</v>
      </c>
      <c r="H77" s="97" t="s">
        <v>52</v>
      </c>
      <c r="I77" s="97" t="str">
        <f t="shared" si="7"/>
        <v>TN</v>
      </c>
      <c r="J77" s="97" t="str">
        <f t="shared" si="8"/>
        <v>TN</v>
      </c>
      <c r="K77" s="104" t="str">
        <f t="shared" ref="K77:K92" si="9">IF($L77=$M77,L77,CONCATENATE($L77,", ",IF(ISBLANK(N77),"",CONCATENATE(N77,", ")),$M77))</f>
        <v>Midwest</v>
      </c>
      <c r="L77" s="97" t="str">
        <f>INDEX('State '!$A$1:$C$62,MATCH($I77,'State '!$B:$B,0),3)</f>
        <v>Midwest</v>
      </c>
      <c r="M77" s="97" t="str">
        <f>INDEX('State '!$A$1:$C$62,MATCH($J77,'State '!$B:$B,0),3)</f>
        <v>Midwest</v>
      </c>
      <c r="N77" s="97"/>
      <c r="O77" s="145">
        <v>1105</v>
      </c>
      <c r="P77" s="202">
        <v>118</v>
      </c>
      <c r="Q77" s="146">
        <v>300</v>
      </c>
      <c r="R77" s="98">
        <v>30</v>
      </c>
      <c r="S77" s="97" t="s">
        <v>135</v>
      </c>
      <c r="T77" s="97" t="s">
        <v>381</v>
      </c>
      <c r="U77" s="97" t="s">
        <v>3484</v>
      </c>
      <c r="V77" s="97" t="s">
        <v>2175</v>
      </c>
      <c r="W77" s="79" t="s">
        <v>3333</v>
      </c>
      <c r="X77" s="79" t="s">
        <v>3666</v>
      </c>
      <c r="Y77" s="137" t="s">
        <v>3545</v>
      </c>
    </row>
    <row r="78" spans="1:16384" s="17" customFormat="1" ht="52.9" customHeight="1" x14ac:dyDescent="0.2">
      <c r="A78" s="96">
        <v>45152</v>
      </c>
      <c r="B78" s="79" t="s">
        <v>2670</v>
      </c>
      <c r="C78" s="79" t="s">
        <v>2671</v>
      </c>
      <c r="D78" s="79" t="s">
        <v>136</v>
      </c>
      <c r="E78" s="79" t="s">
        <v>419</v>
      </c>
      <c r="F78" s="60"/>
      <c r="G78" s="98">
        <v>2026</v>
      </c>
      <c r="H78" s="97" t="s">
        <v>6</v>
      </c>
      <c r="I78" s="97" t="str">
        <f t="shared" si="7"/>
        <v>TX</v>
      </c>
      <c r="J78" s="97" t="str">
        <f t="shared" si="8"/>
        <v>TX</v>
      </c>
      <c r="K78" s="104" t="str">
        <f t="shared" si="9"/>
        <v>South Central</v>
      </c>
      <c r="L78" s="97" t="str">
        <f>INDEX('State '!$A$1:$C$62,MATCH($I78,'State '!$B:$B,0),3)</f>
        <v>South Central</v>
      </c>
      <c r="M78" s="97" t="str">
        <f>INDEX('State '!$A$1:$C$62,MATCH($J78,'State '!$B:$B,0),3)</f>
        <v>South Central</v>
      </c>
      <c r="N78" s="97"/>
      <c r="O78" s="145">
        <v>2173</v>
      </c>
      <c r="P78" s="204">
        <f>2.4+135.5</f>
        <v>137.9</v>
      </c>
      <c r="Q78" s="146">
        <v>4500</v>
      </c>
      <c r="R78" s="98">
        <v>42</v>
      </c>
      <c r="S78" s="97" t="s">
        <v>135</v>
      </c>
      <c r="T78" s="97" t="s">
        <v>381</v>
      </c>
      <c r="U78" s="97" t="s">
        <v>2672</v>
      </c>
      <c r="V78" s="97" t="s">
        <v>2175</v>
      </c>
      <c r="W78" s="79" t="s">
        <v>3404</v>
      </c>
      <c r="X78" s="79" t="s">
        <v>2827</v>
      </c>
      <c r="Y78" s="137"/>
    </row>
    <row r="79" spans="1:16384" s="17" customFormat="1" ht="25.5" x14ac:dyDescent="0.2">
      <c r="A79" s="96">
        <v>43192</v>
      </c>
      <c r="B79" s="79" t="s">
        <v>2371</v>
      </c>
      <c r="C79" s="79" t="s">
        <v>2190</v>
      </c>
      <c r="D79" s="79" t="s">
        <v>140</v>
      </c>
      <c r="E79" s="79" t="s">
        <v>2872</v>
      </c>
      <c r="F79" s="60"/>
      <c r="G79" s="98" t="s">
        <v>382</v>
      </c>
      <c r="H79" s="97" t="s">
        <v>408</v>
      </c>
      <c r="I79" s="97" t="str">
        <f t="shared" si="7"/>
        <v>TX</v>
      </c>
      <c r="J79" s="97" t="str">
        <f t="shared" si="8"/>
        <v>MX</v>
      </c>
      <c r="K79" s="104" t="str">
        <f t="shared" si="9"/>
        <v>South Central, Mexico</v>
      </c>
      <c r="L79" s="97" t="str">
        <f>INDEX('State '!$A$1:$C$62,MATCH($I79,'State '!$B:$B,0),3)</f>
        <v>South Central</v>
      </c>
      <c r="M79" s="97" t="str">
        <f>INDEX('State '!$A$1:$C$62,MATCH($J79,'State '!$B:$B,0),3)</f>
        <v>Mexico</v>
      </c>
      <c r="N79" s="97"/>
      <c r="O79" s="145">
        <v>55</v>
      </c>
      <c r="P79" s="178"/>
      <c r="Q79" s="146">
        <v>70</v>
      </c>
      <c r="R79" s="98">
        <v>30</v>
      </c>
      <c r="S79" s="97" t="s">
        <v>135</v>
      </c>
      <c r="T79" s="97" t="s">
        <v>381</v>
      </c>
      <c r="U79" s="97" t="s">
        <v>382</v>
      </c>
      <c r="V79" s="97" t="s">
        <v>2178</v>
      </c>
      <c r="W79" s="79" t="s">
        <v>2884</v>
      </c>
      <c r="X79" s="79"/>
      <c r="Y79" s="195"/>
    </row>
    <row r="80" spans="1:16384" s="17" customFormat="1" ht="76.5" x14ac:dyDescent="0.2">
      <c r="A80" s="96">
        <v>45621</v>
      </c>
      <c r="B80" s="79" t="s">
        <v>3613</v>
      </c>
      <c r="C80" s="79" t="s">
        <v>2913</v>
      </c>
      <c r="D80" s="79" t="s">
        <v>140</v>
      </c>
      <c r="E80" s="79" t="s">
        <v>389</v>
      </c>
      <c r="F80" s="60"/>
      <c r="G80" s="98">
        <v>2026</v>
      </c>
      <c r="H80" s="97" t="s">
        <v>7</v>
      </c>
      <c r="I80" s="97" t="str">
        <f t="shared" si="7"/>
        <v>PA</v>
      </c>
      <c r="J80" s="97" t="str">
        <f t="shared" si="8"/>
        <v>PA</v>
      </c>
      <c r="K80" s="104" t="str">
        <f t="shared" si="9"/>
        <v>Northeast</v>
      </c>
      <c r="L80" s="97" t="str">
        <f>INDEX('State '!$A$1:$C$62,MATCH($I80,'State '!$B:$B,0),3)</f>
        <v>Northeast</v>
      </c>
      <c r="M80" s="97" t="str">
        <f>INDEX('State '!$A$1:$C$62,MATCH($J80,'State '!$B:$B,0),3)</f>
        <v>Northeast</v>
      </c>
      <c r="N80" s="97"/>
      <c r="O80" s="145">
        <v>4</v>
      </c>
      <c r="P80" s="178"/>
      <c r="Q80" s="146">
        <v>400</v>
      </c>
      <c r="R80" s="98"/>
      <c r="S80" s="97" t="s">
        <v>138</v>
      </c>
      <c r="T80" s="97" t="s">
        <v>381</v>
      </c>
      <c r="U80" s="97" t="s">
        <v>3614</v>
      </c>
      <c r="V80" s="97" t="s">
        <v>2175</v>
      </c>
      <c r="W80" s="79" t="s">
        <v>3615</v>
      </c>
      <c r="X80" s="79"/>
      <c r="Y80" s="195" t="s">
        <v>3616</v>
      </c>
      <c r="Z80" s="96"/>
      <c r="AA80" s="79"/>
      <c r="AB80" s="79"/>
      <c r="AC80" s="79"/>
      <c r="AD80" s="79"/>
      <c r="AE80" s="60"/>
      <c r="AF80" s="98"/>
      <c r="AG80" s="97"/>
      <c r="AH80" s="97"/>
      <c r="AI80" s="97"/>
      <c r="AJ80" s="104"/>
      <c r="AK80" s="97"/>
      <c r="AL80" s="97"/>
      <c r="AM80" s="97"/>
      <c r="AN80" s="145"/>
      <c r="AO80" s="178"/>
      <c r="AP80" s="146"/>
      <c r="AQ80" s="98"/>
      <c r="AR80" s="97"/>
      <c r="AS80" s="97"/>
      <c r="AT80" s="97"/>
      <c r="AU80" s="97"/>
      <c r="AV80" s="79"/>
      <c r="AW80" s="79"/>
      <c r="AX80" s="195"/>
      <c r="AY80" s="96"/>
      <c r="AZ80" s="79"/>
      <c r="BA80" s="79"/>
      <c r="BB80" s="79"/>
      <c r="BC80" s="79"/>
      <c r="BD80" s="60"/>
      <c r="BE80" s="98"/>
      <c r="BF80" s="97"/>
      <c r="BG80" s="97"/>
      <c r="BH80" s="97"/>
      <c r="BI80" s="104"/>
      <c r="BJ80" s="97"/>
      <c r="BK80" s="97"/>
      <c r="BL80" s="97"/>
      <c r="BM80" s="145"/>
      <c r="BN80" s="178"/>
      <c r="BO80" s="146"/>
      <c r="BP80" s="98"/>
      <c r="BQ80" s="97"/>
      <c r="BR80" s="97"/>
      <c r="BS80" s="97"/>
      <c r="BT80" s="97"/>
      <c r="BU80" s="79"/>
      <c r="BV80" s="79"/>
      <c r="BW80" s="195"/>
      <c r="BX80" s="96"/>
      <c r="BY80" s="79"/>
      <c r="BZ80" s="79"/>
      <c r="CA80" s="79"/>
      <c r="CB80" s="79"/>
      <c r="CC80" s="60"/>
      <c r="CD80" s="98"/>
      <c r="CE80" s="97"/>
      <c r="CF80" s="97"/>
      <c r="CG80" s="97"/>
      <c r="CH80" s="104"/>
      <c r="CI80" s="97"/>
      <c r="CJ80" s="97"/>
      <c r="CK80" s="97"/>
      <c r="CL80" s="145"/>
      <c r="CM80" s="178"/>
      <c r="CN80" s="146"/>
      <c r="CO80" s="98"/>
      <c r="CP80" s="97"/>
      <c r="CQ80" s="97"/>
      <c r="CR80" s="97"/>
      <c r="CS80" s="97"/>
      <c r="CT80" s="79"/>
      <c r="CU80" s="79"/>
      <c r="CV80" s="195"/>
      <c r="CW80" s="96"/>
      <c r="CX80" s="79"/>
      <c r="CY80" s="79"/>
      <c r="CZ80" s="79"/>
      <c r="DA80" s="79"/>
      <c r="DB80" s="60"/>
      <c r="DC80" s="98"/>
      <c r="DD80" s="97"/>
      <c r="DE80" s="97"/>
      <c r="DF80" s="97"/>
      <c r="DG80" s="104"/>
      <c r="DH80" s="97"/>
      <c r="DI80" s="97"/>
      <c r="DJ80" s="97"/>
      <c r="DK80" s="145"/>
      <c r="DL80" s="178"/>
      <c r="DM80" s="146"/>
      <c r="DN80" s="98"/>
      <c r="DO80" s="97"/>
      <c r="DP80" s="97"/>
      <c r="DQ80" s="97"/>
      <c r="DR80" s="97"/>
      <c r="DS80" s="79"/>
      <c r="DT80" s="79"/>
      <c r="DU80" s="195"/>
      <c r="DV80" s="96"/>
      <c r="DW80" s="79"/>
      <c r="DX80" s="79"/>
      <c r="DY80" s="79"/>
      <c r="DZ80" s="79"/>
      <c r="EA80" s="60"/>
      <c r="EB80" s="98"/>
      <c r="EC80" s="97"/>
      <c r="ED80" s="97"/>
      <c r="EE80" s="97"/>
      <c r="EF80" s="104"/>
      <c r="EG80" s="97"/>
      <c r="EH80" s="97"/>
      <c r="EI80" s="97"/>
      <c r="EJ80" s="145"/>
      <c r="EK80" s="178"/>
      <c r="EL80" s="146"/>
      <c r="EM80" s="98"/>
      <c r="EN80" s="97"/>
      <c r="EO80" s="97"/>
      <c r="EP80" s="97"/>
      <c r="EQ80" s="97"/>
      <c r="ER80" s="79"/>
      <c r="ES80" s="79"/>
      <c r="ET80" s="195"/>
      <c r="EU80" s="96"/>
      <c r="EV80" s="79"/>
      <c r="EW80" s="79"/>
      <c r="EX80" s="79"/>
      <c r="EY80" s="79"/>
      <c r="EZ80" s="60"/>
      <c r="FA80" s="98"/>
      <c r="FB80" s="97"/>
      <c r="FC80" s="97"/>
      <c r="FD80" s="97"/>
      <c r="FE80" s="104"/>
      <c r="FF80" s="97"/>
      <c r="FG80" s="97"/>
      <c r="FH80" s="97"/>
      <c r="FI80" s="145"/>
      <c r="FJ80" s="178"/>
      <c r="FK80" s="146"/>
      <c r="FL80" s="98"/>
      <c r="FM80" s="97"/>
      <c r="FN80" s="97"/>
      <c r="FO80" s="97"/>
      <c r="FP80" s="97"/>
      <c r="FQ80" s="79"/>
      <c r="FR80" s="79"/>
      <c r="FS80" s="195"/>
      <c r="FT80" s="96"/>
      <c r="FU80" s="79"/>
      <c r="FV80" s="79"/>
      <c r="FW80" s="79"/>
      <c r="FX80" s="79"/>
      <c r="FY80" s="60"/>
      <c r="FZ80" s="98"/>
      <c r="GA80" s="97"/>
      <c r="GB80" s="97"/>
      <c r="GC80" s="97"/>
      <c r="GD80" s="104"/>
      <c r="GE80" s="97"/>
      <c r="GF80" s="97"/>
      <c r="GG80" s="97"/>
      <c r="GH80" s="145"/>
      <c r="GI80" s="178"/>
      <c r="GJ80" s="146"/>
      <c r="GK80" s="98"/>
      <c r="GL80" s="97"/>
      <c r="GM80" s="97"/>
      <c r="GN80" s="97"/>
      <c r="GO80" s="97"/>
      <c r="GP80" s="79"/>
      <c r="GQ80" s="79"/>
      <c r="GR80" s="195"/>
      <c r="GS80" s="96"/>
      <c r="GT80" s="79"/>
      <c r="GU80" s="79"/>
      <c r="GV80" s="79"/>
      <c r="GW80" s="79"/>
      <c r="GX80" s="60"/>
      <c r="GY80" s="98"/>
      <c r="GZ80" s="97"/>
      <c r="HA80" s="97"/>
      <c r="HB80" s="97"/>
      <c r="HC80" s="104"/>
      <c r="HD80" s="97"/>
      <c r="HE80" s="97"/>
      <c r="HF80" s="97"/>
      <c r="HG80" s="145"/>
      <c r="HH80" s="178"/>
      <c r="HI80" s="146"/>
      <c r="HJ80" s="98"/>
      <c r="HK80" s="97"/>
      <c r="HL80" s="97"/>
      <c r="HM80" s="97"/>
      <c r="HN80" s="97"/>
      <c r="HO80" s="79"/>
      <c r="HP80" s="79"/>
      <c r="HQ80" s="195"/>
      <c r="HR80" s="96"/>
      <c r="HS80" s="79"/>
      <c r="HT80" s="79"/>
      <c r="HU80" s="79"/>
      <c r="HV80" s="79"/>
      <c r="HW80" s="60"/>
      <c r="HX80" s="98"/>
      <c r="HY80" s="97"/>
      <c r="HZ80" s="97"/>
      <c r="IA80" s="97"/>
      <c r="IB80" s="104"/>
      <c r="IC80" s="97"/>
      <c r="ID80" s="97"/>
      <c r="IE80" s="97"/>
      <c r="IF80" s="145"/>
      <c r="IG80" s="178"/>
      <c r="IH80" s="146"/>
      <c r="II80" s="98"/>
      <c r="IJ80" s="97"/>
      <c r="IK80" s="97"/>
      <c r="IL80" s="97"/>
      <c r="IM80" s="97"/>
      <c r="IN80" s="79"/>
      <c r="IO80" s="79"/>
      <c r="IP80" s="195"/>
      <c r="IQ80" s="96"/>
      <c r="IR80" s="79"/>
      <c r="IS80" s="79"/>
      <c r="IT80" s="79"/>
      <c r="IU80" s="79"/>
      <c r="IV80" s="60"/>
      <c r="IW80" s="98"/>
      <c r="IX80" s="97"/>
      <c r="IY80" s="97"/>
      <c r="IZ80" s="97"/>
      <c r="JA80" s="104"/>
      <c r="JB80" s="97"/>
      <c r="JC80" s="97"/>
      <c r="JD80" s="97"/>
      <c r="JE80" s="145"/>
      <c r="JF80" s="178"/>
      <c r="JG80" s="146"/>
      <c r="JH80" s="98"/>
      <c r="JI80" s="97"/>
      <c r="JJ80" s="97"/>
      <c r="JK80" s="97"/>
      <c r="JL80" s="97"/>
      <c r="JM80" s="79"/>
      <c r="JN80" s="79"/>
      <c r="JO80" s="195"/>
      <c r="JP80" s="96"/>
      <c r="JQ80" s="79"/>
      <c r="JR80" s="79"/>
      <c r="JS80" s="79"/>
      <c r="JT80" s="79"/>
      <c r="JU80" s="60"/>
      <c r="JV80" s="98"/>
      <c r="JW80" s="97"/>
      <c r="JX80" s="97"/>
      <c r="JY80" s="97"/>
      <c r="JZ80" s="104"/>
      <c r="KA80" s="97"/>
      <c r="KB80" s="97"/>
      <c r="KC80" s="97"/>
      <c r="KD80" s="145"/>
      <c r="KE80" s="178"/>
      <c r="KF80" s="146"/>
      <c r="KG80" s="98"/>
      <c r="KH80" s="97"/>
      <c r="KI80" s="97"/>
      <c r="KJ80" s="97"/>
      <c r="KK80" s="97"/>
      <c r="KL80" s="79"/>
      <c r="KM80" s="79"/>
      <c r="KN80" s="195"/>
      <c r="KO80" s="96"/>
      <c r="KP80" s="79"/>
      <c r="KQ80" s="79"/>
      <c r="KR80" s="79"/>
      <c r="KS80" s="79"/>
      <c r="KT80" s="60"/>
      <c r="KU80" s="98"/>
      <c r="KV80" s="97"/>
      <c r="KW80" s="97"/>
      <c r="KX80" s="97"/>
      <c r="KY80" s="104"/>
      <c r="KZ80" s="97"/>
      <c r="LA80" s="97"/>
      <c r="LB80" s="97"/>
      <c r="LC80" s="145"/>
      <c r="LD80" s="178"/>
      <c r="LE80" s="146"/>
      <c r="LF80" s="98"/>
      <c r="LG80" s="97"/>
      <c r="LH80" s="97"/>
      <c r="LI80" s="97"/>
      <c r="LJ80" s="97"/>
      <c r="LK80" s="79"/>
      <c r="LL80" s="79"/>
      <c r="LM80" s="195"/>
      <c r="LN80" s="96"/>
      <c r="LO80" s="79"/>
      <c r="LP80" s="79"/>
      <c r="LQ80" s="79"/>
      <c r="LR80" s="79"/>
      <c r="LS80" s="60"/>
      <c r="LT80" s="98"/>
      <c r="LU80" s="97"/>
      <c r="LV80" s="97"/>
      <c r="LW80" s="97"/>
      <c r="LX80" s="104"/>
      <c r="LY80" s="97"/>
      <c r="LZ80" s="97"/>
      <c r="MA80" s="97"/>
      <c r="MB80" s="145"/>
      <c r="MC80" s="178"/>
      <c r="MD80" s="146"/>
      <c r="ME80" s="98"/>
      <c r="MF80" s="97"/>
      <c r="MG80" s="97"/>
      <c r="MH80" s="97"/>
      <c r="MI80" s="97"/>
      <c r="MJ80" s="79"/>
      <c r="MK80" s="79"/>
      <c r="ML80" s="195"/>
      <c r="MM80" s="96"/>
      <c r="MN80" s="79"/>
      <c r="MO80" s="79"/>
      <c r="MP80" s="79"/>
      <c r="MQ80" s="79"/>
      <c r="MR80" s="60"/>
      <c r="MS80" s="98"/>
      <c r="MT80" s="97"/>
      <c r="MU80" s="97"/>
      <c r="MV80" s="97"/>
      <c r="MW80" s="104"/>
      <c r="MX80" s="97"/>
      <c r="MY80" s="97"/>
      <c r="MZ80" s="97"/>
      <c r="NA80" s="145"/>
      <c r="NB80" s="178"/>
      <c r="NC80" s="146"/>
      <c r="ND80" s="98"/>
      <c r="NE80" s="97"/>
      <c r="NF80" s="97"/>
      <c r="NG80" s="97"/>
      <c r="NH80" s="97"/>
      <c r="NI80" s="79"/>
      <c r="NJ80" s="79"/>
      <c r="NK80" s="195"/>
      <c r="NL80" s="96"/>
      <c r="NM80" s="79"/>
      <c r="NN80" s="79"/>
      <c r="NO80" s="79"/>
      <c r="NP80" s="79"/>
      <c r="NQ80" s="60"/>
      <c r="NR80" s="98"/>
      <c r="NS80" s="97"/>
      <c r="NT80" s="97"/>
      <c r="NU80" s="97"/>
      <c r="NV80" s="104"/>
      <c r="NW80" s="97"/>
      <c r="NX80" s="97"/>
      <c r="NY80" s="97"/>
      <c r="NZ80" s="145"/>
      <c r="OA80" s="178"/>
      <c r="OB80" s="146"/>
      <c r="OC80" s="98"/>
      <c r="OD80" s="97"/>
      <c r="OE80" s="97"/>
      <c r="OF80" s="97"/>
      <c r="OG80" s="97"/>
      <c r="OH80" s="79"/>
      <c r="OI80" s="79"/>
      <c r="OJ80" s="195"/>
      <c r="OK80" s="96"/>
      <c r="OL80" s="79"/>
      <c r="OM80" s="79"/>
      <c r="ON80" s="79"/>
      <c r="OO80" s="79"/>
      <c r="OP80" s="60"/>
      <c r="OQ80" s="98"/>
      <c r="OR80" s="97"/>
      <c r="OS80" s="97"/>
      <c r="OT80" s="97"/>
      <c r="OU80" s="104"/>
      <c r="OV80" s="97"/>
      <c r="OW80" s="97"/>
      <c r="OX80" s="97"/>
      <c r="OY80" s="145"/>
      <c r="OZ80" s="178"/>
      <c r="PA80" s="146"/>
      <c r="PB80" s="98"/>
      <c r="PC80" s="97"/>
      <c r="PD80" s="97"/>
      <c r="PE80" s="97"/>
      <c r="PF80" s="97"/>
      <c r="PG80" s="79"/>
      <c r="PH80" s="79"/>
      <c r="PI80" s="195"/>
      <c r="PJ80" s="96"/>
      <c r="PK80" s="79"/>
      <c r="PL80" s="79"/>
      <c r="PM80" s="79"/>
      <c r="PN80" s="79"/>
      <c r="PO80" s="60"/>
      <c r="PP80" s="98"/>
      <c r="PQ80" s="97"/>
      <c r="PR80" s="97"/>
      <c r="PS80" s="97"/>
      <c r="PT80" s="104"/>
      <c r="PU80" s="97"/>
      <c r="PV80" s="97"/>
      <c r="PW80" s="97"/>
      <c r="PX80" s="145"/>
      <c r="PY80" s="178"/>
      <c r="PZ80" s="146"/>
      <c r="QA80" s="98"/>
      <c r="QB80" s="97"/>
      <c r="QC80" s="97"/>
      <c r="QD80" s="97"/>
      <c r="QE80" s="97"/>
      <c r="QF80" s="79"/>
      <c r="QG80" s="79"/>
      <c r="QH80" s="195"/>
      <c r="QI80" s="96"/>
      <c r="QJ80" s="79"/>
      <c r="QK80" s="79"/>
      <c r="QL80" s="79"/>
      <c r="QM80" s="79"/>
      <c r="QN80" s="60"/>
      <c r="QO80" s="98"/>
      <c r="QP80" s="97"/>
      <c r="QQ80" s="97"/>
      <c r="QR80" s="97"/>
      <c r="QS80" s="104"/>
      <c r="QT80" s="97"/>
      <c r="QU80" s="97"/>
      <c r="QV80" s="97"/>
      <c r="QW80" s="145"/>
      <c r="QX80" s="178"/>
      <c r="QY80" s="146"/>
      <c r="QZ80" s="98"/>
      <c r="RA80" s="97"/>
      <c r="RB80" s="97"/>
      <c r="RC80" s="97"/>
      <c r="RD80" s="97"/>
      <c r="RE80" s="79"/>
      <c r="RF80" s="79"/>
      <c r="RG80" s="195"/>
      <c r="RH80" s="96"/>
      <c r="RI80" s="79"/>
      <c r="RJ80" s="79"/>
      <c r="RK80" s="79"/>
      <c r="RL80" s="79"/>
      <c r="RM80" s="60"/>
      <c r="RN80" s="98"/>
      <c r="RO80" s="97"/>
      <c r="RP80" s="97"/>
      <c r="RQ80" s="97"/>
      <c r="RR80" s="104"/>
      <c r="RS80" s="97"/>
      <c r="RT80" s="97"/>
      <c r="RU80" s="97"/>
      <c r="RV80" s="145"/>
      <c r="RW80" s="178"/>
      <c r="RX80" s="146"/>
      <c r="RY80" s="98"/>
      <c r="RZ80" s="97"/>
      <c r="SA80" s="97"/>
      <c r="SB80" s="97"/>
      <c r="SC80" s="97"/>
      <c r="SD80" s="79"/>
      <c r="SE80" s="79"/>
      <c r="SF80" s="195"/>
      <c r="SG80" s="96"/>
      <c r="SH80" s="79"/>
      <c r="SI80" s="79"/>
      <c r="SJ80" s="79"/>
      <c r="SK80" s="79"/>
      <c r="SL80" s="60"/>
      <c r="SM80" s="98"/>
      <c r="SN80" s="97"/>
      <c r="SO80" s="97"/>
      <c r="SP80" s="97"/>
      <c r="SQ80" s="104"/>
      <c r="SR80" s="97"/>
      <c r="SS80" s="97"/>
      <c r="ST80" s="97"/>
      <c r="SU80" s="145"/>
      <c r="SV80" s="178"/>
      <c r="SW80" s="146"/>
      <c r="SX80" s="98"/>
      <c r="SY80" s="97"/>
      <c r="SZ80" s="97"/>
      <c r="TA80" s="97"/>
      <c r="TB80" s="97"/>
      <c r="TC80" s="79"/>
      <c r="TD80" s="79"/>
      <c r="TE80" s="195"/>
      <c r="TF80" s="96"/>
      <c r="TG80" s="79"/>
      <c r="TH80" s="79"/>
      <c r="TI80" s="79"/>
      <c r="TJ80" s="79"/>
      <c r="TK80" s="60"/>
      <c r="TL80" s="98"/>
      <c r="TM80" s="97"/>
      <c r="TN80" s="97"/>
      <c r="TO80" s="97"/>
      <c r="TP80" s="104"/>
      <c r="TQ80" s="97"/>
      <c r="TR80" s="97"/>
      <c r="TS80" s="97"/>
      <c r="TT80" s="145"/>
      <c r="TU80" s="178"/>
      <c r="TV80" s="146"/>
      <c r="TW80" s="98"/>
      <c r="TX80" s="97"/>
      <c r="TY80" s="97"/>
      <c r="TZ80" s="97"/>
      <c r="UA80" s="97"/>
      <c r="UB80" s="79"/>
      <c r="UC80" s="79"/>
      <c r="UD80" s="195"/>
      <c r="UE80" s="96"/>
      <c r="UF80" s="79"/>
      <c r="UG80" s="79"/>
      <c r="UH80" s="79"/>
      <c r="UI80" s="79"/>
      <c r="UJ80" s="60"/>
      <c r="UK80" s="98"/>
      <c r="UL80" s="97"/>
      <c r="UM80" s="97"/>
      <c r="UN80" s="97"/>
      <c r="UO80" s="104"/>
      <c r="UP80" s="97"/>
      <c r="UQ80" s="97"/>
      <c r="UR80" s="97"/>
      <c r="US80" s="145"/>
      <c r="UT80" s="178"/>
      <c r="UU80" s="146"/>
      <c r="UV80" s="98"/>
      <c r="UW80" s="97"/>
      <c r="UX80" s="97"/>
      <c r="UY80" s="97"/>
      <c r="UZ80" s="97"/>
      <c r="VA80" s="79"/>
      <c r="VB80" s="79"/>
      <c r="VC80" s="195"/>
      <c r="VD80" s="96"/>
      <c r="VE80" s="79"/>
      <c r="VF80" s="79"/>
      <c r="VG80" s="79"/>
      <c r="VH80" s="79"/>
      <c r="VI80" s="60"/>
      <c r="VJ80" s="98"/>
      <c r="VK80" s="97"/>
      <c r="VL80" s="97"/>
      <c r="VM80" s="97"/>
      <c r="VN80" s="104"/>
      <c r="VO80" s="97"/>
      <c r="VP80" s="97"/>
      <c r="VQ80" s="97"/>
      <c r="VR80" s="145"/>
      <c r="VS80" s="178"/>
      <c r="VT80" s="146"/>
      <c r="VU80" s="98"/>
      <c r="VV80" s="97"/>
      <c r="VW80" s="97"/>
      <c r="VX80" s="97"/>
      <c r="VY80" s="97"/>
      <c r="VZ80" s="79"/>
      <c r="WA80" s="79"/>
      <c r="WB80" s="195"/>
      <c r="WC80" s="96"/>
      <c r="WD80" s="79"/>
      <c r="WE80" s="79"/>
      <c r="WF80" s="79"/>
      <c r="WG80" s="79"/>
      <c r="WH80" s="60"/>
      <c r="WI80" s="98"/>
      <c r="WJ80" s="97"/>
      <c r="WK80" s="97"/>
      <c r="WL80" s="97"/>
      <c r="WM80" s="104"/>
      <c r="WN80" s="97"/>
      <c r="WO80" s="97"/>
      <c r="WP80" s="97"/>
      <c r="WQ80" s="145"/>
      <c r="WR80" s="178"/>
      <c r="WS80" s="146"/>
      <c r="WT80" s="98"/>
      <c r="WU80" s="97"/>
      <c r="WV80" s="97"/>
      <c r="WW80" s="97"/>
      <c r="WX80" s="97"/>
      <c r="WY80" s="79"/>
      <c r="WZ80" s="79"/>
      <c r="XA80" s="195"/>
      <c r="XB80" s="96"/>
      <c r="XC80" s="79"/>
      <c r="XD80" s="79"/>
      <c r="XE80" s="79"/>
      <c r="XF80" s="79"/>
      <c r="XG80" s="60"/>
      <c r="XH80" s="98"/>
      <c r="XI80" s="97"/>
      <c r="XJ80" s="97"/>
      <c r="XK80" s="97"/>
      <c r="XL80" s="104"/>
      <c r="XM80" s="97"/>
      <c r="XN80" s="97"/>
      <c r="XO80" s="97"/>
      <c r="XP80" s="145"/>
      <c r="XQ80" s="178"/>
      <c r="XR80" s="146"/>
      <c r="XS80" s="98"/>
      <c r="XT80" s="97"/>
      <c r="XU80" s="97"/>
      <c r="XV80" s="97"/>
      <c r="XW80" s="97"/>
      <c r="XX80" s="79"/>
      <c r="XY80" s="79"/>
      <c r="XZ80" s="195"/>
      <c r="YA80" s="96"/>
      <c r="YB80" s="79"/>
      <c r="YC80" s="79"/>
      <c r="YD80" s="79"/>
      <c r="YE80" s="79"/>
      <c r="YF80" s="60"/>
      <c r="YG80" s="98"/>
      <c r="YH80" s="97"/>
      <c r="YI80" s="97"/>
      <c r="YJ80" s="97"/>
      <c r="YK80" s="104"/>
      <c r="YL80" s="97"/>
      <c r="YM80" s="97"/>
      <c r="YN80" s="97"/>
      <c r="YO80" s="145"/>
      <c r="YP80" s="178"/>
      <c r="YQ80" s="146"/>
      <c r="YR80" s="98"/>
      <c r="YS80" s="97"/>
      <c r="YT80" s="97"/>
      <c r="YU80" s="97"/>
      <c r="YV80" s="97"/>
      <c r="YW80" s="79"/>
      <c r="YX80" s="79"/>
      <c r="YY80" s="195"/>
      <c r="YZ80" s="96"/>
      <c r="ZA80" s="79"/>
      <c r="ZB80" s="79"/>
      <c r="ZC80" s="79"/>
      <c r="ZD80" s="79"/>
      <c r="ZE80" s="60"/>
      <c r="ZF80" s="98"/>
      <c r="ZG80" s="97"/>
      <c r="ZH80" s="97"/>
      <c r="ZI80" s="97"/>
      <c r="ZJ80" s="104"/>
      <c r="ZK80" s="97"/>
      <c r="ZL80" s="97"/>
      <c r="ZM80" s="97"/>
      <c r="ZN80" s="145"/>
      <c r="ZO80" s="178"/>
      <c r="ZP80" s="146"/>
      <c r="ZQ80" s="98"/>
      <c r="ZR80" s="97"/>
      <c r="ZS80" s="97"/>
      <c r="ZT80" s="97"/>
      <c r="ZU80" s="97"/>
      <c r="ZV80" s="79"/>
      <c r="ZW80" s="79"/>
      <c r="ZX80" s="195"/>
      <c r="ZY80" s="96"/>
      <c r="ZZ80" s="79"/>
      <c r="AAA80" s="79"/>
      <c r="AAB80" s="79"/>
      <c r="AAC80" s="79"/>
      <c r="AAD80" s="60"/>
      <c r="AAE80" s="98"/>
      <c r="AAF80" s="97"/>
      <c r="AAG80" s="97"/>
      <c r="AAH80" s="97"/>
      <c r="AAI80" s="104"/>
      <c r="AAJ80" s="97"/>
      <c r="AAK80" s="97"/>
      <c r="AAL80" s="97"/>
      <c r="AAM80" s="145"/>
      <c r="AAN80" s="178"/>
      <c r="AAO80" s="146"/>
      <c r="AAP80" s="98"/>
      <c r="AAQ80" s="97"/>
      <c r="AAR80" s="97"/>
      <c r="AAS80" s="97"/>
      <c r="AAT80" s="97"/>
      <c r="AAU80" s="79"/>
      <c r="AAV80" s="79"/>
      <c r="AAW80" s="195"/>
      <c r="AAX80" s="96"/>
      <c r="AAY80" s="79"/>
      <c r="AAZ80" s="79"/>
      <c r="ABA80" s="79"/>
      <c r="ABB80" s="79"/>
      <c r="ABC80" s="60"/>
      <c r="ABD80" s="98"/>
      <c r="ABE80" s="97"/>
      <c r="ABF80" s="97"/>
      <c r="ABG80" s="97"/>
      <c r="ABH80" s="104"/>
      <c r="ABI80" s="97"/>
      <c r="ABJ80" s="97"/>
      <c r="ABK80" s="97"/>
      <c r="ABL80" s="145"/>
      <c r="ABM80" s="178"/>
      <c r="ABN80" s="146"/>
      <c r="ABO80" s="98"/>
      <c r="ABP80" s="97"/>
      <c r="ABQ80" s="97"/>
      <c r="ABR80" s="97"/>
      <c r="ABS80" s="97"/>
      <c r="ABT80" s="79"/>
      <c r="ABU80" s="79"/>
      <c r="ABV80" s="195"/>
      <c r="ABW80" s="96"/>
      <c r="ABX80" s="79"/>
      <c r="ABY80" s="79"/>
      <c r="ABZ80" s="79"/>
      <c r="ACA80" s="79"/>
      <c r="ACB80" s="60"/>
      <c r="ACC80" s="98"/>
      <c r="ACD80" s="97"/>
      <c r="ACE80" s="97"/>
      <c r="ACF80" s="97"/>
      <c r="ACG80" s="104"/>
      <c r="ACH80" s="97"/>
      <c r="ACI80" s="97"/>
      <c r="ACJ80" s="97"/>
      <c r="ACK80" s="145"/>
      <c r="ACL80" s="178"/>
      <c r="ACM80" s="146"/>
      <c r="ACN80" s="98"/>
      <c r="ACO80" s="97"/>
      <c r="ACP80" s="97"/>
      <c r="ACQ80" s="97"/>
      <c r="ACR80" s="97"/>
      <c r="ACS80" s="79"/>
      <c r="ACT80" s="79"/>
      <c r="ACU80" s="195"/>
      <c r="ACV80" s="96"/>
      <c r="ACW80" s="79"/>
      <c r="ACX80" s="79"/>
      <c r="ACY80" s="79"/>
      <c r="ACZ80" s="79"/>
      <c r="ADA80" s="60"/>
      <c r="ADB80" s="98"/>
      <c r="ADC80" s="97"/>
      <c r="ADD80" s="97"/>
      <c r="ADE80" s="97"/>
      <c r="ADF80" s="104"/>
      <c r="ADG80" s="97"/>
      <c r="ADH80" s="97"/>
      <c r="ADI80" s="97"/>
      <c r="ADJ80" s="145"/>
      <c r="ADK80" s="178"/>
      <c r="ADL80" s="146"/>
      <c r="ADM80" s="98"/>
      <c r="ADN80" s="97"/>
      <c r="ADO80" s="97"/>
      <c r="ADP80" s="97"/>
      <c r="ADQ80" s="97"/>
      <c r="ADR80" s="79"/>
      <c r="ADS80" s="79"/>
      <c r="ADT80" s="195"/>
      <c r="ADU80" s="96"/>
      <c r="ADV80" s="79"/>
      <c r="ADW80" s="79"/>
      <c r="ADX80" s="79"/>
      <c r="ADY80" s="79"/>
      <c r="ADZ80" s="60"/>
      <c r="AEA80" s="98"/>
      <c r="AEB80" s="97"/>
      <c r="AEC80" s="97"/>
      <c r="AED80" s="97"/>
      <c r="AEE80" s="104"/>
      <c r="AEF80" s="97"/>
      <c r="AEG80" s="97"/>
      <c r="AEH80" s="97"/>
      <c r="AEI80" s="145"/>
      <c r="AEJ80" s="178"/>
      <c r="AEK80" s="146"/>
      <c r="AEL80" s="98"/>
      <c r="AEM80" s="97"/>
      <c r="AEN80" s="97"/>
      <c r="AEO80" s="97"/>
      <c r="AEP80" s="97"/>
      <c r="AEQ80" s="79"/>
      <c r="AER80" s="79"/>
      <c r="AES80" s="195"/>
      <c r="AET80" s="96"/>
      <c r="AEU80" s="79"/>
      <c r="AEV80" s="79"/>
      <c r="AEW80" s="79"/>
      <c r="AEX80" s="79"/>
      <c r="AEY80" s="60"/>
      <c r="AEZ80" s="98"/>
      <c r="AFA80" s="97"/>
      <c r="AFB80" s="97"/>
      <c r="AFC80" s="97"/>
      <c r="AFD80" s="104"/>
      <c r="AFE80" s="97"/>
      <c r="AFF80" s="97"/>
      <c r="AFG80" s="97"/>
      <c r="AFH80" s="145"/>
      <c r="AFI80" s="178"/>
      <c r="AFJ80" s="146"/>
      <c r="AFK80" s="98"/>
      <c r="AFL80" s="97"/>
      <c r="AFM80" s="97"/>
      <c r="AFN80" s="97"/>
      <c r="AFO80" s="97"/>
      <c r="AFP80" s="79"/>
      <c r="AFQ80" s="79"/>
      <c r="AFR80" s="195"/>
      <c r="AFS80" s="96"/>
      <c r="AFT80" s="79"/>
      <c r="AFU80" s="79"/>
      <c r="AFV80" s="79"/>
      <c r="AFW80" s="79"/>
      <c r="AFX80" s="60"/>
      <c r="AFY80" s="98"/>
      <c r="AFZ80" s="97"/>
      <c r="AGA80" s="97"/>
      <c r="AGB80" s="97"/>
      <c r="AGC80" s="104"/>
      <c r="AGD80" s="97"/>
      <c r="AGE80" s="97"/>
      <c r="AGF80" s="97"/>
      <c r="AGG80" s="145"/>
      <c r="AGH80" s="178"/>
      <c r="AGI80" s="146"/>
      <c r="AGJ80" s="98"/>
      <c r="AGK80" s="97"/>
      <c r="AGL80" s="97"/>
      <c r="AGM80" s="97"/>
      <c r="AGN80" s="97"/>
      <c r="AGO80" s="79"/>
      <c r="AGP80" s="79"/>
      <c r="AGQ80" s="195"/>
      <c r="AGR80" s="96"/>
      <c r="AGS80" s="79"/>
      <c r="AGT80" s="79"/>
      <c r="AGU80" s="79"/>
      <c r="AGV80" s="79"/>
      <c r="AGW80" s="60"/>
      <c r="AGX80" s="98"/>
      <c r="AGY80" s="97"/>
      <c r="AGZ80" s="97"/>
      <c r="AHA80" s="97"/>
      <c r="AHB80" s="104"/>
      <c r="AHC80" s="97"/>
      <c r="AHD80" s="97"/>
      <c r="AHE80" s="97"/>
      <c r="AHF80" s="145"/>
      <c r="AHG80" s="178"/>
      <c r="AHH80" s="146"/>
      <c r="AHI80" s="98"/>
      <c r="AHJ80" s="97"/>
      <c r="AHK80" s="97"/>
      <c r="AHL80" s="97"/>
      <c r="AHM80" s="97"/>
      <c r="AHN80" s="79"/>
      <c r="AHO80" s="79"/>
      <c r="AHP80" s="195"/>
      <c r="AHQ80" s="96"/>
      <c r="AHR80" s="79"/>
      <c r="AHS80" s="79"/>
      <c r="AHT80" s="79"/>
      <c r="AHU80" s="79"/>
      <c r="AHV80" s="60"/>
      <c r="AHW80" s="98"/>
      <c r="AHX80" s="97"/>
      <c r="AHY80" s="97"/>
      <c r="AHZ80" s="97"/>
      <c r="AIA80" s="104"/>
      <c r="AIB80" s="97"/>
      <c r="AIC80" s="97"/>
      <c r="AID80" s="97"/>
      <c r="AIE80" s="145"/>
      <c r="AIF80" s="178"/>
      <c r="AIG80" s="146"/>
      <c r="AIH80" s="98"/>
      <c r="AII80" s="97"/>
      <c r="AIJ80" s="97"/>
      <c r="AIK80" s="97"/>
      <c r="AIL80" s="97"/>
      <c r="AIM80" s="79"/>
      <c r="AIN80" s="79"/>
      <c r="AIO80" s="195"/>
      <c r="AIP80" s="96"/>
      <c r="AIQ80" s="79"/>
      <c r="AIR80" s="79"/>
      <c r="AIS80" s="79"/>
      <c r="AIT80" s="79"/>
      <c r="AIU80" s="60"/>
      <c r="AIV80" s="98"/>
      <c r="AIW80" s="97"/>
      <c r="AIX80" s="97"/>
      <c r="AIY80" s="97"/>
      <c r="AIZ80" s="104"/>
      <c r="AJA80" s="97"/>
      <c r="AJB80" s="97"/>
      <c r="AJC80" s="97"/>
      <c r="AJD80" s="145"/>
      <c r="AJE80" s="178"/>
      <c r="AJF80" s="146"/>
      <c r="AJG80" s="98"/>
      <c r="AJH80" s="97"/>
      <c r="AJI80" s="97"/>
      <c r="AJJ80" s="97"/>
      <c r="AJK80" s="97"/>
      <c r="AJL80" s="79"/>
      <c r="AJM80" s="79"/>
      <c r="AJN80" s="195"/>
      <c r="AJO80" s="96"/>
      <c r="AJP80" s="79"/>
      <c r="AJQ80" s="79"/>
      <c r="AJR80" s="79"/>
      <c r="AJS80" s="79"/>
      <c r="AJT80" s="60"/>
      <c r="AJU80" s="98"/>
      <c r="AJV80" s="97"/>
      <c r="AJW80" s="97"/>
      <c r="AJX80" s="97"/>
      <c r="AJY80" s="104"/>
      <c r="AJZ80" s="97"/>
      <c r="AKA80" s="97"/>
      <c r="AKB80" s="97"/>
      <c r="AKC80" s="145"/>
      <c r="AKD80" s="178"/>
      <c r="AKE80" s="146"/>
      <c r="AKF80" s="98"/>
      <c r="AKG80" s="97"/>
      <c r="AKH80" s="97"/>
      <c r="AKI80" s="97"/>
      <c r="AKJ80" s="97"/>
      <c r="AKK80" s="79"/>
      <c r="AKL80" s="79"/>
      <c r="AKM80" s="195"/>
      <c r="AKN80" s="96"/>
      <c r="AKO80" s="79"/>
      <c r="AKP80" s="79"/>
      <c r="AKQ80" s="79"/>
      <c r="AKR80" s="79"/>
      <c r="AKS80" s="60"/>
      <c r="AKT80" s="98"/>
      <c r="AKU80" s="97"/>
      <c r="AKV80" s="97"/>
      <c r="AKW80" s="97"/>
      <c r="AKX80" s="104"/>
      <c r="AKY80" s="97"/>
      <c r="AKZ80" s="97"/>
      <c r="ALA80" s="97"/>
      <c r="ALB80" s="145"/>
      <c r="ALC80" s="178"/>
      <c r="ALD80" s="146"/>
      <c r="ALE80" s="98"/>
      <c r="ALF80" s="97"/>
      <c r="ALG80" s="97"/>
      <c r="ALH80" s="97"/>
      <c r="ALI80" s="97"/>
      <c r="ALJ80" s="79"/>
      <c r="ALK80" s="79"/>
      <c r="ALL80" s="195"/>
      <c r="ALM80" s="96"/>
      <c r="ALN80" s="79"/>
      <c r="ALO80" s="79"/>
      <c r="ALP80" s="79"/>
      <c r="ALQ80" s="79"/>
      <c r="ALR80" s="60"/>
      <c r="ALS80" s="98"/>
      <c r="ALT80" s="97"/>
      <c r="ALU80" s="97"/>
      <c r="ALV80" s="97"/>
      <c r="ALW80" s="104"/>
      <c r="ALX80" s="97"/>
      <c r="ALY80" s="97"/>
      <c r="ALZ80" s="97"/>
      <c r="AMA80" s="145"/>
      <c r="AMB80" s="178"/>
      <c r="AMC80" s="146"/>
      <c r="AMD80" s="98"/>
      <c r="AME80" s="97"/>
      <c r="AMF80" s="97"/>
      <c r="AMG80" s="97"/>
      <c r="AMH80" s="97"/>
      <c r="AMI80" s="79"/>
      <c r="AMJ80" s="79"/>
      <c r="AMK80" s="195"/>
      <c r="AML80" s="96"/>
      <c r="AMM80" s="79"/>
      <c r="AMN80" s="79"/>
      <c r="AMO80" s="79"/>
      <c r="AMP80" s="79"/>
      <c r="AMQ80" s="60"/>
      <c r="AMR80" s="98"/>
      <c r="AMS80" s="97"/>
      <c r="AMT80" s="97"/>
      <c r="AMU80" s="97"/>
      <c r="AMV80" s="104"/>
      <c r="AMW80" s="97"/>
      <c r="AMX80" s="97"/>
      <c r="AMY80" s="97"/>
      <c r="AMZ80" s="145"/>
      <c r="ANA80" s="178"/>
      <c r="ANB80" s="146"/>
      <c r="ANC80" s="98"/>
      <c r="AND80" s="97"/>
      <c r="ANE80" s="97"/>
      <c r="ANF80" s="97"/>
      <c r="ANG80" s="97"/>
      <c r="ANH80" s="79"/>
      <c r="ANI80" s="79"/>
      <c r="ANJ80" s="195"/>
      <c r="ANK80" s="96"/>
      <c r="ANL80" s="79"/>
      <c r="ANM80" s="79"/>
      <c r="ANN80" s="79"/>
      <c r="ANO80" s="79"/>
      <c r="ANP80" s="60"/>
      <c r="ANQ80" s="98"/>
      <c r="ANR80" s="97"/>
      <c r="ANS80" s="97"/>
      <c r="ANT80" s="97"/>
      <c r="ANU80" s="104"/>
      <c r="ANV80" s="97"/>
      <c r="ANW80" s="97"/>
      <c r="ANX80" s="97"/>
      <c r="ANY80" s="145"/>
      <c r="ANZ80" s="178"/>
      <c r="AOA80" s="146"/>
      <c r="AOB80" s="98"/>
      <c r="AOC80" s="97"/>
      <c r="AOD80" s="97"/>
      <c r="AOE80" s="97"/>
      <c r="AOF80" s="97"/>
      <c r="AOG80" s="79"/>
      <c r="AOH80" s="79"/>
      <c r="AOI80" s="195"/>
      <c r="AOJ80" s="96"/>
      <c r="AOK80" s="79"/>
      <c r="AOL80" s="79"/>
      <c r="AOM80" s="79"/>
      <c r="AON80" s="79"/>
      <c r="AOO80" s="60"/>
      <c r="AOP80" s="98"/>
      <c r="AOQ80" s="97"/>
      <c r="AOR80" s="97"/>
      <c r="AOS80" s="97"/>
      <c r="AOT80" s="104"/>
      <c r="AOU80" s="97"/>
      <c r="AOV80" s="97"/>
      <c r="AOW80" s="97"/>
      <c r="AOX80" s="145"/>
      <c r="AOY80" s="178"/>
      <c r="AOZ80" s="146"/>
      <c r="APA80" s="98"/>
      <c r="APB80" s="97"/>
      <c r="APC80" s="97"/>
      <c r="APD80" s="97"/>
      <c r="APE80" s="97"/>
      <c r="APF80" s="79"/>
      <c r="APG80" s="79"/>
      <c r="APH80" s="195"/>
      <c r="API80" s="96"/>
      <c r="APJ80" s="79"/>
      <c r="APK80" s="79"/>
      <c r="APL80" s="79"/>
      <c r="APM80" s="79"/>
      <c r="APN80" s="60"/>
      <c r="APO80" s="98"/>
      <c r="APP80" s="97"/>
      <c r="APQ80" s="97"/>
      <c r="APR80" s="97"/>
      <c r="APS80" s="104"/>
      <c r="APT80" s="97"/>
      <c r="APU80" s="97"/>
      <c r="APV80" s="97"/>
      <c r="APW80" s="145"/>
      <c r="APX80" s="178"/>
      <c r="APY80" s="146"/>
      <c r="APZ80" s="98"/>
      <c r="AQA80" s="97"/>
      <c r="AQB80" s="97"/>
      <c r="AQC80" s="97"/>
      <c r="AQD80" s="97"/>
      <c r="AQE80" s="79"/>
      <c r="AQF80" s="79"/>
      <c r="AQG80" s="195"/>
      <c r="AQH80" s="96"/>
      <c r="AQI80" s="79"/>
      <c r="AQJ80" s="79"/>
      <c r="AQK80" s="79"/>
      <c r="AQL80" s="79"/>
      <c r="AQM80" s="60"/>
      <c r="AQN80" s="98"/>
      <c r="AQO80" s="97"/>
      <c r="AQP80" s="97"/>
      <c r="AQQ80" s="97"/>
      <c r="AQR80" s="104"/>
      <c r="AQS80" s="97"/>
      <c r="AQT80" s="97"/>
      <c r="AQU80" s="97"/>
      <c r="AQV80" s="145"/>
      <c r="AQW80" s="178"/>
      <c r="AQX80" s="146"/>
      <c r="AQY80" s="98"/>
      <c r="AQZ80" s="97"/>
      <c r="ARA80" s="97"/>
      <c r="ARB80" s="97"/>
      <c r="ARC80" s="97"/>
      <c r="ARD80" s="79"/>
      <c r="ARE80" s="79"/>
      <c r="ARF80" s="195"/>
      <c r="ARG80" s="96"/>
      <c r="ARH80" s="79"/>
      <c r="ARI80" s="79"/>
      <c r="ARJ80" s="79"/>
      <c r="ARK80" s="79"/>
      <c r="ARL80" s="60"/>
      <c r="ARM80" s="98"/>
      <c r="ARN80" s="97"/>
      <c r="ARO80" s="97"/>
      <c r="ARP80" s="97"/>
      <c r="ARQ80" s="104"/>
      <c r="ARR80" s="97"/>
      <c r="ARS80" s="97"/>
      <c r="ART80" s="97"/>
      <c r="ARU80" s="145"/>
      <c r="ARV80" s="178"/>
      <c r="ARW80" s="146"/>
      <c r="ARX80" s="98"/>
      <c r="ARY80" s="97"/>
      <c r="ARZ80" s="97"/>
      <c r="ASA80" s="97"/>
      <c r="ASB80" s="97"/>
      <c r="ASC80" s="79"/>
      <c r="ASD80" s="79"/>
      <c r="ASE80" s="195"/>
      <c r="ASF80" s="96"/>
      <c r="ASG80" s="79"/>
      <c r="ASH80" s="79"/>
      <c r="ASI80" s="79"/>
      <c r="ASJ80" s="79"/>
      <c r="ASK80" s="60"/>
      <c r="ASL80" s="98"/>
      <c r="ASM80" s="97"/>
      <c r="ASN80" s="97"/>
      <c r="ASO80" s="97"/>
      <c r="ASP80" s="104"/>
      <c r="ASQ80" s="97"/>
      <c r="ASR80" s="97"/>
      <c r="ASS80" s="97"/>
      <c r="AST80" s="145"/>
      <c r="ASU80" s="178"/>
      <c r="ASV80" s="146"/>
      <c r="ASW80" s="98"/>
      <c r="ASX80" s="97"/>
      <c r="ASY80" s="97"/>
      <c r="ASZ80" s="97"/>
      <c r="ATA80" s="97"/>
      <c r="ATB80" s="79"/>
      <c r="ATC80" s="79"/>
      <c r="ATD80" s="195"/>
      <c r="ATE80" s="96"/>
      <c r="ATF80" s="79"/>
      <c r="ATG80" s="79"/>
      <c r="ATH80" s="79"/>
      <c r="ATI80" s="79"/>
      <c r="ATJ80" s="60"/>
      <c r="ATK80" s="98"/>
      <c r="ATL80" s="97"/>
      <c r="ATM80" s="97"/>
      <c r="ATN80" s="97"/>
      <c r="ATO80" s="104"/>
      <c r="ATP80" s="97"/>
      <c r="ATQ80" s="97"/>
      <c r="ATR80" s="97"/>
      <c r="ATS80" s="145"/>
      <c r="ATT80" s="178"/>
      <c r="ATU80" s="146"/>
      <c r="ATV80" s="98"/>
      <c r="ATW80" s="97"/>
      <c r="ATX80" s="97"/>
      <c r="ATY80" s="97"/>
      <c r="ATZ80" s="97"/>
      <c r="AUA80" s="79"/>
      <c r="AUB80" s="79"/>
      <c r="AUC80" s="195"/>
      <c r="AUD80" s="96"/>
      <c r="AUE80" s="79"/>
      <c r="AUF80" s="79"/>
      <c r="AUG80" s="79"/>
      <c r="AUH80" s="79"/>
      <c r="AUI80" s="60"/>
      <c r="AUJ80" s="98"/>
      <c r="AUK80" s="97"/>
      <c r="AUL80" s="97"/>
      <c r="AUM80" s="97"/>
      <c r="AUN80" s="104"/>
      <c r="AUO80" s="97"/>
      <c r="AUP80" s="97"/>
      <c r="AUQ80" s="97"/>
      <c r="AUR80" s="145"/>
      <c r="AUS80" s="178"/>
      <c r="AUT80" s="146"/>
      <c r="AUU80" s="98"/>
      <c r="AUV80" s="97"/>
      <c r="AUW80" s="97"/>
      <c r="AUX80" s="97"/>
      <c r="AUY80" s="97"/>
      <c r="AUZ80" s="79"/>
      <c r="AVA80" s="79"/>
      <c r="AVB80" s="195"/>
      <c r="AVC80" s="96"/>
      <c r="AVD80" s="79"/>
      <c r="AVE80" s="79"/>
      <c r="AVF80" s="79"/>
      <c r="AVG80" s="79"/>
      <c r="AVH80" s="60"/>
      <c r="AVI80" s="98"/>
      <c r="AVJ80" s="97"/>
      <c r="AVK80" s="97"/>
      <c r="AVL80" s="97"/>
      <c r="AVM80" s="104"/>
      <c r="AVN80" s="97"/>
      <c r="AVO80" s="97"/>
      <c r="AVP80" s="97"/>
      <c r="AVQ80" s="145"/>
      <c r="AVR80" s="178"/>
      <c r="AVS80" s="146"/>
      <c r="AVT80" s="98"/>
      <c r="AVU80" s="97"/>
      <c r="AVV80" s="97"/>
      <c r="AVW80" s="97"/>
      <c r="AVX80" s="97"/>
      <c r="AVY80" s="79"/>
      <c r="AVZ80" s="79"/>
      <c r="AWA80" s="195"/>
      <c r="AWB80" s="96"/>
      <c r="AWC80" s="79"/>
      <c r="AWD80" s="79"/>
      <c r="AWE80" s="79"/>
      <c r="AWF80" s="79"/>
      <c r="AWG80" s="60"/>
      <c r="AWH80" s="98"/>
      <c r="AWI80" s="97"/>
      <c r="AWJ80" s="97"/>
      <c r="AWK80" s="97"/>
      <c r="AWL80" s="104"/>
      <c r="AWM80" s="97"/>
      <c r="AWN80" s="97"/>
      <c r="AWO80" s="97"/>
      <c r="AWP80" s="145"/>
      <c r="AWQ80" s="178"/>
      <c r="AWR80" s="146"/>
      <c r="AWS80" s="98"/>
      <c r="AWT80" s="97"/>
      <c r="AWU80" s="97"/>
      <c r="AWV80" s="97"/>
      <c r="AWW80" s="97"/>
      <c r="AWX80" s="79"/>
      <c r="AWY80" s="79"/>
      <c r="AWZ80" s="195"/>
      <c r="AXA80" s="96"/>
      <c r="AXB80" s="79"/>
      <c r="AXC80" s="79"/>
      <c r="AXD80" s="79"/>
      <c r="AXE80" s="79"/>
      <c r="AXF80" s="60"/>
      <c r="AXG80" s="98"/>
      <c r="AXH80" s="97"/>
      <c r="AXI80" s="97"/>
      <c r="AXJ80" s="97"/>
      <c r="AXK80" s="104"/>
      <c r="AXL80" s="97"/>
      <c r="AXM80" s="97"/>
      <c r="AXN80" s="97"/>
      <c r="AXO80" s="145"/>
      <c r="AXP80" s="178"/>
      <c r="AXQ80" s="146"/>
      <c r="AXR80" s="98"/>
      <c r="AXS80" s="97"/>
      <c r="AXT80" s="97"/>
      <c r="AXU80" s="97"/>
      <c r="AXV80" s="97"/>
      <c r="AXW80" s="79"/>
      <c r="AXX80" s="79"/>
      <c r="AXY80" s="195"/>
      <c r="AXZ80" s="96"/>
      <c r="AYA80" s="79"/>
      <c r="AYB80" s="79"/>
      <c r="AYC80" s="79"/>
      <c r="AYD80" s="79"/>
      <c r="AYE80" s="60"/>
      <c r="AYF80" s="98"/>
      <c r="AYG80" s="97"/>
      <c r="AYH80" s="97"/>
      <c r="AYI80" s="97"/>
      <c r="AYJ80" s="104"/>
      <c r="AYK80" s="97"/>
      <c r="AYL80" s="97"/>
      <c r="AYM80" s="97"/>
      <c r="AYN80" s="145"/>
      <c r="AYO80" s="178"/>
      <c r="AYP80" s="146"/>
      <c r="AYQ80" s="98"/>
      <c r="AYR80" s="97"/>
      <c r="AYS80" s="97"/>
      <c r="AYT80" s="97"/>
      <c r="AYU80" s="97"/>
      <c r="AYV80" s="79"/>
      <c r="AYW80" s="79"/>
      <c r="AYX80" s="195"/>
      <c r="AYY80" s="96"/>
      <c r="AYZ80" s="79"/>
      <c r="AZA80" s="79"/>
      <c r="AZB80" s="79"/>
      <c r="AZC80" s="79"/>
      <c r="AZD80" s="60"/>
      <c r="AZE80" s="98"/>
      <c r="AZF80" s="97"/>
      <c r="AZG80" s="97"/>
      <c r="AZH80" s="97"/>
      <c r="AZI80" s="104"/>
      <c r="AZJ80" s="97"/>
      <c r="AZK80" s="97"/>
      <c r="AZL80" s="97"/>
      <c r="AZM80" s="145"/>
      <c r="AZN80" s="178"/>
      <c r="AZO80" s="146"/>
      <c r="AZP80" s="98"/>
      <c r="AZQ80" s="97"/>
      <c r="AZR80" s="97"/>
      <c r="AZS80" s="97"/>
      <c r="AZT80" s="97"/>
      <c r="AZU80" s="79"/>
      <c r="AZV80" s="79"/>
      <c r="AZW80" s="195"/>
      <c r="AZX80" s="96"/>
      <c r="AZY80" s="79"/>
      <c r="AZZ80" s="79"/>
      <c r="BAA80" s="79"/>
      <c r="BAB80" s="79"/>
      <c r="BAC80" s="60"/>
      <c r="BAD80" s="98"/>
      <c r="BAE80" s="97"/>
      <c r="BAF80" s="97"/>
      <c r="BAG80" s="97"/>
      <c r="BAH80" s="104"/>
      <c r="BAI80" s="97"/>
      <c r="BAJ80" s="97"/>
      <c r="BAK80" s="97"/>
      <c r="BAL80" s="145"/>
      <c r="BAM80" s="178"/>
      <c r="BAN80" s="146"/>
      <c r="BAO80" s="98"/>
      <c r="BAP80" s="97"/>
      <c r="BAQ80" s="97"/>
      <c r="BAR80" s="97"/>
      <c r="BAS80" s="97"/>
      <c r="BAT80" s="79"/>
      <c r="BAU80" s="79"/>
      <c r="BAV80" s="195"/>
      <c r="BAW80" s="96"/>
      <c r="BAX80" s="79"/>
      <c r="BAY80" s="79"/>
      <c r="BAZ80" s="79"/>
      <c r="BBA80" s="79"/>
      <c r="BBB80" s="60"/>
      <c r="BBC80" s="98"/>
      <c r="BBD80" s="97"/>
      <c r="BBE80" s="97"/>
      <c r="BBF80" s="97"/>
      <c r="BBG80" s="104"/>
      <c r="BBH80" s="97"/>
      <c r="BBI80" s="97"/>
      <c r="BBJ80" s="97"/>
      <c r="BBK80" s="145"/>
      <c r="BBL80" s="178"/>
      <c r="BBM80" s="146"/>
      <c r="BBN80" s="98"/>
      <c r="BBO80" s="97"/>
      <c r="BBP80" s="97"/>
      <c r="BBQ80" s="97"/>
      <c r="BBR80" s="97"/>
      <c r="BBS80" s="79"/>
      <c r="BBT80" s="79"/>
      <c r="BBU80" s="195"/>
      <c r="BBV80" s="96"/>
      <c r="BBW80" s="79"/>
      <c r="BBX80" s="79"/>
      <c r="BBY80" s="79"/>
      <c r="BBZ80" s="79"/>
      <c r="BCA80" s="60"/>
      <c r="BCB80" s="98"/>
      <c r="BCC80" s="97"/>
      <c r="BCD80" s="97"/>
      <c r="BCE80" s="97"/>
      <c r="BCF80" s="104"/>
      <c r="BCG80" s="97"/>
      <c r="BCH80" s="97"/>
      <c r="BCI80" s="97"/>
      <c r="BCJ80" s="145"/>
      <c r="BCK80" s="178"/>
      <c r="BCL80" s="146"/>
      <c r="BCM80" s="98"/>
      <c r="BCN80" s="97"/>
      <c r="BCO80" s="97"/>
      <c r="BCP80" s="97"/>
      <c r="BCQ80" s="97"/>
      <c r="BCR80" s="79"/>
      <c r="BCS80" s="79"/>
      <c r="BCT80" s="195"/>
      <c r="BCU80" s="96"/>
      <c r="BCV80" s="79"/>
      <c r="BCW80" s="79"/>
      <c r="BCX80" s="79"/>
      <c r="BCY80" s="79"/>
      <c r="BCZ80" s="60"/>
      <c r="BDA80" s="98"/>
      <c r="BDB80" s="97"/>
      <c r="BDC80" s="97"/>
      <c r="BDD80" s="97"/>
      <c r="BDE80" s="104"/>
      <c r="BDF80" s="97"/>
      <c r="BDG80" s="97"/>
      <c r="BDH80" s="97"/>
      <c r="BDI80" s="145"/>
      <c r="BDJ80" s="178"/>
      <c r="BDK80" s="146"/>
      <c r="BDL80" s="98"/>
      <c r="BDM80" s="97"/>
      <c r="BDN80" s="97"/>
      <c r="BDO80" s="97"/>
      <c r="BDP80" s="97"/>
      <c r="BDQ80" s="79"/>
      <c r="BDR80" s="79"/>
      <c r="BDS80" s="195"/>
      <c r="BDT80" s="96"/>
      <c r="BDU80" s="79"/>
      <c r="BDV80" s="79"/>
      <c r="BDW80" s="79"/>
      <c r="BDX80" s="79"/>
      <c r="BDY80" s="60"/>
      <c r="BDZ80" s="98"/>
      <c r="BEA80" s="97"/>
      <c r="BEB80" s="97"/>
      <c r="BEC80" s="97"/>
      <c r="BED80" s="104"/>
      <c r="BEE80" s="97"/>
      <c r="BEF80" s="97"/>
      <c r="BEG80" s="97"/>
      <c r="BEH80" s="145"/>
      <c r="BEI80" s="178"/>
      <c r="BEJ80" s="146"/>
      <c r="BEK80" s="98"/>
      <c r="BEL80" s="97"/>
      <c r="BEM80" s="97"/>
      <c r="BEN80" s="97"/>
      <c r="BEO80" s="97"/>
      <c r="BEP80" s="79"/>
      <c r="BEQ80" s="79"/>
      <c r="BER80" s="195"/>
      <c r="BES80" s="96"/>
      <c r="BET80" s="79"/>
      <c r="BEU80" s="79"/>
      <c r="BEV80" s="79"/>
      <c r="BEW80" s="79"/>
      <c r="BEX80" s="60"/>
      <c r="BEY80" s="98"/>
      <c r="BEZ80" s="97"/>
      <c r="BFA80" s="97"/>
      <c r="BFB80" s="97"/>
      <c r="BFC80" s="104"/>
      <c r="BFD80" s="97"/>
      <c r="BFE80" s="97"/>
      <c r="BFF80" s="97"/>
      <c r="BFG80" s="145"/>
      <c r="BFH80" s="178"/>
      <c r="BFI80" s="146"/>
      <c r="BFJ80" s="98"/>
      <c r="BFK80" s="97"/>
      <c r="BFL80" s="97"/>
      <c r="BFM80" s="97"/>
      <c r="BFN80" s="97"/>
      <c r="BFO80" s="79"/>
      <c r="BFP80" s="79"/>
      <c r="BFQ80" s="195"/>
      <c r="BFR80" s="96"/>
      <c r="BFS80" s="79"/>
      <c r="BFT80" s="79"/>
      <c r="BFU80" s="79"/>
      <c r="BFV80" s="79"/>
      <c r="BFW80" s="60"/>
      <c r="BFX80" s="98"/>
      <c r="BFY80" s="97"/>
      <c r="BFZ80" s="97"/>
      <c r="BGA80" s="97"/>
      <c r="BGB80" s="104"/>
      <c r="BGC80" s="97"/>
      <c r="BGD80" s="97"/>
      <c r="BGE80" s="97"/>
      <c r="BGF80" s="145"/>
      <c r="BGG80" s="178"/>
      <c r="BGH80" s="146"/>
      <c r="BGI80" s="98"/>
      <c r="BGJ80" s="97"/>
      <c r="BGK80" s="97"/>
      <c r="BGL80" s="97"/>
      <c r="BGM80" s="97"/>
      <c r="BGN80" s="79"/>
      <c r="BGO80" s="79"/>
      <c r="BGP80" s="195"/>
      <c r="BGQ80" s="96"/>
      <c r="BGR80" s="79"/>
      <c r="BGS80" s="79"/>
      <c r="BGT80" s="79"/>
      <c r="BGU80" s="79"/>
      <c r="BGV80" s="60"/>
      <c r="BGW80" s="98"/>
      <c r="BGX80" s="97"/>
      <c r="BGY80" s="97"/>
      <c r="BGZ80" s="97"/>
      <c r="BHA80" s="104"/>
      <c r="BHB80" s="97"/>
      <c r="BHC80" s="97"/>
      <c r="BHD80" s="97"/>
      <c r="BHE80" s="145"/>
      <c r="BHF80" s="178"/>
      <c r="BHG80" s="146"/>
      <c r="BHH80" s="98"/>
      <c r="BHI80" s="97"/>
      <c r="BHJ80" s="97"/>
      <c r="BHK80" s="97"/>
      <c r="BHL80" s="97"/>
      <c r="BHM80" s="79"/>
      <c r="BHN80" s="79"/>
      <c r="BHO80" s="195"/>
      <c r="BHP80" s="96"/>
      <c r="BHQ80" s="79"/>
      <c r="BHR80" s="79"/>
      <c r="BHS80" s="79"/>
      <c r="BHT80" s="79"/>
      <c r="BHU80" s="60"/>
      <c r="BHV80" s="98"/>
      <c r="BHW80" s="97"/>
      <c r="BHX80" s="97"/>
      <c r="BHY80" s="97"/>
      <c r="BHZ80" s="104"/>
      <c r="BIA80" s="97"/>
      <c r="BIB80" s="97"/>
      <c r="BIC80" s="97"/>
      <c r="BID80" s="145"/>
      <c r="BIE80" s="178"/>
      <c r="BIF80" s="146"/>
      <c r="BIG80" s="98"/>
      <c r="BIH80" s="97"/>
      <c r="BII80" s="97"/>
      <c r="BIJ80" s="97"/>
      <c r="BIK80" s="97"/>
      <c r="BIL80" s="79"/>
      <c r="BIM80" s="79"/>
      <c r="BIN80" s="195"/>
      <c r="BIO80" s="96"/>
      <c r="BIP80" s="79"/>
      <c r="BIQ80" s="79"/>
      <c r="BIR80" s="79"/>
      <c r="BIS80" s="79"/>
      <c r="BIT80" s="60"/>
      <c r="BIU80" s="98"/>
      <c r="BIV80" s="97"/>
      <c r="BIW80" s="97"/>
      <c r="BIX80" s="97"/>
      <c r="BIY80" s="104"/>
      <c r="BIZ80" s="97"/>
      <c r="BJA80" s="97"/>
      <c r="BJB80" s="97"/>
      <c r="BJC80" s="145"/>
      <c r="BJD80" s="178"/>
      <c r="BJE80" s="146"/>
      <c r="BJF80" s="98"/>
      <c r="BJG80" s="97"/>
      <c r="BJH80" s="97"/>
      <c r="BJI80" s="97"/>
      <c r="BJJ80" s="97"/>
      <c r="BJK80" s="79"/>
      <c r="BJL80" s="79"/>
      <c r="BJM80" s="195"/>
      <c r="BJN80" s="96"/>
      <c r="BJO80" s="79"/>
      <c r="BJP80" s="79"/>
      <c r="BJQ80" s="79"/>
      <c r="BJR80" s="79"/>
      <c r="BJS80" s="60"/>
      <c r="BJT80" s="98"/>
      <c r="BJU80" s="97"/>
      <c r="BJV80" s="97"/>
      <c r="BJW80" s="97"/>
      <c r="BJX80" s="104"/>
      <c r="BJY80" s="97"/>
      <c r="BJZ80" s="97"/>
      <c r="BKA80" s="97"/>
      <c r="BKB80" s="145"/>
      <c r="BKC80" s="178"/>
      <c r="BKD80" s="146"/>
      <c r="BKE80" s="98"/>
      <c r="BKF80" s="97"/>
      <c r="BKG80" s="97"/>
      <c r="BKH80" s="97"/>
      <c r="BKI80" s="97"/>
      <c r="BKJ80" s="79"/>
      <c r="BKK80" s="79"/>
      <c r="BKL80" s="195"/>
      <c r="BKM80" s="96"/>
      <c r="BKN80" s="79"/>
      <c r="BKO80" s="79"/>
      <c r="BKP80" s="79"/>
      <c r="BKQ80" s="79"/>
      <c r="BKR80" s="60"/>
      <c r="BKS80" s="98"/>
      <c r="BKT80" s="97"/>
      <c r="BKU80" s="97"/>
      <c r="BKV80" s="97"/>
      <c r="BKW80" s="104"/>
      <c r="BKX80" s="97"/>
      <c r="BKY80" s="97"/>
      <c r="BKZ80" s="97"/>
      <c r="BLA80" s="145"/>
      <c r="BLB80" s="178"/>
      <c r="BLC80" s="146"/>
      <c r="BLD80" s="98"/>
      <c r="BLE80" s="97"/>
      <c r="BLF80" s="97"/>
      <c r="BLG80" s="97"/>
      <c r="BLH80" s="97"/>
      <c r="BLI80" s="79"/>
      <c r="BLJ80" s="79"/>
      <c r="BLK80" s="195"/>
      <c r="BLL80" s="96"/>
      <c r="BLM80" s="79"/>
      <c r="BLN80" s="79"/>
      <c r="BLO80" s="79"/>
      <c r="BLP80" s="79"/>
      <c r="BLQ80" s="60"/>
      <c r="BLR80" s="98"/>
      <c r="BLS80" s="97"/>
      <c r="BLT80" s="97"/>
      <c r="BLU80" s="97"/>
      <c r="BLV80" s="104"/>
      <c r="BLW80" s="97"/>
      <c r="BLX80" s="97"/>
      <c r="BLY80" s="97"/>
      <c r="BLZ80" s="145"/>
      <c r="BMA80" s="178"/>
      <c r="BMB80" s="146"/>
      <c r="BMC80" s="98"/>
      <c r="BMD80" s="97"/>
      <c r="BME80" s="97"/>
      <c r="BMF80" s="97"/>
      <c r="BMG80" s="97"/>
      <c r="BMH80" s="79"/>
      <c r="BMI80" s="79"/>
      <c r="BMJ80" s="195"/>
      <c r="BMK80" s="96"/>
      <c r="BML80" s="79"/>
      <c r="BMM80" s="79"/>
      <c r="BMN80" s="79"/>
      <c r="BMO80" s="79"/>
      <c r="BMP80" s="60"/>
      <c r="BMQ80" s="98"/>
      <c r="BMR80" s="97"/>
      <c r="BMS80" s="97"/>
      <c r="BMT80" s="97"/>
      <c r="BMU80" s="104"/>
      <c r="BMV80" s="97"/>
      <c r="BMW80" s="97"/>
      <c r="BMX80" s="97"/>
      <c r="BMY80" s="145"/>
      <c r="BMZ80" s="178"/>
      <c r="BNA80" s="146"/>
      <c r="BNB80" s="98"/>
      <c r="BNC80" s="97"/>
      <c r="BND80" s="97"/>
      <c r="BNE80" s="97"/>
      <c r="BNF80" s="97"/>
      <c r="BNG80" s="79"/>
      <c r="BNH80" s="79"/>
      <c r="BNI80" s="195"/>
      <c r="BNJ80" s="96"/>
      <c r="BNK80" s="79"/>
      <c r="BNL80" s="79"/>
      <c r="BNM80" s="79"/>
      <c r="BNN80" s="79"/>
      <c r="BNO80" s="60"/>
      <c r="BNP80" s="98"/>
      <c r="BNQ80" s="97"/>
      <c r="BNR80" s="97"/>
      <c r="BNS80" s="97"/>
      <c r="BNT80" s="104"/>
      <c r="BNU80" s="97"/>
      <c r="BNV80" s="97"/>
      <c r="BNW80" s="97"/>
      <c r="BNX80" s="145"/>
      <c r="BNY80" s="178"/>
      <c r="BNZ80" s="146"/>
      <c r="BOA80" s="98"/>
      <c r="BOB80" s="97"/>
      <c r="BOC80" s="97"/>
      <c r="BOD80" s="97"/>
      <c r="BOE80" s="97"/>
      <c r="BOF80" s="79"/>
      <c r="BOG80" s="79"/>
      <c r="BOH80" s="195"/>
      <c r="BOI80" s="96"/>
      <c r="BOJ80" s="79"/>
      <c r="BOK80" s="79"/>
      <c r="BOL80" s="79"/>
      <c r="BOM80" s="79"/>
      <c r="BON80" s="60"/>
      <c r="BOO80" s="98"/>
      <c r="BOP80" s="97"/>
      <c r="BOQ80" s="97"/>
      <c r="BOR80" s="97"/>
      <c r="BOS80" s="104"/>
      <c r="BOT80" s="97"/>
      <c r="BOU80" s="97"/>
      <c r="BOV80" s="97"/>
      <c r="BOW80" s="145"/>
      <c r="BOX80" s="178"/>
      <c r="BOY80" s="146"/>
      <c r="BOZ80" s="98"/>
      <c r="BPA80" s="97"/>
      <c r="BPB80" s="97"/>
      <c r="BPC80" s="97"/>
      <c r="BPD80" s="97"/>
      <c r="BPE80" s="79"/>
      <c r="BPF80" s="79"/>
      <c r="BPG80" s="195"/>
      <c r="BPH80" s="96"/>
      <c r="BPI80" s="79"/>
      <c r="BPJ80" s="79"/>
      <c r="BPK80" s="79"/>
      <c r="BPL80" s="79"/>
      <c r="BPM80" s="60"/>
      <c r="BPN80" s="98"/>
      <c r="BPO80" s="97"/>
      <c r="BPP80" s="97"/>
      <c r="BPQ80" s="97"/>
      <c r="BPR80" s="104"/>
      <c r="BPS80" s="97"/>
      <c r="BPT80" s="97"/>
      <c r="BPU80" s="97"/>
      <c r="BPV80" s="145"/>
      <c r="BPW80" s="178"/>
      <c r="BPX80" s="146"/>
      <c r="BPY80" s="98"/>
      <c r="BPZ80" s="97"/>
      <c r="BQA80" s="97"/>
      <c r="BQB80" s="97"/>
      <c r="BQC80" s="97"/>
      <c r="BQD80" s="79"/>
      <c r="BQE80" s="79"/>
      <c r="BQF80" s="195"/>
      <c r="BQG80" s="96"/>
      <c r="BQH80" s="79"/>
      <c r="BQI80" s="79"/>
      <c r="BQJ80" s="79"/>
      <c r="BQK80" s="79"/>
      <c r="BQL80" s="60"/>
      <c r="BQM80" s="98"/>
      <c r="BQN80" s="97"/>
      <c r="BQO80" s="97"/>
      <c r="BQP80" s="97"/>
      <c r="BQQ80" s="104"/>
      <c r="BQR80" s="97"/>
      <c r="BQS80" s="97"/>
      <c r="BQT80" s="97"/>
      <c r="BQU80" s="145"/>
      <c r="BQV80" s="178"/>
      <c r="BQW80" s="146"/>
      <c r="BQX80" s="98"/>
      <c r="BQY80" s="97"/>
      <c r="BQZ80" s="97"/>
      <c r="BRA80" s="97"/>
      <c r="BRB80" s="97"/>
      <c r="BRC80" s="79"/>
      <c r="BRD80" s="79"/>
      <c r="BRE80" s="195"/>
      <c r="BRF80" s="96"/>
      <c r="BRG80" s="79"/>
      <c r="BRH80" s="79"/>
      <c r="BRI80" s="79"/>
      <c r="BRJ80" s="79"/>
      <c r="BRK80" s="60"/>
      <c r="BRL80" s="98"/>
      <c r="BRM80" s="97"/>
      <c r="BRN80" s="97"/>
      <c r="BRO80" s="97"/>
      <c r="BRP80" s="104"/>
      <c r="BRQ80" s="97"/>
      <c r="BRR80" s="97"/>
      <c r="BRS80" s="97"/>
      <c r="BRT80" s="145"/>
      <c r="BRU80" s="178"/>
      <c r="BRV80" s="146"/>
      <c r="BRW80" s="98"/>
      <c r="BRX80" s="97"/>
      <c r="BRY80" s="97"/>
      <c r="BRZ80" s="97"/>
      <c r="BSA80" s="97"/>
      <c r="BSB80" s="79"/>
      <c r="BSC80" s="79"/>
      <c r="BSD80" s="195"/>
      <c r="BSE80" s="96"/>
      <c r="BSF80" s="79"/>
      <c r="BSG80" s="79"/>
      <c r="BSH80" s="79"/>
      <c r="BSI80" s="79"/>
      <c r="BSJ80" s="60"/>
      <c r="BSK80" s="98"/>
      <c r="BSL80" s="97"/>
      <c r="BSM80" s="97"/>
      <c r="BSN80" s="97"/>
      <c r="BSO80" s="104"/>
      <c r="BSP80" s="97"/>
      <c r="BSQ80" s="97"/>
      <c r="BSR80" s="97"/>
      <c r="BSS80" s="145"/>
      <c r="BST80" s="178"/>
      <c r="BSU80" s="146"/>
      <c r="BSV80" s="98"/>
      <c r="BSW80" s="97"/>
      <c r="BSX80" s="97"/>
      <c r="BSY80" s="97"/>
      <c r="BSZ80" s="97"/>
      <c r="BTA80" s="79"/>
      <c r="BTB80" s="79"/>
      <c r="BTC80" s="195"/>
      <c r="BTD80" s="96"/>
      <c r="BTE80" s="79"/>
      <c r="BTF80" s="79"/>
      <c r="BTG80" s="79"/>
      <c r="BTH80" s="79"/>
      <c r="BTI80" s="60"/>
      <c r="BTJ80" s="98"/>
      <c r="BTK80" s="97"/>
      <c r="BTL80" s="97"/>
      <c r="BTM80" s="97"/>
      <c r="BTN80" s="104"/>
      <c r="BTO80" s="97"/>
      <c r="BTP80" s="97"/>
      <c r="BTQ80" s="97"/>
      <c r="BTR80" s="145"/>
      <c r="BTS80" s="178"/>
      <c r="BTT80" s="146"/>
      <c r="BTU80" s="98"/>
      <c r="BTV80" s="97"/>
      <c r="BTW80" s="97"/>
      <c r="BTX80" s="97"/>
      <c r="BTY80" s="97"/>
      <c r="BTZ80" s="79"/>
      <c r="BUA80" s="79"/>
      <c r="BUB80" s="195"/>
      <c r="BUC80" s="96"/>
      <c r="BUD80" s="79"/>
      <c r="BUE80" s="79"/>
      <c r="BUF80" s="79"/>
      <c r="BUG80" s="79"/>
      <c r="BUH80" s="60"/>
      <c r="BUI80" s="98"/>
      <c r="BUJ80" s="97"/>
      <c r="BUK80" s="97"/>
      <c r="BUL80" s="97"/>
      <c r="BUM80" s="104"/>
      <c r="BUN80" s="97"/>
      <c r="BUO80" s="97"/>
      <c r="BUP80" s="97"/>
      <c r="BUQ80" s="145"/>
      <c r="BUR80" s="178"/>
      <c r="BUS80" s="146"/>
      <c r="BUT80" s="98"/>
      <c r="BUU80" s="97"/>
      <c r="BUV80" s="97"/>
      <c r="BUW80" s="97"/>
      <c r="BUX80" s="97"/>
      <c r="BUY80" s="79"/>
      <c r="BUZ80" s="79"/>
      <c r="BVA80" s="195"/>
      <c r="BVB80" s="96"/>
      <c r="BVC80" s="79"/>
      <c r="BVD80" s="79"/>
      <c r="BVE80" s="79"/>
      <c r="BVF80" s="79"/>
      <c r="BVG80" s="60"/>
      <c r="BVH80" s="98"/>
      <c r="BVI80" s="97"/>
      <c r="BVJ80" s="97"/>
      <c r="BVK80" s="97"/>
      <c r="BVL80" s="104"/>
      <c r="BVM80" s="97"/>
      <c r="BVN80" s="97"/>
      <c r="BVO80" s="97"/>
      <c r="BVP80" s="145"/>
      <c r="BVQ80" s="178"/>
      <c r="BVR80" s="146"/>
      <c r="BVS80" s="98"/>
      <c r="BVT80" s="97"/>
      <c r="BVU80" s="97"/>
      <c r="BVV80" s="97"/>
      <c r="BVW80" s="97"/>
      <c r="BVX80" s="79"/>
      <c r="BVY80" s="79"/>
      <c r="BVZ80" s="195"/>
      <c r="BWA80" s="96"/>
      <c r="BWB80" s="79"/>
      <c r="BWC80" s="79"/>
      <c r="BWD80" s="79"/>
      <c r="BWE80" s="79"/>
      <c r="BWF80" s="60"/>
      <c r="BWG80" s="98"/>
      <c r="BWH80" s="97"/>
      <c r="BWI80" s="97"/>
      <c r="BWJ80" s="97"/>
      <c r="BWK80" s="104"/>
      <c r="BWL80" s="97"/>
      <c r="BWM80" s="97"/>
      <c r="BWN80" s="97"/>
      <c r="BWO80" s="145"/>
      <c r="BWP80" s="178"/>
      <c r="BWQ80" s="146"/>
      <c r="BWR80" s="98"/>
      <c r="BWS80" s="97"/>
      <c r="BWT80" s="97"/>
      <c r="BWU80" s="97"/>
      <c r="BWV80" s="97"/>
      <c r="BWW80" s="79"/>
      <c r="BWX80" s="79"/>
      <c r="BWY80" s="195"/>
      <c r="BWZ80" s="96"/>
      <c r="BXA80" s="79"/>
      <c r="BXB80" s="79"/>
      <c r="BXC80" s="79"/>
      <c r="BXD80" s="79"/>
      <c r="BXE80" s="60"/>
      <c r="BXF80" s="98"/>
      <c r="BXG80" s="97"/>
      <c r="BXH80" s="97"/>
      <c r="BXI80" s="97"/>
      <c r="BXJ80" s="104"/>
      <c r="BXK80" s="97"/>
      <c r="BXL80" s="97"/>
      <c r="BXM80" s="97"/>
      <c r="BXN80" s="145"/>
      <c r="BXO80" s="178"/>
      <c r="BXP80" s="146"/>
      <c r="BXQ80" s="98"/>
      <c r="BXR80" s="97"/>
      <c r="BXS80" s="97"/>
      <c r="BXT80" s="97"/>
      <c r="BXU80" s="97"/>
      <c r="BXV80" s="79"/>
      <c r="BXW80" s="79"/>
      <c r="BXX80" s="195"/>
      <c r="BXY80" s="96"/>
      <c r="BXZ80" s="79"/>
      <c r="BYA80" s="79"/>
      <c r="BYB80" s="79"/>
      <c r="BYC80" s="79"/>
      <c r="BYD80" s="60"/>
      <c r="BYE80" s="98"/>
      <c r="BYF80" s="97"/>
      <c r="BYG80" s="97"/>
      <c r="BYH80" s="97"/>
      <c r="BYI80" s="104"/>
      <c r="BYJ80" s="97"/>
      <c r="BYK80" s="97"/>
      <c r="BYL80" s="97"/>
      <c r="BYM80" s="145"/>
      <c r="BYN80" s="178"/>
      <c r="BYO80" s="146"/>
      <c r="BYP80" s="98"/>
      <c r="BYQ80" s="97"/>
      <c r="BYR80" s="97"/>
      <c r="BYS80" s="97"/>
      <c r="BYT80" s="97"/>
      <c r="BYU80" s="79"/>
      <c r="BYV80" s="79"/>
      <c r="BYW80" s="195"/>
      <c r="BYX80" s="96"/>
      <c r="BYY80" s="79"/>
      <c r="BYZ80" s="79"/>
      <c r="BZA80" s="79"/>
      <c r="BZB80" s="79"/>
      <c r="BZC80" s="60"/>
      <c r="BZD80" s="98"/>
      <c r="BZE80" s="97"/>
      <c r="BZF80" s="97"/>
      <c r="BZG80" s="97"/>
      <c r="BZH80" s="104"/>
      <c r="BZI80" s="97"/>
      <c r="BZJ80" s="97"/>
      <c r="BZK80" s="97"/>
      <c r="BZL80" s="145"/>
      <c r="BZM80" s="178"/>
      <c r="BZN80" s="146"/>
      <c r="BZO80" s="98"/>
      <c r="BZP80" s="97"/>
      <c r="BZQ80" s="97"/>
      <c r="BZR80" s="97"/>
      <c r="BZS80" s="97"/>
      <c r="BZT80" s="79"/>
      <c r="BZU80" s="79"/>
      <c r="BZV80" s="195"/>
      <c r="BZW80" s="96"/>
      <c r="BZX80" s="79"/>
      <c r="BZY80" s="79"/>
      <c r="BZZ80" s="79"/>
      <c r="CAA80" s="79"/>
      <c r="CAB80" s="60"/>
      <c r="CAC80" s="98"/>
      <c r="CAD80" s="97"/>
      <c r="CAE80" s="97"/>
      <c r="CAF80" s="97"/>
      <c r="CAG80" s="104"/>
      <c r="CAH80" s="97"/>
      <c r="CAI80" s="97"/>
      <c r="CAJ80" s="97"/>
      <c r="CAK80" s="145"/>
      <c r="CAL80" s="178"/>
      <c r="CAM80" s="146"/>
      <c r="CAN80" s="98"/>
      <c r="CAO80" s="97"/>
      <c r="CAP80" s="97"/>
      <c r="CAQ80" s="97"/>
      <c r="CAR80" s="97"/>
      <c r="CAS80" s="79"/>
      <c r="CAT80" s="79"/>
      <c r="CAU80" s="195"/>
      <c r="CAV80" s="96"/>
      <c r="CAW80" s="79"/>
      <c r="CAX80" s="79"/>
      <c r="CAY80" s="79"/>
      <c r="CAZ80" s="79"/>
      <c r="CBA80" s="60"/>
      <c r="CBB80" s="98"/>
      <c r="CBC80" s="97"/>
      <c r="CBD80" s="97"/>
      <c r="CBE80" s="97"/>
      <c r="CBF80" s="104"/>
      <c r="CBG80" s="97"/>
      <c r="CBH80" s="97"/>
      <c r="CBI80" s="97"/>
      <c r="CBJ80" s="145"/>
      <c r="CBK80" s="178"/>
      <c r="CBL80" s="146"/>
      <c r="CBM80" s="98"/>
      <c r="CBN80" s="97"/>
      <c r="CBO80" s="97"/>
      <c r="CBP80" s="97"/>
      <c r="CBQ80" s="97"/>
      <c r="CBR80" s="79"/>
      <c r="CBS80" s="79"/>
      <c r="CBT80" s="195"/>
      <c r="CBU80" s="96"/>
      <c r="CBV80" s="79"/>
      <c r="CBW80" s="79"/>
      <c r="CBX80" s="79"/>
      <c r="CBY80" s="79"/>
      <c r="CBZ80" s="60"/>
      <c r="CCA80" s="98"/>
      <c r="CCB80" s="97"/>
      <c r="CCC80" s="97"/>
      <c r="CCD80" s="97"/>
      <c r="CCE80" s="104"/>
      <c r="CCF80" s="97"/>
      <c r="CCG80" s="97"/>
      <c r="CCH80" s="97"/>
      <c r="CCI80" s="145"/>
      <c r="CCJ80" s="178"/>
      <c r="CCK80" s="146"/>
      <c r="CCL80" s="98"/>
      <c r="CCM80" s="97"/>
      <c r="CCN80" s="97"/>
      <c r="CCO80" s="97"/>
      <c r="CCP80" s="97"/>
      <c r="CCQ80" s="79"/>
      <c r="CCR80" s="79"/>
      <c r="CCS80" s="195"/>
      <c r="CCT80" s="96"/>
      <c r="CCU80" s="79"/>
      <c r="CCV80" s="79"/>
      <c r="CCW80" s="79"/>
      <c r="CCX80" s="79"/>
      <c r="CCY80" s="60"/>
      <c r="CCZ80" s="98"/>
      <c r="CDA80" s="97"/>
      <c r="CDB80" s="97"/>
      <c r="CDC80" s="97"/>
      <c r="CDD80" s="104"/>
      <c r="CDE80" s="97"/>
      <c r="CDF80" s="97"/>
      <c r="CDG80" s="97"/>
      <c r="CDH80" s="145"/>
      <c r="CDI80" s="178"/>
      <c r="CDJ80" s="146"/>
      <c r="CDK80" s="98"/>
      <c r="CDL80" s="97"/>
      <c r="CDM80" s="97"/>
      <c r="CDN80" s="97"/>
      <c r="CDO80" s="97"/>
      <c r="CDP80" s="79"/>
      <c r="CDQ80" s="79"/>
      <c r="CDR80" s="195"/>
      <c r="CDS80" s="96"/>
      <c r="CDT80" s="79"/>
      <c r="CDU80" s="79"/>
      <c r="CDV80" s="79"/>
      <c r="CDW80" s="79"/>
      <c r="CDX80" s="60"/>
      <c r="CDY80" s="98"/>
      <c r="CDZ80" s="97"/>
      <c r="CEA80" s="97"/>
      <c r="CEB80" s="97"/>
      <c r="CEC80" s="104"/>
      <c r="CED80" s="97"/>
      <c r="CEE80" s="97"/>
      <c r="CEF80" s="97"/>
      <c r="CEG80" s="145"/>
      <c r="CEH80" s="178"/>
      <c r="CEI80" s="146"/>
      <c r="CEJ80" s="98"/>
      <c r="CEK80" s="97"/>
      <c r="CEL80" s="97"/>
      <c r="CEM80" s="97"/>
      <c r="CEN80" s="97"/>
      <c r="CEO80" s="79"/>
      <c r="CEP80" s="79"/>
      <c r="CEQ80" s="195"/>
      <c r="CER80" s="96"/>
      <c r="CES80" s="79"/>
      <c r="CET80" s="79"/>
      <c r="CEU80" s="79"/>
      <c r="CEV80" s="79"/>
      <c r="CEW80" s="60"/>
      <c r="CEX80" s="98"/>
      <c r="CEY80" s="97"/>
      <c r="CEZ80" s="97"/>
      <c r="CFA80" s="97"/>
      <c r="CFB80" s="104"/>
      <c r="CFC80" s="97"/>
      <c r="CFD80" s="97"/>
      <c r="CFE80" s="97"/>
      <c r="CFF80" s="145"/>
      <c r="CFG80" s="178"/>
      <c r="CFH80" s="146"/>
      <c r="CFI80" s="98"/>
      <c r="CFJ80" s="97"/>
      <c r="CFK80" s="97"/>
      <c r="CFL80" s="97"/>
      <c r="CFM80" s="97"/>
      <c r="CFN80" s="79"/>
      <c r="CFO80" s="79"/>
      <c r="CFP80" s="195"/>
      <c r="CFQ80" s="96"/>
      <c r="CFR80" s="79"/>
      <c r="CFS80" s="79"/>
      <c r="CFT80" s="79"/>
      <c r="CFU80" s="79"/>
      <c r="CFV80" s="60"/>
      <c r="CFW80" s="98"/>
      <c r="CFX80" s="97"/>
      <c r="CFY80" s="97"/>
      <c r="CFZ80" s="97"/>
      <c r="CGA80" s="104"/>
      <c r="CGB80" s="97"/>
      <c r="CGC80" s="97"/>
      <c r="CGD80" s="97"/>
      <c r="CGE80" s="145"/>
      <c r="CGF80" s="178"/>
      <c r="CGG80" s="146"/>
      <c r="CGH80" s="98"/>
      <c r="CGI80" s="97"/>
      <c r="CGJ80" s="97"/>
      <c r="CGK80" s="97"/>
      <c r="CGL80" s="97"/>
      <c r="CGM80" s="79"/>
      <c r="CGN80" s="79"/>
      <c r="CGO80" s="195"/>
      <c r="CGP80" s="96"/>
      <c r="CGQ80" s="79"/>
      <c r="CGR80" s="79"/>
      <c r="CGS80" s="79"/>
      <c r="CGT80" s="79"/>
      <c r="CGU80" s="60"/>
      <c r="CGV80" s="98"/>
      <c r="CGW80" s="97"/>
      <c r="CGX80" s="97"/>
      <c r="CGY80" s="97"/>
      <c r="CGZ80" s="104"/>
      <c r="CHA80" s="97"/>
      <c r="CHB80" s="97"/>
      <c r="CHC80" s="97"/>
      <c r="CHD80" s="145"/>
      <c r="CHE80" s="178"/>
      <c r="CHF80" s="146"/>
      <c r="CHG80" s="98"/>
      <c r="CHH80" s="97"/>
      <c r="CHI80" s="97"/>
      <c r="CHJ80" s="97"/>
      <c r="CHK80" s="97"/>
      <c r="CHL80" s="79"/>
      <c r="CHM80" s="79"/>
      <c r="CHN80" s="195"/>
      <c r="CHO80" s="96"/>
      <c r="CHP80" s="79"/>
      <c r="CHQ80" s="79"/>
      <c r="CHR80" s="79"/>
      <c r="CHS80" s="79"/>
      <c r="CHT80" s="60"/>
      <c r="CHU80" s="98"/>
      <c r="CHV80" s="97"/>
      <c r="CHW80" s="97"/>
      <c r="CHX80" s="97"/>
      <c r="CHY80" s="104"/>
      <c r="CHZ80" s="97"/>
      <c r="CIA80" s="97"/>
      <c r="CIB80" s="97"/>
      <c r="CIC80" s="145"/>
      <c r="CID80" s="178"/>
      <c r="CIE80" s="146"/>
      <c r="CIF80" s="98"/>
      <c r="CIG80" s="97"/>
      <c r="CIH80" s="97"/>
      <c r="CII80" s="97"/>
      <c r="CIJ80" s="97"/>
      <c r="CIK80" s="79"/>
      <c r="CIL80" s="79"/>
      <c r="CIM80" s="195"/>
      <c r="CIN80" s="96"/>
      <c r="CIO80" s="79"/>
      <c r="CIP80" s="79"/>
      <c r="CIQ80" s="79"/>
      <c r="CIR80" s="79"/>
      <c r="CIS80" s="60"/>
      <c r="CIT80" s="98"/>
      <c r="CIU80" s="97"/>
      <c r="CIV80" s="97"/>
      <c r="CIW80" s="97"/>
      <c r="CIX80" s="104"/>
      <c r="CIY80" s="97"/>
      <c r="CIZ80" s="97"/>
      <c r="CJA80" s="97"/>
      <c r="CJB80" s="145"/>
      <c r="CJC80" s="178"/>
      <c r="CJD80" s="146"/>
      <c r="CJE80" s="98"/>
      <c r="CJF80" s="97"/>
      <c r="CJG80" s="97"/>
      <c r="CJH80" s="97"/>
      <c r="CJI80" s="97"/>
      <c r="CJJ80" s="79"/>
      <c r="CJK80" s="79"/>
      <c r="CJL80" s="195"/>
      <c r="CJM80" s="96"/>
      <c r="CJN80" s="79"/>
      <c r="CJO80" s="79"/>
      <c r="CJP80" s="79"/>
      <c r="CJQ80" s="79"/>
      <c r="CJR80" s="60"/>
      <c r="CJS80" s="98"/>
      <c r="CJT80" s="97"/>
      <c r="CJU80" s="97"/>
      <c r="CJV80" s="97"/>
      <c r="CJW80" s="104"/>
      <c r="CJX80" s="97"/>
      <c r="CJY80" s="97"/>
      <c r="CJZ80" s="97"/>
      <c r="CKA80" s="145"/>
      <c r="CKB80" s="178"/>
      <c r="CKC80" s="146"/>
      <c r="CKD80" s="98"/>
      <c r="CKE80" s="97"/>
      <c r="CKF80" s="97"/>
      <c r="CKG80" s="97"/>
      <c r="CKH80" s="97"/>
      <c r="CKI80" s="79"/>
      <c r="CKJ80" s="79"/>
      <c r="CKK80" s="195"/>
      <c r="CKL80" s="96"/>
      <c r="CKM80" s="79"/>
      <c r="CKN80" s="79"/>
      <c r="CKO80" s="79"/>
      <c r="CKP80" s="79"/>
      <c r="CKQ80" s="60"/>
      <c r="CKR80" s="98"/>
      <c r="CKS80" s="97"/>
      <c r="CKT80" s="97"/>
      <c r="CKU80" s="97"/>
      <c r="CKV80" s="104"/>
      <c r="CKW80" s="97"/>
      <c r="CKX80" s="97"/>
      <c r="CKY80" s="97"/>
      <c r="CKZ80" s="145"/>
      <c r="CLA80" s="178"/>
      <c r="CLB80" s="146"/>
      <c r="CLC80" s="98"/>
      <c r="CLD80" s="97"/>
      <c r="CLE80" s="97"/>
      <c r="CLF80" s="97"/>
      <c r="CLG80" s="97"/>
      <c r="CLH80" s="79"/>
      <c r="CLI80" s="79"/>
      <c r="CLJ80" s="195"/>
      <c r="CLK80" s="96"/>
      <c r="CLL80" s="79"/>
      <c r="CLM80" s="79"/>
      <c r="CLN80" s="79"/>
      <c r="CLO80" s="79"/>
      <c r="CLP80" s="60"/>
      <c r="CLQ80" s="98"/>
      <c r="CLR80" s="97"/>
      <c r="CLS80" s="97"/>
      <c r="CLT80" s="97"/>
      <c r="CLU80" s="104"/>
      <c r="CLV80" s="97"/>
      <c r="CLW80" s="97"/>
      <c r="CLX80" s="97"/>
      <c r="CLY80" s="145"/>
      <c r="CLZ80" s="178"/>
      <c r="CMA80" s="146"/>
      <c r="CMB80" s="98"/>
      <c r="CMC80" s="97"/>
      <c r="CMD80" s="97"/>
      <c r="CME80" s="97"/>
      <c r="CMF80" s="97"/>
      <c r="CMG80" s="79"/>
      <c r="CMH80" s="79"/>
      <c r="CMI80" s="195"/>
      <c r="CMJ80" s="96"/>
      <c r="CMK80" s="79"/>
      <c r="CML80" s="79"/>
      <c r="CMM80" s="79"/>
      <c r="CMN80" s="79"/>
      <c r="CMO80" s="60"/>
      <c r="CMP80" s="98"/>
      <c r="CMQ80" s="97"/>
      <c r="CMR80" s="97"/>
      <c r="CMS80" s="97"/>
      <c r="CMT80" s="104"/>
      <c r="CMU80" s="97"/>
      <c r="CMV80" s="97"/>
      <c r="CMW80" s="97"/>
      <c r="CMX80" s="145"/>
      <c r="CMY80" s="178"/>
      <c r="CMZ80" s="146"/>
      <c r="CNA80" s="98"/>
      <c r="CNB80" s="97"/>
      <c r="CNC80" s="97"/>
      <c r="CND80" s="97"/>
      <c r="CNE80" s="97"/>
      <c r="CNF80" s="79"/>
      <c r="CNG80" s="79"/>
      <c r="CNH80" s="195"/>
      <c r="CNI80" s="96"/>
      <c r="CNJ80" s="79"/>
      <c r="CNK80" s="79"/>
      <c r="CNL80" s="79"/>
      <c r="CNM80" s="79"/>
      <c r="CNN80" s="60"/>
      <c r="CNO80" s="98"/>
      <c r="CNP80" s="97"/>
      <c r="CNQ80" s="97"/>
      <c r="CNR80" s="97"/>
      <c r="CNS80" s="104"/>
      <c r="CNT80" s="97"/>
      <c r="CNU80" s="97"/>
      <c r="CNV80" s="97"/>
      <c r="CNW80" s="145"/>
      <c r="CNX80" s="178"/>
      <c r="CNY80" s="146"/>
      <c r="CNZ80" s="98"/>
      <c r="COA80" s="97"/>
      <c r="COB80" s="97"/>
      <c r="COC80" s="97"/>
      <c r="COD80" s="97"/>
      <c r="COE80" s="79"/>
      <c r="COF80" s="79"/>
      <c r="COG80" s="195"/>
      <c r="COH80" s="96"/>
      <c r="COI80" s="79"/>
      <c r="COJ80" s="79"/>
      <c r="COK80" s="79"/>
      <c r="COL80" s="79"/>
      <c r="COM80" s="60"/>
      <c r="CON80" s="98"/>
      <c r="COO80" s="97"/>
      <c r="COP80" s="97"/>
      <c r="COQ80" s="97"/>
      <c r="COR80" s="104"/>
      <c r="COS80" s="97"/>
      <c r="COT80" s="97"/>
      <c r="COU80" s="97"/>
      <c r="COV80" s="145"/>
      <c r="COW80" s="178"/>
      <c r="COX80" s="146"/>
      <c r="COY80" s="98"/>
      <c r="COZ80" s="97"/>
      <c r="CPA80" s="97"/>
      <c r="CPB80" s="97"/>
      <c r="CPC80" s="97"/>
      <c r="CPD80" s="79"/>
      <c r="CPE80" s="79"/>
      <c r="CPF80" s="195"/>
      <c r="CPG80" s="96"/>
      <c r="CPH80" s="79"/>
      <c r="CPI80" s="79"/>
      <c r="CPJ80" s="79"/>
      <c r="CPK80" s="79"/>
      <c r="CPL80" s="60"/>
      <c r="CPM80" s="98"/>
      <c r="CPN80" s="97"/>
      <c r="CPO80" s="97"/>
      <c r="CPP80" s="97"/>
      <c r="CPQ80" s="104"/>
      <c r="CPR80" s="97"/>
      <c r="CPS80" s="97"/>
      <c r="CPT80" s="97"/>
      <c r="CPU80" s="145"/>
      <c r="CPV80" s="178"/>
      <c r="CPW80" s="146"/>
      <c r="CPX80" s="98"/>
      <c r="CPY80" s="97"/>
      <c r="CPZ80" s="97"/>
      <c r="CQA80" s="97"/>
      <c r="CQB80" s="97"/>
      <c r="CQC80" s="79"/>
      <c r="CQD80" s="79"/>
      <c r="CQE80" s="195"/>
      <c r="CQF80" s="96"/>
      <c r="CQG80" s="79"/>
      <c r="CQH80" s="79"/>
      <c r="CQI80" s="79"/>
      <c r="CQJ80" s="79"/>
      <c r="CQK80" s="60"/>
      <c r="CQL80" s="98"/>
      <c r="CQM80" s="97"/>
      <c r="CQN80" s="97"/>
      <c r="CQO80" s="97"/>
      <c r="CQP80" s="104"/>
      <c r="CQQ80" s="97"/>
      <c r="CQR80" s="97"/>
      <c r="CQS80" s="97"/>
      <c r="CQT80" s="145"/>
      <c r="CQU80" s="178"/>
      <c r="CQV80" s="146"/>
      <c r="CQW80" s="98"/>
      <c r="CQX80" s="97"/>
      <c r="CQY80" s="97"/>
      <c r="CQZ80" s="97"/>
      <c r="CRA80" s="97"/>
      <c r="CRB80" s="79"/>
      <c r="CRC80" s="79"/>
      <c r="CRD80" s="195"/>
      <c r="CRE80" s="96"/>
      <c r="CRF80" s="79"/>
      <c r="CRG80" s="79"/>
      <c r="CRH80" s="79"/>
      <c r="CRI80" s="79"/>
      <c r="CRJ80" s="60"/>
      <c r="CRK80" s="98"/>
      <c r="CRL80" s="97"/>
      <c r="CRM80" s="97"/>
      <c r="CRN80" s="97"/>
      <c r="CRO80" s="104"/>
      <c r="CRP80" s="97"/>
      <c r="CRQ80" s="97"/>
      <c r="CRR80" s="97"/>
      <c r="CRS80" s="145"/>
      <c r="CRT80" s="178"/>
      <c r="CRU80" s="146"/>
      <c r="CRV80" s="98"/>
      <c r="CRW80" s="97"/>
      <c r="CRX80" s="97"/>
      <c r="CRY80" s="97"/>
      <c r="CRZ80" s="97"/>
      <c r="CSA80" s="79"/>
      <c r="CSB80" s="79"/>
      <c r="CSC80" s="195"/>
      <c r="CSD80" s="96"/>
      <c r="CSE80" s="79"/>
      <c r="CSF80" s="79"/>
      <c r="CSG80" s="79"/>
      <c r="CSH80" s="79"/>
      <c r="CSI80" s="60"/>
      <c r="CSJ80" s="98"/>
      <c r="CSK80" s="97"/>
      <c r="CSL80" s="97"/>
      <c r="CSM80" s="97"/>
      <c r="CSN80" s="104"/>
      <c r="CSO80" s="97"/>
      <c r="CSP80" s="97"/>
      <c r="CSQ80" s="97"/>
      <c r="CSR80" s="145"/>
      <c r="CSS80" s="178"/>
      <c r="CST80" s="146"/>
      <c r="CSU80" s="98"/>
      <c r="CSV80" s="97"/>
      <c r="CSW80" s="97"/>
      <c r="CSX80" s="97"/>
      <c r="CSY80" s="97"/>
      <c r="CSZ80" s="79"/>
      <c r="CTA80" s="79"/>
      <c r="CTB80" s="195"/>
      <c r="CTC80" s="96"/>
      <c r="CTD80" s="79"/>
      <c r="CTE80" s="79"/>
      <c r="CTF80" s="79"/>
      <c r="CTG80" s="79"/>
      <c r="CTH80" s="60"/>
      <c r="CTI80" s="98"/>
      <c r="CTJ80" s="97"/>
      <c r="CTK80" s="97"/>
      <c r="CTL80" s="97"/>
      <c r="CTM80" s="104"/>
      <c r="CTN80" s="97"/>
      <c r="CTO80" s="97"/>
      <c r="CTP80" s="97"/>
      <c r="CTQ80" s="145"/>
      <c r="CTR80" s="178"/>
      <c r="CTS80" s="146"/>
      <c r="CTT80" s="98"/>
      <c r="CTU80" s="97"/>
      <c r="CTV80" s="97"/>
      <c r="CTW80" s="97"/>
      <c r="CTX80" s="97"/>
      <c r="CTY80" s="79"/>
      <c r="CTZ80" s="79"/>
      <c r="CUA80" s="195"/>
      <c r="CUB80" s="96"/>
      <c r="CUC80" s="79"/>
      <c r="CUD80" s="79"/>
      <c r="CUE80" s="79"/>
      <c r="CUF80" s="79"/>
      <c r="CUG80" s="60"/>
      <c r="CUH80" s="98"/>
      <c r="CUI80" s="97"/>
      <c r="CUJ80" s="97"/>
      <c r="CUK80" s="97"/>
      <c r="CUL80" s="104"/>
      <c r="CUM80" s="97"/>
      <c r="CUN80" s="97"/>
      <c r="CUO80" s="97"/>
      <c r="CUP80" s="145"/>
      <c r="CUQ80" s="178"/>
      <c r="CUR80" s="146"/>
      <c r="CUS80" s="98"/>
      <c r="CUT80" s="97"/>
      <c r="CUU80" s="97"/>
      <c r="CUV80" s="97"/>
      <c r="CUW80" s="97"/>
      <c r="CUX80" s="79"/>
      <c r="CUY80" s="79"/>
      <c r="CUZ80" s="195"/>
      <c r="CVA80" s="96"/>
      <c r="CVB80" s="79"/>
      <c r="CVC80" s="79"/>
      <c r="CVD80" s="79"/>
      <c r="CVE80" s="79"/>
      <c r="CVF80" s="60"/>
      <c r="CVG80" s="98"/>
      <c r="CVH80" s="97"/>
      <c r="CVI80" s="97"/>
      <c r="CVJ80" s="97"/>
      <c r="CVK80" s="104"/>
      <c r="CVL80" s="97"/>
      <c r="CVM80" s="97"/>
      <c r="CVN80" s="97"/>
      <c r="CVO80" s="145"/>
      <c r="CVP80" s="178"/>
      <c r="CVQ80" s="146"/>
      <c r="CVR80" s="98"/>
      <c r="CVS80" s="97"/>
      <c r="CVT80" s="97"/>
      <c r="CVU80" s="97"/>
      <c r="CVV80" s="97"/>
      <c r="CVW80" s="79"/>
      <c r="CVX80" s="79"/>
      <c r="CVY80" s="195"/>
      <c r="CVZ80" s="96"/>
      <c r="CWA80" s="79"/>
      <c r="CWB80" s="79"/>
      <c r="CWC80" s="79"/>
      <c r="CWD80" s="79"/>
      <c r="CWE80" s="60"/>
      <c r="CWF80" s="98"/>
      <c r="CWG80" s="97"/>
      <c r="CWH80" s="97"/>
      <c r="CWI80" s="97"/>
      <c r="CWJ80" s="104"/>
      <c r="CWK80" s="97"/>
      <c r="CWL80" s="97"/>
      <c r="CWM80" s="97"/>
      <c r="CWN80" s="145"/>
      <c r="CWO80" s="178"/>
      <c r="CWP80" s="146"/>
      <c r="CWQ80" s="98"/>
      <c r="CWR80" s="97"/>
      <c r="CWS80" s="97"/>
      <c r="CWT80" s="97"/>
      <c r="CWU80" s="97"/>
      <c r="CWV80" s="79"/>
      <c r="CWW80" s="79"/>
      <c r="CWX80" s="195"/>
      <c r="CWY80" s="96"/>
      <c r="CWZ80" s="79"/>
      <c r="CXA80" s="79"/>
      <c r="CXB80" s="79"/>
      <c r="CXC80" s="79"/>
      <c r="CXD80" s="60"/>
      <c r="CXE80" s="98"/>
      <c r="CXF80" s="97"/>
      <c r="CXG80" s="97"/>
      <c r="CXH80" s="97"/>
      <c r="CXI80" s="104"/>
      <c r="CXJ80" s="97"/>
      <c r="CXK80" s="97"/>
      <c r="CXL80" s="97"/>
      <c r="CXM80" s="145"/>
      <c r="CXN80" s="178"/>
      <c r="CXO80" s="146"/>
      <c r="CXP80" s="98"/>
      <c r="CXQ80" s="97"/>
      <c r="CXR80" s="97"/>
      <c r="CXS80" s="97"/>
      <c r="CXT80" s="97"/>
      <c r="CXU80" s="79"/>
      <c r="CXV80" s="79"/>
      <c r="CXW80" s="195"/>
      <c r="CXX80" s="96"/>
      <c r="CXY80" s="79"/>
      <c r="CXZ80" s="79"/>
      <c r="CYA80" s="79"/>
      <c r="CYB80" s="79"/>
      <c r="CYC80" s="60"/>
      <c r="CYD80" s="98"/>
      <c r="CYE80" s="97"/>
      <c r="CYF80" s="97"/>
      <c r="CYG80" s="97"/>
      <c r="CYH80" s="104"/>
      <c r="CYI80" s="97"/>
      <c r="CYJ80" s="97"/>
      <c r="CYK80" s="97"/>
      <c r="CYL80" s="145"/>
      <c r="CYM80" s="178"/>
      <c r="CYN80" s="146"/>
      <c r="CYO80" s="98"/>
      <c r="CYP80" s="97"/>
      <c r="CYQ80" s="97"/>
      <c r="CYR80" s="97"/>
      <c r="CYS80" s="97"/>
      <c r="CYT80" s="79"/>
      <c r="CYU80" s="79"/>
      <c r="CYV80" s="195"/>
      <c r="CYW80" s="96"/>
      <c r="CYX80" s="79"/>
      <c r="CYY80" s="79"/>
      <c r="CYZ80" s="79"/>
      <c r="CZA80" s="79"/>
      <c r="CZB80" s="60"/>
      <c r="CZC80" s="98"/>
      <c r="CZD80" s="97"/>
      <c r="CZE80" s="97"/>
      <c r="CZF80" s="97"/>
      <c r="CZG80" s="104"/>
      <c r="CZH80" s="97"/>
      <c r="CZI80" s="97"/>
      <c r="CZJ80" s="97"/>
      <c r="CZK80" s="145"/>
      <c r="CZL80" s="178"/>
      <c r="CZM80" s="146"/>
      <c r="CZN80" s="98"/>
      <c r="CZO80" s="97"/>
      <c r="CZP80" s="97"/>
      <c r="CZQ80" s="97"/>
      <c r="CZR80" s="97"/>
      <c r="CZS80" s="79"/>
      <c r="CZT80" s="79"/>
      <c r="CZU80" s="195"/>
      <c r="CZV80" s="96"/>
      <c r="CZW80" s="79"/>
      <c r="CZX80" s="79"/>
      <c r="CZY80" s="79"/>
      <c r="CZZ80" s="79"/>
      <c r="DAA80" s="60"/>
      <c r="DAB80" s="98"/>
      <c r="DAC80" s="97"/>
      <c r="DAD80" s="97"/>
      <c r="DAE80" s="97"/>
      <c r="DAF80" s="104"/>
      <c r="DAG80" s="97"/>
      <c r="DAH80" s="97"/>
      <c r="DAI80" s="97"/>
      <c r="DAJ80" s="145"/>
      <c r="DAK80" s="178"/>
      <c r="DAL80" s="146"/>
      <c r="DAM80" s="98"/>
      <c r="DAN80" s="97"/>
      <c r="DAO80" s="97"/>
      <c r="DAP80" s="97"/>
      <c r="DAQ80" s="97"/>
      <c r="DAR80" s="79"/>
      <c r="DAS80" s="79"/>
      <c r="DAT80" s="195"/>
      <c r="DAU80" s="96"/>
      <c r="DAV80" s="79"/>
      <c r="DAW80" s="79"/>
      <c r="DAX80" s="79"/>
      <c r="DAY80" s="79"/>
      <c r="DAZ80" s="60"/>
      <c r="DBA80" s="98"/>
      <c r="DBB80" s="97"/>
      <c r="DBC80" s="97"/>
      <c r="DBD80" s="97"/>
      <c r="DBE80" s="104"/>
      <c r="DBF80" s="97"/>
      <c r="DBG80" s="97"/>
      <c r="DBH80" s="97"/>
      <c r="DBI80" s="145"/>
      <c r="DBJ80" s="178"/>
      <c r="DBK80" s="146"/>
      <c r="DBL80" s="98"/>
      <c r="DBM80" s="97"/>
      <c r="DBN80" s="97"/>
      <c r="DBO80" s="97"/>
      <c r="DBP80" s="97"/>
      <c r="DBQ80" s="79"/>
      <c r="DBR80" s="79"/>
      <c r="DBS80" s="195"/>
      <c r="DBT80" s="96"/>
      <c r="DBU80" s="79"/>
      <c r="DBV80" s="79"/>
      <c r="DBW80" s="79"/>
      <c r="DBX80" s="79"/>
      <c r="DBY80" s="60"/>
      <c r="DBZ80" s="98"/>
      <c r="DCA80" s="97"/>
      <c r="DCB80" s="97"/>
      <c r="DCC80" s="97"/>
      <c r="DCD80" s="104"/>
      <c r="DCE80" s="97"/>
      <c r="DCF80" s="97"/>
      <c r="DCG80" s="97"/>
      <c r="DCH80" s="145"/>
      <c r="DCI80" s="178"/>
      <c r="DCJ80" s="146"/>
      <c r="DCK80" s="98"/>
      <c r="DCL80" s="97"/>
      <c r="DCM80" s="97"/>
      <c r="DCN80" s="97"/>
      <c r="DCO80" s="97"/>
      <c r="DCP80" s="79"/>
      <c r="DCQ80" s="79"/>
      <c r="DCR80" s="195"/>
      <c r="DCS80" s="96"/>
      <c r="DCT80" s="79"/>
      <c r="DCU80" s="79"/>
      <c r="DCV80" s="79"/>
      <c r="DCW80" s="79"/>
      <c r="DCX80" s="60"/>
      <c r="DCY80" s="98"/>
      <c r="DCZ80" s="97"/>
      <c r="DDA80" s="97"/>
      <c r="DDB80" s="97"/>
      <c r="DDC80" s="104"/>
      <c r="DDD80" s="97"/>
      <c r="DDE80" s="97"/>
      <c r="DDF80" s="97"/>
      <c r="DDG80" s="145"/>
      <c r="DDH80" s="178"/>
      <c r="DDI80" s="146"/>
      <c r="DDJ80" s="98"/>
      <c r="DDK80" s="97"/>
      <c r="DDL80" s="97"/>
      <c r="DDM80" s="97"/>
      <c r="DDN80" s="97"/>
      <c r="DDO80" s="79"/>
      <c r="DDP80" s="79"/>
      <c r="DDQ80" s="195"/>
      <c r="DDR80" s="96"/>
      <c r="DDS80" s="79"/>
      <c r="DDT80" s="79"/>
      <c r="DDU80" s="79"/>
      <c r="DDV80" s="79"/>
      <c r="DDW80" s="60"/>
      <c r="DDX80" s="98"/>
      <c r="DDY80" s="97"/>
      <c r="DDZ80" s="97"/>
      <c r="DEA80" s="97"/>
      <c r="DEB80" s="104"/>
      <c r="DEC80" s="97"/>
      <c r="DED80" s="97"/>
      <c r="DEE80" s="97"/>
      <c r="DEF80" s="145"/>
      <c r="DEG80" s="178"/>
      <c r="DEH80" s="146"/>
      <c r="DEI80" s="98"/>
      <c r="DEJ80" s="97"/>
      <c r="DEK80" s="97"/>
      <c r="DEL80" s="97"/>
      <c r="DEM80" s="97"/>
      <c r="DEN80" s="79"/>
      <c r="DEO80" s="79"/>
      <c r="DEP80" s="195"/>
      <c r="DEQ80" s="96"/>
      <c r="DER80" s="79"/>
      <c r="DES80" s="79"/>
      <c r="DET80" s="79"/>
      <c r="DEU80" s="79"/>
      <c r="DEV80" s="60"/>
      <c r="DEW80" s="98"/>
      <c r="DEX80" s="97"/>
      <c r="DEY80" s="97"/>
      <c r="DEZ80" s="97"/>
      <c r="DFA80" s="104"/>
      <c r="DFB80" s="97"/>
      <c r="DFC80" s="97"/>
      <c r="DFD80" s="97"/>
      <c r="DFE80" s="145"/>
      <c r="DFF80" s="178"/>
      <c r="DFG80" s="146"/>
      <c r="DFH80" s="98"/>
      <c r="DFI80" s="97"/>
      <c r="DFJ80" s="97"/>
      <c r="DFK80" s="97"/>
      <c r="DFL80" s="97"/>
      <c r="DFM80" s="79"/>
      <c r="DFN80" s="79"/>
      <c r="DFO80" s="195"/>
      <c r="DFP80" s="96"/>
      <c r="DFQ80" s="79"/>
      <c r="DFR80" s="79"/>
      <c r="DFS80" s="79"/>
      <c r="DFT80" s="79"/>
      <c r="DFU80" s="60"/>
      <c r="DFV80" s="98"/>
      <c r="DFW80" s="97"/>
      <c r="DFX80" s="97"/>
      <c r="DFY80" s="97"/>
      <c r="DFZ80" s="104"/>
      <c r="DGA80" s="97"/>
      <c r="DGB80" s="97"/>
      <c r="DGC80" s="97"/>
      <c r="DGD80" s="145"/>
      <c r="DGE80" s="178"/>
      <c r="DGF80" s="146"/>
      <c r="DGG80" s="98"/>
      <c r="DGH80" s="97"/>
      <c r="DGI80" s="97"/>
      <c r="DGJ80" s="97"/>
      <c r="DGK80" s="97"/>
      <c r="DGL80" s="79"/>
      <c r="DGM80" s="79"/>
      <c r="DGN80" s="195"/>
      <c r="DGO80" s="96"/>
      <c r="DGP80" s="79"/>
      <c r="DGQ80" s="79"/>
      <c r="DGR80" s="79"/>
      <c r="DGS80" s="79"/>
      <c r="DGT80" s="60"/>
      <c r="DGU80" s="98"/>
      <c r="DGV80" s="97"/>
      <c r="DGW80" s="97"/>
      <c r="DGX80" s="97"/>
      <c r="DGY80" s="104"/>
      <c r="DGZ80" s="97"/>
      <c r="DHA80" s="97"/>
      <c r="DHB80" s="97"/>
      <c r="DHC80" s="145"/>
      <c r="DHD80" s="178"/>
      <c r="DHE80" s="146"/>
      <c r="DHF80" s="98"/>
      <c r="DHG80" s="97"/>
      <c r="DHH80" s="97"/>
      <c r="DHI80" s="97"/>
      <c r="DHJ80" s="97"/>
      <c r="DHK80" s="79"/>
      <c r="DHL80" s="79"/>
      <c r="DHM80" s="195"/>
      <c r="DHN80" s="96"/>
      <c r="DHO80" s="79"/>
      <c r="DHP80" s="79"/>
      <c r="DHQ80" s="79"/>
      <c r="DHR80" s="79"/>
      <c r="DHS80" s="60"/>
      <c r="DHT80" s="98"/>
      <c r="DHU80" s="97"/>
      <c r="DHV80" s="97"/>
      <c r="DHW80" s="97"/>
      <c r="DHX80" s="104"/>
      <c r="DHY80" s="97"/>
      <c r="DHZ80" s="97"/>
      <c r="DIA80" s="97"/>
      <c r="DIB80" s="145"/>
      <c r="DIC80" s="178"/>
      <c r="DID80" s="146"/>
      <c r="DIE80" s="98"/>
      <c r="DIF80" s="97"/>
      <c r="DIG80" s="97"/>
      <c r="DIH80" s="97"/>
      <c r="DII80" s="97"/>
      <c r="DIJ80" s="79"/>
      <c r="DIK80" s="79"/>
      <c r="DIL80" s="195"/>
      <c r="DIM80" s="96"/>
      <c r="DIN80" s="79"/>
      <c r="DIO80" s="79"/>
      <c r="DIP80" s="79"/>
      <c r="DIQ80" s="79"/>
      <c r="DIR80" s="60"/>
      <c r="DIS80" s="98"/>
      <c r="DIT80" s="97"/>
      <c r="DIU80" s="97"/>
      <c r="DIV80" s="97"/>
      <c r="DIW80" s="104"/>
      <c r="DIX80" s="97"/>
      <c r="DIY80" s="97"/>
      <c r="DIZ80" s="97"/>
      <c r="DJA80" s="145"/>
      <c r="DJB80" s="178"/>
      <c r="DJC80" s="146"/>
      <c r="DJD80" s="98"/>
      <c r="DJE80" s="97"/>
      <c r="DJF80" s="97"/>
      <c r="DJG80" s="97"/>
      <c r="DJH80" s="97"/>
      <c r="DJI80" s="79"/>
      <c r="DJJ80" s="79"/>
      <c r="DJK80" s="195"/>
      <c r="DJL80" s="96"/>
      <c r="DJM80" s="79"/>
      <c r="DJN80" s="79"/>
      <c r="DJO80" s="79"/>
      <c r="DJP80" s="79"/>
      <c r="DJQ80" s="60"/>
      <c r="DJR80" s="98"/>
      <c r="DJS80" s="97"/>
      <c r="DJT80" s="97"/>
      <c r="DJU80" s="97"/>
      <c r="DJV80" s="104"/>
      <c r="DJW80" s="97"/>
      <c r="DJX80" s="97"/>
      <c r="DJY80" s="97"/>
      <c r="DJZ80" s="145"/>
      <c r="DKA80" s="178"/>
      <c r="DKB80" s="146"/>
      <c r="DKC80" s="98"/>
      <c r="DKD80" s="97"/>
      <c r="DKE80" s="97"/>
      <c r="DKF80" s="97"/>
      <c r="DKG80" s="97"/>
      <c r="DKH80" s="79"/>
      <c r="DKI80" s="79"/>
      <c r="DKJ80" s="195"/>
      <c r="DKK80" s="96"/>
      <c r="DKL80" s="79"/>
      <c r="DKM80" s="79"/>
      <c r="DKN80" s="79"/>
      <c r="DKO80" s="79"/>
      <c r="DKP80" s="60"/>
      <c r="DKQ80" s="98"/>
      <c r="DKR80" s="97"/>
      <c r="DKS80" s="97"/>
      <c r="DKT80" s="97"/>
      <c r="DKU80" s="104"/>
      <c r="DKV80" s="97"/>
      <c r="DKW80" s="97"/>
      <c r="DKX80" s="97"/>
      <c r="DKY80" s="145"/>
      <c r="DKZ80" s="178"/>
      <c r="DLA80" s="146"/>
      <c r="DLB80" s="98"/>
      <c r="DLC80" s="97"/>
      <c r="DLD80" s="97"/>
      <c r="DLE80" s="97"/>
      <c r="DLF80" s="97"/>
      <c r="DLG80" s="79"/>
      <c r="DLH80" s="79"/>
      <c r="DLI80" s="195"/>
      <c r="DLJ80" s="96"/>
      <c r="DLK80" s="79"/>
      <c r="DLL80" s="79"/>
      <c r="DLM80" s="79"/>
      <c r="DLN80" s="79"/>
      <c r="DLO80" s="60"/>
      <c r="DLP80" s="98"/>
      <c r="DLQ80" s="97"/>
      <c r="DLR80" s="97"/>
      <c r="DLS80" s="97"/>
      <c r="DLT80" s="104"/>
      <c r="DLU80" s="97"/>
      <c r="DLV80" s="97"/>
      <c r="DLW80" s="97"/>
      <c r="DLX80" s="145"/>
      <c r="DLY80" s="178"/>
      <c r="DLZ80" s="146"/>
      <c r="DMA80" s="98"/>
      <c r="DMB80" s="97"/>
      <c r="DMC80" s="97"/>
      <c r="DMD80" s="97"/>
      <c r="DME80" s="97"/>
      <c r="DMF80" s="79"/>
      <c r="DMG80" s="79"/>
      <c r="DMH80" s="195"/>
      <c r="DMI80" s="96"/>
      <c r="DMJ80" s="79"/>
      <c r="DMK80" s="79"/>
      <c r="DML80" s="79"/>
      <c r="DMM80" s="79"/>
      <c r="DMN80" s="60"/>
      <c r="DMO80" s="98"/>
      <c r="DMP80" s="97"/>
      <c r="DMQ80" s="97"/>
      <c r="DMR80" s="97"/>
      <c r="DMS80" s="104"/>
      <c r="DMT80" s="97"/>
      <c r="DMU80" s="97"/>
      <c r="DMV80" s="97"/>
      <c r="DMW80" s="145"/>
      <c r="DMX80" s="178"/>
      <c r="DMY80" s="146"/>
      <c r="DMZ80" s="98"/>
      <c r="DNA80" s="97"/>
      <c r="DNB80" s="97"/>
      <c r="DNC80" s="97"/>
      <c r="DND80" s="97"/>
      <c r="DNE80" s="79"/>
      <c r="DNF80" s="79"/>
      <c r="DNG80" s="195"/>
      <c r="DNH80" s="96"/>
      <c r="DNI80" s="79"/>
      <c r="DNJ80" s="79"/>
      <c r="DNK80" s="79"/>
      <c r="DNL80" s="79"/>
      <c r="DNM80" s="60"/>
      <c r="DNN80" s="98"/>
      <c r="DNO80" s="97"/>
      <c r="DNP80" s="97"/>
      <c r="DNQ80" s="97"/>
      <c r="DNR80" s="104"/>
      <c r="DNS80" s="97"/>
      <c r="DNT80" s="97"/>
      <c r="DNU80" s="97"/>
      <c r="DNV80" s="145"/>
      <c r="DNW80" s="178"/>
      <c r="DNX80" s="146"/>
      <c r="DNY80" s="98"/>
      <c r="DNZ80" s="97"/>
      <c r="DOA80" s="97"/>
      <c r="DOB80" s="97"/>
      <c r="DOC80" s="97"/>
      <c r="DOD80" s="79"/>
      <c r="DOE80" s="79"/>
      <c r="DOF80" s="195"/>
      <c r="DOG80" s="96"/>
      <c r="DOH80" s="79"/>
      <c r="DOI80" s="79"/>
      <c r="DOJ80" s="79"/>
      <c r="DOK80" s="79"/>
      <c r="DOL80" s="60"/>
      <c r="DOM80" s="98"/>
      <c r="DON80" s="97"/>
      <c r="DOO80" s="97"/>
      <c r="DOP80" s="97"/>
      <c r="DOQ80" s="104"/>
      <c r="DOR80" s="97"/>
      <c r="DOS80" s="97"/>
      <c r="DOT80" s="97"/>
      <c r="DOU80" s="145"/>
      <c r="DOV80" s="178"/>
      <c r="DOW80" s="146"/>
      <c r="DOX80" s="98"/>
      <c r="DOY80" s="97"/>
      <c r="DOZ80" s="97"/>
      <c r="DPA80" s="97"/>
      <c r="DPB80" s="97"/>
      <c r="DPC80" s="79"/>
      <c r="DPD80" s="79"/>
      <c r="DPE80" s="195"/>
      <c r="DPF80" s="96"/>
      <c r="DPG80" s="79"/>
      <c r="DPH80" s="79"/>
      <c r="DPI80" s="79"/>
      <c r="DPJ80" s="79"/>
      <c r="DPK80" s="60"/>
      <c r="DPL80" s="98"/>
      <c r="DPM80" s="97"/>
      <c r="DPN80" s="97"/>
      <c r="DPO80" s="97"/>
      <c r="DPP80" s="104"/>
      <c r="DPQ80" s="97"/>
      <c r="DPR80" s="97"/>
      <c r="DPS80" s="97"/>
      <c r="DPT80" s="145"/>
      <c r="DPU80" s="178"/>
      <c r="DPV80" s="146"/>
      <c r="DPW80" s="98"/>
      <c r="DPX80" s="97"/>
      <c r="DPY80" s="97"/>
      <c r="DPZ80" s="97"/>
      <c r="DQA80" s="97"/>
      <c r="DQB80" s="79"/>
      <c r="DQC80" s="79"/>
      <c r="DQD80" s="195"/>
      <c r="DQE80" s="96"/>
      <c r="DQF80" s="79"/>
      <c r="DQG80" s="79"/>
      <c r="DQH80" s="79"/>
      <c r="DQI80" s="79"/>
      <c r="DQJ80" s="60"/>
      <c r="DQK80" s="98"/>
      <c r="DQL80" s="97"/>
      <c r="DQM80" s="97"/>
      <c r="DQN80" s="97"/>
      <c r="DQO80" s="104"/>
      <c r="DQP80" s="97"/>
      <c r="DQQ80" s="97"/>
      <c r="DQR80" s="97"/>
      <c r="DQS80" s="145"/>
      <c r="DQT80" s="178"/>
      <c r="DQU80" s="146"/>
      <c r="DQV80" s="98"/>
      <c r="DQW80" s="97"/>
      <c r="DQX80" s="97"/>
      <c r="DQY80" s="97"/>
      <c r="DQZ80" s="97"/>
      <c r="DRA80" s="79"/>
      <c r="DRB80" s="79"/>
      <c r="DRC80" s="195"/>
      <c r="DRD80" s="96"/>
      <c r="DRE80" s="79"/>
      <c r="DRF80" s="79"/>
      <c r="DRG80" s="79"/>
      <c r="DRH80" s="79"/>
      <c r="DRI80" s="60"/>
      <c r="DRJ80" s="98"/>
      <c r="DRK80" s="97"/>
      <c r="DRL80" s="97"/>
      <c r="DRM80" s="97"/>
      <c r="DRN80" s="104"/>
      <c r="DRO80" s="97"/>
      <c r="DRP80" s="97"/>
      <c r="DRQ80" s="97"/>
      <c r="DRR80" s="145"/>
      <c r="DRS80" s="178"/>
      <c r="DRT80" s="146"/>
      <c r="DRU80" s="98"/>
      <c r="DRV80" s="97"/>
      <c r="DRW80" s="97"/>
      <c r="DRX80" s="97"/>
      <c r="DRY80" s="97"/>
      <c r="DRZ80" s="79"/>
      <c r="DSA80" s="79"/>
      <c r="DSB80" s="195"/>
      <c r="DSC80" s="96"/>
      <c r="DSD80" s="79"/>
      <c r="DSE80" s="79"/>
      <c r="DSF80" s="79"/>
      <c r="DSG80" s="79"/>
      <c r="DSH80" s="60"/>
      <c r="DSI80" s="98"/>
      <c r="DSJ80" s="97"/>
      <c r="DSK80" s="97"/>
      <c r="DSL80" s="97"/>
      <c r="DSM80" s="104"/>
      <c r="DSN80" s="97"/>
      <c r="DSO80" s="97"/>
      <c r="DSP80" s="97"/>
      <c r="DSQ80" s="145"/>
      <c r="DSR80" s="178"/>
      <c r="DSS80" s="146"/>
      <c r="DST80" s="98"/>
      <c r="DSU80" s="97"/>
      <c r="DSV80" s="97"/>
      <c r="DSW80" s="97"/>
      <c r="DSX80" s="97"/>
      <c r="DSY80" s="79"/>
      <c r="DSZ80" s="79"/>
      <c r="DTA80" s="195"/>
      <c r="DTB80" s="96"/>
      <c r="DTC80" s="79"/>
      <c r="DTD80" s="79"/>
      <c r="DTE80" s="79"/>
      <c r="DTF80" s="79"/>
      <c r="DTG80" s="60"/>
      <c r="DTH80" s="98"/>
      <c r="DTI80" s="97"/>
      <c r="DTJ80" s="97"/>
      <c r="DTK80" s="97"/>
      <c r="DTL80" s="104"/>
      <c r="DTM80" s="97"/>
      <c r="DTN80" s="97"/>
      <c r="DTO80" s="97"/>
      <c r="DTP80" s="145"/>
      <c r="DTQ80" s="178"/>
      <c r="DTR80" s="146"/>
      <c r="DTS80" s="98"/>
      <c r="DTT80" s="97"/>
      <c r="DTU80" s="97"/>
      <c r="DTV80" s="97"/>
      <c r="DTW80" s="97"/>
      <c r="DTX80" s="79"/>
      <c r="DTY80" s="79"/>
      <c r="DTZ80" s="195"/>
      <c r="DUA80" s="96"/>
      <c r="DUB80" s="79"/>
      <c r="DUC80" s="79"/>
      <c r="DUD80" s="79"/>
      <c r="DUE80" s="79"/>
      <c r="DUF80" s="60"/>
      <c r="DUG80" s="98"/>
      <c r="DUH80" s="97"/>
      <c r="DUI80" s="97"/>
      <c r="DUJ80" s="97"/>
      <c r="DUK80" s="104"/>
      <c r="DUL80" s="97"/>
      <c r="DUM80" s="97"/>
      <c r="DUN80" s="97"/>
      <c r="DUO80" s="145"/>
      <c r="DUP80" s="178"/>
      <c r="DUQ80" s="146"/>
      <c r="DUR80" s="98"/>
      <c r="DUS80" s="97"/>
      <c r="DUT80" s="97"/>
      <c r="DUU80" s="97"/>
      <c r="DUV80" s="97"/>
      <c r="DUW80" s="79"/>
      <c r="DUX80" s="79"/>
      <c r="DUY80" s="195"/>
      <c r="DUZ80" s="96"/>
      <c r="DVA80" s="79"/>
      <c r="DVB80" s="79"/>
      <c r="DVC80" s="79"/>
      <c r="DVD80" s="79"/>
      <c r="DVE80" s="60"/>
      <c r="DVF80" s="98"/>
      <c r="DVG80" s="97"/>
      <c r="DVH80" s="97"/>
      <c r="DVI80" s="97"/>
      <c r="DVJ80" s="104"/>
      <c r="DVK80" s="97"/>
      <c r="DVL80" s="97"/>
      <c r="DVM80" s="97"/>
      <c r="DVN80" s="145"/>
      <c r="DVO80" s="178"/>
      <c r="DVP80" s="146"/>
      <c r="DVQ80" s="98"/>
      <c r="DVR80" s="97"/>
      <c r="DVS80" s="97"/>
      <c r="DVT80" s="97"/>
      <c r="DVU80" s="97"/>
      <c r="DVV80" s="79"/>
      <c r="DVW80" s="79"/>
      <c r="DVX80" s="195"/>
      <c r="DVY80" s="96"/>
      <c r="DVZ80" s="79"/>
      <c r="DWA80" s="79"/>
      <c r="DWB80" s="79"/>
      <c r="DWC80" s="79"/>
      <c r="DWD80" s="60"/>
      <c r="DWE80" s="98"/>
      <c r="DWF80" s="97"/>
      <c r="DWG80" s="97"/>
      <c r="DWH80" s="97"/>
      <c r="DWI80" s="104"/>
      <c r="DWJ80" s="97"/>
      <c r="DWK80" s="97"/>
      <c r="DWL80" s="97"/>
      <c r="DWM80" s="145"/>
      <c r="DWN80" s="178"/>
      <c r="DWO80" s="146"/>
      <c r="DWP80" s="98"/>
      <c r="DWQ80" s="97"/>
      <c r="DWR80" s="97"/>
      <c r="DWS80" s="97"/>
      <c r="DWT80" s="97"/>
      <c r="DWU80" s="79"/>
      <c r="DWV80" s="79"/>
      <c r="DWW80" s="195"/>
      <c r="DWX80" s="96"/>
      <c r="DWY80" s="79"/>
      <c r="DWZ80" s="79"/>
      <c r="DXA80" s="79"/>
      <c r="DXB80" s="79"/>
      <c r="DXC80" s="60"/>
      <c r="DXD80" s="98"/>
      <c r="DXE80" s="97"/>
      <c r="DXF80" s="97"/>
      <c r="DXG80" s="97"/>
      <c r="DXH80" s="104"/>
      <c r="DXI80" s="97"/>
      <c r="DXJ80" s="97"/>
      <c r="DXK80" s="97"/>
      <c r="DXL80" s="145"/>
      <c r="DXM80" s="178"/>
      <c r="DXN80" s="146"/>
      <c r="DXO80" s="98"/>
      <c r="DXP80" s="97"/>
      <c r="DXQ80" s="97"/>
      <c r="DXR80" s="97"/>
      <c r="DXS80" s="97"/>
      <c r="DXT80" s="79"/>
      <c r="DXU80" s="79"/>
      <c r="DXV80" s="195"/>
      <c r="DXW80" s="96"/>
      <c r="DXX80" s="79"/>
      <c r="DXY80" s="79"/>
      <c r="DXZ80" s="79"/>
      <c r="DYA80" s="79"/>
      <c r="DYB80" s="60"/>
      <c r="DYC80" s="98"/>
      <c r="DYD80" s="97"/>
      <c r="DYE80" s="97"/>
      <c r="DYF80" s="97"/>
      <c r="DYG80" s="104"/>
      <c r="DYH80" s="97"/>
      <c r="DYI80" s="97"/>
      <c r="DYJ80" s="97"/>
      <c r="DYK80" s="145"/>
      <c r="DYL80" s="178"/>
      <c r="DYM80" s="146"/>
      <c r="DYN80" s="98"/>
      <c r="DYO80" s="97"/>
      <c r="DYP80" s="97"/>
      <c r="DYQ80" s="97"/>
      <c r="DYR80" s="97"/>
      <c r="DYS80" s="79"/>
      <c r="DYT80" s="79"/>
      <c r="DYU80" s="195"/>
      <c r="DYV80" s="96"/>
      <c r="DYW80" s="79"/>
      <c r="DYX80" s="79"/>
      <c r="DYY80" s="79"/>
      <c r="DYZ80" s="79"/>
      <c r="DZA80" s="60"/>
      <c r="DZB80" s="98"/>
      <c r="DZC80" s="97"/>
      <c r="DZD80" s="97"/>
      <c r="DZE80" s="97"/>
      <c r="DZF80" s="104"/>
      <c r="DZG80" s="97"/>
      <c r="DZH80" s="97"/>
      <c r="DZI80" s="97"/>
      <c r="DZJ80" s="145"/>
      <c r="DZK80" s="178"/>
      <c r="DZL80" s="146"/>
      <c r="DZM80" s="98"/>
      <c r="DZN80" s="97"/>
      <c r="DZO80" s="97"/>
      <c r="DZP80" s="97"/>
      <c r="DZQ80" s="97"/>
      <c r="DZR80" s="79"/>
      <c r="DZS80" s="79"/>
      <c r="DZT80" s="195"/>
      <c r="DZU80" s="96"/>
      <c r="DZV80" s="79"/>
      <c r="DZW80" s="79"/>
      <c r="DZX80" s="79"/>
      <c r="DZY80" s="79"/>
      <c r="DZZ80" s="60"/>
      <c r="EAA80" s="98"/>
      <c r="EAB80" s="97"/>
      <c r="EAC80" s="97"/>
      <c r="EAD80" s="97"/>
      <c r="EAE80" s="104"/>
      <c r="EAF80" s="97"/>
      <c r="EAG80" s="97"/>
      <c r="EAH80" s="97"/>
      <c r="EAI80" s="145"/>
      <c r="EAJ80" s="178"/>
      <c r="EAK80" s="146"/>
      <c r="EAL80" s="98"/>
      <c r="EAM80" s="97"/>
      <c r="EAN80" s="97"/>
      <c r="EAO80" s="97"/>
      <c r="EAP80" s="97"/>
      <c r="EAQ80" s="79"/>
      <c r="EAR80" s="79"/>
      <c r="EAS80" s="195"/>
      <c r="EAT80" s="96"/>
      <c r="EAU80" s="79"/>
      <c r="EAV80" s="79"/>
      <c r="EAW80" s="79"/>
      <c r="EAX80" s="79"/>
      <c r="EAY80" s="60"/>
      <c r="EAZ80" s="98"/>
      <c r="EBA80" s="97"/>
      <c r="EBB80" s="97"/>
      <c r="EBC80" s="97"/>
      <c r="EBD80" s="104"/>
      <c r="EBE80" s="97"/>
      <c r="EBF80" s="97"/>
      <c r="EBG80" s="97"/>
      <c r="EBH80" s="145"/>
      <c r="EBI80" s="178"/>
      <c r="EBJ80" s="146"/>
      <c r="EBK80" s="98"/>
      <c r="EBL80" s="97"/>
      <c r="EBM80" s="97"/>
      <c r="EBN80" s="97"/>
      <c r="EBO80" s="97"/>
      <c r="EBP80" s="79"/>
      <c r="EBQ80" s="79"/>
      <c r="EBR80" s="195"/>
      <c r="EBS80" s="96"/>
      <c r="EBT80" s="79"/>
      <c r="EBU80" s="79"/>
      <c r="EBV80" s="79"/>
      <c r="EBW80" s="79"/>
      <c r="EBX80" s="60"/>
      <c r="EBY80" s="98"/>
      <c r="EBZ80" s="97"/>
      <c r="ECA80" s="97"/>
      <c r="ECB80" s="97"/>
      <c r="ECC80" s="104"/>
      <c r="ECD80" s="97"/>
      <c r="ECE80" s="97"/>
      <c r="ECF80" s="97"/>
      <c r="ECG80" s="145"/>
      <c r="ECH80" s="178"/>
      <c r="ECI80" s="146"/>
      <c r="ECJ80" s="98"/>
      <c r="ECK80" s="97"/>
      <c r="ECL80" s="97"/>
      <c r="ECM80" s="97"/>
      <c r="ECN80" s="97"/>
      <c r="ECO80" s="79"/>
      <c r="ECP80" s="79"/>
      <c r="ECQ80" s="195"/>
      <c r="ECR80" s="96"/>
      <c r="ECS80" s="79"/>
      <c r="ECT80" s="79"/>
      <c r="ECU80" s="79"/>
      <c r="ECV80" s="79"/>
      <c r="ECW80" s="60"/>
      <c r="ECX80" s="98"/>
      <c r="ECY80" s="97"/>
      <c r="ECZ80" s="97"/>
      <c r="EDA80" s="97"/>
      <c r="EDB80" s="104"/>
      <c r="EDC80" s="97"/>
      <c r="EDD80" s="97"/>
      <c r="EDE80" s="97"/>
      <c r="EDF80" s="145"/>
      <c r="EDG80" s="178"/>
      <c r="EDH80" s="146"/>
      <c r="EDI80" s="98"/>
      <c r="EDJ80" s="97"/>
      <c r="EDK80" s="97"/>
      <c r="EDL80" s="97"/>
      <c r="EDM80" s="97"/>
      <c r="EDN80" s="79"/>
      <c r="EDO80" s="79"/>
      <c r="EDP80" s="195"/>
      <c r="EDQ80" s="96"/>
      <c r="EDR80" s="79"/>
      <c r="EDS80" s="79"/>
      <c r="EDT80" s="79"/>
      <c r="EDU80" s="79"/>
      <c r="EDV80" s="60"/>
      <c r="EDW80" s="98"/>
      <c r="EDX80" s="97"/>
      <c r="EDY80" s="97"/>
      <c r="EDZ80" s="97"/>
      <c r="EEA80" s="104"/>
      <c r="EEB80" s="97"/>
      <c r="EEC80" s="97"/>
      <c r="EED80" s="97"/>
      <c r="EEE80" s="145"/>
      <c r="EEF80" s="178"/>
      <c r="EEG80" s="146"/>
      <c r="EEH80" s="98"/>
      <c r="EEI80" s="97"/>
      <c r="EEJ80" s="97"/>
      <c r="EEK80" s="97"/>
      <c r="EEL80" s="97"/>
      <c r="EEM80" s="79"/>
      <c r="EEN80" s="79"/>
      <c r="EEO80" s="195"/>
      <c r="EEP80" s="96"/>
      <c r="EEQ80" s="79"/>
      <c r="EER80" s="79"/>
      <c r="EES80" s="79"/>
      <c r="EET80" s="79"/>
      <c r="EEU80" s="60"/>
      <c r="EEV80" s="98"/>
      <c r="EEW80" s="97"/>
      <c r="EEX80" s="97"/>
      <c r="EEY80" s="97"/>
      <c r="EEZ80" s="104"/>
      <c r="EFA80" s="97"/>
      <c r="EFB80" s="97"/>
      <c r="EFC80" s="97"/>
      <c r="EFD80" s="145"/>
      <c r="EFE80" s="178"/>
      <c r="EFF80" s="146"/>
      <c r="EFG80" s="98"/>
      <c r="EFH80" s="97"/>
      <c r="EFI80" s="97"/>
      <c r="EFJ80" s="97"/>
      <c r="EFK80" s="97"/>
      <c r="EFL80" s="79"/>
      <c r="EFM80" s="79"/>
      <c r="EFN80" s="195"/>
      <c r="EFO80" s="96"/>
      <c r="EFP80" s="79"/>
      <c r="EFQ80" s="79"/>
      <c r="EFR80" s="79"/>
      <c r="EFS80" s="79"/>
      <c r="EFT80" s="60"/>
      <c r="EFU80" s="98"/>
      <c r="EFV80" s="97"/>
      <c r="EFW80" s="97"/>
      <c r="EFX80" s="97"/>
      <c r="EFY80" s="104"/>
      <c r="EFZ80" s="97"/>
      <c r="EGA80" s="97"/>
      <c r="EGB80" s="97"/>
      <c r="EGC80" s="145"/>
      <c r="EGD80" s="178"/>
      <c r="EGE80" s="146"/>
      <c r="EGF80" s="98"/>
      <c r="EGG80" s="97"/>
      <c r="EGH80" s="97"/>
      <c r="EGI80" s="97"/>
      <c r="EGJ80" s="97"/>
      <c r="EGK80" s="79"/>
      <c r="EGL80" s="79"/>
      <c r="EGM80" s="195"/>
      <c r="EGN80" s="96"/>
      <c r="EGO80" s="79"/>
      <c r="EGP80" s="79"/>
      <c r="EGQ80" s="79"/>
      <c r="EGR80" s="79"/>
      <c r="EGS80" s="60"/>
      <c r="EGT80" s="98"/>
      <c r="EGU80" s="97"/>
      <c r="EGV80" s="97"/>
      <c r="EGW80" s="97"/>
      <c r="EGX80" s="104"/>
      <c r="EGY80" s="97"/>
      <c r="EGZ80" s="97"/>
      <c r="EHA80" s="97"/>
      <c r="EHB80" s="145"/>
      <c r="EHC80" s="178"/>
      <c r="EHD80" s="146"/>
      <c r="EHE80" s="98"/>
      <c r="EHF80" s="97"/>
      <c r="EHG80" s="97"/>
      <c r="EHH80" s="97"/>
      <c r="EHI80" s="97"/>
      <c r="EHJ80" s="79"/>
      <c r="EHK80" s="79"/>
      <c r="EHL80" s="195"/>
      <c r="EHM80" s="96"/>
      <c r="EHN80" s="79"/>
      <c r="EHO80" s="79"/>
      <c r="EHP80" s="79"/>
      <c r="EHQ80" s="79"/>
      <c r="EHR80" s="60"/>
      <c r="EHS80" s="98"/>
      <c r="EHT80" s="97"/>
      <c r="EHU80" s="97"/>
      <c r="EHV80" s="97"/>
      <c r="EHW80" s="104"/>
      <c r="EHX80" s="97"/>
      <c r="EHY80" s="97"/>
      <c r="EHZ80" s="97"/>
      <c r="EIA80" s="145"/>
      <c r="EIB80" s="178"/>
      <c r="EIC80" s="146"/>
      <c r="EID80" s="98"/>
      <c r="EIE80" s="97"/>
      <c r="EIF80" s="97"/>
      <c r="EIG80" s="97"/>
      <c r="EIH80" s="97"/>
      <c r="EII80" s="79"/>
      <c r="EIJ80" s="79"/>
      <c r="EIK80" s="195"/>
      <c r="EIL80" s="96"/>
      <c r="EIM80" s="79"/>
      <c r="EIN80" s="79"/>
      <c r="EIO80" s="79"/>
      <c r="EIP80" s="79"/>
      <c r="EIQ80" s="60"/>
      <c r="EIR80" s="98"/>
      <c r="EIS80" s="97"/>
      <c r="EIT80" s="97"/>
      <c r="EIU80" s="97"/>
      <c r="EIV80" s="104"/>
      <c r="EIW80" s="97"/>
      <c r="EIX80" s="97"/>
      <c r="EIY80" s="97"/>
      <c r="EIZ80" s="145"/>
      <c r="EJA80" s="178"/>
      <c r="EJB80" s="146"/>
      <c r="EJC80" s="98"/>
      <c r="EJD80" s="97"/>
      <c r="EJE80" s="97"/>
      <c r="EJF80" s="97"/>
      <c r="EJG80" s="97"/>
      <c r="EJH80" s="79"/>
      <c r="EJI80" s="79"/>
      <c r="EJJ80" s="195"/>
      <c r="EJK80" s="96"/>
      <c r="EJL80" s="79"/>
      <c r="EJM80" s="79"/>
      <c r="EJN80" s="79"/>
      <c r="EJO80" s="79"/>
      <c r="EJP80" s="60"/>
      <c r="EJQ80" s="98"/>
      <c r="EJR80" s="97"/>
      <c r="EJS80" s="97"/>
      <c r="EJT80" s="97"/>
      <c r="EJU80" s="104"/>
      <c r="EJV80" s="97"/>
      <c r="EJW80" s="97"/>
      <c r="EJX80" s="97"/>
      <c r="EJY80" s="145"/>
      <c r="EJZ80" s="178"/>
      <c r="EKA80" s="146"/>
      <c r="EKB80" s="98"/>
      <c r="EKC80" s="97"/>
      <c r="EKD80" s="97"/>
      <c r="EKE80" s="97"/>
      <c r="EKF80" s="97"/>
      <c r="EKG80" s="79"/>
      <c r="EKH80" s="79"/>
      <c r="EKI80" s="195"/>
      <c r="EKJ80" s="96"/>
      <c r="EKK80" s="79"/>
      <c r="EKL80" s="79"/>
      <c r="EKM80" s="79"/>
      <c r="EKN80" s="79"/>
      <c r="EKO80" s="60"/>
      <c r="EKP80" s="98"/>
      <c r="EKQ80" s="97"/>
      <c r="EKR80" s="97"/>
      <c r="EKS80" s="97"/>
      <c r="EKT80" s="104"/>
      <c r="EKU80" s="97"/>
      <c r="EKV80" s="97"/>
      <c r="EKW80" s="97"/>
      <c r="EKX80" s="145"/>
      <c r="EKY80" s="178"/>
      <c r="EKZ80" s="146"/>
      <c r="ELA80" s="98"/>
      <c r="ELB80" s="97"/>
      <c r="ELC80" s="97"/>
      <c r="ELD80" s="97"/>
      <c r="ELE80" s="97"/>
      <c r="ELF80" s="79"/>
      <c r="ELG80" s="79"/>
      <c r="ELH80" s="195"/>
      <c r="ELI80" s="96"/>
      <c r="ELJ80" s="79"/>
      <c r="ELK80" s="79"/>
      <c r="ELL80" s="79"/>
      <c r="ELM80" s="79"/>
      <c r="ELN80" s="60"/>
      <c r="ELO80" s="98"/>
      <c r="ELP80" s="97"/>
      <c r="ELQ80" s="97"/>
      <c r="ELR80" s="97"/>
      <c r="ELS80" s="104"/>
      <c r="ELT80" s="97"/>
      <c r="ELU80" s="97"/>
      <c r="ELV80" s="97"/>
      <c r="ELW80" s="145"/>
      <c r="ELX80" s="178"/>
      <c r="ELY80" s="146"/>
      <c r="ELZ80" s="98"/>
      <c r="EMA80" s="97"/>
      <c r="EMB80" s="97"/>
      <c r="EMC80" s="97"/>
      <c r="EMD80" s="97"/>
      <c r="EME80" s="79"/>
      <c r="EMF80" s="79"/>
      <c r="EMG80" s="195"/>
      <c r="EMH80" s="96"/>
      <c r="EMI80" s="79"/>
      <c r="EMJ80" s="79"/>
      <c r="EMK80" s="79"/>
      <c r="EML80" s="79"/>
      <c r="EMM80" s="60"/>
      <c r="EMN80" s="98"/>
      <c r="EMO80" s="97"/>
      <c r="EMP80" s="97"/>
      <c r="EMQ80" s="97"/>
      <c r="EMR80" s="104"/>
      <c r="EMS80" s="97"/>
      <c r="EMT80" s="97"/>
      <c r="EMU80" s="97"/>
      <c r="EMV80" s="145"/>
      <c r="EMW80" s="178"/>
      <c r="EMX80" s="146"/>
      <c r="EMY80" s="98"/>
      <c r="EMZ80" s="97"/>
      <c r="ENA80" s="97"/>
      <c r="ENB80" s="97"/>
      <c r="ENC80" s="97"/>
      <c r="END80" s="79"/>
      <c r="ENE80" s="79"/>
      <c r="ENF80" s="195"/>
      <c r="ENG80" s="96"/>
      <c r="ENH80" s="79"/>
      <c r="ENI80" s="79"/>
      <c r="ENJ80" s="79"/>
      <c r="ENK80" s="79"/>
      <c r="ENL80" s="60"/>
      <c r="ENM80" s="98"/>
      <c r="ENN80" s="97"/>
      <c r="ENO80" s="97"/>
      <c r="ENP80" s="97"/>
      <c r="ENQ80" s="104"/>
      <c r="ENR80" s="97"/>
      <c r="ENS80" s="97"/>
      <c r="ENT80" s="97"/>
      <c r="ENU80" s="145"/>
      <c r="ENV80" s="178"/>
      <c r="ENW80" s="146"/>
      <c r="ENX80" s="98"/>
      <c r="ENY80" s="97"/>
      <c r="ENZ80" s="97"/>
      <c r="EOA80" s="97"/>
      <c r="EOB80" s="97"/>
      <c r="EOC80" s="79"/>
      <c r="EOD80" s="79"/>
      <c r="EOE80" s="195"/>
      <c r="EOF80" s="96"/>
      <c r="EOG80" s="79"/>
      <c r="EOH80" s="79"/>
      <c r="EOI80" s="79"/>
      <c r="EOJ80" s="79"/>
      <c r="EOK80" s="60"/>
      <c r="EOL80" s="98"/>
      <c r="EOM80" s="97"/>
      <c r="EON80" s="97"/>
      <c r="EOO80" s="97"/>
      <c r="EOP80" s="104"/>
      <c r="EOQ80" s="97"/>
      <c r="EOR80" s="97"/>
      <c r="EOS80" s="97"/>
      <c r="EOT80" s="145"/>
      <c r="EOU80" s="178"/>
      <c r="EOV80" s="146"/>
      <c r="EOW80" s="98"/>
      <c r="EOX80" s="97"/>
      <c r="EOY80" s="97"/>
      <c r="EOZ80" s="97"/>
      <c r="EPA80" s="97"/>
      <c r="EPB80" s="79"/>
      <c r="EPC80" s="79"/>
      <c r="EPD80" s="195"/>
      <c r="EPE80" s="96"/>
      <c r="EPF80" s="79"/>
      <c r="EPG80" s="79"/>
      <c r="EPH80" s="79"/>
      <c r="EPI80" s="79"/>
      <c r="EPJ80" s="60"/>
      <c r="EPK80" s="98"/>
      <c r="EPL80" s="97"/>
      <c r="EPM80" s="97"/>
      <c r="EPN80" s="97"/>
      <c r="EPO80" s="104"/>
      <c r="EPP80" s="97"/>
      <c r="EPQ80" s="97"/>
      <c r="EPR80" s="97"/>
      <c r="EPS80" s="145"/>
      <c r="EPT80" s="178"/>
      <c r="EPU80" s="146"/>
      <c r="EPV80" s="98"/>
      <c r="EPW80" s="97"/>
      <c r="EPX80" s="97"/>
      <c r="EPY80" s="97"/>
      <c r="EPZ80" s="97"/>
      <c r="EQA80" s="79"/>
      <c r="EQB80" s="79"/>
      <c r="EQC80" s="195"/>
      <c r="EQD80" s="96"/>
      <c r="EQE80" s="79"/>
      <c r="EQF80" s="79"/>
      <c r="EQG80" s="79"/>
      <c r="EQH80" s="79"/>
      <c r="EQI80" s="60"/>
      <c r="EQJ80" s="98"/>
      <c r="EQK80" s="97"/>
      <c r="EQL80" s="97"/>
      <c r="EQM80" s="97"/>
      <c r="EQN80" s="104"/>
      <c r="EQO80" s="97"/>
      <c r="EQP80" s="97"/>
      <c r="EQQ80" s="97"/>
      <c r="EQR80" s="145"/>
      <c r="EQS80" s="178"/>
      <c r="EQT80" s="146"/>
      <c r="EQU80" s="98"/>
      <c r="EQV80" s="97"/>
      <c r="EQW80" s="97"/>
      <c r="EQX80" s="97"/>
      <c r="EQY80" s="97"/>
      <c r="EQZ80" s="79"/>
      <c r="ERA80" s="79"/>
      <c r="ERB80" s="195"/>
      <c r="ERC80" s="96"/>
      <c r="ERD80" s="79"/>
      <c r="ERE80" s="79"/>
      <c r="ERF80" s="79"/>
      <c r="ERG80" s="79"/>
      <c r="ERH80" s="60"/>
      <c r="ERI80" s="98"/>
      <c r="ERJ80" s="97"/>
      <c r="ERK80" s="97"/>
      <c r="ERL80" s="97"/>
      <c r="ERM80" s="104"/>
      <c r="ERN80" s="97"/>
      <c r="ERO80" s="97"/>
      <c r="ERP80" s="97"/>
      <c r="ERQ80" s="145"/>
      <c r="ERR80" s="178"/>
      <c r="ERS80" s="146"/>
      <c r="ERT80" s="98"/>
      <c r="ERU80" s="97"/>
      <c r="ERV80" s="97"/>
      <c r="ERW80" s="97"/>
      <c r="ERX80" s="97"/>
      <c r="ERY80" s="79"/>
      <c r="ERZ80" s="79"/>
      <c r="ESA80" s="195"/>
      <c r="ESB80" s="96"/>
      <c r="ESC80" s="79"/>
      <c r="ESD80" s="79"/>
      <c r="ESE80" s="79"/>
      <c r="ESF80" s="79"/>
      <c r="ESG80" s="60"/>
      <c r="ESH80" s="98"/>
      <c r="ESI80" s="97"/>
      <c r="ESJ80" s="97"/>
      <c r="ESK80" s="97"/>
      <c r="ESL80" s="104"/>
      <c r="ESM80" s="97"/>
      <c r="ESN80" s="97"/>
      <c r="ESO80" s="97"/>
      <c r="ESP80" s="145"/>
      <c r="ESQ80" s="178"/>
      <c r="ESR80" s="146"/>
      <c r="ESS80" s="98"/>
      <c r="EST80" s="97"/>
      <c r="ESU80" s="97"/>
      <c r="ESV80" s="97"/>
      <c r="ESW80" s="97"/>
      <c r="ESX80" s="79"/>
      <c r="ESY80" s="79"/>
      <c r="ESZ80" s="195"/>
      <c r="ETA80" s="96"/>
      <c r="ETB80" s="79"/>
      <c r="ETC80" s="79"/>
      <c r="ETD80" s="79"/>
      <c r="ETE80" s="79"/>
      <c r="ETF80" s="60"/>
      <c r="ETG80" s="98"/>
      <c r="ETH80" s="97"/>
      <c r="ETI80" s="97"/>
      <c r="ETJ80" s="97"/>
      <c r="ETK80" s="104"/>
      <c r="ETL80" s="97"/>
      <c r="ETM80" s="97"/>
      <c r="ETN80" s="97"/>
      <c r="ETO80" s="145"/>
      <c r="ETP80" s="178"/>
      <c r="ETQ80" s="146"/>
      <c r="ETR80" s="98"/>
      <c r="ETS80" s="97"/>
      <c r="ETT80" s="97"/>
      <c r="ETU80" s="97"/>
      <c r="ETV80" s="97"/>
      <c r="ETW80" s="79"/>
      <c r="ETX80" s="79"/>
      <c r="ETY80" s="195"/>
      <c r="ETZ80" s="96"/>
      <c r="EUA80" s="79"/>
      <c r="EUB80" s="79"/>
      <c r="EUC80" s="79"/>
      <c r="EUD80" s="79"/>
      <c r="EUE80" s="60"/>
      <c r="EUF80" s="98"/>
      <c r="EUG80" s="97"/>
      <c r="EUH80" s="97"/>
      <c r="EUI80" s="97"/>
      <c r="EUJ80" s="104"/>
      <c r="EUK80" s="97"/>
      <c r="EUL80" s="97"/>
      <c r="EUM80" s="97"/>
      <c r="EUN80" s="145"/>
      <c r="EUO80" s="178"/>
      <c r="EUP80" s="146"/>
      <c r="EUQ80" s="98"/>
      <c r="EUR80" s="97"/>
      <c r="EUS80" s="97"/>
      <c r="EUT80" s="97"/>
      <c r="EUU80" s="97"/>
      <c r="EUV80" s="79"/>
      <c r="EUW80" s="79"/>
      <c r="EUX80" s="195"/>
      <c r="EUY80" s="96"/>
      <c r="EUZ80" s="79"/>
      <c r="EVA80" s="79"/>
      <c r="EVB80" s="79"/>
      <c r="EVC80" s="79"/>
      <c r="EVD80" s="60"/>
      <c r="EVE80" s="98"/>
      <c r="EVF80" s="97"/>
      <c r="EVG80" s="97"/>
      <c r="EVH80" s="97"/>
      <c r="EVI80" s="104"/>
      <c r="EVJ80" s="97"/>
      <c r="EVK80" s="97"/>
      <c r="EVL80" s="97"/>
      <c r="EVM80" s="145"/>
      <c r="EVN80" s="178"/>
      <c r="EVO80" s="146"/>
      <c r="EVP80" s="98"/>
      <c r="EVQ80" s="97"/>
      <c r="EVR80" s="97"/>
      <c r="EVS80" s="97"/>
      <c r="EVT80" s="97"/>
      <c r="EVU80" s="79"/>
      <c r="EVV80" s="79"/>
      <c r="EVW80" s="195"/>
      <c r="EVX80" s="96"/>
      <c r="EVY80" s="79"/>
      <c r="EVZ80" s="79"/>
      <c r="EWA80" s="79"/>
      <c r="EWB80" s="79"/>
      <c r="EWC80" s="60"/>
      <c r="EWD80" s="98"/>
      <c r="EWE80" s="97"/>
      <c r="EWF80" s="97"/>
      <c r="EWG80" s="97"/>
      <c r="EWH80" s="104"/>
      <c r="EWI80" s="97"/>
      <c r="EWJ80" s="97"/>
      <c r="EWK80" s="97"/>
      <c r="EWL80" s="145"/>
      <c r="EWM80" s="178"/>
      <c r="EWN80" s="146"/>
      <c r="EWO80" s="98"/>
      <c r="EWP80" s="97"/>
      <c r="EWQ80" s="97"/>
      <c r="EWR80" s="97"/>
      <c r="EWS80" s="97"/>
      <c r="EWT80" s="79"/>
      <c r="EWU80" s="79"/>
      <c r="EWV80" s="195"/>
      <c r="EWW80" s="96"/>
      <c r="EWX80" s="79"/>
      <c r="EWY80" s="79"/>
      <c r="EWZ80" s="79"/>
      <c r="EXA80" s="79"/>
      <c r="EXB80" s="60"/>
      <c r="EXC80" s="98"/>
      <c r="EXD80" s="97"/>
      <c r="EXE80" s="97"/>
      <c r="EXF80" s="97"/>
      <c r="EXG80" s="104"/>
      <c r="EXH80" s="97"/>
      <c r="EXI80" s="97"/>
      <c r="EXJ80" s="97"/>
      <c r="EXK80" s="145"/>
      <c r="EXL80" s="178"/>
      <c r="EXM80" s="146"/>
      <c r="EXN80" s="98"/>
      <c r="EXO80" s="97"/>
      <c r="EXP80" s="97"/>
      <c r="EXQ80" s="97"/>
      <c r="EXR80" s="97"/>
      <c r="EXS80" s="79"/>
      <c r="EXT80" s="79"/>
      <c r="EXU80" s="195"/>
      <c r="EXV80" s="96"/>
      <c r="EXW80" s="79"/>
      <c r="EXX80" s="79"/>
      <c r="EXY80" s="79"/>
      <c r="EXZ80" s="79"/>
      <c r="EYA80" s="60"/>
      <c r="EYB80" s="98"/>
      <c r="EYC80" s="97"/>
      <c r="EYD80" s="97"/>
      <c r="EYE80" s="97"/>
      <c r="EYF80" s="104"/>
      <c r="EYG80" s="97"/>
      <c r="EYH80" s="97"/>
      <c r="EYI80" s="97"/>
      <c r="EYJ80" s="145"/>
      <c r="EYK80" s="178"/>
      <c r="EYL80" s="146"/>
      <c r="EYM80" s="98"/>
      <c r="EYN80" s="97"/>
      <c r="EYO80" s="97"/>
      <c r="EYP80" s="97"/>
      <c r="EYQ80" s="97"/>
      <c r="EYR80" s="79"/>
      <c r="EYS80" s="79"/>
      <c r="EYT80" s="195"/>
      <c r="EYU80" s="96"/>
      <c r="EYV80" s="79"/>
      <c r="EYW80" s="79"/>
      <c r="EYX80" s="79"/>
      <c r="EYY80" s="79"/>
      <c r="EYZ80" s="60"/>
      <c r="EZA80" s="98"/>
      <c r="EZB80" s="97"/>
      <c r="EZC80" s="97"/>
      <c r="EZD80" s="97"/>
      <c r="EZE80" s="104"/>
      <c r="EZF80" s="97"/>
      <c r="EZG80" s="97"/>
      <c r="EZH80" s="97"/>
      <c r="EZI80" s="145"/>
      <c r="EZJ80" s="178"/>
      <c r="EZK80" s="146"/>
      <c r="EZL80" s="98"/>
      <c r="EZM80" s="97"/>
      <c r="EZN80" s="97"/>
      <c r="EZO80" s="97"/>
      <c r="EZP80" s="97"/>
      <c r="EZQ80" s="79"/>
      <c r="EZR80" s="79"/>
      <c r="EZS80" s="195"/>
      <c r="EZT80" s="96"/>
      <c r="EZU80" s="79"/>
      <c r="EZV80" s="79"/>
      <c r="EZW80" s="79"/>
      <c r="EZX80" s="79"/>
      <c r="EZY80" s="60"/>
      <c r="EZZ80" s="98"/>
      <c r="FAA80" s="97"/>
      <c r="FAB80" s="97"/>
      <c r="FAC80" s="97"/>
      <c r="FAD80" s="104"/>
      <c r="FAE80" s="97"/>
      <c r="FAF80" s="97"/>
      <c r="FAG80" s="97"/>
      <c r="FAH80" s="145"/>
      <c r="FAI80" s="178"/>
      <c r="FAJ80" s="146"/>
      <c r="FAK80" s="98"/>
      <c r="FAL80" s="97"/>
      <c r="FAM80" s="97"/>
      <c r="FAN80" s="97"/>
      <c r="FAO80" s="97"/>
      <c r="FAP80" s="79"/>
      <c r="FAQ80" s="79"/>
      <c r="FAR80" s="195"/>
      <c r="FAS80" s="96"/>
      <c r="FAT80" s="79"/>
      <c r="FAU80" s="79"/>
      <c r="FAV80" s="79"/>
      <c r="FAW80" s="79"/>
      <c r="FAX80" s="60"/>
      <c r="FAY80" s="98"/>
      <c r="FAZ80" s="97"/>
      <c r="FBA80" s="97"/>
      <c r="FBB80" s="97"/>
      <c r="FBC80" s="104"/>
      <c r="FBD80" s="97"/>
      <c r="FBE80" s="97"/>
      <c r="FBF80" s="97"/>
      <c r="FBG80" s="145"/>
      <c r="FBH80" s="178"/>
      <c r="FBI80" s="146"/>
      <c r="FBJ80" s="98"/>
      <c r="FBK80" s="97"/>
      <c r="FBL80" s="97"/>
      <c r="FBM80" s="97"/>
      <c r="FBN80" s="97"/>
      <c r="FBO80" s="79"/>
      <c r="FBP80" s="79"/>
      <c r="FBQ80" s="195"/>
      <c r="FBR80" s="96"/>
      <c r="FBS80" s="79"/>
      <c r="FBT80" s="79"/>
      <c r="FBU80" s="79"/>
      <c r="FBV80" s="79"/>
      <c r="FBW80" s="60"/>
      <c r="FBX80" s="98"/>
      <c r="FBY80" s="97"/>
      <c r="FBZ80" s="97"/>
      <c r="FCA80" s="97"/>
      <c r="FCB80" s="104"/>
      <c r="FCC80" s="97"/>
      <c r="FCD80" s="97"/>
      <c r="FCE80" s="97"/>
      <c r="FCF80" s="145"/>
      <c r="FCG80" s="178"/>
      <c r="FCH80" s="146"/>
      <c r="FCI80" s="98"/>
      <c r="FCJ80" s="97"/>
      <c r="FCK80" s="97"/>
      <c r="FCL80" s="97"/>
      <c r="FCM80" s="97"/>
      <c r="FCN80" s="79"/>
      <c r="FCO80" s="79"/>
      <c r="FCP80" s="195"/>
      <c r="FCQ80" s="96"/>
      <c r="FCR80" s="79"/>
      <c r="FCS80" s="79"/>
      <c r="FCT80" s="79"/>
      <c r="FCU80" s="79"/>
      <c r="FCV80" s="60"/>
      <c r="FCW80" s="98"/>
      <c r="FCX80" s="97"/>
      <c r="FCY80" s="97"/>
      <c r="FCZ80" s="97"/>
      <c r="FDA80" s="104"/>
      <c r="FDB80" s="97"/>
      <c r="FDC80" s="97"/>
      <c r="FDD80" s="97"/>
      <c r="FDE80" s="145"/>
      <c r="FDF80" s="178"/>
      <c r="FDG80" s="146"/>
      <c r="FDH80" s="98"/>
      <c r="FDI80" s="97"/>
      <c r="FDJ80" s="97"/>
      <c r="FDK80" s="97"/>
      <c r="FDL80" s="97"/>
      <c r="FDM80" s="79"/>
      <c r="FDN80" s="79"/>
      <c r="FDO80" s="195"/>
      <c r="FDP80" s="96"/>
      <c r="FDQ80" s="79"/>
      <c r="FDR80" s="79"/>
      <c r="FDS80" s="79"/>
      <c r="FDT80" s="79"/>
      <c r="FDU80" s="60"/>
      <c r="FDV80" s="98"/>
      <c r="FDW80" s="97"/>
      <c r="FDX80" s="97"/>
      <c r="FDY80" s="97"/>
      <c r="FDZ80" s="104"/>
      <c r="FEA80" s="97"/>
      <c r="FEB80" s="97"/>
      <c r="FEC80" s="97"/>
      <c r="FED80" s="145"/>
      <c r="FEE80" s="178"/>
      <c r="FEF80" s="146"/>
      <c r="FEG80" s="98"/>
      <c r="FEH80" s="97"/>
      <c r="FEI80" s="97"/>
      <c r="FEJ80" s="97"/>
      <c r="FEK80" s="97"/>
      <c r="FEL80" s="79"/>
      <c r="FEM80" s="79"/>
      <c r="FEN80" s="195"/>
      <c r="FEO80" s="96"/>
      <c r="FEP80" s="79"/>
      <c r="FEQ80" s="79"/>
      <c r="FER80" s="79"/>
      <c r="FES80" s="79"/>
      <c r="FET80" s="60"/>
      <c r="FEU80" s="98"/>
      <c r="FEV80" s="97"/>
      <c r="FEW80" s="97"/>
      <c r="FEX80" s="97"/>
      <c r="FEY80" s="104"/>
      <c r="FEZ80" s="97"/>
      <c r="FFA80" s="97"/>
      <c r="FFB80" s="97"/>
      <c r="FFC80" s="145"/>
      <c r="FFD80" s="178"/>
      <c r="FFE80" s="146"/>
      <c r="FFF80" s="98"/>
      <c r="FFG80" s="97"/>
      <c r="FFH80" s="97"/>
      <c r="FFI80" s="97"/>
      <c r="FFJ80" s="97"/>
      <c r="FFK80" s="79"/>
      <c r="FFL80" s="79"/>
      <c r="FFM80" s="195"/>
      <c r="FFN80" s="96"/>
      <c r="FFO80" s="79"/>
      <c r="FFP80" s="79"/>
      <c r="FFQ80" s="79"/>
      <c r="FFR80" s="79"/>
      <c r="FFS80" s="60"/>
      <c r="FFT80" s="98"/>
      <c r="FFU80" s="97"/>
      <c r="FFV80" s="97"/>
      <c r="FFW80" s="97"/>
      <c r="FFX80" s="104"/>
      <c r="FFY80" s="97"/>
      <c r="FFZ80" s="97"/>
      <c r="FGA80" s="97"/>
      <c r="FGB80" s="145"/>
      <c r="FGC80" s="178"/>
      <c r="FGD80" s="146"/>
      <c r="FGE80" s="98"/>
      <c r="FGF80" s="97"/>
      <c r="FGG80" s="97"/>
      <c r="FGH80" s="97"/>
      <c r="FGI80" s="97"/>
      <c r="FGJ80" s="79"/>
      <c r="FGK80" s="79"/>
      <c r="FGL80" s="195"/>
      <c r="FGM80" s="96"/>
      <c r="FGN80" s="79"/>
      <c r="FGO80" s="79"/>
      <c r="FGP80" s="79"/>
      <c r="FGQ80" s="79"/>
      <c r="FGR80" s="60"/>
      <c r="FGS80" s="98"/>
      <c r="FGT80" s="97"/>
      <c r="FGU80" s="97"/>
      <c r="FGV80" s="97"/>
      <c r="FGW80" s="104"/>
      <c r="FGX80" s="97"/>
      <c r="FGY80" s="97"/>
      <c r="FGZ80" s="97"/>
      <c r="FHA80" s="145"/>
      <c r="FHB80" s="178"/>
      <c r="FHC80" s="146"/>
      <c r="FHD80" s="98"/>
      <c r="FHE80" s="97"/>
      <c r="FHF80" s="97"/>
      <c r="FHG80" s="97"/>
      <c r="FHH80" s="97"/>
      <c r="FHI80" s="79"/>
      <c r="FHJ80" s="79"/>
      <c r="FHK80" s="195"/>
      <c r="FHL80" s="96"/>
      <c r="FHM80" s="79"/>
      <c r="FHN80" s="79"/>
      <c r="FHO80" s="79"/>
      <c r="FHP80" s="79"/>
      <c r="FHQ80" s="60"/>
      <c r="FHR80" s="98"/>
      <c r="FHS80" s="97"/>
      <c r="FHT80" s="97"/>
      <c r="FHU80" s="97"/>
      <c r="FHV80" s="104"/>
      <c r="FHW80" s="97"/>
      <c r="FHX80" s="97"/>
      <c r="FHY80" s="97"/>
      <c r="FHZ80" s="145"/>
      <c r="FIA80" s="178"/>
      <c r="FIB80" s="146"/>
      <c r="FIC80" s="98"/>
      <c r="FID80" s="97"/>
      <c r="FIE80" s="97"/>
      <c r="FIF80" s="97"/>
      <c r="FIG80" s="97"/>
      <c r="FIH80" s="79"/>
      <c r="FII80" s="79"/>
      <c r="FIJ80" s="195"/>
      <c r="FIK80" s="96"/>
      <c r="FIL80" s="79"/>
      <c r="FIM80" s="79"/>
      <c r="FIN80" s="79"/>
      <c r="FIO80" s="79"/>
      <c r="FIP80" s="60"/>
      <c r="FIQ80" s="98"/>
      <c r="FIR80" s="97"/>
      <c r="FIS80" s="97"/>
      <c r="FIT80" s="97"/>
      <c r="FIU80" s="104"/>
      <c r="FIV80" s="97"/>
      <c r="FIW80" s="97"/>
      <c r="FIX80" s="97"/>
      <c r="FIY80" s="145"/>
      <c r="FIZ80" s="178"/>
      <c r="FJA80" s="146"/>
      <c r="FJB80" s="98"/>
      <c r="FJC80" s="97"/>
      <c r="FJD80" s="97"/>
      <c r="FJE80" s="97"/>
      <c r="FJF80" s="97"/>
      <c r="FJG80" s="79"/>
      <c r="FJH80" s="79"/>
      <c r="FJI80" s="195"/>
      <c r="FJJ80" s="96"/>
      <c r="FJK80" s="79"/>
      <c r="FJL80" s="79"/>
      <c r="FJM80" s="79"/>
      <c r="FJN80" s="79"/>
      <c r="FJO80" s="60"/>
      <c r="FJP80" s="98"/>
      <c r="FJQ80" s="97"/>
      <c r="FJR80" s="97"/>
      <c r="FJS80" s="97"/>
      <c r="FJT80" s="104"/>
      <c r="FJU80" s="97"/>
      <c r="FJV80" s="97"/>
      <c r="FJW80" s="97"/>
      <c r="FJX80" s="145"/>
      <c r="FJY80" s="178"/>
      <c r="FJZ80" s="146"/>
      <c r="FKA80" s="98"/>
      <c r="FKB80" s="97"/>
      <c r="FKC80" s="97"/>
      <c r="FKD80" s="97"/>
      <c r="FKE80" s="97"/>
      <c r="FKF80" s="79"/>
      <c r="FKG80" s="79"/>
      <c r="FKH80" s="195"/>
      <c r="FKI80" s="96"/>
      <c r="FKJ80" s="79"/>
      <c r="FKK80" s="79"/>
      <c r="FKL80" s="79"/>
      <c r="FKM80" s="79"/>
      <c r="FKN80" s="60"/>
      <c r="FKO80" s="98"/>
      <c r="FKP80" s="97"/>
      <c r="FKQ80" s="97"/>
      <c r="FKR80" s="97"/>
      <c r="FKS80" s="104"/>
      <c r="FKT80" s="97"/>
      <c r="FKU80" s="97"/>
      <c r="FKV80" s="97"/>
      <c r="FKW80" s="145"/>
      <c r="FKX80" s="178"/>
      <c r="FKY80" s="146"/>
      <c r="FKZ80" s="98"/>
      <c r="FLA80" s="97"/>
      <c r="FLB80" s="97"/>
      <c r="FLC80" s="97"/>
      <c r="FLD80" s="97"/>
      <c r="FLE80" s="79"/>
      <c r="FLF80" s="79"/>
      <c r="FLG80" s="195"/>
      <c r="FLH80" s="96"/>
      <c r="FLI80" s="79"/>
      <c r="FLJ80" s="79"/>
      <c r="FLK80" s="79"/>
      <c r="FLL80" s="79"/>
      <c r="FLM80" s="60"/>
      <c r="FLN80" s="98"/>
      <c r="FLO80" s="97"/>
      <c r="FLP80" s="97"/>
      <c r="FLQ80" s="97"/>
      <c r="FLR80" s="104"/>
      <c r="FLS80" s="97"/>
      <c r="FLT80" s="97"/>
      <c r="FLU80" s="97"/>
      <c r="FLV80" s="145"/>
      <c r="FLW80" s="178"/>
      <c r="FLX80" s="146"/>
      <c r="FLY80" s="98"/>
      <c r="FLZ80" s="97"/>
      <c r="FMA80" s="97"/>
      <c r="FMB80" s="97"/>
      <c r="FMC80" s="97"/>
      <c r="FMD80" s="79"/>
      <c r="FME80" s="79"/>
      <c r="FMF80" s="195"/>
      <c r="FMG80" s="96"/>
      <c r="FMH80" s="79"/>
      <c r="FMI80" s="79"/>
      <c r="FMJ80" s="79"/>
      <c r="FMK80" s="79"/>
      <c r="FML80" s="60"/>
      <c r="FMM80" s="98"/>
      <c r="FMN80" s="97"/>
      <c r="FMO80" s="97"/>
      <c r="FMP80" s="97"/>
      <c r="FMQ80" s="104"/>
      <c r="FMR80" s="97"/>
      <c r="FMS80" s="97"/>
      <c r="FMT80" s="97"/>
      <c r="FMU80" s="145"/>
      <c r="FMV80" s="178"/>
      <c r="FMW80" s="146"/>
      <c r="FMX80" s="98"/>
      <c r="FMY80" s="97"/>
      <c r="FMZ80" s="97"/>
      <c r="FNA80" s="97"/>
      <c r="FNB80" s="97"/>
      <c r="FNC80" s="79"/>
      <c r="FND80" s="79"/>
      <c r="FNE80" s="195"/>
      <c r="FNF80" s="96"/>
      <c r="FNG80" s="79"/>
      <c r="FNH80" s="79"/>
      <c r="FNI80" s="79"/>
      <c r="FNJ80" s="79"/>
      <c r="FNK80" s="60"/>
      <c r="FNL80" s="98"/>
      <c r="FNM80" s="97"/>
      <c r="FNN80" s="97"/>
      <c r="FNO80" s="97"/>
      <c r="FNP80" s="104"/>
      <c r="FNQ80" s="97"/>
      <c r="FNR80" s="97"/>
      <c r="FNS80" s="97"/>
      <c r="FNT80" s="145"/>
      <c r="FNU80" s="178"/>
      <c r="FNV80" s="146"/>
      <c r="FNW80" s="98"/>
      <c r="FNX80" s="97"/>
      <c r="FNY80" s="97"/>
      <c r="FNZ80" s="97"/>
      <c r="FOA80" s="97"/>
      <c r="FOB80" s="79"/>
      <c r="FOC80" s="79"/>
      <c r="FOD80" s="195"/>
      <c r="FOE80" s="96"/>
      <c r="FOF80" s="79"/>
      <c r="FOG80" s="79"/>
      <c r="FOH80" s="79"/>
      <c r="FOI80" s="79"/>
      <c r="FOJ80" s="60"/>
      <c r="FOK80" s="98"/>
      <c r="FOL80" s="97"/>
      <c r="FOM80" s="97"/>
      <c r="FON80" s="97"/>
      <c r="FOO80" s="104"/>
      <c r="FOP80" s="97"/>
      <c r="FOQ80" s="97"/>
      <c r="FOR80" s="97"/>
      <c r="FOS80" s="145"/>
      <c r="FOT80" s="178"/>
      <c r="FOU80" s="146"/>
      <c r="FOV80" s="98"/>
      <c r="FOW80" s="97"/>
      <c r="FOX80" s="97"/>
      <c r="FOY80" s="97"/>
      <c r="FOZ80" s="97"/>
      <c r="FPA80" s="79"/>
      <c r="FPB80" s="79"/>
      <c r="FPC80" s="195"/>
      <c r="FPD80" s="96"/>
      <c r="FPE80" s="79"/>
      <c r="FPF80" s="79"/>
      <c r="FPG80" s="79"/>
      <c r="FPH80" s="79"/>
      <c r="FPI80" s="60"/>
      <c r="FPJ80" s="98"/>
      <c r="FPK80" s="97"/>
      <c r="FPL80" s="97"/>
      <c r="FPM80" s="97"/>
      <c r="FPN80" s="104"/>
      <c r="FPO80" s="97"/>
      <c r="FPP80" s="97"/>
      <c r="FPQ80" s="97"/>
      <c r="FPR80" s="145"/>
      <c r="FPS80" s="178"/>
      <c r="FPT80" s="146"/>
      <c r="FPU80" s="98"/>
      <c r="FPV80" s="97"/>
      <c r="FPW80" s="97"/>
      <c r="FPX80" s="97"/>
      <c r="FPY80" s="97"/>
      <c r="FPZ80" s="79"/>
      <c r="FQA80" s="79"/>
      <c r="FQB80" s="195"/>
      <c r="FQC80" s="96"/>
      <c r="FQD80" s="79"/>
      <c r="FQE80" s="79"/>
      <c r="FQF80" s="79"/>
      <c r="FQG80" s="79"/>
      <c r="FQH80" s="60"/>
      <c r="FQI80" s="98"/>
      <c r="FQJ80" s="97"/>
      <c r="FQK80" s="97"/>
      <c r="FQL80" s="97"/>
      <c r="FQM80" s="104"/>
      <c r="FQN80" s="97"/>
      <c r="FQO80" s="97"/>
      <c r="FQP80" s="97"/>
      <c r="FQQ80" s="145"/>
      <c r="FQR80" s="178"/>
      <c r="FQS80" s="146"/>
      <c r="FQT80" s="98"/>
      <c r="FQU80" s="97"/>
      <c r="FQV80" s="97"/>
      <c r="FQW80" s="97"/>
      <c r="FQX80" s="97"/>
      <c r="FQY80" s="79"/>
      <c r="FQZ80" s="79"/>
      <c r="FRA80" s="195"/>
      <c r="FRB80" s="96"/>
      <c r="FRC80" s="79"/>
      <c r="FRD80" s="79"/>
      <c r="FRE80" s="79"/>
      <c r="FRF80" s="79"/>
      <c r="FRG80" s="60"/>
      <c r="FRH80" s="98"/>
      <c r="FRI80" s="97"/>
      <c r="FRJ80" s="97"/>
      <c r="FRK80" s="97"/>
      <c r="FRL80" s="104"/>
      <c r="FRM80" s="97"/>
      <c r="FRN80" s="97"/>
      <c r="FRO80" s="97"/>
      <c r="FRP80" s="145"/>
      <c r="FRQ80" s="178"/>
      <c r="FRR80" s="146"/>
      <c r="FRS80" s="98"/>
      <c r="FRT80" s="97"/>
      <c r="FRU80" s="97"/>
      <c r="FRV80" s="97"/>
      <c r="FRW80" s="97"/>
      <c r="FRX80" s="79"/>
      <c r="FRY80" s="79"/>
      <c r="FRZ80" s="195"/>
      <c r="FSA80" s="96"/>
      <c r="FSB80" s="79"/>
      <c r="FSC80" s="79"/>
      <c r="FSD80" s="79"/>
      <c r="FSE80" s="79"/>
      <c r="FSF80" s="60"/>
      <c r="FSG80" s="98"/>
      <c r="FSH80" s="97"/>
      <c r="FSI80" s="97"/>
      <c r="FSJ80" s="97"/>
      <c r="FSK80" s="104"/>
      <c r="FSL80" s="97"/>
      <c r="FSM80" s="97"/>
      <c r="FSN80" s="97"/>
      <c r="FSO80" s="145"/>
      <c r="FSP80" s="178"/>
      <c r="FSQ80" s="146"/>
      <c r="FSR80" s="98"/>
      <c r="FSS80" s="97"/>
      <c r="FST80" s="97"/>
      <c r="FSU80" s="97"/>
      <c r="FSV80" s="97"/>
      <c r="FSW80" s="79"/>
      <c r="FSX80" s="79"/>
      <c r="FSY80" s="195"/>
      <c r="FSZ80" s="96"/>
      <c r="FTA80" s="79"/>
      <c r="FTB80" s="79"/>
      <c r="FTC80" s="79"/>
      <c r="FTD80" s="79"/>
      <c r="FTE80" s="60"/>
      <c r="FTF80" s="98"/>
      <c r="FTG80" s="97"/>
      <c r="FTH80" s="97"/>
      <c r="FTI80" s="97"/>
      <c r="FTJ80" s="104"/>
      <c r="FTK80" s="97"/>
      <c r="FTL80" s="97"/>
      <c r="FTM80" s="97"/>
      <c r="FTN80" s="145"/>
      <c r="FTO80" s="178"/>
      <c r="FTP80" s="146"/>
      <c r="FTQ80" s="98"/>
      <c r="FTR80" s="97"/>
      <c r="FTS80" s="97"/>
      <c r="FTT80" s="97"/>
      <c r="FTU80" s="97"/>
      <c r="FTV80" s="79"/>
      <c r="FTW80" s="79"/>
      <c r="FTX80" s="195"/>
      <c r="FTY80" s="96"/>
      <c r="FTZ80" s="79"/>
      <c r="FUA80" s="79"/>
      <c r="FUB80" s="79"/>
      <c r="FUC80" s="79"/>
      <c r="FUD80" s="60"/>
      <c r="FUE80" s="98"/>
      <c r="FUF80" s="97"/>
      <c r="FUG80" s="97"/>
      <c r="FUH80" s="97"/>
      <c r="FUI80" s="104"/>
      <c r="FUJ80" s="97"/>
      <c r="FUK80" s="97"/>
      <c r="FUL80" s="97"/>
      <c r="FUM80" s="145"/>
      <c r="FUN80" s="178"/>
      <c r="FUO80" s="146"/>
      <c r="FUP80" s="98"/>
      <c r="FUQ80" s="97"/>
      <c r="FUR80" s="97"/>
      <c r="FUS80" s="97"/>
      <c r="FUT80" s="97"/>
      <c r="FUU80" s="79"/>
      <c r="FUV80" s="79"/>
      <c r="FUW80" s="195"/>
      <c r="FUX80" s="96"/>
      <c r="FUY80" s="79"/>
      <c r="FUZ80" s="79"/>
      <c r="FVA80" s="79"/>
      <c r="FVB80" s="79"/>
      <c r="FVC80" s="60"/>
      <c r="FVD80" s="98"/>
      <c r="FVE80" s="97"/>
      <c r="FVF80" s="97"/>
      <c r="FVG80" s="97"/>
      <c r="FVH80" s="104"/>
      <c r="FVI80" s="97"/>
      <c r="FVJ80" s="97"/>
      <c r="FVK80" s="97"/>
      <c r="FVL80" s="145"/>
      <c r="FVM80" s="178"/>
      <c r="FVN80" s="146"/>
      <c r="FVO80" s="98"/>
      <c r="FVP80" s="97"/>
      <c r="FVQ80" s="97"/>
      <c r="FVR80" s="97"/>
      <c r="FVS80" s="97"/>
      <c r="FVT80" s="79"/>
      <c r="FVU80" s="79"/>
      <c r="FVV80" s="195"/>
      <c r="FVW80" s="96"/>
      <c r="FVX80" s="79"/>
      <c r="FVY80" s="79"/>
      <c r="FVZ80" s="79"/>
      <c r="FWA80" s="79"/>
      <c r="FWB80" s="60"/>
      <c r="FWC80" s="98"/>
      <c r="FWD80" s="97"/>
      <c r="FWE80" s="97"/>
      <c r="FWF80" s="97"/>
      <c r="FWG80" s="104"/>
      <c r="FWH80" s="97"/>
      <c r="FWI80" s="97"/>
      <c r="FWJ80" s="97"/>
      <c r="FWK80" s="145"/>
      <c r="FWL80" s="178"/>
      <c r="FWM80" s="146"/>
      <c r="FWN80" s="98"/>
      <c r="FWO80" s="97"/>
      <c r="FWP80" s="97"/>
      <c r="FWQ80" s="97"/>
      <c r="FWR80" s="97"/>
      <c r="FWS80" s="79"/>
      <c r="FWT80" s="79"/>
      <c r="FWU80" s="195"/>
      <c r="FWV80" s="96"/>
      <c r="FWW80" s="79"/>
      <c r="FWX80" s="79"/>
      <c r="FWY80" s="79"/>
      <c r="FWZ80" s="79"/>
      <c r="FXA80" s="60"/>
      <c r="FXB80" s="98"/>
      <c r="FXC80" s="97"/>
      <c r="FXD80" s="97"/>
      <c r="FXE80" s="97"/>
      <c r="FXF80" s="104"/>
      <c r="FXG80" s="97"/>
      <c r="FXH80" s="97"/>
      <c r="FXI80" s="97"/>
      <c r="FXJ80" s="145"/>
      <c r="FXK80" s="178"/>
      <c r="FXL80" s="146"/>
      <c r="FXM80" s="98"/>
      <c r="FXN80" s="97"/>
      <c r="FXO80" s="97"/>
      <c r="FXP80" s="97"/>
      <c r="FXQ80" s="97"/>
      <c r="FXR80" s="79"/>
      <c r="FXS80" s="79"/>
      <c r="FXT80" s="195"/>
      <c r="FXU80" s="96"/>
      <c r="FXV80" s="79"/>
      <c r="FXW80" s="79"/>
      <c r="FXX80" s="79"/>
      <c r="FXY80" s="79"/>
      <c r="FXZ80" s="60"/>
      <c r="FYA80" s="98"/>
      <c r="FYB80" s="97"/>
      <c r="FYC80" s="97"/>
      <c r="FYD80" s="97"/>
      <c r="FYE80" s="104"/>
      <c r="FYF80" s="97"/>
      <c r="FYG80" s="97"/>
      <c r="FYH80" s="97"/>
      <c r="FYI80" s="145"/>
      <c r="FYJ80" s="178"/>
      <c r="FYK80" s="146"/>
      <c r="FYL80" s="98"/>
      <c r="FYM80" s="97"/>
      <c r="FYN80" s="97"/>
      <c r="FYO80" s="97"/>
      <c r="FYP80" s="97"/>
      <c r="FYQ80" s="79"/>
      <c r="FYR80" s="79"/>
      <c r="FYS80" s="195"/>
      <c r="FYT80" s="96"/>
      <c r="FYU80" s="79"/>
      <c r="FYV80" s="79"/>
      <c r="FYW80" s="79"/>
      <c r="FYX80" s="79"/>
      <c r="FYY80" s="60"/>
      <c r="FYZ80" s="98"/>
      <c r="FZA80" s="97"/>
      <c r="FZB80" s="97"/>
      <c r="FZC80" s="97"/>
      <c r="FZD80" s="104"/>
      <c r="FZE80" s="97"/>
      <c r="FZF80" s="97"/>
      <c r="FZG80" s="97"/>
      <c r="FZH80" s="145"/>
      <c r="FZI80" s="178"/>
      <c r="FZJ80" s="146"/>
      <c r="FZK80" s="98"/>
      <c r="FZL80" s="97"/>
      <c r="FZM80" s="97"/>
      <c r="FZN80" s="97"/>
      <c r="FZO80" s="97"/>
      <c r="FZP80" s="79"/>
      <c r="FZQ80" s="79"/>
      <c r="FZR80" s="195"/>
      <c r="FZS80" s="96"/>
      <c r="FZT80" s="79"/>
      <c r="FZU80" s="79"/>
      <c r="FZV80" s="79"/>
      <c r="FZW80" s="79"/>
      <c r="FZX80" s="60"/>
      <c r="FZY80" s="98"/>
      <c r="FZZ80" s="97"/>
      <c r="GAA80" s="97"/>
      <c r="GAB80" s="97"/>
      <c r="GAC80" s="104"/>
      <c r="GAD80" s="97"/>
      <c r="GAE80" s="97"/>
      <c r="GAF80" s="97"/>
      <c r="GAG80" s="145"/>
      <c r="GAH80" s="178"/>
      <c r="GAI80" s="146"/>
      <c r="GAJ80" s="98"/>
      <c r="GAK80" s="97"/>
      <c r="GAL80" s="97"/>
      <c r="GAM80" s="97"/>
      <c r="GAN80" s="97"/>
      <c r="GAO80" s="79"/>
      <c r="GAP80" s="79"/>
      <c r="GAQ80" s="195"/>
      <c r="GAR80" s="96"/>
      <c r="GAS80" s="79"/>
      <c r="GAT80" s="79"/>
      <c r="GAU80" s="79"/>
      <c r="GAV80" s="79"/>
      <c r="GAW80" s="60"/>
      <c r="GAX80" s="98"/>
      <c r="GAY80" s="97"/>
      <c r="GAZ80" s="97"/>
      <c r="GBA80" s="97"/>
      <c r="GBB80" s="104"/>
      <c r="GBC80" s="97"/>
      <c r="GBD80" s="97"/>
      <c r="GBE80" s="97"/>
      <c r="GBF80" s="145"/>
      <c r="GBG80" s="178"/>
      <c r="GBH80" s="146"/>
      <c r="GBI80" s="98"/>
      <c r="GBJ80" s="97"/>
      <c r="GBK80" s="97"/>
      <c r="GBL80" s="97"/>
      <c r="GBM80" s="97"/>
      <c r="GBN80" s="79"/>
      <c r="GBO80" s="79"/>
      <c r="GBP80" s="195"/>
      <c r="GBQ80" s="96"/>
      <c r="GBR80" s="79"/>
      <c r="GBS80" s="79"/>
      <c r="GBT80" s="79"/>
      <c r="GBU80" s="79"/>
      <c r="GBV80" s="60"/>
      <c r="GBW80" s="98"/>
      <c r="GBX80" s="97"/>
      <c r="GBY80" s="97"/>
      <c r="GBZ80" s="97"/>
      <c r="GCA80" s="104"/>
      <c r="GCB80" s="97"/>
      <c r="GCC80" s="97"/>
      <c r="GCD80" s="97"/>
      <c r="GCE80" s="145"/>
      <c r="GCF80" s="178"/>
      <c r="GCG80" s="146"/>
      <c r="GCH80" s="98"/>
      <c r="GCI80" s="97"/>
      <c r="GCJ80" s="97"/>
      <c r="GCK80" s="97"/>
      <c r="GCL80" s="97"/>
      <c r="GCM80" s="79"/>
      <c r="GCN80" s="79"/>
      <c r="GCO80" s="195"/>
      <c r="GCP80" s="96"/>
      <c r="GCQ80" s="79"/>
      <c r="GCR80" s="79"/>
      <c r="GCS80" s="79"/>
      <c r="GCT80" s="79"/>
      <c r="GCU80" s="60"/>
      <c r="GCV80" s="98"/>
      <c r="GCW80" s="97"/>
      <c r="GCX80" s="97"/>
      <c r="GCY80" s="97"/>
      <c r="GCZ80" s="104"/>
      <c r="GDA80" s="97"/>
      <c r="GDB80" s="97"/>
      <c r="GDC80" s="97"/>
      <c r="GDD80" s="145"/>
      <c r="GDE80" s="178"/>
      <c r="GDF80" s="146"/>
      <c r="GDG80" s="98"/>
      <c r="GDH80" s="97"/>
      <c r="GDI80" s="97"/>
      <c r="GDJ80" s="97"/>
      <c r="GDK80" s="97"/>
      <c r="GDL80" s="79"/>
      <c r="GDM80" s="79"/>
      <c r="GDN80" s="195"/>
      <c r="GDO80" s="96"/>
      <c r="GDP80" s="79"/>
      <c r="GDQ80" s="79"/>
      <c r="GDR80" s="79"/>
      <c r="GDS80" s="79"/>
      <c r="GDT80" s="60"/>
      <c r="GDU80" s="98"/>
      <c r="GDV80" s="97"/>
      <c r="GDW80" s="97"/>
      <c r="GDX80" s="97"/>
      <c r="GDY80" s="104"/>
      <c r="GDZ80" s="97"/>
      <c r="GEA80" s="97"/>
      <c r="GEB80" s="97"/>
      <c r="GEC80" s="145"/>
      <c r="GED80" s="178"/>
      <c r="GEE80" s="146"/>
      <c r="GEF80" s="98"/>
      <c r="GEG80" s="97"/>
      <c r="GEH80" s="97"/>
      <c r="GEI80" s="97"/>
      <c r="GEJ80" s="97"/>
      <c r="GEK80" s="79"/>
      <c r="GEL80" s="79"/>
      <c r="GEM80" s="195"/>
      <c r="GEN80" s="96"/>
      <c r="GEO80" s="79"/>
      <c r="GEP80" s="79"/>
      <c r="GEQ80" s="79"/>
      <c r="GER80" s="79"/>
      <c r="GES80" s="60"/>
      <c r="GET80" s="98"/>
      <c r="GEU80" s="97"/>
      <c r="GEV80" s="97"/>
      <c r="GEW80" s="97"/>
      <c r="GEX80" s="104"/>
      <c r="GEY80" s="97"/>
      <c r="GEZ80" s="97"/>
      <c r="GFA80" s="97"/>
      <c r="GFB80" s="145"/>
      <c r="GFC80" s="178"/>
      <c r="GFD80" s="146"/>
      <c r="GFE80" s="98"/>
      <c r="GFF80" s="97"/>
      <c r="GFG80" s="97"/>
      <c r="GFH80" s="97"/>
      <c r="GFI80" s="97"/>
      <c r="GFJ80" s="79"/>
      <c r="GFK80" s="79"/>
      <c r="GFL80" s="195"/>
      <c r="GFM80" s="96"/>
      <c r="GFN80" s="79"/>
      <c r="GFO80" s="79"/>
      <c r="GFP80" s="79"/>
      <c r="GFQ80" s="79"/>
      <c r="GFR80" s="60"/>
      <c r="GFS80" s="98"/>
      <c r="GFT80" s="97"/>
      <c r="GFU80" s="97"/>
      <c r="GFV80" s="97"/>
      <c r="GFW80" s="104"/>
      <c r="GFX80" s="97"/>
      <c r="GFY80" s="97"/>
      <c r="GFZ80" s="97"/>
      <c r="GGA80" s="145"/>
      <c r="GGB80" s="178"/>
      <c r="GGC80" s="146"/>
      <c r="GGD80" s="98"/>
      <c r="GGE80" s="97"/>
      <c r="GGF80" s="97"/>
      <c r="GGG80" s="97"/>
      <c r="GGH80" s="97"/>
      <c r="GGI80" s="79"/>
      <c r="GGJ80" s="79"/>
      <c r="GGK80" s="195"/>
      <c r="GGL80" s="96"/>
      <c r="GGM80" s="79"/>
      <c r="GGN80" s="79"/>
      <c r="GGO80" s="79"/>
      <c r="GGP80" s="79"/>
      <c r="GGQ80" s="60"/>
      <c r="GGR80" s="98"/>
      <c r="GGS80" s="97"/>
      <c r="GGT80" s="97"/>
      <c r="GGU80" s="97"/>
      <c r="GGV80" s="104"/>
      <c r="GGW80" s="97"/>
      <c r="GGX80" s="97"/>
      <c r="GGY80" s="97"/>
      <c r="GGZ80" s="145"/>
      <c r="GHA80" s="178"/>
      <c r="GHB80" s="146"/>
      <c r="GHC80" s="98"/>
      <c r="GHD80" s="97"/>
      <c r="GHE80" s="97"/>
      <c r="GHF80" s="97"/>
      <c r="GHG80" s="97"/>
      <c r="GHH80" s="79"/>
      <c r="GHI80" s="79"/>
      <c r="GHJ80" s="195"/>
      <c r="GHK80" s="96"/>
      <c r="GHL80" s="79"/>
      <c r="GHM80" s="79"/>
      <c r="GHN80" s="79"/>
      <c r="GHO80" s="79"/>
      <c r="GHP80" s="60"/>
      <c r="GHQ80" s="98"/>
      <c r="GHR80" s="97"/>
      <c r="GHS80" s="97"/>
      <c r="GHT80" s="97"/>
      <c r="GHU80" s="104"/>
      <c r="GHV80" s="97"/>
      <c r="GHW80" s="97"/>
      <c r="GHX80" s="97"/>
      <c r="GHY80" s="145"/>
      <c r="GHZ80" s="178"/>
      <c r="GIA80" s="146"/>
      <c r="GIB80" s="98"/>
      <c r="GIC80" s="97"/>
      <c r="GID80" s="97"/>
      <c r="GIE80" s="97"/>
      <c r="GIF80" s="97"/>
      <c r="GIG80" s="79"/>
      <c r="GIH80" s="79"/>
      <c r="GII80" s="195"/>
      <c r="GIJ80" s="96"/>
      <c r="GIK80" s="79"/>
      <c r="GIL80" s="79"/>
      <c r="GIM80" s="79"/>
      <c r="GIN80" s="79"/>
      <c r="GIO80" s="60"/>
      <c r="GIP80" s="98"/>
      <c r="GIQ80" s="97"/>
      <c r="GIR80" s="97"/>
      <c r="GIS80" s="97"/>
      <c r="GIT80" s="104"/>
      <c r="GIU80" s="97"/>
      <c r="GIV80" s="97"/>
      <c r="GIW80" s="97"/>
      <c r="GIX80" s="145"/>
      <c r="GIY80" s="178"/>
      <c r="GIZ80" s="146"/>
      <c r="GJA80" s="98"/>
      <c r="GJB80" s="97"/>
      <c r="GJC80" s="97"/>
      <c r="GJD80" s="97"/>
      <c r="GJE80" s="97"/>
      <c r="GJF80" s="79"/>
      <c r="GJG80" s="79"/>
      <c r="GJH80" s="195"/>
      <c r="GJI80" s="96"/>
      <c r="GJJ80" s="79"/>
      <c r="GJK80" s="79"/>
      <c r="GJL80" s="79"/>
      <c r="GJM80" s="79"/>
      <c r="GJN80" s="60"/>
      <c r="GJO80" s="98"/>
      <c r="GJP80" s="97"/>
      <c r="GJQ80" s="97"/>
      <c r="GJR80" s="97"/>
      <c r="GJS80" s="104"/>
      <c r="GJT80" s="97"/>
      <c r="GJU80" s="97"/>
      <c r="GJV80" s="97"/>
      <c r="GJW80" s="145"/>
      <c r="GJX80" s="178"/>
      <c r="GJY80" s="146"/>
      <c r="GJZ80" s="98"/>
      <c r="GKA80" s="97"/>
      <c r="GKB80" s="97"/>
      <c r="GKC80" s="97"/>
      <c r="GKD80" s="97"/>
      <c r="GKE80" s="79"/>
      <c r="GKF80" s="79"/>
      <c r="GKG80" s="195"/>
      <c r="GKH80" s="96"/>
      <c r="GKI80" s="79"/>
      <c r="GKJ80" s="79"/>
      <c r="GKK80" s="79"/>
      <c r="GKL80" s="79"/>
      <c r="GKM80" s="60"/>
      <c r="GKN80" s="98"/>
      <c r="GKO80" s="97"/>
      <c r="GKP80" s="97"/>
      <c r="GKQ80" s="97"/>
      <c r="GKR80" s="104"/>
      <c r="GKS80" s="97"/>
      <c r="GKT80" s="97"/>
      <c r="GKU80" s="97"/>
      <c r="GKV80" s="145"/>
      <c r="GKW80" s="178"/>
      <c r="GKX80" s="146"/>
      <c r="GKY80" s="98"/>
      <c r="GKZ80" s="97"/>
      <c r="GLA80" s="97"/>
      <c r="GLB80" s="97"/>
      <c r="GLC80" s="97"/>
      <c r="GLD80" s="79"/>
      <c r="GLE80" s="79"/>
      <c r="GLF80" s="195"/>
      <c r="GLG80" s="96"/>
      <c r="GLH80" s="79"/>
      <c r="GLI80" s="79"/>
      <c r="GLJ80" s="79"/>
      <c r="GLK80" s="79"/>
      <c r="GLL80" s="60"/>
      <c r="GLM80" s="98"/>
      <c r="GLN80" s="97"/>
      <c r="GLO80" s="97"/>
      <c r="GLP80" s="97"/>
      <c r="GLQ80" s="104"/>
      <c r="GLR80" s="97"/>
      <c r="GLS80" s="97"/>
      <c r="GLT80" s="97"/>
      <c r="GLU80" s="145"/>
      <c r="GLV80" s="178"/>
      <c r="GLW80" s="146"/>
      <c r="GLX80" s="98"/>
      <c r="GLY80" s="97"/>
      <c r="GLZ80" s="97"/>
      <c r="GMA80" s="97"/>
      <c r="GMB80" s="97"/>
      <c r="GMC80" s="79"/>
      <c r="GMD80" s="79"/>
      <c r="GME80" s="195"/>
      <c r="GMF80" s="96"/>
      <c r="GMG80" s="79"/>
      <c r="GMH80" s="79"/>
      <c r="GMI80" s="79"/>
      <c r="GMJ80" s="79"/>
      <c r="GMK80" s="60"/>
      <c r="GML80" s="98"/>
      <c r="GMM80" s="97"/>
      <c r="GMN80" s="97"/>
      <c r="GMO80" s="97"/>
      <c r="GMP80" s="104"/>
      <c r="GMQ80" s="97"/>
      <c r="GMR80" s="97"/>
      <c r="GMS80" s="97"/>
      <c r="GMT80" s="145"/>
      <c r="GMU80" s="178"/>
      <c r="GMV80" s="146"/>
      <c r="GMW80" s="98"/>
      <c r="GMX80" s="97"/>
      <c r="GMY80" s="97"/>
      <c r="GMZ80" s="97"/>
      <c r="GNA80" s="97"/>
      <c r="GNB80" s="79"/>
      <c r="GNC80" s="79"/>
      <c r="GND80" s="195"/>
      <c r="GNE80" s="96"/>
      <c r="GNF80" s="79"/>
      <c r="GNG80" s="79"/>
      <c r="GNH80" s="79"/>
      <c r="GNI80" s="79"/>
      <c r="GNJ80" s="60"/>
      <c r="GNK80" s="98"/>
      <c r="GNL80" s="97"/>
      <c r="GNM80" s="97"/>
      <c r="GNN80" s="97"/>
      <c r="GNO80" s="104"/>
      <c r="GNP80" s="97"/>
      <c r="GNQ80" s="97"/>
      <c r="GNR80" s="97"/>
      <c r="GNS80" s="145"/>
      <c r="GNT80" s="178"/>
      <c r="GNU80" s="146"/>
      <c r="GNV80" s="98"/>
      <c r="GNW80" s="97"/>
      <c r="GNX80" s="97"/>
      <c r="GNY80" s="97"/>
      <c r="GNZ80" s="97"/>
      <c r="GOA80" s="79"/>
      <c r="GOB80" s="79"/>
      <c r="GOC80" s="195"/>
      <c r="GOD80" s="96"/>
      <c r="GOE80" s="79"/>
      <c r="GOF80" s="79"/>
      <c r="GOG80" s="79"/>
      <c r="GOH80" s="79"/>
      <c r="GOI80" s="60"/>
      <c r="GOJ80" s="98"/>
      <c r="GOK80" s="97"/>
      <c r="GOL80" s="97"/>
      <c r="GOM80" s="97"/>
      <c r="GON80" s="104"/>
      <c r="GOO80" s="97"/>
      <c r="GOP80" s="97"/>
      <c r="GOQ80" s="97"/>
      <c r="GOR80" s="145"/>
      <c r="GOS80" s="178"/>
      <c r="GOT80" s="146"/>
      <c r="GOU80" s="98"/>
      <c r="GOV80" s="97"/>
      <c r="GOW80" s="97"/>
      <c r="GOX80" s="97"/>
      <c r="GOY80" s="97"/>
      <c r="GOZ80" s="79"/>
      <c r="GPA80" s="79"/>
      <c r="GPB80" s="195"/>
      <c r="GPC80" s="96"/>
      <c r="GPD80" s="79"/>
      <c r="GPE80" s="79"/>
      <c r="GPF80" s="79"/>
      <c r="GPG80" s="79"/>
      <c r="GPH80" s="60"/>
      <c r="GPI80" s="98"/>
      <c r="GPJ80" s="97"/>
      <c r="GPK80" s="97"/>
      <c r="GPL80" s="97"/>
      <c r="GPM80" s="104"/>
      <c r="GPN80" s="97"/>
      <c r="GPO80" s="97"/>
      <c r="GPP80" s="97"/>
      <c r="GPQ80" s="145"/>
      <c r="GPR80" s="178"/>
      <c r="GPS80" s="146"/>
      <c r="GPT80" s="98"/>
      <c r="GPU80" s="97"/>
      <c r="GPV80" s="97"/>
      <c r="GPW80" s="97"/>
      <c r="GPX80" s="97"/>
      <c r="GPY80" s="79"/>
      <c r="GPZ80" s="79"/>
      <c r="GQA80" s="195"/>
      <c r="GQB80" s="96"/>
      <c r="GQC80" s="79"/>
      <c r="GQD80" s="79"/>
      <c r="GQE80" s="79"/>
      <c r="GQF80" s="79"/>
      <c r="GQG80" s="60"/>
      <c r="GQH80" s="98"/>
      <c r="GQI80" s="97"/>
      <c r="GQJ80" s="97"/>
      <c r="GQK80" s="97"/>
      <c r="GQL80" s="104"/>
      <c r="GQM80" s="97"/>
      <c r="GQN80" s="97"/>
      <c r="GQO80" s="97"/>
      <c r="GQP80" s="145"/>
      <c r="GQQ80" s="178"/>
      <c r="GQR80" s="146"/>
      <c r="GQS80" s="98"/>
      <c r="GQT80" s="97"/>
      <c r="GQU80" s="97"/>
      <c r="GQV80" s="97"/>
      <c r="GQW80" s="97"/>
      <c r="GQX80" s="79"/>
      <c r="GQY80" s="79"/>
      <c r="GQZ80" s="195"/>
      <c r="GRA80" s="96"/>
      <c r="GRB80" s="79"/>
      <c r="GRC80" s="79"/>
      <c r="GRD80" s="79"/>
      <c r="GRE80" s="79"/>
      <c r="GRF80" s="60"/>
      <c r="GRG80" s="98"/>
      <c r="GRH80" s="97"/>
      <c r="GRI80" s="97"/>
      <c r="GRJ80" s="97"/>
      <c r="GRK80" s="104"/>
      <c r="GRL80" s="97"/>
      <c r="GRM80" s="97"/>
      <c r="GRN80" s="97"/>
      <c r="GRO80" s="145"/>
      <c r="GRP80" s="178"/>
      <c r="GRQ80" s="146"/>
      <c r="GRR80" s="98"/>
      <c r="GRS80" s="97"/>
      <c r="GRT80" s="97"/>
      <c r="GRU80" s="97"/>
      <c r="GRV80" s="97"/>
      <c r="GRW80" s="79"/>
      <c r="GRX80" s="79"/>
      <c r="GRY80" s="195"/>
      <c r="GRZ80" s="96"/>
      <c r="GSA80" s="79"/>
      <c r="GSB80" s="79"/>
      <c r="GSC80" s="79"/>
      <c r="GSD80" s="79"/>
      <c r="GSE80" s="60"/>
      <c r="GSF80" s="98"/>
      <c r="GSG80" s="97"/>
      <c r="GSH80" s="97"/>
      <c r="GSI80" s="97"/>
      <c r="GSJ80" s="104"/>
      <c r="GSK80" s="97"/>
      <c r="GSL80" s="97"/>
      <c r="GSM80" s="97"/>
      <c r="GSN80" s="145"/>
      <c r="GSO80" s="178"/>
      <c r="GSP80" s="146"/>
      <c r="GSQ80" s="98"/>
      <c r="GSR80" s="97"/>
      <c r="GSS80" s="97"/>
      <c r="GST80" s="97"/>
      <c r="GSU80" s="97"/>
      <c r="GSV80" s="79"/>
      <c r="GSW80" s="79"/>
      <c r="GSX80" s="195"/>
      <c r="GSY80" s="96"/>
      <c r="GSZ80" s="79"/>
      <c r="GTA80" s="79"/>
      <c r="GTB80" s="79"/>
      <c r="GTC80" s="79"/>
      <c r="GTD80" s="60"/>
      <c r="GTE80" s="98"/>
      <c r="GTF80" s="97"/>
      <c r="GTG80" s="97"/>
      <c r="GTH80" s="97"/>
      <c r="GTI80" s="104"/>
      <c r="GTJ80" s="97"/>
      <c r="GTK80" s="97"/>
      <c r="GTL80" s="97"/>
      <c r="GTM80" s="145"/>
      <c r="GTN80" s="178"/>
      <c r="GTO80" s="146"/>
      <c r="GTP80" s="98"/>
      <c r="GTQ80" s="97"/>
      <c r="GTR80" s="97"/>
      <c r="GTS80" s="97"/>
      <c r="GTT80" s="97"/>
      <c r="GTU80" s="79"/>
      <c r="GTV80" s="79"/>
      <c r="GTW80" s="195"/>
      <c r="GTX80" s="96"/>
      <c r="GTY80" s="79"/>
      <c r="GTZ80" s="79"/>
      <c r="GUA80" s="79"/>
      <c r="GUB80" s="79"/>
      <c r="GUC80" s="60"/>
      <c r="GUD80" s="98"/>
      <c r="GUE80" s="97"/>
      <c r="GUF80" s="97"/>
      <c r="GUG80" s="97"/>
      <c r="GUH80" s="104"/>
      <c r="GUI80" s="97"/>
      <c r="GUJ80" s="97"/>
      <c r="GUK80" s="97"/>
      <c r="GUL80" s="145"/>
      <c r="GUM80" s="178"/>
      <c r="GUN80" s="146"/>
      <c r="GUO80" s="98"/>
      <c r="GUP80" s="97"/>
      <c r="GUQ80" s="97"/>
      <c r="GUR80" s="97"/>
      <c r="GUS80" s="97"/>
      <c r="GUT80" s="79"/>
      <c r="GUU80" s="79"/>
      <c r="GUV80" s="195"/>
      <c r="GUW80" s="96"/>
      <c r="GUX80" s="79"/>
      <c r="GUY80" s="79"/>
      <c r="GUZ80" s="79"/>
      <c r="GVA80" s="79"/>
      <c r="GVB80" s="60"/>
      <c r="GVC80" s="98"/>
      <c r="GVD80" s="97"/>
      <c r="GVE80" s="97"/>
      <c r="GVF80" s="97"/>
      <c r="GVG80" s="104"/>
      <c r="GVH80" s="97"/>
      <c r="GVI80" s="97"/>
      <c r="GVJ80" s="97"/>
      <c r="GVK80" s="145"/>
      <c r="GVL80" s="178"/>
      <c r="GVM80" s="146"/>
      <c r="GVN80" s="98"/>
      <c r="GVO80" s="97"/>
      <c r="GVP80" s="97"/>
      <c r="GVQ80" s="97"/>
      <c r="GVR80" s="97"/>
      <c r="GVS80" s="79"/>
      <c r="GVT80" s="79"/>
      <c r="GVU80" s="195"/>
      <c r="GVV80" s="96"/>
      <c r="GVW80" s="79"/>
      <c r="GVX80" s="79"/>
      <c r="GVY80" s="79"/>
      <c r="GVZ80" s="79"/>
      <c r="GWA80" s="60"/>
      <c r="GWB80" s="98"/>
      <c r="GWC80" s="97"/>
      <c r="GWD80" s="97"/>
      <c r="GWE80" s="97"/>
      <c r="GWF80" s="104"/>
      <c r="GWG80" s="97"/>
      <c r="GWH80" s="97"/>
      <c r="GWI80" s="97"/>
      <c r="GWJ80" s="145"/>
      <c r="GWK80" s="178"/>
      <c r="GWL80" s="146"/>
      <c r="GWM80" s="98"/>
      <c r="GWN80" s="97"/>
      <c r="GWO80" s="97"/>
      <c r="GWP80" s="97"/>
      <c r="GWQ80" s="97"/>
      <c r="GWR80" s="79"/>
      <c r="GWS80" s="79"/>
      <c r="GWT80" s="195"/>
      <c r="GWU80" s="96"/>
      <c r="GWV80" s="79"/>
      <c r="GWW80" s="79"/>
      <c r="GWX80" s="79"/>
      <c r="GWY80" s="79"/>
      <c r="GWZ80" s="60"/>
      <c r="GXA80" s="98"/>
      <c r="GXB80" s="97"/>
      <c r="GXC80" s="97"/>
      <c r="GXD80" s="97"/>
      <c r="GXE80" s="104"/>
      <c r="GXF80" s="97"/>
      <c r="GXG80" s="97"/>
      <c r="GXH80" s="97"/>
      <c r="GXI80" s="145"/>
      <c r="GXJ80" s="178"/>
      <c r="GXK80" s="146"/>
      <c r="GXL80" s="98"/>
      <c r="GXM80" s="97"/>
      <c r="GXN80" s="97"/>
      <c r="GXO80" s="97"/>
      <c r="GXP80" s="97"/>
      <c r="GXQ80" s="79"/>
      <c r="GXR80" s="79"/>
      <c r="GXS80" s="195"/>
      <c r="GXT80" s="96"/>
      <c r="GXU80" s="79"/>
      <c r="GXV80" s="79"/>
      <c r="GXW80" s="79"/>
      <c r="GXX80" s="79"/>
      <c r="GXY80" s="60"/>
      <c r="GXZ80" s="98"/>
      <c r="GYA80" s="97"/>
      <c r="GYB80" s="97"/>
      <c r="GYC80" s="97"/>
      <c r="GYD80" s="104"/>
      <c r="GYE80" s="97"/>
      <c r="GYF80" s="97"/>
      <c r="GYG80" s="97"/>
      <c r="GYH80" s="145"/>
      <c r="GYI80" s="178"/>
      <c r="GYJ80" s="146"/>
      <c r="GYK80" s="98"/>
      <c r="GYL80" s="97"/>
      <c r="GYM80" s="97"/>
      <c r="GYN80" s="97"/>
      <c r="GYO80" s="97"/>
      <c r="GYP80" s="79"/>
      <c r="GYQ80" s="79"/>
      <c r="GYR80" s="195"/>
      <c r="GYS80" s="96"/>
      <c r="GYT80" s="79"/>
      <c r="GYU80" s="79"/>
      <c r="GYV80" s="79"/>
      <c r="GYW80" s="79"/>
      <c r="GYX80" s="60"/>
      <c r="GYY80" s="98"/>
      <c r="GYZ80" s="97"/>
      <c r="GZA80" s="97"/>
      <c r="GZB80" s="97"/>
      <c r="GZC80" s="104"/>
      <c r="GZD80" s="97"/>
      <c r="GZE80" s="97"/>
      <c r="GZF80" s="97"/>
      <c r="GZG80" s="145"/>
      <c r="GZH80" s="178"/>
      <c r="GZI80" s="146"/>
      <c r="GZJ80" s="98"/>
      <c r="GZK80" s="97"/>
      <c r="GZL80" s="97"/>
      <c r="GZM80" s="97"/>
      <c r="GZN80" s="97"/>
      <c r="GZO80" s="79"/>
      <c r="GZP80" s="79"/>
      <c r="GZQ80" s="195"/>
      <c r="GZR80" s="96"/>
      <c r="GZS80" s="79"/>
      <c r="GZT80" s="79"/>
      <c r="GZU80" s="79"/>
      <c r="GZV80" s="79"/>
      <c r="GZW80" s="60"/>
      <c r="GZX80" s="98"/>
      <c r="GZY80" s="97"/>
      <c r="GZZ80" s="97"/>
      <c r="HAA80" s="97"/>
      <c r="HAB80" s="104"/>
      <c r="HAC80" s="97"/>
      <c r="HAD80" s="97"/>
      <c r="HAE80" s="97"/>
      <c r="HAF80" s="145"/>
      <c r="HAG80" s="178"/>
      <c r="HAH80" s="146"/>
      <c r="HAI80" s="98"/>
      <c r="HAJ80" s="97"/>
      <c r="HAK80" s="97"/>
      <c r="HAL80" s="97"/>
      <c r="HAM80" s="97"/>
      <c r="HAN80" s="79"/>
      <c r="HAO80" s="79"/>
      <c r="HAP80" s="195"/>
      <c r="HAQ80" s="96"/>
      <c r="HAR80" s="79"/>
      <c r="HAS80" s="79"/>
      <c r="HAT80" s="79"/>
      <c r="HAU80" s="79"/>
      <c r="HAV80" s="60"/>
      <c r="HAW80" s="98"/>
      <c r="HAX80" s="97"/>
      <c r="HAY80" s="97"/>
      <c r="HAZ80" s="97"/>
      <c r="HBA80" s="104"/>
      <c r="HBB80" s="97"/>
      <c r="HBC80" s="97"/>
      <c r="HBD80" s="97"/>
      <c r="HBE80" s="145"/>
      <c r="HBF80" s="178"/>
      <c r="HBG80" s="146"/>
      <c r="HBH80" s="98"/>
      <c r="HBI80" s="97"/>
      <c r="HBJ80" s="97"/>
      <c r="HBK80" s="97"/>
      <c r="HBL80" s="97"/>
      <c r="HBM80" s="79"/>
      <c r="HBN80" s="79"/>
      <c r="HBO80" s="195"/>
      <c r="HBP80" s="96"/>
      <c r="HBQ80" s="79"/>
      <c r="HBR80" s="79"/>
      <c r="HBS80" s="79"/>
      <c r="HBT80" s="79"/>
      <c r="HBU80" s="60"/>
      <c r="HBV80" s="98"/>
      <c r="HBW80" s="97"/>
      <c r="HBX80" s="97"/>
      <c r="HBY80" s="97"/>
      <c r="HBZ80" s="104"/>
      <c r="HCA80" s="97"/>
      <c r="HCB80" s="97"/>
      <c r="HCC80" s="97"/>
      <c r="HCD80" s="145"/>
      <c r="HCE80" s="178"/>
      <c r="HCF80" s="146"/>
      <c r="HCG80" s="98"/>
      <c r="HCH80" s="97"/>
      <c r="HCI80" s="97"/>
      <c r="HCJ80" s="97"/>
      <c r="HCK80" s="97"/>
      <c r="HCL80" s="79"/>
      <c r="HCM80" s="79"/>
      <c r="HCN80" s="195"/>
      <c r="HCO80" s="96"/>
      <c r="HCP80" s="79"/>
      <c r="HCQ80" s="79"/>
      <c r="HCR80" s="79"/>
      <c r="HCS80" s="79"/>
      <c r="HCT80" s="60"/>
      <c r="HCU80" s="98"/>
      <c r="HCV80" s="97"/>
      <c r="HCW80" s="97"/>
      <c r="HCX80" s="97"/>
      <c r="HCY80" s="104"/>
      <c r="HCZ80" s="97"/>
      <c r="HDA80" s="97"/>
      <c r="HDB80" s="97"/>
      <c r="HDC80" s="145"/>
      <c r="HDD80" s="178"/>
      <c r="HDE80" s="146"/>
      <c r="HDF80" s="98"/>
      <c r="HDG80" s="97"/>
      <c r="HDH80" s="97"/>
      <c r="HDI80" s="97"/>
      <c r="HDJ80" s="97"/>
      <c r="HDK80" s="79"/>
      <c r="HDL80" s="79"/>
      <c r="HDM80" s="195"/>
      <c r="HDN80" s="96"/>
      <c r="HDO80" s="79"/>
      <c r="HDP80" s="79"/>
      <c r="HDQ80" s="79"/>
      <c r="HDR80" s="79"/>
      <c r="HDS80" s="60"/>
      <c r="HDT80" s="98"/>
      <c r="HDU80" s="97"/>
      <c r="HDV80" s="97"/>
      <c r="HDW80" s="97"/>
      <c r="HDX80" s="104"/>
      <c r="HDY80" s="97"/>
      <c r="HDZ80" s="97"/>
      <c r="HEA80" s="97"/>
      <c r="HEB80" s="145"/>
      <c r="HEC80" s="178"/>
      <c r="HED80" s="146"/>
      <c r="HEE80" s="98"/>
      <c r="HEF80" s="97"/>
      <c r="HEG80" s="97"/>
      <c r="HEH80" s="97"/>
      <c r="HEI80" s="97"/>
      <c r="HEJ80" s="79"/>
      <c r="HEK80" s="79"/>
      <c r="HEL80" s="195"/>
      <c r="HEM80" s="96"/>
      <c r="HEN80" s="79"/>
      <c r="HEO80" s="79"/>
      <c r="HEP80" s="79"/>
      <c r="HEQ80" s="79"/>
      <c r="HER80" s="60"/>
      <c r="HES80" s="98"/>
      <c r="HET80" s="97"/>
      <c r="HEU80" s="97"/>
      <c r="HEV80" s="97"/>
      <c r="HEW80" s="104"/>
      <c r="HEX80" s="97"/>
      <c r="HEY80" s="97"/>
      <c r="HEZ80" s="97"/>
      <c r="HFA80" s="145"/>
      <c r="HFB80" s="178"/>
      <c r="HFC80" s="146"/>
      <c r="HFD80" s="98"/>
      <c r="HFE80" s="97"/>
      <c r="HFF80" s="97"/>
      <c r="HFG80" s="97"/>
      <c r="HFH80" s="97"/>
      <c r="HFI80" s="79"/>
      <c r="HFJ80" s="79"/>
      <c r="HFK80" s="195"/>
      <c r="HFL80" s="96"/>
      <c r="HFM80" s="79"/>
      <c r="HFN80" s="79"/>
      <c r="HFO80" s="79"/>
      <c r="HFP80" s="79"/>
      <c r="HFQ80" s="60"/>
      <c r="HFR80" s="98"/>
      <c r="HFS80" s="97"/>
      <c r="HFT80" s="97"/>
      <c r="HFU80" s="97"/>
      <c r="HFV80" s="104"/>
      <c r="HFW80" s="97"/>
      <c r="HFX80" s="97"/>
      <c r="HFY80" s="97"/>
      <c r="HFZ80" s="145"/>
      <c r="HGA80" s="178"/>
      <c r="HGB80" s="146"/>
      <c r="HGC80" s="98"/>
      <c r="HGD80" s="97"/>
      <c r="HGE80" s="97"/>
      <c r="HGF80" s="97"/>
      <c r="HGG80" s="97"/>
      <c r="HGH80" s="79"/>
      <c r="HGI80" s="79"/>
      <c r="HGJ80" s="195"/>
      <c r="HGK80" s="96"/>
      <c r="HGL80" s="79"/>
      <c r="HGM80" s="79"/>
      <c r="HGN80" s="79"/>
      <c r="HGO80" s="79"/>
      <c r="HGP80" s="60"/>
      <c r="HGQ80" s="98"/>
      <c r="HGR80" s="97"/>
      <c r="HGS80" s="97"/>
      <c r="HGT80" s="97"/>
      <c r="HGU80" s="104"/>
      <c r="HGV80" s="97"/>
      <c r="HGW80" s="97"/>
      <c r="HGX80" s="97"/>
      <c r="HGY80" s="145"/>
      <c r="HGZ80" s="178"/>
      <c r="HHA80" s="146"/>
      <c r="HHB80" s="98"/>
      <c r="HHC80" s="97"/>
      <c r="HHD80" s="97"/>
      <c r="HHE80" s="97"/>
      <c r="HHF80" s="97"/>
      <c r="HHG80" s="79"/>
      <c r="HHH80" s="79"/>
      <c r="HHI80" s="195"/>
      <c r="HHJ80" s="96"/>
      <c r="HHK80" s="79"/>
      <c r="HHL80" s="79"/>
      <c r="HHM80" s="79"/>
      <c r="HHN80" s="79"/>
      <c r="HHO80" s="60"/>
      <c r="HHP80" s="98"/>
      <c r="HHQ80" s="97"/>
      <c r="HHR80" s="97"/>
      <c r="HHS80" s="97"/>
      <c r="HHT80" s="104"/>
      <c r="HHU80" s="97"/>
      <c r="HHV80" s="97"/>
      <c r="HHW80" s="97"/>
      <c r="HHX80" s="145"/>
      <c r="HHY80" s="178"/>
      <c r="HHZ80" s="146"/>
      <c r="HIA80" s="98"/>
      <c r="HIB80" s="97"/>
      <c r="HIC80" s="97"/>
      <c r="HID80" s="97"/>
      <c r="HIE80" s="97"/>
      <c r="HIF80" s="79"/>
      <c r="HIG80" s="79"/>
      <c r="HIH80" s="195"/>
      <c r="HII80" s="96"/>
      <c r="HIJ80" s="79"/>
      <c r="HIK80" s="79"/>
      <c r="HIL80" s="79"/>
      <c r="HIM80" s="79"/>
      <c r="HIN80" s="60"/>
      <c r="HIO80" s="98"/>
      <c r="HIP80" s="97"/>
      <c r="HIQ80" s="97"/>
      <c r="HIR80" s="97"/>
      <c r="HIS80" s="104"/>
      <c r="HIT80" s="97"/>
      <c r="HIU80" s="97"/>
      <c r="HIV80" s="97"/>
      <c r="HIW80" s="145"/>
      <c r="HIX80" s="178"/>
      <c r="HIY80" s="146"/>
      <c r="HIZ80" s="98"/>
      <c r="HJA80" s="97"/>
      <c r="HJB80" s="97"/>
      <c r="HJC80" s="97"/>
      <c r="HJD80" s="97"/>
      <c r="HJE80" s="79"/>
      <c r="HJF80" s="79"/>
      <c r="HJG80" s="195"/>
      <c r="HJH80" s="96"/>
      <c r="HJI80" s="79"/>
      <c r="HJJ80" s="79"/>
      <c r="HJK80" s="79"/>
      <c r="HJL80" s="79"/>
      <c r="HJM80" s="60"/>
      <c r="HJN80" s="98"/>
      <c r="HJO80" s="97"/>
      <c r="HJP80" s="97"/>
      <c r="HJQ80" s="97"/>
      <c r="HJR80" s="104"/>
      <c r="HJS80" s="97"/>
      <c r="HJT80" s="97"/>
      <c r="HJU80" s="97"/>
      <c r="HJV80" s="145"/>
      <c r="HJW80" s="178"/>
      <c r="HJX80" s="146"/>
      <c r="HJY80" s="98"/>
      <c r="HJZ80" s="97"/>
      <c r="HKA80" s="97"/>
      <c r="HKB80" s="97"/>
      <c r="HKC80" s="97"/>
      <c r="HKD80" s="79"/>
      <c r="HKE80" s="79"/>
      <c r="HKF80" s="195"/>
      <c r="HKG80" s="96"/>
      <c r="HKH80" s="79"/>
      <c r="HKI80" s="79"/>
      <c r="HKJ80" s="79"/>
      <c r="HKK80" s="79"/>
      <c r="HKL80" s="60"/>
      <c r="HKM80" s="98"/>
      <c r="HKN80" s="97"/>
      <c r="HKO80" s="97"/>
      <c r="HKP80" s="97"/>
      <c r="HKQ80" s="104"/>
      <c r="HKR80" s="97"/>
      <c r="HKS80" s="97"/>
      <c r="HKT80" s="97"/>
      <c r="HKU80" s="145"/>
      <c r="HKV80" s="178"/>
      <c r="HKW80" s="146"/>
      <c r="HKX80" s="98"/>
      <c r="HKY80" s="97"/>
      <c r="HKZ80" s="97"/>
      <c r="HLA80" s="97"/>
      <c r="HLB80" s="97"/>
      <c r="HLC80" s="79"/>
      <c r="HLD80" s="79"/>
      <c r="HLE80" s="195"/>
      <c r="HLF80" s="96"/>
      <c r="HLG80" s="79"/>
      <c r="HLH80" s="79"/>
      <c r="HLI80" s="79"/>
      <c r="HLJ80" s="79"/>
      <c r="HLK80" s="60"/>
      <c r="HLL80" s="98"/>
      <c r="HLM80" s="97"/>
      <c r="HLN80" s="97"/>
      <c r="HLO80" s="97"/>
      <c r="HLP80" s="104"/>
      <c r="HLQ80" s="97"/>
      <c r="HLR80" s="97"/>
      <c r="HLS80" s="97"/>
      <c r="HLT80" s="145"/>
      <c r="HLU80" s="178"/>
      <c r="HLV80" s="146"/>
      <c r="HLW80" s="98"/>
      <c r="HLX80" s="97"/>
      <c r="HLY80" s="97"/>
      <c r="HLZ80" s="97"/>
      <c r="HMA80" s="97"/>
      <c r="HMB80" s="79"/>
      <c r="HMC80" s="79"/>
      <c r="HMD80" s="195"/>
      <c r="HME80" s="96"/>
      <c r="HMF80" s="79"/>
      <c r="HMG80" s="79"/>
      <c r="HMH80" s="79"/>
      <c r="HMI80" s="79"/>
      <c r="HMJ80" s="60"/>
      <c r="HMK80" s="98"/>
      <c r="HML80" s="97"/>
      <c r="HMM80" s="97"/>
      <c r="HMN80" s="97"/>
      <c r="HMO80" s="104"/>
      <c r="HMP80" s="97"/>
      <c r="HMQ80" s="97"/>
      <c r="HMR80" s="97"/>
      <c r="HMS80" s="145"/>
      <c r="HMT80" s="178"/>
      <c r="HMU80" s="146"/>
      <c r="HMV80" s="98"/>
      <c r="HMW80" s="97"/>
      <c r="HMX80" s="97"/>
      <c r="HMY80" s="97"/>
      <c r="HMZ80" s="97"/>
      <c r="HNA80" s="79"/>
      <c r="HNB80" s="79"/>
      <c r="HNC80" s="195"/>
      <c r="HND80" s="96"/>
      <c r="HNE80" s="79"/>
      <c r="HNF80" s="79"/>
      <c r="HNG80" s="79"/>
      <c r="HNH80" s="79"/>
      <c r="HNI80" s="60"/>
      <c r="HNJ80" s="98"/>
      <c r="HNK80" s="97"/>
      <c r="HNL80" s="97"/>
      <c r="HNM80" s="97"/>
      <c r="HNN80" s="104"/>
      <c r="HNO80" s="97"/>
      <c r="HNP80" s="97"/>
      <c r="HNQ80" s="97"/>
      <c r="HNR80" s="145"/>
      <c r="HNS80" s="178"/>
      <c r="HNT80" s="146"/>
      <c r="HNU80" s="98"/>
      <c r="HNV80" s="97"/>
      <c r="HNW80" s="97"/>
      <c r="HNX80" s="97"/>
      <c r="HNY80" s="97"/>
      <c r="HNZ80" s="79"/>
      <c r="HOA80" s="79"/>
      <c r="HOB80" s="195"/>
      <c r="HOC80" s="96"/>
      <c r="HOD80" s="79"/>
      <c r="HOE80" s="79"/>
      <c r="HOF80" s="79"/>
      <c r="HOG80" s="79"/>
      <c r="HOH80" s="60"/>
      <c r="HOI80" s="98"/>
      <c r="HOJ80" s="97"/>
      <c r="HOK80" s="97"/>
      <c r="HOL80" s="97"/>
      <c r="HOM80" s="104"/>
      <c r="HON80" s="97"/>
      <c r="HOO80" s="97"/>
      <c r="HOP80" s="97"/>
      <c r="HOQ80" s="145"/>
      <c r="HOR80" s="178"/>
      <c r="HOS80" s="146"/>
      <c r="HOT80" s="98"/>
      <c r="HOU80" s="97"/>
      <c r="HOV80" s="97"/>
      <c r="HOW80" s="97"/>
      <c r="HOX80" s="97"/>
      <c r="HOY80" s="79"/>
      <c r="HOZ80" s="79"/>
      <c r="HPA80" s="195"/>
      <c r="HPB80" s="96"/>
      <c r="HPC80" s="79"/>
      <c r="HPD80" s="79"/>
      <c r="HPE80" s="79"/>
      <c r="HPF80" s="79"/>
      <c r="HPG80" s="60"/>
      <c r="HPH80" s="98"/>
      <c r="HPI80" s="97"/>
      <c r="HPJ80" s="97"/>
      <c r="HPK80" s="97"/>
      <c r="HPL80" s="104"/>
      <c r="HPM80" s="97"/>
      <c r="HPN80" s="97"/>
      <c r="HPO80" s="97"/>
      <c r="HPP80" s="145"/>
      <c r="HPQ80" s="178"/>
      <c r="HPR80" s="146"/>
      <c r="HPS80" s="98"/>
      <c r="HPT80" s="97"/>
      <c r="HPU80" s="97"/>
      <c r="HPV80" s="97"/>
      <c r="HPW80" s="97"/>
      <c r="HPX80" s="79"/>
      <c r="HPY80" s="79"/>
      <c r="HPZ80" s="195"/>
      <c r="HQA80" s="96"/>
      <c r="HQB80" s="79"/>
      <c r="HQC80" s="79"/>
      <c r="HQD80" s="79"/>
      <c r="HQE80" s="79"/>
      <c r="HQF80" s="60"/>
      <c r="HQG80" s="98"/>
      <c r="HQH80" s="97"/>
      <c r="HQI80" s="97"/>
      <c r="HQJ80" s="97"/>
      <c r="HQK80" s="104"/>
      <c r="HQL80" s="97"/>
      <c r="HQM80" s="97"/>
      <c r="HQN80" s="97"/>
      <c r="HQO80" s="145"/>
      <c r="HQP80" s="178"/>
      <c r="HQQ80" s="146"/>
      <c r="HQR80" s="98"/>
      <c r="HQS80" s="97"/>
      <c r="HQT80" s="97"/>
      <c r="HQU80" s="97"/>
      <c r="HQV80" s="97"/>
      <c r="HQW80" s="79"/>
      <c r="HQX80" s="79"/>
      <c r="HQY80" s="195"/>
      <c r="HQZ80" s="96"/>
      <c r="HRA80" s="79"/>
      <c r="HRB80" s="79"/>
      <c r="HRC80" s="79"/>
      <c r="HRD80" s="79"/>
      <c r="HRE80" s="60"/>
      <c r="HRF80" s="98"/>
      <c r="HRG80" s="97"/>
      <c r="HRH80" s="97"/>
      <c r="HRI80" s="97"/>
      <c r="HRJ80" s="104"/>
      <c r="HRK80" s="97"/>
      <c r="HRL80" s="97"/>
      <c r="HRM80" s="97"/>
      <c r="HRN80" s="145"/>
      <c r="HRO80" s="178"/>
      <c r="HRP80" s="146"/>
      <c r="HRQ80" s="98"/>
      <c r="HRR80" s="97"/>
      <c r="HRS80" s="97"/>
      <c r="HRT80" s="97"/>
      <c r="HRU80" s="97"/>
      <c r="HRV80" s="79"/>
      <c r="HRW80" s="79"/>
      <c r="HRX80" s="195"/>
      <c r="HRY80" s="96"/>
      <c r="HRZ80" s="79"/>
      <c r="HSA80" s="79"/>
      <c r="HSB80" s="79"/>
      <c r="HSC80" s="79"/>
      <c r="HSD80" s="60"/>
      <c r="HSE80" s="98"/>
      <c r="HSF80" s="97"/>
      <c r="HSG80" s="97"/>
      <c r="HSH80" s="97"/>
      <c r="HSI80" s="104"/>
      <c r="HSJ80" s="97"/>
      <c r="HSK80" s="97"/>
      <c r="HSL80" s="97"/>
      <c r="HSM80" s="145"/>
      <c r="HSN80" s="178"/>
      <c r="HSO80" s="146"/>
      <c r="HSP80" s="98"/>
      <c r="HSQ80" s="97"/>
      <c r="HSR80" s="97"/>
      <c r="HSS80" s="97"/>
      <c r="HST80" s="97"/>
      <c r="HSU80" s="79"/>
      <c r="HSV80" s="79"/>
      <c r="HSW80" s="195"/>
      <c r="HSX80" s="96"/>
      <c r="HSY80" s="79"/>
      <c r="HSZ80" s="79"/>
      <c r="HTA80" s="79"/>
      <c r="HTB80" s="79"/>
      <c r="HTC80" s="60"/>
      <c r="HTD80" s="98"/>
      <c r="HTE80" s="97"/>
      <c r="HTF80" s="97"/>
      <c r="HTG80" s="97"/>
      <c r="HTH80" s="104"/>
      <c r="HTI80" s="97"/>
      <c r="HTJ80" s="97"/>
      <c r="HTK80" s="97"/>
      <c r="HTL80" s="145"/>
      <c r="HTM80" s="178"/>
      <c r="HTN80" s="146"/>
      <c r="HTO80" s="98"/>
      <c r="HTP80" s="97"/>
      <c r="HTQ80" s="97"/>
      <c r="HTR80" s="97"/>
      <c r="HTS80" s="97"/>
      <c r="HTT80" s="79"/>
      <c r="HTU80" s="79"/>
      <c r="HTV80" s="195"/>
      <c r="HTW80" s="96"/>
      <c r="HTX80" s="79"/>
      <c r="HTY80" s="79"/>
      <c r="HTZ80" s="79"/>
      <c r="HUA80" s="79"/>
      <c r="HUB80" s="60"/>
      <c r="HUC80" s="98"/>
      <c r="HUD80" s="97"/>
      <c r="HUE80" s="97"/>
      <c r="HUF80" s="97"/>
      <c r="HUG80" s="104"/>
      <c r="HUH80" s="97"/>
      <c r="HUI80" s="97"/>
      <c r="HUJ80" s="97"/>
      <c r="HUK80" s="145"/>
      <c r="HUL80" s="178"/>
      <c r="HUM80" s="146"/>
      <c r="HUN80" s="98"/>
      <c r="HUO80" s="97"/>
      <c r="HUP80" s="97"/>
      <c r="HUQ80" s="97"/>
      <c r="HUR80" s="97"/>
      <c r="HUS80" s="79"/>
      <c r="HUT80" s="79"/>
      <c r="HUU80" s="195"/>
      <c r="HUV80" s="96"/>
      <c r="HUW80" s="79"/>
      <c r="HUX80" s="79"/>
      <c r="HUY80" s="79"/>
      <c r="HUZ80" s="79"/>
      <c r="HVA80" s="60"/>
      <c r="HVB80" s="98"/>
      <c r="HVC80" s="97"/>
      <c r="HVD80" s="97"/>
      <c r="HVE80" s="97"/>
      <c r="HVF80" s="104"/>
      <c r="HVG80" s="97"/>
      <c r="HVH80" s="97"/>
      <c r="HVI80" s="97"/>
      <c r="HVJ80" s="145"/>
      <c r="HVK80" s="178"/>
      <c r="HVL80" s="146"/>
      <c r="HVM80" s="98"/>
      <c r="HVN80" s="97"/>
      <c r="HVO80" s="97"/>
      <c r="HVP80" s="97"/>
      <c r="HVQ80" s="97"/>
      <c r="HVR80" s="79"/>
      <c r="HVS80" s="79"/>
      <c r="HVT80" s="195"/>
      <c r="HVU80" s="96"/>
      <c r="HVV80" s="79"/>
      <c r="HVW80" s="79"/>
      <c r="HVX80" s="79"/>
      <c r="HVY80" s="79"/>
      <c r="HVZ80" s="60"/>
      <c r="HWA80" s="98"/>
      <c r="HWB80" s="97"/>
      <c r="HWC80" s="97"/>
      <c r="HWD80" s="97"/>
      <c r="HWE80" s="104"/>
      <c r="HWF80" s="97"/>
      <c r="HWG80" s="97"/>
      <c r="HWH80" s="97"/>
      <c r="HWI80" s="145"/>
      <c r="HWJ80" s="178"/>
      <c r="HWK80" s="146"/>
      <c r="HWL80" s="98"/>
      <c r="HWM80" s="97"/>
      <c r="HWN80" s="97"/>
      <c r="HWO80" s="97"/>
      <c r="HWP80" s="97"/>
      <c r="HWQ80" s="79"/>
      <c r="HWR80" s="79"/>
      <c r="HWS80" s="195"/>
      <c r="HWT80" s="96"/>
      <c r="HWU80" s="79"/>
      <c r="HWV80" s="79"/>
      <c r="HWW80" s="79"/>
      <c r="HWX80" s="79"/>
      <c r="HWY80" s="60"/>
      <c r="HWZ80" s="98"/>
      <c r="HXA80" s="97"/>
      <c r="HXB80" s="97"/>
      <c r="HXC80" s="97"/>
      <c r="HXD80" s="104"/>
      <c r="HXE80" s="97"/>
      <c r="HXF80" s="97"/>
      <c r="HXG80" s="97"/>
      <c r="HXH80" s="145"/>
      <c r="HXI80" s="178"/>
      <c r="HXJ80" s="146"/>
      <c r="HXK80" s="98"/>
      <c r="HXL80" s="97"/>
      <c r="HXM80" s="97"/>
      <c r="HXN80" s="97"/>
      <c r="HXO80" s="97"/>
      <c r="HXP80" s="79"/>
      <c r="HXQ80" s="79"/>
      <c r="HXR80" s="195"/>
      <c r="HXS80" s="96"/>
      <c r="HXT80" s="79"/>
      <c r="HXU80" s="79"/>
      <c r="HXV80" s="79"/>
      <c r="HXW80" s="79"/>
      <c r="HXX80" s="60"/>
      <c r="HXY80" s="98"/>
      <c r="HXZ80" s="97"/>
      <c r="HYA80" s="97"/>
      <c r="HYB80" s="97"/>
      <c r="HYC80" s="104"/>
      <c r="HYD80" s="97"/>
      <c r="HYE80" s="97"/>
      <c r="HYF80" s="97"/>
      <c r="HYG80" s="145"/>
      <c r="HYH80" s="178"/>
      <c r="HYI80" s="146"/>
      <c r="HYJ80" s="98"/>
      <c r="HYK80" s="97"/>
      <c r="HYL80" s="97"/>
      <c r="HYM80" s="97"/>
      <c r="HYN80" s="97"/>
      <c r="HYO80" s="79"/>
      <c r="HYP80" s="79"/>
      <c r="HYQ80" s="195"/>
      <c r="HYR80" s="96"/>
      <c r="HYS80" s="79"/>
      <c r="HYT80" s="79"/>
      <c r="HYU80" s="79"/>
      <c r="HYV80" s="79"/>
      <c r="HYW80" s="60"/>
      <c r="HYX80" s="98"/>
      <c r="HYY80" s="97"/>
      <c r="HYZ80" s="97"/>
      <c r="HZA80" s="97"/>
      <c r="HZB80" s="104"/>
      <c r="HZC80" s="97"/>
      <c r="HZD80" s="97"/>
      <c r="HZE80" s="97"/>
      <c r="HZF80" s="145"/>
      <c r="HZG80" s="178"/>
      <c r="HZH80" s="146"/>
      <c r="HZI80" s="98"/>
      <c r="HZJ80" s="97"/>
      <c r="HZK80" s="97"/>
      <c r="HZL80" s="97"/>
      <c r="HZM80" s="97"/>
      <c r="HZN80" s="79"/>
      <c r="HZO80" s="79"/>
      <c r="HZP80" s="195"/>
      <c r="HZQ80" s="96"/>
      <c r="HZR80" s="79"/>
      <c r="HZS80" s="79"/>
      <c r="HZT80" s="79"/>
      <c r="HZU80" s="79"/>
      <c r="HZV80" s="60"/>
      <c r="HZW80" s="98"/>
      <c r="HZX80" s="97"/>
      <c r="HZY80" s="97"/>
      <c r="HZZ80" s="97"/>
      <c r="IAA80" s="104"/>
      <c r="IAB80" s="97"/>
      <c r="IAC80" s="97"/>
      <c r="IAD80" s="97"/>
      <c r="IAE80" s="145"/>
      <c r="IAF80" s="178"/>
      <c r="IAG80" s="146"/>
      <c r="IAH80" s="98"/>
      <c r="IAI80" s="97"/>
      <c r="IAJ80" s="97"/>
      <c r="IAK80" s="97"/>
      <c r="IAL80" s="97"/>
      <c r="IAM80" s="79"/>
      <c r="IAN80" s="79"/>
      <c r="IAO80" s="195"/>
      <c r="IAP80" s="96"/>
      <c r="IAQ80" s="79"/>
      <c r="IAR80" s="79"/>
      <c r="IAS80" s="79"/>
      <c r="IAT80" s="79"/>
      <c r="IAU80" s="60"/>
      <c r="IAV80" s="98"/>
      <c r="IAW80" s="97"/>
      <c r="IAX80" s="97"/>
      <c r="IAY80" s="97"/>
      <c r="IAZ80" s="104"/>
      <c r="IBA80" s="97"/>
      <c r="IBB80" s="97"/>
      <c r="IBC80" s="97"/>
      <c r="IBD80" s="145"/>
      <c r="IBE80" s="178"/>
      <c r="IBF80" s="146"/>
      <c r="IBG80" s="98"/>
      <c r="IBH80" s="97"/>
      <c r="IBI80" s="97"/>
      <c r="IBJ80" s="97"/>
      <c r="IBK80" s="97"/>
      <c r="IBL80" s="79"/>
      <c r="IBM80" s="79"/>
      <c r="IBN80" s="195"/>
      <c r="IBO80" s="96"/>
      <c r="IBP80" s="79"/>
      <c r="IBQ80" s="79"/>
      <c r="IBR80" s="79"/>
      <c r="IBS80" s="79"/>
      <c r="IBT80" s="60"/>
      <c r="IBU80" s="98"/>
      <c r="IBV80" s="97"/>
      <c r="IBW80" s="97"/>
      <c r="IBX80" s="97"/>
      <c r="IBY80" s="104"/>
      <c r="IBZ80" s="97"/>
      <c r="ICA80" s="97"/>
      <c r="ICB80" s="97"/>
      <c r="ICC80" s="145"/>
      <c r="ICD80" s="178"/>
      <c r="ICE80" s="146"/>
      <c r="ICF80" s="98"/>
      <c r="ICG80" s="97"/>
      <c r="ICH80" s="97"/>
      <c r="ICI80" s="97"/>
      <c r="ICJ80" s="97"/>
      <c r="ICK80" s="79"/>
      <c r="ICL80" s="79"/>
      <c r="ICM80" s="195"/>
      <c r="ICN80" s="96"/>
      <c r="ICO80" s="79"/>
      <c r="ICP80" s="79"/>
      <c r="ICQ80" s="79"/>
      <c r="ICR80" s="79"/>
      <c r="ICS80" s="60"/>
      <c r="ICT80" s="98"/>
      <c r="ICU80" s="97"/>
      <c r="ICV80" s="97"/>
      <c r="ICW80" s="97"/>
      <c r="ICX80" s="104"/>
      <c r="ICY80" s="97"/>
      <c r="ICZ80" s="97"/>
      <c r="IDA80" s="97"/>
      <c r="IDB80" s="145"/>
      <c r="IDC80" s="178"/>
      <c r="IDD80" s="146"/>
      <c r="IDE80" s="98"/>
      <c r="IDF80" s="97"/>
      <c r="IDG80" s="97"/>
      <c r="IDH80" s="97"/>
      <c r="IDI80" s="97"/>
      <c r="IDJ80" s="79"/>
      <c r="IDK80" s="79"/>
      <c r="IDL80" s="195"/>
      <c r="IDM80" s="96"/>
      <c r="IDN80" s="79"/>
      <c r="IDO80" s="79"/>
      <c r="IDP80" s="79"/>
      <c r="IDQ80" s="79"/>
      <c r="IDR80" s="60"/>
      <c r="IDS80" s="98"/>
      <c r="IDT80" s="97"/>
      <c r="IDU80" s="97"/>
      <c r="IDV80" s="97"/>
      <c r="IDW80" s="104"/>
      <c r="IDX80" s="97"/>
      <c r="IDY80" s="97"/>
      <c r="IDZ80" s="97"/>
      <c r="IEA80" s="145"/>
      <c r="IEB80" s="178"/>
      <c r="IEC80" s="146"/>
      <c r="IED80" s="98"/>
      <c r="IEE80" s="97"/>
      <c r="IEF80" s="97"/>
      <c r="IEG80" s="97"/>
      <c r="IEH80" s="97"/>
      <c r="IEI80" s="79"/>
      <c r="IEJ80" s="79"/>
      <c r="IEK80" s="195"/>
      <c r="IEL80" s="96"/>
      <c r="IEM80" s="79"/>
      <c r="IEN80" s="79"/>
      <c r="IEO80" s="79"/>
      <c r="IEP80" s="79"/>
      <c r="IEQ80" s="60"/>
      <c r="IER80" s="98"/>
      <c r="IES80" s="97"/>
      <c r="IET80" s="97"/>
      <c r="IEU80" s="97"/>
      <c r="IEV80" s="104"/>
      <c r="IEW80" s="97"/>
      <c r="IEX80" s="97"/>
      <c r="IEY80" s="97"/>
      <c r="IEZ80" s="145"/>
      <c r="IFA80" s="178"/>
      <c r="IFB80" s="146"/>
      <c r="IFC80" s="98"/>
      <c r="IFD80" s="97"/>
      <c r="IFE80" s="97"/>
      <c r="IFF80" s="97"/>
      <c r="IFG80" s="97"/>
      <c r="IFH80" s="79"/>
      <c r="IFI80" s="79"/>
      <c r="IFJ80" s="195"/>
      <c r="IFK80" s="96"/>
      <c r="IFL80" s="79"/>
      <c r="IFM80" s="79"/>
      <c r="IFN80" s="79"/>
      <c r="IFO80" s="79"/>
      <c r="IFP80" s="60"/>
      <c r="IFQ80" s="98"/>
      <c r="IFR80" s="97"/>
      <c r="IFS80" s="97"/>
      <c r="IFT80" s="97"/>
      <c r="IFU80" s="104"/>
      <c r="IFV80" s="97"/>
      <c r="IFW80" s="97"/>
      <c r="IFX80" s="97"/>
      <c r="IFY80" s="145"/>
      <c r="IFZ80" s="178"/>
      <c r="IGA80" s="146"/>
      <c r="IGB80" s="98"/>
      <c r="IGC80" s="97"/>
      <c r="IGD80" s="97"/>
      <c r="IGE80" s="97"/>
      <c r="IGF80" s="97"/>
      <c r="IGG80" s="79"/>
      <c r="IGH80" s="79"/>
      <c r="IGI80" s="195"/>
      <c r="IGJ80" s="96"/>
      <c r="IGK80" s="79"/>
      <c r="IGL80" s="79"/>
      <c r="IGM80" s="79"/>
      <c r="IGN80" s="79"/>
      <c r="IGO80" s="60"/>
      <c r="IGP80" s="98"/>
      <c r="IGQ80" s="97"/>
      <c r="IGR80" s="97"/>
      <c r="IGS80" s="97"/>
      <c r="IGT80" s="104"/>
      <c r="IGU80" s="97"/>
      <c r="IGV80" s="97"/>
      <c r="IGW80" s="97"/>
      <c r="IGX80" s="145"/>
      <c r="IGY80" s="178"/>
      <c r="IGZ80" s="146"/>
      <c r="IHA80" s="98"/>
      <c r="IHB80" s="97"/>
      <c r="IHC80" s="97"/>
      <c r="IHD80" s="97"/>
      <c r="IHE80" s="97"/>
      <c r="IHF80" s="79"/>
      <c r="IHG80" s="79"/>
      <c r="IHH80" s="195"/>
      <c r="IHI80" s="96"/>
      <c r="IHJ80" s="79"/>
      <c r="IHK80" s="79"/>
      <c r="IHL80" s="79"/>
      <c r="IHM80" s="79"/>
      <c r="IHN80" s="60"/>
      <c r="IHO80" s="98"/>
      <c r="IHP80" s="97"/>
      <c r="IHQ80" s="97"/>
      <c r="IHR80" s="97"/>
      <c r="IHS80" s="104"/>
      <c r="IHT80" s="97"/>
      <c r="IHU80" s="97"/>
      <c r="IHV80" s="97"/>
      <c r="IHW80" s="145"/>
      <c r="IHX80" s="178"/>
      <c r="IHY80" s="146"/>
      <c r="IHZ80" s="98"/>
      <c r="IIA80" s="97"/>
      <c r="IIB80" s="97"/>
      <c r="IIC80" s="97"/>
      <c r="IID80" s="97"/>
      <c r="IIE80" s="79"/>
      <c r="IIF80" s="79"/>
      <c r="IIG80" s="195"/>
      <c r="IIH80" s="96"/>
      <c r="III80" s="79"/>
      <c r="IIJ80" s="79"/>
      <c r="IIK80" s="79"/>
      <c r="IIL80" s="79"/>
      <c r="IIM80" s="60"/>
      <c r="IIN80" s="98"/>
      <c r="IIO80" s="97"/>
      <c r="IIP80" s="97"/>
      <c r="IIQ80" s="97"/>
      <c r="IIR80" s="104"/>
      <c r="IIS80" s="97"/>
      <c r="IIT80" s="97"/>
      <c r="IIU80" s="97"/>
      <c r="IIV80" s="145"/>
      <c r="IIW80" s="178"/>
      <c r="IIX80" s="146"/>
      <c r="IIY80" s="98"/>
      <c r="IIZ80" s="97"/>
      <c r="IJA80" s="97"/>
      <c r="IJB80" s="97"/>
      <c r="IJC80" s="97"/>
      <c r="IJD80" s="79"/>
      <c r="IJE80" s="79"/>
      <c r="IJF80" s="195"/>
      <c r="IJG80" s="96"/>
      <c r="IJH80" s="79"/>
      <c r="IJI80" s="79"/>
      <c r="IJJ80" s="79"/>
      <c r="IJK80" s="79"/>
      <c r="IJL80" s="60"/>
      <c r="IJM80" s="98"/>
      <c r="IJN80" s="97"/>
      <c r="IJO80" s="97"/>
      <c r="IJP80" s="97"/>
      <c r="IJQ80" s="104"/>
      <c r="IJR80" s="97"/>
      <c r="IJS80" s="97"/>
      <c r="IJT80" s="97"/>
      <c r="IJU80" s="145"/>
      <c r="IJV80" s="178"/>
      <c r="IJW80" s="146"/>
      <c r="IJX80" s="98"/>
      <c r="IJY80" s="97"/>
      <c r="IJZ80" s="97"/>
      <c r="IKA80" s="97"/>
      <c r="IKB80" s="97"/>
      <c r="IKC80" s="79"/>
      <c r="IKD80" s="79"/>
      <c r="IKE80" s="195"/>
      <c r="IKF80" s="96"/>
      <c r="IKG80" s="79"/>
      <c r="IKH80" s="79"/>
      <c r="IKI80" s="79"/>
      <c r="IKJ80" s="79"/>
      <c r="IKK80" s="60"/>
      <c r="IKL80" s="98"/>
      <c r="IKM80" s="97"/>
      <c r="IKN80" s="97"/>
      <c r="IKO80" s="97"/>
      <c r="IKP80" s="104"/>
      <c r="IKQ80" s="97"/>
      <c r="IKR80" s="97"/>
      <c r="IKS80" s="97"/>
      <c r="IKT80" s="145"/>
      <c r="IKU80" s="178"/>
      <c r="IKV80" s="146"/>
      <c r="IKW80" s="98"/>
      <c r="IKX80" s="97"/>
      <c r="IKY80" s="97"/>
      <c r="IKZ80" s="97"/>
      <c r="ILA80" s="97"/>
      <c r="ILB80" s="79"/>
      <c r="ILC80" s="79"/>
      <c r="ILD80" s="195"/>
      <c r="ILE80" s="96"/>
      <c r="ILF80" s="79"/>
      <c r="ILG80" s="79"/>
      <c r="ILH80" s="79"/>
      <c r="ILI80" s="79"/>
      <c r="ILJ80" s="60"/>
      <c r="ILK80" s="98"/>
      <c r="ILL80" s="97"/>
      <c r="ILM80" s="97"/>
      <c r="ILN80" s="97"/>
      <c r="ILO80" s="104"/>
      <c r="ILP80" s="97"/>
      <c r="ILQ80" s="97"/>
      <c r="ILR80" s="97"/>
      <c r="ILS80" s="145"/>
      <c r="ILT80" s="178"/>
      <c r="ILU80" s="146"/>
      <c r="ILV80" s="98"/>
      <c r="ILW80" s="97"/>
      <c r="ILX80" s="97"/>
      <c r="ILY80" s="97"/>
      <c r="ILZ80" s="97"/>
      <c r="IMA80" s="79"/>
      <c r="IMB80" s="79"/>
      <c r="IMC80" s="195"/>
      <c r="IMD80" s="96"/>
      <c r="IME80" s="79"/>
      <c r="IMF80" s="79"/>
      <c r="IMG80" s="79"/>
      <c r="IMH80" s="79"/>
      <c r="IMI80" s="60"/>
      <c r="IMJ80" s="98"/>
      <c r="IMK80" s="97"/>
      <c r="IML80" s="97"/>
      <c r="IMM80" s="97"/>
      <c r="IMN80" s="104"/>
      <c r="IMO80" s="97"/>
      <c r="IMP80" s="97"/>
      <c r="IMQ80" s="97"/>
      <c r="IMR80" s="145"/>
      <c r="IMS80" s="178"/>
      <c r="IMT80" s="146"/>
      <c r="IMU80" s="98"/>
      <c r="IMV80" s="97"/>
      <c r="IMW80" s="97"/>
      <c r="IMX80" s="97"/>
      <c r="IMY80" s="97"/>
      <c r="IMZ80" s="79"/>
      <c r="INA80" s="79"/>
      <c r="INB80" s="195"/>
      <c r="INC80" s="96"/>
      <c r="IND80" s="79"/>
      <c r="INE80" s="79"/>
      <c r="INF80" s="79"/>
      <c r="ING80" s="79"/>
      <c r="INH80" s="60"/>
      <c r="INI80" s="98"/>
      <c r="INJ80" s="97"/>
      <c r="INK80" s="97"/>
      <c r="INL80" s="97"/>
      <c r="INM80" s="104"/>
      <c r="INN80" s="97"/>
      <c r="INO80" s="97"/>
      <c r="INP80" s="97"/>
      <c r="INQ80" s="145"/>
      <c r="INR80" s="178"/>
      <c r="INS80" s="146"/>
      <c r="INT80" s="98"/>
      <c r="INU80" s="97"/>
      <c r="INV80" s="97"/>
      <c r="INW80" s="97"/>
      <c r="INX80" s="97"/>
      <c r="INY80" s="79"/>
      <c r="INZ80" s="79"/>
      <c r="IOA80" s="195"/>
      <c r="IOB80" s="96"/>
      <c r="IOC80" s="79"/>
      <c r="IOD80" s="79"/>
      <c r="IOE80" s="79"/>
      <c r="IOF80" s="79"/>
      <c r="IOG80" s="60"/>
      <c r="IOH80" s="98"/>
      <c r="IOI80" s="97"/>
      <c r="IOJ80" s="97"/>
      <c r="IOK80" s="97"/>
      <c r="IOL80" s="104"/>
      <c r="IOM80" s="97"/>
      <c r="ION80" s="97"/>
      <c r="IOO80" s="97"/>
      <c r="IOP80" s="145"/>
      <c r="IOQ80" s="178"/>
      <c r="IOR80" s="146"/>
      <c r="IOS80" s="98"/>
      <c r="IOT80" s="97"/>
      <c r="IOU80" s="97"/>
      <c r="IOV80" s="97"/>
      <c r="IOW80" s="97"/>
      <c r="IOX80" s="79"/>
      <c r="IOY80" s="79"/>
      <c r="IOZ80" s="195"/>
      <c r="IPA80" s="96"/>
      <c r="IPB80" s="79"/>
      <c r="IPC80" s="79"/>
      <c r="IPD80" s="79"/>
      <c r="IPE80" s="79"/>
      <c r="IPF80" s="60"/>
      <c r="IPG80" s="98"/>
      <c r="IPH80" s="97"/>
      <c r="IPI80" s="97"/>
      <c r="IPJ80" s="97"/>
      <c r="IPK80" s="104"/>
      <c r="IPL80" s="97"/>
      <c r="IPM80" s="97"/>
      <c r="IPN80" s="97"/>
      <c r="IPO80" s="145"/>
      <c r="IPP80" s="178"/>
      <c r="IPQ80" s="146"/>
      <c r="IPR80" s="98"/>
      <c r="IPS80" s="97"/>
      <c r="IPT80" s="97"/>
      <c r="IPU80" s="97"/>
      <c r="IPV80" s="97"/>
      <c r="IPW80" s="79"/>
      <c r="IPX80" s="79"/>
      <c r="IPY80" s="195"/>
      <c r="IPZ80" s="96"/>
      <c r="IQA80" s="79"/>
      <c r="IQB80" s="79"/>
      <c r="IQC80" s="79"/>
      <c r="IQD80" s="79"/>
      <c r="IQE80" s="60"/>
      <c r="IQF80" s="98"/>
      <c r="IQG80" s="97"/>
      <c r="IQH80" s="97"/>
      <c r="IQI80" s="97"/>
      <c r="IQJ80" s="104"/>
      <c r="IQK80" s="97"/>
      <c r="IQL80" s="97"/>
      <c r="IQM80" s="97"/>
      <c r="IQN80" s="145"/>
      <c r="IQO80" s="178"/>
      <c r="IQP80" s="146"/>
      <c r="IQQ80" s="98"/>
      <c r="IQR80" s="97"/>
      <c r="IQS80" s="97"/>
      <c r="IQT80" s="97"/>
      <c r="IQU80" s="97"/>
      <c r="IQV80" s="79"/>
      <c r="IQW80" s="79"/>
      <c r="IQX80" s="195"/>
      <c r="IQY80" s="96"/>
      <c r="IQZ80" s="79"/>
      <c r="IRA80" s="79"/>
      <c r="IRB80" s="79"/>
      <c r="IRC80" s="79"/>
      <c r="IRD80" s="60"/>
      <c r="IRE80" s="98"/>
      <c r="IRF80" s="97"/>
      <c r="IRG80" s="97"/>
      <c r="IRH80" s="97"/>
      <c r="IRI80" s="104"/>
      <c r="IRJ80" s="97"/>
      <c r="IRK80" s="97"/>
      <c r="IRL80" s="97"/>
      <c r="IRM80" s="145"/>
      <c r="IRN80" s="178"/>
      <c r="IRO80" s="146"/>
      <c r="IRP80" s="98"/>
      <c r="IRQ80" s="97"/>
      <c r="IRR80" s="97"/>
      <c r="IRS80" s="97"/>
      <c r="IRT80" s="97"/>
      <c r="IRU80" s="79"/>
      <c r="IRV80" s="79"/>
      <c r="IRW80" s="195"/>
      <c r="IRX80" s="96"/>
      <c r="IRY80" s="79"/>
      <c r="IRZ80" s="79"/>
      <c r="ISA80" s="79"/>
      <c r="ISB80" s="79"/>
      <c r="ISC80" s="60"/>
      <c r="ISD80" s="98"/>
      <c r="ISE80" s="97"/>
      <c r="ISF80" s="97"/>
      <c r="ISG80" s="97"/>
      <c r="ISH80" s="104"/>
      <c r="ISI80" s="97"/>
      <c r="ISJ80" s="97"/>
      <c r="ISK80" s="97"/>
      <c r="ISL80" s="145"/>
      <c r="ISM80" s="178"/>
      <c r="ISN80" s="146"/>
      <c r="ISO80" s="98"/>
      <c r="ISP80" s="97"/>
      <c r="ISQ80" s="97"/>
      <c r="ISR80" s="97"/>
      <c r="ISS80" s="97"/>
      <c r="IST80" s="79"/>
      <c r="ISU80" s="79"/>
      <c r="ISV80" s="195"/>
      <c r="ISW80" s="96"/>
      <c r="ISX80" s="79"/>
      <c r="ISY80" s="79"/>
      <c r="ISZ80" s="79"/>
      <c r="ITA80" s="79"/>
      <c r="ITB80" s="60"/>
      <c r="ITC80" s="98"/>
      <c r="ITD80" s="97"/>
      <c r="ITE80" s="97"/>
      <c r="ITF80" s="97"/>
      <c r="ITG80" s="104"/>
      <c r="ITH80" s="97"/>
      <c r="ITI80" s="97"/>
      <c r="ITJ80" s="97"/>
      <c r="ITK80" s="145"/>
      <c r="ITL80" s="178"/>
      <c r="ITM80" s="146"/>
      <c r="ITN80" s="98"/>
      <c r="ITO80" s="97"/>
      <c r="ITP80" s="97"/>
      <c r="ITQ80" s="97"/>
      <c r="ITR80" s="97"/>
      <c r="ITS80" s="79"/>
      <c r="ITT80" s="79"/>
      <c r="ITU80" s="195"/>
      <c r="ITV80" s="96"/>
      <c r="ITW80" s="79"/>
      <c r="ITX80" s="79"/>
      <c r="ITY80" s="79"/>
      <c r="ITZ80" s="79"/>
      <c r="IUA80" s="60"/>
      <c r="IUB80" s="98"/>
      <c r="IUC80" s="97"/>
      <c r="IUD80" s="97"/>
      <c r="IUE80" s="97"/>
      <c r="IUF80" s="104"/>
      <c r="IUG80" s="97"/>
      <c r="IUH80" s="97"/>
      <c r="IUI80" s="97"/>
      <c r="IUJ80" s="145"/>
      <c r="IUK80" s="178"/>
      <c r="IUL80" s="146"/>
      <c r="IUM80" s="98"/>
      <c r="IUN80" s="97"/>
      <c r="IUO80" s="97"/>
      <c r="IUP80" s="97"/>
      <c r="IUQ80" s="97"/>
      <c r="IUR80" s="79"/>
      <c r="IUS80" s="79"/>
      <c r="IUT80" s="195"/>
      <c r="IUU80" s="96"/>
      <c r="IUV80" s="79"/>
      <c r="IUW80" s="79"/>
      <c r="IUX80" s="79"/>
      <c r="IUY80" s="79"/>
      <c r="IUZ80" s="60"/>
      <c r="IVA80" s="98"/>
      <c r="IVB80" s="97"/>
      <c r="IVC80" s="97"/>
      <c r="IVD80" s="97"/>
      <c r="IVE80" s="104"/>
      <c r="IVF80" s="97"/>
      <c r="IVG80" s="97"/>
      <c r="IVH80" s="97"/>
      <c r="IVI80" s="145"/>
      <c r="IVJ80" s="178"/>
      <c r="IVK80" s="146"/>
      <c r="IVL80" s="98"/>
      <c r="IVM80" s="97"/>
      <c r="IVN80" s="97"/>
      <c r="IVO80" s="97"/>
      <c r="IVP80" s="97"/>
      <c r="IVQ80" s="79"/>
      <c r="IVR80" s="79"/>
      <c r="IVS80" s="195"/>
      <c r="IVT80" s="96"/>
      <c r="IVU80" s="79"/>
      <c r="IVV80" s="79"/>
      <c r="IVW80" s="79"/>
      <c r="IVX80" s="79"/>
      <c r="IVY80" s="60"/>
      <c r="IVZ80" s="98"/>
      <c r="IWA80" s="97"/>
      <c r="IWB80" s="97"/>
      <c r="IWC80" s="97"/>
      <c r="IWD80" s="104"/>
      <c r="IWE80" s="97"/>
      <c r="IWF80" s="97"/>
      <c r="IWG80" s="97"/>
      <c r="IWH80" s="145"/>
      <c r="IWI80" s="178"/>
      <c r="IWJ80" s="146"/>
      <c r="IWK80" s="98"/>
      <c r="IWL80" s="97"/>
      <c r="IWM80" s="97"/>
      <c r="IWN80" s="97"/>
      <c r="IWO80" s="97"/>
      <c r="IWP80" s="79"/>
      <c r="IWQ80" s="79"/>
      <c r="IWR80" s="195"/>
      <c r="IWS80" s="96"/>
      <c r="IWT80" s="79"/>
      <c r="IWU80" s="79"/>
      <c r="IWV80" s="79"/>
      <c r="IWW80" s="79"/>
      <c r="IWX80" s="60"/>
      <c r="IWY80" s="98"/>
      <c r="IWZ80" s="97"/>
      <c r="IXA80" s="97"/>
      <c r="IXB80" s="97"/>
      <c r="IXC80" s="104"/>
      <c r="IXD80" s="97"/>
      <c r="IXE80" s="97"/>
      <c r="IXF80" s="97"/>
      <c r="IXG80" s="145"/>
      <c r="IXH80" s="178"/>
      <c r="IXI80" s="146"/>
      <c r="IXJ80" s="98"/>
      <c r="IXK80" s="97"/>
      <c r="IXL80" s="97"/>
      <c r="IXM80" s="97"/>
      <c r="IXN80" s="97"/>
      <c r="IXO80" s="79"/>
      <c r="IXP80" s="79"/>
      <c r="IXQ80" s="195"/>
      <c r="IXR80" s="96"/>
      <c r="IXS80" s="79"/>
      <c r="IXT80" s="79"/>
      <c r="IXU80" s="79"/>
      <c r="IXV80" s="79"/>
      <c r="IXW80" s="60"/>
      <c r="IXX80" s="98"/>
      <c r="IXY80" s="97"/>
      <c r="IXZ80" s="97"/>
      <c r="IYA80" s="97"/>
      <c r="IYB80" s="104"/>
      <c r="IYC80" s="97"/>
      <c r="IYD80" s="97"/>
      <c r="IYE80" s="97"/>
      <c r="IYF80" s="145"/>
      <c r="IYG80" s="178"/>
      <c r="IYH80" s="146"/>
      <c r="IYI80" s="98"/>
      <c r="IYJ80" s="97"/>
      <c r="IYK80" s="97"/>
      <c r="IYL80" s="97"/>
      <c r="IYM80" s="97"/>
      <c r="IYN80" s="79"/>
      <c r="IYO80" s="79"/>
      <c r="IYP80" s="195"/>
      <c r="IYQ80" s="96"/>
      <c r="IYR80" s="79"/>
      <c r="IYS80" s="79"/>
      <c r="IYT80" s="79"/>
      <c r="IYU80" s="79"/>
      <c r="IYV80" s="60"/>
      <c r="IYW80" s="98"/>
      <c r="IYX80" s="97"/>
      <c r="IYY80" s="97"/>
      <c r="IYZ80" s="97"/>
      <c r="IZA80" s="104"/>
      <c r="IZB80" s="97"/>
      <c r="IZC80" s="97"/>
      <c r="IZD80" s="97"/>
      <c r="IZE80" s="145"/>
      <c r="IZF80" s="178"/>
      <c r="IZG80" s="146"/>
      <c r="IZH80" s="98"/>
      <c r="IZI80" s="97"/>
      <c r="IZJ80" s="97"/>
      <c r="IZK80" s="97"/>
      <c r="IZL80" s="97"/>
      <c r="IZM80" s="79"/>
      <c r="IZN80" s="79"/>
      <c r="IZO80" s="195"/>
      <c r="IZP80" s="96"/>
      <c r="IZQ80" s="79"/>
      <c r="IZR80" s="79"/>
      <c r="IZS80" s="79"/>
      <c r="IZT80" s="79"/>
      <c r="IZU80" s="60"/>
      <c r="IZV80" s="98"/>
      <c r="IZW80" s="97"/>
      <c r="IZX80" s="97"/>
      <c r="IZY80" s="97"/>
      <c r="IZZ80" s="104"/>
      <c r="JAA80" s="97"/>
      <c r="JAB80" s="97"/>
      <c r="JAC80" s="97"/>
      <c r="JAD80" s="145"/>
      <c r="JAE80" s="178"/>
      <c r="JAF80" s="146"/>
      <c r="JAG80" s="98"/>
      <c r="JAH80" s="97"/>
      <c r="JAI80" s="97"/>
      <c r="JAJ80" s="97"/>
      <c r="JAK80" s="97"/>
      <c r="JAL80" s="79"/>
      <c r="JAM80" s="79"/>
      <c r="JAN80" s="195"/>
      <c r="JAO80" s="96"/>
      <c r="JAP80" s="79"/>
      <c r="JAQ80" s="79"/>
      <c r="JAR80" s="79"/>
      <c r="JAS80" s="79"/>
      <c r="JAT80" s="60"/>
      <c r="JAU80" s="98"/>
      <c r="JAV80" s="97"/>
      <c r="JAW80" s="97"/>
      <c r="JAX80" s="97"/>
      <c r="JAY80" s="104"/>
      <c r="JAZ80" s="97"/>
      <c r="JBA80" s="97"/>
      <c r="JBB80" s="97"/>
      <c r="JBC80" s="145"/>
      <c r="JBD80" s="178"/>
      <c r="JBE80" s="146"/>
      <c r="JBF80" s="98"/>
      <c r="JBG80" s="97"/>
      <c r="JBH80" s="97"/>
      <c r="JBI80" s="97"/>
      <c r="JBJ80" s="97"/>
      <c r="JBK80" s="79"/>
      <c r="JBL80" s="79"/>
      <c r="JBM80" s="195"/>
      <c r="JBN80" s="96"/>
      <c r="JBO80" s="79"/>
      <c r="JBP80" s="79"/>
      <c r="JBQ80" s="79"/>
      <c r="JBR80" s="79"/>
      <c r="JBS80" s="60"/>
      <c r="JBT80" s="98"/>
      <c r="JBU80" s="97"/>
      <c r="JBV80" s="97"/>
      <c r="JBW80" s="97"/>
      <c r="JBX80" s="104"/>
      <c r="JBY80" s="97"/>
      <c r="JBZ80" s="97"/>
      <c r="JCA80" s="97"/>
      <c r="JCB80" s="145"/>
      <c r="JCC80" s="178"/>
      <c r="JCD80" s="146"/>
      <c r="JCE80" s="98"/>
      <c r="JCF80" s="97"/>
      <c r="JCG80" s="97"/>
      <c r="JCH80" s="97"/>
      <c r="JCI80" s="97"/>
      <c r="JCJ80" s="79"/>
      <c r="JCK80" s="79"/>
      <c r="JCL80" s="195"/>
      <c r="JCM80" s="96"/>
      <c r="JCN80" s="79"/>
      <c r="JCO80" s="79"/>
      <c r="JCP80" s="79"/>
      <c r="JCQ80" s="79"/>
      <c r="JCR80" s="60"/>
      <c r="JCS80" s="98"/>
      <c r="JCT80" s="97"/>
      <c r="JCU80" s="97"/>
      <c r="JCV80" s="97"/>
      <c r="JCW80" s="104"/>
      <c r="JCX80" s="97"/>
      <c r="JCY80" s="97"/>
      <c r="JCZ80" s="97"/>
      <c r="JDA80" s="145"/>
      <c r="JDB80" s="178"/>
      <c r="JDC80" s="146"/>
      <c r="JDD80" s="98"/>
      <c r="JDE80" s="97"/>
      <c r="JDF80" s="97"/>
      <c r="JDG80" s="97"/>
      <c r="JDH80" s="97"/>
      <c r="JDI80" s="79"/>
      <c r="JDJ80" s="79"/>
      <c r="JDK80" s="195"/>
      <c r="JDL80" s="96"/>
      <c r="JDM80" s="79"/>
      <c r="JDN80" s="79"/>
      <c r="JDO80" s="79"/>
      <c r="JDP80" s="79"/>
      <c r="JDQ80" s="60"/>
      <c r="JDR80" s="98"/>
      <c r="JDS80" s="97"/>
      <c r="JDT80" s="97"/>
      <c r="JDU80" s="97"/>
      <c r="JDV80" s="104"/>
      <c r="JDW80" s="97"/>
      <c r="JDX80" s="97"/>
      <c r="JDY80" s="97"/>
      <c r="JDZ80" s="145"/>
      <c r="JEA80" s="178"/>
      <c r="JEB80" s="146"/>
      <c r="JEC80" s="98"/>
      <c r="JED80" s="97"/>
      <c r="JEE80" s="97"/>
      <c r="JEF80" s="97"/>
      <c r="JEG80" s="97"/>
      <c r="JEH80" s="79"/>
      <c r="JEI80" s="79"/>
      <c r="JEJ80" s="195"/>
      <c r="JEK80" s="96"/>
      <c r="JEL80" s="79"/>
      <c r="JEM80" s="79"/>
      <c r="JEN80" s="79"/>
      <c r="JEO80" s="79"/>
      <c r="JEP80" s="60"/>
      <c r="JEQ80" s="98"/>
      <c r="JER80" s="97"/>
      <c r="JES80" s="97"/>
      <c r="JET80" s="97"/>
      <c r="JEU80" s="104"/>
      <c r="JEV80" s="97"/>
      <c r="JEW80" s="97"/>
      <c r="JEX80" s="97"/>
      <c r="JEY80" s="145"/>
      <c r="JEZ80" s="178"/>
      <c r="JFA80" s="146"/>
      <c r="JFB80" s="98"/>
      <c r="JFC80" s="97"/>
      <c r="JFD80" s="97"/>
      <c r="JFE80" s="97"/>
      <c r="JFF80" s="97"/>
      <c r="JFG80" s="79"/>
      <c r="JFH80" s="79"/>
      <c r="JFI80" s="195"/>
      <c r="JFJ80" s="96"/>
      <c r="JFK80" s="79"/>
      <c r="JFL80" s="79"/>
      <c r="JFM80" s="79"/>
      <c r="JFN80" s="79"/>
      <c r="JFO80" s="60"/>
      <c r="JFP80" s="98"/>
      <c r="JFQ80" s="97"/>
      <c r="JFR80" s="97"/>
      <c r="JFS80" s="97"/>
      <c r="JFT80" s="104"/>
      <c r="JFU80" s="97"/>
      <c r="JFV80" s="97"/>
      <c r="JFW80" s="97"/>
      <c r="JFX80" s="145"/>
      <c r="JFY80" s="178"/>
      <c r="JFZ80" s="146"/>
      <c r="JGA80" s="98"/>
      <c r="JGB80" s="97"/>
      <c r="JGC80" s="97"/>
      <c r="JGD80" s="97"/>
      <c r="JGE80" s="97"/>
      <c r="JGF80" s="79"/>
      <c r="JGG80" s="79"/>
      <c r="JGH80" s="195"/>
      <c r="JGI80" s="96"/>
      <c r="JGJ80" s="79"/>
      <c r="JGK80" s="79"/>
      <c r="JGL80" s="79"/>
      <c r="JGM80" s="79"/>
      <c r="JGN80" s="60"/>
      <c r="JGO80" s="98"/>
      <c r="JGP80" s="97"/>
      <c r="JGQ80" s="97"/>
      <c r="JGR80" s="97"/>
      <c r="JGS80" s="104"/>
      <c r="JGT80" s="97"/>
      <c r="JGU80" s="97"/>
      <c r="JGV80" s="97"/>
      <c r="JGW80" s="145"/>
      <c r="JGX80" s="178"/>
      <c r="JGY80" s="146"/>
      <c r="JGZ80" s="98"/>
      <c r="JHA80" s="97"/>
      <c r="JHB80" s="97"/>
      <c r="JHC80" s="97"/>
      <c r="JHD80" s="97"/>
      <c r="JHE80" s="79"/>
      <c r="JHF80" s="79"/>
      <c r="JHG80" s="195"/>
      <c r="JHH80" s="96"/>
      <c r="JHI80" s="79"/>
      <c r="JHJ80" s="79"/>
      <c r="JHK80" s="79"/>
      <c r="JHL80" s="79"/>
      <c r="JHM80" s="60"/>
      <c r="JHN80" s="98"/>
      <c r="JHO80" s="97"/>
      <c r="JHP80" s="97"/>
      <c r="JHQ80" s="97"/>
      <c r="JHR80" s="104"/>
      <c r="JHS80" s="97"/>
      <c r="JHT80" s="97"/>
      <c r="JHU80" s="97"/>
      <c r="JHV80" s="145"/>
      <c r="JHW80" s="178"/>
      <c r="JHX80" s="146"/>
      <c r="JHY80" s="98"/>
      <c r="JHZ80" s="97"/>
      <c r="JIA80" s="97"/>
      <c r="JIB80" s="97"/>
      <c r="JIC80" s="97"/>
      <c r="JID80" s="79"/>
      <c r="JIE80" s="79"/>
      <c r="JIF80" s="195"/>
      <c r="JIG80" s="96"/>
      <c r="JIH80" s="79"/>
      <c r="JII80" s="79"/>
      <c r="JIJ80" s="79"/>
      <c r="JIK80" s="79"/>
      <c r="JIL80" s="60"/>
      <c r="JIM80" s="98"/>
      <c r="JIN80" s="97"/>
      <c r="JIO80" s="97"/>
      <c r="JIP80" s="97"/>
      <c r="JIQ80" s="104"/>
      <c r="JIR80" s="97"/>
      <c r="JIS80" s="97"/>
      <c r="JIT80" s="97"/>
      <c r="JIU80" s="145"/>
      <c r="JIV80" s="178"/>
      <c r="JIW80" s="146"/>
      <c r="JIX80" s="98"/>
      <c r="JIY80" s="97"/>
      <c r="JIZ80" s="97"/>
      <c r="JJA80" s="97"/>
      <c r="JJB80" s="97"/>
      <c r="JJC80" s="79"/>
      <c r="JJD80" s="79"/>
      <c r="JJE80" s="195"/>
      <c r="JJF80" s="96"/>
      <c r="JJG80" s="79"/>
      <c r="JJH80" s="79"/>
      <c r="JJI80" s="79"/>
      <c r="JJJ80" s="79"/>
      <c r="JJK80" s="60"/>
      <c r="JJL80" s="98"/>
      <c r="JJM80" s="97"/>
      <c r="JJN80" s="97"/>
      <c r="JJO80" s="97"/>
      <c r="JJP80" s="104"/>
      <c r="JJQ80" s="97"/>
      <c r="JJR80" s="97"/>
      <c r="JJS80" s="97"/>
      <c r="JJT80" s="145"/>
      <c r="JJU80" s="178"/>
      <c r="JJV80" s="146"/>
      <c r="JJW80" s="98"/>
      <c r="JJX80" s="97"/>
      <c r="JJY80" s="97"/>
      <c r="JJZ80" s="97"/>
      <c r="JKA80" s="97"/>
      <c r="JKB80" s="79"/>
      <c r="JKC80" s="79"/>
      <c r="JKD80" s="195"/>
      <c r="JKE80" s="96"/>
      <c r="JKF80" s="79"/>
      <c r="JKG80" s="79"/>
      <c r="JKH80" s="79"/>
      <c r="JKI80" s="79"/>
      <c r="JKJ80" s="60"/>
      <c r="JKK80" s="98"/>
      <c r="JKL80" s="97"/>
      <c r="JKM80" s="97"/>
      <c r="JKN80" s="97"/>
      <c r="JKO80" s="104"/>
      <c r="JKP80" s="97"/>
      <c r="JKQ80" s="97"/>
      <c r="JKR80" s="97"/>
      <c r="JKS80" s="145"/>
      <c r="JKT80" s="178"/>
      <c r="JKU80" s="146"/>
      <c r="JKV80" s="98"/>
      <c r="JKW80" s="97"/>
      <c r="JKX80" s="97"/>
      <c r="JKY80" s="97"/>
      <c r="JKZ80" s="97"/>
      <c r="JLA80" s="79"/>
      <c r="JLB80" s="79"/>
      <c r="JLC80" s="195"/>
      <c r="JLD80" s="96"/>
      <c r="JLE80" s="79"/>
      <c r="JLF80" s="79"/>
      <c r="JLG80" s="79"/>
      <c r="JLH80" s="79"/>
      <c r="JLI80" s="60"/>
      <c r="JLJ80" s="98"/>
      <c r="JLK80" s="97"/>
      <c r="JLL80" s="97"/>
      <c r="JLM80" s="97"/>
      <c r="JLN80" s="104"/>
      <c r="JLO80" s="97"/>
      <c r="JLP80" s="97"/>
      <c r="JLQ80" s="97"/>
      <c r="JLR80" s="145"/>
      <c r="JLS80" s="178"/>
      <c r="JLT80" s="146"/>
      <c r="JLU80" s="98"/>
      <c r="JLV80" s="97"/>
      <c r="JLW80" s="97"/>
      <c r="JLX80" s="97"/>
      <c r="JLY80" s="97"/>
      <c r="JLZ80" s="79"/>
      <c r="JMA80" s="79"/>
      <c r="JMB80" s="195"/>
      <c r="JMC80" s="96"/>
      <c r="JMD80" s="79"/>
      <c r="JME80" s="79"/>
      <c r="JMF80" s="79"/>
      <c r="JMG80" s="79"/>
      <c r="JMH80" s="60"/>
      <c r="JMI80" s="98"/>
      <c r="JMJ80" s="97"/>
      <c r="JMK80" s="97"/>
      <c r="JML80" s="97"/>
      <c r="JMM80" s="104"/>
      <c r="JMN80" s="97"/>
      <c r="JMO80" s="97"/>
      <c r="JMP80" s="97"/>
      <c r="JMQ80" s="145"/>
      <c r="JMR80" s="178"/>
      <c r="JMS80" s="146"/>
      <c r="JMT80" s="98"/>
      <c r="JMU80" s="97"/>
      <c r="JMV80" s="97"/>
      <c r="JMW80" s="97"/>
      <c r="JMX80" s="97"/>
      <c r="JMY80" s="79"/>
      <c r="JMZ80" s="79"/>
      <c r="JNA80" s="195"/>
      <c r="JNB80" s="96"/>
      <c r="JNC80" s="79"/>
      <c r="JND80" s="79"/>
      <c r="JNE80" s="79"/>
      <c r="JNF80" s="79"/>
      <c r="JNG80" s="60"/>
      <c r="JNH80" s="98"/>
      <c r="JNI80" s="97"/>
      <c r="JNJ80" s="97"/>
      <c r="JNK80" s="97"/>
      <c r="JNL80" s="104"/>
      <c r="JNM80" s="97"/>
      <c r="JNN80" s="97"/>
      <c r="JNO80" s="97"/>
      <c r="JNP80" s="145"/>
      <c r="JNQ80" s="178"/>
      <c r="JNR80" s="146"/>
      <c r="JNS80" s="98"/>
      <c r="JNT80" s="97"/>
      <c r="JNU80" s="97"/>
      <c r="JNV80" s="97"/>
      <c r="JNW80" s="97"/>
      <c r="JNX80" s="79"/>
      <c r="JNY80" s="79"/>
      <c r="JNZ80" s="195"/>
      <c r="JOA80" s="96"/>
      <c r="JOB80" s="79"/>
      <c r="JOC80" s="79"/>
      <c r="JOD80" s="79"/>
      <c r="JOE80" s="79"/>
      <c r="JOF80" s="60"/>
      <c r="JOG80" s="98"/>
      <c r="JOH80" s="97"/>
      <c r="JOI80" s="97"/>
      <c r="JOJ80" s="97"/>
      <c r="JOK80" s="104"/>
      <c r="JOL80" s="97"/>
      <c r="JOM80" s="97"/>
      <c r="JON80" s="97"/>
      <c r="JOO80" s="145"/>
      <c r="JOP80" s="178"/>
      <c r="JOQ80" s="146"/>
      <c r="JOR80" s="98"/>
      <c r="JOS80" s="97"/>
      <c r="JOT80" s="97"/>
      <c r="JOU80" s="97"/>
      <c r="JOV80" s="97"/>
      <c r="JOW80" s="79"/>
      <c r="JOX80" s="79"/>
      <c r="JOY80" s="195"/>
      <c r="JOZ80" s="96"/>
      <c r="JPA80" s="79"/>
      <c r="JPB80" s="79"/>
      <c r="JPC80" s="79"/>
      <c r="JPD80" s="79"/>
      <c r="JPE80" s="60"/>
      <c r="JPF80" s="98"/>
      <c r="JPG80" s="97"/>
      <c r="JPH80" s="97"/>
      <c r="JPI80" s="97"/>
      <c r="JPJ80" s="104"/>
      <c r="JPK80" s="97"/>
      <c r="JPL80" s="97"/>
      <c r="JPM80" s="97"/>
      <c r="JPN80" s="145"/>
      <c r="JPO80" s="178"/>
      <c r="JPP80" s="146"/>
      <c r="JPQ80" s="98"/>
      <c r="JPR80" s="97"/>
      <c r="JPS80" s="97"/>
      <c r="JPT80" s="97"/>
      <c r="JPU80" s="97"/>
      <c r="JPV80" s="79"/>
      <c r="JPW80" s="79"/>
      <c r="JPX80" s="195"/>
      <c r="JPY80" s="96"/>
      <c r="JPZ80" s="79"/>
      <c r="JQA80" s="79"/>
      <c r="JQB80" s="79"/>
      <c r="JQC80" s="79"/>
      <c r="JQD80" s="60"/>
      <c r="JQE80" s="98"/>
      <c r="JQF80" s="97"/>
      <c r="JQG80" s="97"/>
      <c r="JQH80" s="97"/>
      <c r="JQI80" s="104"/>
      <c r="JQJ80" s="97"/>
      <c r="JQK80" s="97"/>
      <c r="JQL80" s="97"/>
      <c r="JQM80" s="145"/>
      <c r="JQN80" s="178"/>
      <c r="JQO80" s="146"/>
      <c r="JQP80" s="98"/>
      <c r="JQQ80" s="97"/>
      <c r="JQR80" s="97"/>
      <c r="JQS80" s="97"/>
      <c r="JQT80" s="97"/>
      <c r="JQU80" s="79"/>
      <c r="JQV80" s="79"/>
      <c r="JQW80" s="195"/>
      <c r="JQX80" s="96"/>
      <c r="JQY80" s="79"/>
      <c r="JQZ80" s="79"/>
      <c r="JRA80" s="79"/>
      <c r="JRB80" s="79"/>
      <c r="JRC80" s="60"/>
      <c r="JRD80" s="98"/>
      <c r="JRE80" s="97"/>
      <c r="JRF80" s="97"/>
      <c r="JRG80" s="97"/>
      <c r="JRH80" s="104"/>
      <c r="JRI80" s="97"/>
      <c r="JRJ80" s="97"/>
      <c r="JRK80" s="97"/>
      <c r="JRL80" s="145"/>
      <c r="JRM80" s="178"/>
      <c r="JRN80" s="146"/>
      <c r="JRO80" s="98"/>
      <c r="JRP80" s="97"/>
      <c r="JRQ80" s="97"/>
      <c r="JRR80" s="97"/>
      <c r="JRS80" s="97"/>
      <c r="JRT80" s="79"/>
      <c r="JRU80" s="79"/>
      <c r="JRV80" s="195"/>
      <c r="JRW80" s="96"/>
      <c r="JRX80" s="79"/>
      <c r="JRY80" s="79"/>
      <c r="JRZ80" s="79"/>
      <c r="JSA80" s="79"/>
      <c r="JSB80" s="60"/>
      <c r="JSC80" s="98"/>
      <c r="JSD80" s="97"/>
      <c r="JSE80" s="97"/>
      <c r="JSF80" s="97"/>
      <c r="JSG80" s="104"/>
      <c r="JSH80" s="97"/>
      <c r="JSI80" s="97"/>
      <c r="JSJ80" s="97"/>
      <c r="JSK80" s="145"/>
      <c r="JSL80" s="178"/>
      <c r="JSM80" s="146"/>
      <c r="JSN80" s="98"/>
      <c r="JSO80" s="97"/>
      <c r="JSP80" s="97"/>
      <c r="JSQ80" s="97"/>
      <c r="JSR80" s="97"/>
      <c r="JSS80" s="79"/>
      <c r="JST80" s="79"/>
      <c r="JSU80" s="195"/>
      <c r="JSV80" s="96"/>
      <c r="JSW80" s="79"/>
      <c r="JSX80" s="79"/>
      <c r="JSY80" s="79"/>
      <c r="JSZ80" s="79"/>
      <c r="JTA80" s="60"/>
      <c r="JTB80" s="98"/>
      <c r="JTC80" s="97"/>
      <c r="JTD80" s="97"/>
      <c r="JTE80" s="97"/>
      <c r="JTF80" s="104"/>
      <c r="JTG80" s="97"/>
      <c r="JTH80" s="97"/>
      <c r="JTI80" s="97"/>
      <c r="JTJ80" s="145"/>
      <c r="JTK80" s="178"/>
      <c r="JTL80" s="146"/>
      <c r="JTM80" s="98"/>
      <c r="JTN80" s="97"/>
      <c r="JTO80" s="97"/>
      <c r="JTP80" s="97"/>
      <c r="JTQ80" s="97"/>
      <c r="JTR80" s="79"/>
      <c r="JTS80" s="79"/>
      <c r="JTT80" s="195"/>
      <c r="JTU80" s="96"/>
      <c r="JTV80" s="79"/>
      <c r="JTW80" s="79"/>
      <c r="JTX80" s="79"/>
      <c r="JTY80" s="79"/>
      <c r="JTZ80" s="60"/>
      <c r="JUA80" s="98"/>
      <c r="JUB80" s="97"/>
      <c r="JUC80" s="97"/>
      <c r="JUD80" s="97"/>
      <c r="JUE80" s="104"/>
      <c r="JUF80" s="97"/>
      <c r="JUG80" s="97"/>
      <c r="JUH80" s="97"/>
      <c r="JUI80" s="145"/>
      <c r="JUJ80" s="178"/>
      <c r="JUK80" s="146"/>
      <c r="JUL80" s="98"/>
      <c r="JUM80" s="97"/>
      <c r="JUN80" s="97"/>
      <c r="JUO80" s="97"/>
      <c r="JUP80" s="97"/>
      <c r="JUQ80" s="79"/>
      <c r="JUR80" s="79"/>
      <c r="JUS80" s="195"/>
      <c r="JUT80" s="96"/>
      <c r="JUU80" s="79"/>
      <c r="JUV80" s="79"/>
      <c r="JUW80" s="79"/>
      <c r="JUX80" s="79"/>
      <c r="JUY80" s="60"/>
      <c r="JUZ80" s="98"/>
      <c r="JVA80" s="97"/>
      <c r="JVB80" s="97"/>
      <c r="JVC80" s="97"/>
      <c r="JVD80" s="104"/>
      <c r="JVE80" s="97"/>
      <c r="JVF80" s="97"/>
      <c r="JVG80" s="97"/>
      <c r="JVH80" s="145"/>
      <c r="JVI80" s="178"/>
      <c r="JVJ80" s="146"/>
      <c r="JVK80" s="98"/>
      <c r="JVL80" s="97"/>
      <c r="JVM80" s="97"/>
      <c r="JVN80" s="97"/>
      <c r="JVO80" s="97"/>
      <c r="JVP80" s="79"/>
      <c r="JVQ80" s="79"/>
      <c r="JVR80" s="195"/>
      <c r="JVS80" s="96"/>
      <c r="JVT80" s="79"/>
      <c r="JVU80" s="79"/>
      <c r="JVV80" s="79"/>
      <c r="JVW80" s="79"/>
      <c r="JVX80" s="60"/>
      <c r="JVY80" s="98"/>
      <c r="JVZ80" s="97"/>
      <c r="JWA80" s="97"/>
      <c r="JWB80" s="97"/>
      <c r="JWC80" s="104"/>
      <c r="JWD80" s="97"/>
      <c r="JWE80" s="97"/>
      <c r="JWF80" s="97"/>
      <c r="JWG80" s="145"/>
      <c r="JWH80" s="178"/>
      <c r="JWI80" s="146"/>
      <c r="JWJ80" s="98"/>
      <c r="JWK80" s="97"/>
      <c r="JWL80" s="97"/>
      <c r="JWM80" s="97"/>
      <c r="JWN80" s="97"/>
      <c r="JWO80" s="79"/>
      <c r="JWP80" s="79"/>
      <c r="JWQ80" s="195"/>
      <c r="JWR80" s="96"/>
      <c r="JWS80" s="79"/>
      <c r="JWT80" s="79"/>
      <c r="JWU80" s="79"/>
      <c r="JWV80" s="79"/>
      <c r="JWW80" s="60"/>
      <c r="JWX80" s="98"/>
      <c r="JWY80" s="97"/>
      <c r="JWZ80" s="97"/>
      <c r="JXA80" s="97"/>
      <c r="JXB80" s="104"/>
      <c r="JXC80" s="97"/>
      <c r="JXD80" s="97"/>
      <c r="JXE80" s="97"/>
      <c r="JXF80" s="145"/>
      <c r="JXG80" s="178"/>
      <c r="JXH80" s="146"/>
      <c r="JXI80" s="98"/>
      <c r="JXJ80" s="97"/>
      <c r="JXK80" s="97"/>
      <c r="JXL80" s="97"/>
      <c r="JXM80" s="97"/>
      <c r="JXN80" s="79"/>
      <c r="JXO80" s="79"/>
      <c r="JXP80" s="195"/>
      <c r="JXQ80" s="96"/>
      <c r="JXR80" s="79"/>
      <c r="JXS80" s="79"/>
      <c r="JXT80" s="79"/>
      <c r="JXU80" s="79"/>
      <c r="JXV80" s="60"/>
      <c r="JXW80" s="98"/>
      <c r="JXX80" s="97"/>
      <c r="JXY80" s="97"/>
      <c r="JXZ80" s="97"/>
      <c r="JYA80" s="104"/>
      <c r="JYB80" s="97"/>
      <c r="JYC80" s="97"/>
      <c r="JYD80" s="97"/>
      <c r="JYE80" s="145"/>
      <c r="JYF80" s="178"/>
      <c r="JYG80" s="146"/>
      <c r="JYH80" s="98"/>
      <c r="JYI80" s="97"/>
      <c r="JYJ80" s="97"/>
      <c r="JYK80" s="97"/>
      <c r="JYL80" s="97"/>
      <c r="JYM80" s="79"/>
      <c r="JYN80" s="79"/>
      <c r="JYO80" s="195"/>
      <c r="JYP80" s="96"/>
      <c r="JYQ80" s="79"/>
      <c r="JYR80" s="79"/>
      <c r="JYS80" s="79"/>
      <c r="JYT80" s="79"/>
      <c r="JYU80" s="60"/>
      <c r="JYV80" s="98"/>
      <c r="JYW80" s="97"/>
      <c r="JYX80" s="97"/>
      <c r="JYY80" s="97"/>
      <c r="JYZ80" s="104"/>
      <c r="JZA80" s="97"/>
      <c r="JZB80" s="97"/>
      <c r="JZC80" s="97"/>
      <c r="JZD80" s="145"/>
      <c r="JZE80" s="178"/>
      <c r="JZF80" s="146"/>
      <c r="JZG80" s="98"/>
      <c r="JZH80" s="97"/>
      <c r="JZI80" s="97"/>
      <c r="JZJ80" s="97"/>
      <c r="JZK80" s="97"/>
      <c r="JZL80" s="79"/>
      <c r="JZM80" s="79"/>
      <c r="JZN80" s="195"/>
      <c r="JZO80" s="96"/>
      <c r="JZP80" s="79"/>
      <c r="JZQ80" s="79"/>
      <c r="JZR80" s="79"/>
      <c r="JZS80" s="79"/>
      <c r="JZT80" s="60"/>
      <c r="JZU80" s="98"/>
      <c r="JZV80" s="97"/>
      <c r="JZW80" s="97"/>
      <c r="JZX80" s="97"/>
      <c r="JZY80" s="104"/>
      <c r="JZZ80" s="97"/>
      <c r="KAA80" s="97"/>
      <c r="KAB80" s="97"/>
      <c r="KAC80" s="145"/>
      <c r="KAD80" s="178"/>
      <c r="KAE80" s="146"/>
      <c r="KAF80" s="98"/>
      <c r="KAG80" s="97"/>
      <c r="KAH80" s="97"/>
      <c r="KAI80" s="97"/>
      <c r="KAJ80" s="97"/>
      <c r="KAK80" s="79"/>
      <c r="KAL80" s="79"/>
      <c r="KAM80" s="195"/>
      <c r="KAN80" s="96"/>
      <c r="KAO80" s="79"/>
      <c r="KAP80" s="79"/>
      <c r="KAQ80" s="79"/>
      <c r="KAR80" s="79"/>
      <c r="KAS80" s="60"/>
      <c r="KAT80" s="98"/>
      <c r="KAU80" s="97"/>
      <c r="KAV80" s="97"/>
      <c r="KAW80" s="97"/>
      <c r="KAX80" s="104"/>
      <c r="KAY80" s="97"/>
      <c r="KAZ80" s="97"/>
      <c r="KBA80" s="97"/>
      <c r="KBB80" s="145"/>
      <c r="KBC80" s="178"/>
      <c r="KBD80" s="146"/>
      <c r="KBE80" s="98"/>
      <c r="KBF80" s="97"/>
      <c r="KBG80" s="97"/>
      <c r="KBH80" s="97"/>
      <c r="KBI80" s="97"/>
      <c r="KBJ80" s="79"/>
      <c r="KBK80" s="79"/>
      <c r="KBL80" s="195"/>
      <c r="KBM80" s="96"/>
      <c r="KBN80" s="79"/>
      <c r="KBO80" s="79"/>
      <c r="KBP80" s="79"/>
      <c r="KBQ80" s="79"/>
      <c r="KBR80" s="60"/>
      <c r="KBS80" s="98"/>
      <c r="KBT80" s="97"/>
      <c r="KBU80" s="97"/>
      <c r="KBV80" s="97"/>
      <c r="KBW80" s="104"/>
      <c r="KBX80" s="97"/>
      <c r="KBY80" s="97"/>
      <c r="KBZ80" s="97"/>
      <c r="KCA80" s="145"/>
      <c r="KCB80" s="178"/>
      <c r="KCC80" s="146"/>
      <c r="KCD80" s="98"/>
      <c r="KCE80" s="97"/>
      <c r="KCF80" s="97"/>
      <c r="KCG80" s="97"/>
      <c r="KCH80" s="97"/>
      <c r="KCI80" s="79"/>
      <c r="KCJ80" s="79"/>
      <c r="KCK80" s="195"/>
      <c r="KCL80" s="96"/>
      <c r="KCM80" s="79"/>
      <c r="KCN80" s="79"/>
      <c r="KCO80" s="79"/>
      <c r="KCP80" s="79"/>
      <c r="KCQ80" s="60"/>
      <c r="KCR80" s="98"/>
      <c r="KCS80" s="97"/>
      <c r="KCT80" s="97"/>
      <c r="KCU80" s="97"/>
      <c r="KCV80" s="104"/>
      <c r="KCW80" s="97"/>
      <c r="KCX80" s="97"/>
      <c r="KCY80" s="97"/>
      <c r="KCZ80" s="145"/>
      <c r="KDA80" s="178"/>
      <c r="KDB80" s="146"/>
      <c r="KDC80" s="98"/>
      <c r="KDD80" s="97"/>
      <c r="KDE80" s="97"/>
      <c r="KDF80" s="97"/>
      <c r="KDG80" s="97"/>
      <c r="KDH80" s="79"/>
      <c r="KDI80" s="79"/>
      <c r="KDJ80" s="195"/>
      <c r="KDK80" s="96"/>
      <c r="KDL80" s="79"/>
      <c r="KDM80" s="79"/>
      <c r="KDN80" s="79"/>
      <c r="KDO80" s="79"/>
      <c r="KDP80" s="60"/>
      <c r="KDQ80" s="98"/>
      <c r="KDR80" s="97"/>
      <c r="KDS80" s="97"/>
      <c r="KDT80" s="97"/>
      <c r="KDU80" s="104"/>
      <c r="KDV80" s="97"/>
      <c r="KDW80" s="97"/>
      <c r="KDX80" s="97"/>
      <c r="KDY80" s="145"/>
      <c r="KDZ80" s="178"/>
      <c r="KEA80" s="146"/>
      <c r="KEB80" s="98"/>
      <c r="KEC80" s="97"/>
      <c r="KED80" s="97"/>
      <c r="KEE80" s="97"/>
      <c r="KEF80" s="97"/>
      <c r="KEG80" s="79"/>
      <c r="KEH80" s="79"/>
      <c r="KEI80" s="195"/>
      <c r="KEJ80" s="96"/>
      <c r="KEK80" s="79"/>
      <c r="KEL80" s="79"/>
      <c r="KEM80" s="79"/>
      <c r="KEN80" s="79"/>
      <c r="KEO80" s="60"/>
      <c r="KEP80" s="98"/>
      <c r="KEQ80" s="97"/>
      <c r="KER80" s="97"/>
      <c r="KES80" s="97"/>
      <c r="KET80" s="104"/>
      <c r="KEU80" s="97"/>
      <c r="KEV80" s="97"/>
      <c r="KEW80" s="97"/>
      <c r="KEX80" s="145"/>
      <c r="KEY80" s="178"/>
      <c r="KEZ80" s="146"/>
      <c r="KFA80" s="98"/>
      <c r="KFB80" s="97"/>
      <c r="KFC80" s="97"/>
      <c r="KFD80" s="97"/>
      <c r="KFE80" s="97"/>
      <c r="KFF80" s="79"/>
      <c r="KFG80" s="79"/>
      <c r="KFH80" s="195"/>
      <c r="KFI80" s="96"/>
      <c r="KFJ80" s="79"/>
      <c r="KFK80" s="79"/>
      <c r="KFL80" s="79"/>
      <c r="KFM80" s="79"/>
      <c r="KFN80" s="60"/>
      <c r="KFO80" s="98"/>
      <c r="KFP80" s="97"/>
      <c r="KFQ80" s="97"/>
      <c r="KFR80" s="97"/>
      <c r="KFS80" s="104"/>
      <c r="KFT80" s="97"/>
      <c r="KFU80" s="97"/>
      <c r="KFV80" s="97"/>
      <c r="KFW80" s="145"/>
      <c r="KFX80" s="178"/>
      <c r="KFY80" s="146"/>
      <c r="KFZ80" s="98"/>
      <c r="KGA80" s="97"/>
      <c r="KGB80" s="97"/>
      <c r="KGC80" s="97"/>
      <c r="KGD80" s="97"/>
      <c r="KGE80" s="79"/>
      <c r="KGF80" s="79"/>
      <c r="KGG80" s="195"/>
      <c r="KGH80" s="96"/>
      <c r="KGI80" s="79"/>
      <c r="KGJ80" s="79"/>
      <c r="KGK80" s="79"/>
      <c r="KGL80" s="79"/>
      <c r="KGM80" s="60"/>
      <c r="KGN80" s="98"/>
      <c r="KGO80" s="97"/>
      <c r="KGP80" s="97"/>
      <c r="KGQ80" s="97"/>
      <c r="KGR80" s="104"/>
      <c r="KGS80" s="97"/>
      <c r="KGT80" s="97"/>
      <c r="KGU80" s="97"/>
      <c r="KGV80" s="145"/>
      <c r="KGW80" s="178"/>
      <c r="KGX80" s="146"/>
      <c r="KGY80" s="98"/>
      <c r="KGZ80" s="97"/>
      <c r="KHA80" s="97"/>
      <c r="KHB80" s="97"/>
      <c r="KHC80" s="97"/>
      <c r="KHD80" s="79"/>
      <c r="KHE80" s="79"/>
      <c r="KHF80" s="195"/>
      <c r="KHG80" s="96"/>
      <c r="KHH80" s="79"/>
      <c r="KHI80" s="79"/>
      <c r="KHJ80" s="79"/>
      <c r="KHK80" s="79"/>
      <c r="KHL80" s="60"/>
      <c r="KHM80" s="98"/>
      <c r="KHN80" s="97"/>
      <c r="KHO80" s="97"/>
      <c r="KHP80" s="97"/>
      <c r="KHQ80" s="104"/>
      <c r="KHR80" s="97"/>
      <c r="KHS80" s="97"/>
      <c r="KHT80" s="97"/>
      <c r="KHU80" s="145"/>
      <c r="KHV80" s="178"/>
      <c r="KHW80" s="146"/>
      <c r="KHX80" s="98"/>
      <c r="KHY80" s="97"/>
      <c r="KHZ80" s="97"/>
      <c r="KIA80" s="97"/>
      <c r="KIB80" s="97"/>
      <c r="KIC80" s="79"/>
      <c r="KID80" s="79"/>
      <c r="KIE80" s="195"/>
      <c r="KIF80" s="96"/>
      <c r="KIG80" s="79"/>
      <c r="KIH80" s="79"/>
      <c r="KII80" s="79"/>
      <c r="KIJ80" s="79"/>
      <c r="KIK80" s="60"/>
      <c r="KIL80" s="98"/>
      <c r="KIM80" s="97"/>
      <c r="KIN80" s="97"/>
      <c r="KIO80" s="97"/>
      <c r="KIP80" s="104"/>
      <c r="KIQ80" s="97"/>
      <c r="KIR80" s="97"/>
      <c r="KIS80" s="97"/>
      <c r="KIT80" s="145"/>
      <c r="KIU80" s="178"/>
      <c r="KIV80" s="146"/>
      <c r="KIW80" s="98"/>
      <c r="KIX80" s="97"/>
      <c r="KIY80" s="97"/>
      <c r="KIZ80" s="97"/>
      <c r="KJA80" s="97"/>
      <c r="KJB80" s="79"/>
      <c r="KJC80" s="79"/>
      <c r="KJD80" s="195"/>
      <c r="KJE80" s="96"/>
      <c r="KJF80" s="79"/>
      <c r="KJG80" s="79"/>
      <c r="KJH80" s="79"/>
      <c r="KJI80" s="79"/>
      <c r="KJJ80" s="60"/>
      <c r="KJK80" s="98"/>
      <c r="KJL80" s="97"/>
      <c r="KJM80" s="97"/>
      <c r="KJN80" s="97"/>
      <c r="KJO80" s="104"/>
      <c r="KJP80" s="97"/>
      <c r="KJQ80" s="97"/>
      <c r="KJR80" s="97"/>
      <c r="KJS80" s="145"/>
      <c r="KJT80" s="178"/>
      <c r="KJU80" s="146"/>
      <c r="KJV80" s="98"/>
      <c r="KJW80" s="97"/>
      <c r="KJX80" s="97"/>
      <c r="KJY80" s="97"/>
      <c r="KJZ80" s="97"/>
      <c r="KKA80" s="79"/>
      <c r="KKB80" s="79"/>
      <c r="KKC80" s="195"/>
      <c r="KKD80" s="96"/>
      <c r="KKE80" s="79"/>
      <c r="KKF80" s="79"/>
      <c r="KKG80" s="79"/>
      <c r="KKH80" s="79"/>
      <c r="KKI80" s="60"/>
      <c r="KKJ80" s="98"/>
      <c r="KKK80" s="97"/>
      <c r="KKL80" s="97"/>
      <c r="KKM80" s="97"/>
      <c r="KKN80" s="104"/>
      <c r="KKO80" s="97"/>
      <c r="KKP80" s="97"/>
      <c r="KKQ80" s="97"/>
      <c r="KKR80" s="145"/>
      <c r="KKS80" s="178"/>
      <c r="KKT80" s="146"/>
      <c r="KKU80" s="98"/>
      <c r="KKV80" s="97"/>
      <c r="KKW80" s="97"/>
      <c r="KKX80" s="97"/>
      <c r="KKY80" s="97"/>
      <c r="KKZ80" s="79"/>
      <c r="KLA80" s="79"/>
      <c r="KLB80" s="195"/>
      <c r="KLC80" s="96"/>
      <c r="KLD80" s="79"/>
      <c r="KLE80" s="79"/>
      <c r="KLF80" s="79"/>
      <c r="KLG80" s="79"/>
      <c r="KLH80" s="60"/>
      <c r="KLI80" s="98"/>
      <c r="KLJ80" s="97"/>
      <c r="KLK80" s="97"/>
      <c r="KLL80" s="97"/>
      <c r="KLM80" s="104"/>
      <c r="KLN80" s="97"/>
      <c r="KLO80" s="97"/>
      <c r="KLP80" s="97"/>
      <c r="KLQ80" s="145"/>
      <c r="KLR80" s="178"/>
      <c r="KLS80" s="146"/>
      <c r="KLT80" s="98"/>
      <c r="KLU80" s="97"/>
      <c r="KLV80" s="97"/>
      <c r="KLW80" s="97"/>
      <c r="KLX80" s="97"/>
      <c r="KLY80" s="79"/>
      <c r="KLZ80" s="79"/>
      <c r="KMA80" s="195"/>
      <c r="KMB80" s="96"/>
      <c r="KMC80" s="79"/>
      <c r="KMD80" s="79"/>
      <c r="KME80" s="79"/>
      <c r="KMF80" s="79"/>
      <c r="KMG80" s="60"/>
      <c r="KMH80" s="98"/>
      <c r="KMI80" s="97"/>
      <c r="KMJ80" s="97"/>
      <c r="KMK80" s="97"/>
      <c r="KML80" s="104"/>
      <c r="KMM80" s="97"/>
      <c r="KMN80" s="97"/>
      <c r="KMO80" s="97"/>
      <c r="KMP80" s="145"/>
      <c r="KMQ80" s="178"/>
      <c r="KMR80" s="146"/>
      <c r="KMS80" s="98"/>
      <c r="KMT80" s="97"/>
      <c r="KMU80" s="97"/>
      <c r="KMV80" s="97"/>
      <c r="KMW80" s="97"/>
      <c r="KMX80" s="79"/>
      <c r="KMY80" s="79"/>
      <c r="KMZ80" s="195"/>
      <c r="KNA80" s="96"/>
      <c r="KNB80" s="79"/>
      <c r="KNC80" s="79"/>
      <c r="KND80" s="79"/>
      <c r="KNE80" s="79"/>
      <c r="KNF80" s="60"/>
      <c r="KNG80" s="98"/>
      <c r="KNH80" s="97"/>
      <c r="KNI80" s="97"/>
      <c r="KNJ80" s="97"/>
      <c r="KNK80" s="104"/>
      <c r="KNL80" s="97"/>
      <c r="KNM80" s="97"/>
      <c r="KNN80" s="97"/>
      <c r="KNO80" s="145"/>
      <c r="KNP80" s="178"/>
      <c r="KNQ80" s="146"/>
      <c r="KNR80" s="98"/>
      <c r="KNS80" s="97"/>
      <c r="KNT80" s="97"/>
      <c r="KNU80" s="97"/>
      <c r="KNV80" s="97"/>
      <c r="KNW80" s="79"/>
      <c r="KNX80" s="79"/>
      <c r="KNY80" s="195"/>
      <c r="KNZ80" s="96"/>
      <c r="KOA80" s="79"/>
      <c r="KOB80" s="79"/>
      <c r="KOC80" s="79"/>
      <c r="KOD80" s="79"/>
      <c r="KOE80" s="60"/>
      <c r="KOF80" s="98"/>
      <c r="KOG80" s="97"/>
      <c r="KOH80" s="97"/>
      <c r="KOI80" s="97"/>
      <c r="KOJ80" s="104"/>
      <c r="KOK80" s="97"/>
      <c r="KOL80" s="97"/>
      <c r="KOM80" s="97"/>
      <c r="KON80" s="145"/>
      <c r="KOO80" s="178"/>
      <c r="KOP80" s="146"/>
      <c r="KOQ80" s="98"/>
      <c r="KOR80" s="97"/>
      <c r="KOS80" s="97"/>
      <c r="KOT80" s="97"/>
      <c r="KOU80" s="97"/>
      <c r="KOV80" s="79"/>
      <c r="KOW80" s="79"/>
      <c r="KOX80" s="195"/>
      <c r="KOY80" s="96"/>
      <c r="KOZ80" s="79"/>
      <c r="KPA80" s="79"/>
      <c r="KPB80" s="79"/>
      <c r="KPC80" s="79"/>
      <c r="KPD80" s="60"/>
      <c r="KPE80" s="98"/>
      <c r="KPF80" s="97"/>
      <c r="KPG80" s="97"/>
      <c r="KPH80" s="97"/>
      <c r="KPI80" s="104"/>
      <c r="KPJ80" s="97"/>
      <c r="KPK80" s="97"/>
      <c r="KPL80" s="97"/>
      <c r="KPM80" s="145"/>
      <c r="KPN80" s="178"/>
      <c r="KPO80" s="146"/>
      <c r="KPP80" s="98"/>
      <c r="KPQ80" s="97"/>
      <c r="KPR80" s="97"/>
      <c r="KPS80" s="97"/>
      <c r="KPT80" s="97"/>
      <c r="KPU80" s="79"/>
      <c r="KPV80" s="79"/>
      <c r="KPW80" s="195"/>
      <c r="KPX80" s="96"/>
      <c r="KPY80" s="79"/>
      <c r="KPZ80" s="79"/>
      <c r="KQA80" s="79"/>
      <c r="KQB80" s="79"/>
      <c r="KQC80" s="60"/>
      <c r="KQD80" s="98"/>
      <c r="KQE80" s="97"/>
      <c r="KQF80" s="97"/>
      <c r="KQG80" s="97"/>
      <c r="KQH80" s="104"/>
      <c r="KQI80" s="97"/>
      <c r="KQJ80" s="97"/>
      <c r="KQK80" s="97"/>
      <c r="KQL80" s="145"/>
      <c r="KQM80" s="178"/>
      <c r="KQN80" s="146"/>
      <c r="KQO80" s="98"/>
      <c r="KQP80" s="97"/>
      <c r="KQQ80" s="97"/>
      <c r="KQR80" s="97"/>
      <c r="KQS80" s="97"/>
      <c r="KQT80" s="79"/>
      <c r="KQU80" s="79"/>
      <c r="KQV80" s="195"/>
      <c r="KQW80" s="96"/>
      <c r="KQX80" s="79"/>
      <c r="KQY80" s="79"/>
      <c r="KQZ80" s="79"/>
      <c r="KRA80" s="79"/>
      <c r="KRB80" s="60"/>
      <c r="KRC80" s="98"/>
      <c r="KRD80" s="97"/>
      <c r="KRE80" s="97"/>
      <c r="KRF80" s="97"/>
      <c r="KRG80" s="104"/>
      <c r="KRH80" s="97"/>
      <c r="KRI80" s="97"/>
      <c r="KRJ80" s="97"/>
      <c r="KRK80" s="145"/>
      <c r="KRL80" s="178"/>
      <c r="KRM80" s="146"/>
      <c r="KRN80" s="98"/>
      <c r="KRO80" s="97"/>
      <c r="KRP80" s="97"/>
      <c r="KRQ80" s="97"/>
      <c r="KRR80" s="97"/>
      <c r="KRS80" s="79"/>
      <c r="KRT80" s="79"/>
      <c r="KRU80" s="195"/>
      <c r="KRV80" s="96"/>
      <c r="KRW80" s="79"/>
      <c r="KRX80" s="79"/>
      <c r="KRY80" s="79"/>
      <c r="KRZ80" s="79"/>
      <c r="KSA80" s="60"/>
      <c r="KSB80" s="98"/>
      <c r="KSC80" s="97"/>
      <c r="KSD80" s="97"/>
      <c r="KSE80" s="97"/>
      <c r="KSF80" s="104"/>
      <c r="KSG80" s="97"/>
      <c r="KSH80" s="97"/>
      <c r="KSI80" s="97"/>
      <c r="KSJ80" s="145"/>
      <c r="KSK80" s="178"/>
      <c r="KSL80" s="146"/>
      <c r="KSM80" s="98"/>
      <c r="KSN80" s="97"/>
      <c r="KSO80" s="97"/>
      <c r="KSP80" s="97"/>
      <c r="KSQ80" s="97"/>
      <c r="KSR80" s="79"/>
      <c r="KSS80" s="79"/>
      <c r="KST80" s="195"/>
      <c r="KSU80" s="96"/>
      <c r="KSV80" s="79"/>
      <c r="KSW80" s="79"/>
      <c r="KSX80" s="79"/>
      <c r="KSY80" s="79"/>
      <c r="KSZ80" s="60"/>
      <c r="KTA80" s="98"/>
      <c r="KTB80" s="97"/>
      <c r="KTC80" s="97"/>
      <c r="KTD80" s="97"/>
      <c r="KTE80" s="104"/>
      <c r="KTF80" s="97"/>
      <c r="KTG80" s="97"/>
      <c r="KTH80" s="97"/>
      <c r="KTI80" s="145"/>
      <c r="KTJ80" s="178"/>
      <c r="KTK80" s="146"/>
      <c r="KTL80" s="98"/>
      <c r="KTM80" s="97"/>
      <c r="KTN80" s="97"/>
      <c r="KTO80" s="97"/>
      <c r="KTP80" s="97"/>
      <c r="KTQ80" s="79"/>
      <c r="KTR80" s="79"/>
      <c r="KTS80" s="195"/>
      <c r="KTT80" s="96"/>
      <c r="KTU80" s="79"/>
      <c r="KTV80" s="79"/>
      <c r="KTW80" s="79"/>
      <c r="KTX80" s="79"/>
      <c r="KTY80" s="60"/>
      <c r="KTZ80" s="98"/>
      <c r="KUA80" s="97"/>
      <c r="KUB80" s="97"/>
      <c r="KUC80" s="97"/>
      <c r="KUD80" s="104"/>
      <c r="KUE80" s="97"/>
      <c r="KUF80" s="97"/>
      <c r="KUG80" s="97"/>
      <c r="KUH80" s="145"/>
      <c r="KUI80" s="178"/>
      <c r="KUJ80" s="146"/>
      <c r="KUK80" s="98"/>
      <c r="KUL80" s="97"/>
      <c r="KUM80" s="97"/>
      <c r="KUN80" s="97"/>
      <c r="KUO80" s="97"/>
      <c r="KUP80" s="79"/>
      <c r="KUQ80" s="79"/>
      <c r="KUR80" s="195"/>
      <c r="KUS80" s="96"/>
      <c r="KUT80" s="79"/>
      <c r="KUU80" s="79"/>
      <c r="KUV80" s="79"/>
      <c r="KUW80" s="79"/>
      <c r="KUX80" s="60"/>
      <c r="KUY80" s="98"/>
      <c r="KUZ80" s="97"/>
      <c r="KVA80" s="97"/>
      <c r="KVB80" s="97"/>
      <c r="KVC80" s="104"/>
      <c r="KVD80" s="97"/>
      <c r="KVE80" s="97"/>
      <c r="KVF80" s="97"/>
      <c r="KVG80" s="145"/>
      <c r="KVH80" s="178"/>
      <c r="KVI80" s="146"/>
      <c r="KVJ80" s="98"/>
      <c r="KVK80" s="97"/>
      <c r="KVL80" s="97"/>
      <c r="KVM80" s="97"/>
      <c r="KVN80" s="97"/>
      <c r="KVO80" s="79"/>
      <c r="KVP80" s="79"/>
      <c r="KVQ80" s="195"/>
      <c r="KVR80" s="96"/>
      <c r="KVS80" s="79"/>
      <c r="KVT80" s="79"/>
      <c r="KVU80" s="79"/>
      <c r="KVV80" s="79"/>
      <c r="KVW80" s="60"/>
      <c r="KVX80" s="98"/>
      <c r="KVY80" s="97"/>
      <c r="KVZ80" s="97"/>
      <c r="KWA80" s="97"/>
      <c r="KWB80" s="104"/>
      <c r="KWC80" s="97"/>
      <c r="KWD80" s="97"/>
      <c r="KWE80" s="97"/>
      <c r="KWF80" s="145"/>
      <c r="KWG80" s="178"/>
      <c r="KWH80" s="146"/>
      <c r="KWI80" s="98"/>
      <c r="KWJ80" s="97"/>
      <c r="KWK80" s="97"/>
      <c r="KWL80" s="97"/>
      <c r="KWM80" s="97"/>
      <c r="KWN80" s="79"/>
      <c r="KWO80" s="79"/>
      <c r="KWP80" s="195"/>
      <c r="KWQ80" s="96"/>
      <c r="KWR80" s="79"/>
      <c r="KWS80" s="79"/>
      <c r="KWT80" s="79"/>
      <c r="KWU80" s="79"/>
      <c r="KWV80" s="60"/>
      <c r="KWW80" s="98"/>
      <c r="KWX80" s="97"/>
      <c r="KWY80" s="97"/>
      <c r="KWZ80" s="97"/>
      <c r="KXA80" s="104"/>
      <c r="KXB80" s="97"/>
      <c r="KXC80" s="97"/>
      <c r="KXD80" s="97"/>
      <c r="KXE80" s="145"/>
      <c r="KXF80" s="178"/>
      <c r="KXG80" s="146"/>
      <c r="KXH80" s="98"/>
      <c r="KXI80" s="97"/>
      <c r="KXJ80" s="97"/>
      <c r="KXK80" s="97"/>
      <c r="KXL80" s="97"/>
      <c r="KXM80" s="79"/>
      <c r="KXN80" s="79"/>
      <c r="KXO80" s="195"/>
      <c r="KXP80" s="96"/>
      <c r="KXQ80" s="79"/>
      <c r="KXR80" s="79"/>
      <c r="KXS80" s="79"/>
      <c r="KXT80" s="79"/>
      <c r="KXU80" s="60"/>
      <c r="KXV80" s="98"/>
      <c r="KXW80" s="97"/>
      <c r="KXX80" s="97"/>
      <c r="KXY80" s="97"/>
      <c r="KXZ80" s="104"/>
      <c r="KYA80" s="97"/>
      <c r="KYB80" s="97"/>
      <c r="KYC80" s="97"/>
      <c r="KYD80" s="145"/>
      <c r="KYE80" s="178"/>
      <c r="KYF80" s="146"/>
      <c r="KYG80" s="98"/>
      <c r="KYH80" s="97"/>
      <c r="KYI80" s="97"/>
      <c r="KYJ80" s="97"/>
      <c r="KYK80" s="97"/>
      <c r="KYL80" s="79"/>
      <c r="KYM80" s="79"/>
      <c r="KYN80" s="195"/>
      <c r="KYO80" s="96"/>
      <c r="KYP80" s="79"/>
      <c r="KYQ80" s="79"/>
      <c r="KYR80" s="79"/>
      <c r="KYS80" s="79"/>
      <c r="KYT80" s="60"/>
      <c r="KYU80" s="98"/>
      <c r="KYV80" s="97"/>
      <c r="KYW80" s="97"/>
      <c r="KYX80" s="97"/>
      <c r="KYY80" s="104"/>
      <c r="KYZ80" s="97"/>
      <c r="KZA80" s="97"/>
      <c r="KZB80" s="97"/>
      <c r="KZC80" s="145"/>
      <c r="KZD80" s="178"/>
      <c r="KZE80" s="146"/>
      <c r="KZF80" s="98"/>
      <c r="KZG80" s="97"/>
      <c r="KZH80" s="97"/>
      <c r="KZI80" s="97"/>
      <c r="KZJ80" s="97"/>
      <c r="KZK80" s="79"/>
      <c r="KZL80" s="79"/>
      <c r="KZM80" s="195"/>
      <c r="KZN80" s="96"/>
      <c r="KZO80" s="79"/>
      <c r="KZP80" s="79"/>
      <c r="KZQ80" s="79"/>
      <c r="KZR80" s="79"/>
      <c r="KZS80" s="60"/>
      <c r="KZT80" s="98"/>
      <c r="KZU80" s="97"/>
      <c r="KZV80" s="97"/>
      <c r="KZW80" s="97"/>
      <c r="KZX80" s="104"/>
      <c r="KZY80" s="97"/>
      <c r="KZZ80" s="97"/>
      <c r="LAA80" s="97"/>
      <c r="LAB80" s="145"/>
      <c r="LAC80" s="178"/>
      <c r="LAD80" s="146"/>
      <c r="LAE80" s="98"/>
      <c r="LAF80" s="97"/>
      <c r="LAG80" s="97"/>
      <c r="LAH80" s="97"/>
      <c r="LAI80" s="97"/>
      <c r="LAJ80" s="79"/>
      <c r="LAK80" s="79"/>
      <c r="LAL80" s="195"/>
      <c r="LAM80" s="96"/>
      <c r="LAN80" s="79"/>
      <c r="LAO80" s="79"/>
      <c r="LAP80" s="79"/>
      <c r="LAQ80" s="79"/>
      <c r="LAR80" s="60"/>
      <c r="LAS80" s="98"/>
      <c r="LAT80" s="97"/>
      <c r="LAU80" s="97"/>
      <c r="LAV80" s="97"/>
      <c r="LAW80" s="104"/>
      <c r="LAX80" s="97"/>
      <c r="LAY80" s="97"/>
      <c r="LAZ80" s="97"/>
      <c r="LBA80" s="145"/>
      <c r="LBB80" s="178"/>
      <c r="LBC80" s="146"/>
      <c r="LBD80" s="98"/>
      <c r="LBE80" s="97"/>
      <c r="LBF80" s="97"/>
      <c r="LBG80" s="97"/>
      <c r="LBH80" s="97"/>
      <c r="LBI80" s="79"/>
      <c r="LBJ80" s="79"/>
      <c r="LBK80" s="195"/>
      <c r="LBL80" s="96"/>
      <c r="LBM80" s="79"/>
      <c r="LBN80" s="79"/>
      <c r="LBO80" s="79"/>
      <c r="LBP80" s="79"/>
      <c r="LBQ80" s="60"/>
      <c r="LBR80" s="98"/>
      <c r="LBS80" s="97"/>
      <c r="LBT80" s="97"/>
      <c r="LBU80" s="97"/>
      <c r="LBV80" s="104"/>
      <c r="LBW80" s="97"/>
      <c r="LBX80" s="97"/>
      <c r="LBY80" s="97"/>
      <c r="LBZ80" s="145"/>
      <c r="LCA80" s="178"/>
      <c r="LCB80" s="146"/>
      <c r="LCC80" s="98"/>
      <c r="LCD80" s="97"/>
      <c r="LCE80" s="97"/>
      <c r="LCF80" s="97"/>
      <c r="LCG80" s="97"/>
      <c r="LCH80" s="79"/>
      <c r="LCI80" s="79"/>
      <c r="LCJ80" s="195"/>
      <c r="LCK80" s="96"/>
      <c r="LCL80" s="79"/>
      <c r="LCM80" s="79"/>
      <c r="LCN80" s="79"/>
      <c r="LCO80" s="79"/>
      <c r="LCP80" s="60"/>
      <c r="LCQ80" s="98"/>
      <c r="LCR80" s="97"/>
      <c r="LCS80" s="97"/>
      <c r="LCT80" s="97"/>
      <c r="LCU80" s="104"/>
      <c r="LCV80" s="97"/>
      <c r="LCW80" s="97"/>
      <c r="LCX80" s="97"/>
      <c r="LCY80" s="145"/>
      <c r="LCZ80" s="178"/>
      <c r="LDA80" s="146"/>
      <c r="LDB80" s="98"/>
      <c r="LDC80" s="97"/>
      <c r="LDD80" s="97"/>
      <c r="LDE80" s="97"/>
      <c r="LDF80" s="97"/>
      <c r="LDG80" s="79"/>
      <c r="LDH80" s="79"/>
      <c r="LDI80" s="195"/>
      <c r="LDJ80" s="96"/>
      <c r="LDK80" s="79"/>
      <c r="LDL80" s="79"/>
      <c r="LDM80" s="79"/>
      <c r="LDN80" s="79"/>
      <c r="LDO80" s="60"/>
      <c r="LDP80" s="98"/>
      <c r="LDQ80" s="97"/>
      <c r="LDR80" s="97"/>
      <c r="LDS80" s="97"/>
      <c r="LDT80" s="104"/>
      <c r="LDU80" s="97"/>
      <c r="LDV80" s="97"/>
      <c r="LDW80" s="97"/>
      <c r="LDX80" s="145"/>
      <c r="LDY80" s="178"/>
      <c r="LDZ80" s="146"/>
      <c r="LEA80" s="98"/>
      <c r="LEB80" s="97"/>
      <c r="LEC80" s="97"/>
      <c r="LED80" s="97"/>
      <c r="LEE80" s="97"/>
      <c r="LEF80" s="79"/>
      <c r="LEG80" s="79"/>
      <c r="LEH80" s="195"/>
      <c r="LEI80" s="96"/>
      <c r="LEJ80" s="79"/>
      <c r="LEK80" s="79"/>
      <c r="LEL80" s="79"/>
      <c r="LEM80" s="79"/>
      <c r="LEN80" s="60"/>
      <c r="LEO80" s="98"/>
      <c r="LEP80" s="97"/>
      <c r="LEQ80" s="97"/>
      <c r="LER80" s="97"/>
      <c r="LES80" s="104"/>
      <c r="LET80" s="97"/>
      <c r="LEU80" s="97"/>
      <c r="LEV80" s="97"/>
      <c r="LEW80" s="145"/>
      <c r="LEX80" s="178"/>
      <c r="LEY80" s="146"/>
      <c r="LEZ80" s="98"/>
      <c r="LFA80" s="97"/>
      <c r="LFB80" s="97"/>
      <c r="LFC80" s="97"/>
      <c r="LFD80" s="97"/>
      <c r="LFE80" s="79"/>
      <c r="LFF80" s="79"/>
      <c r="LFG80" s="195"/>
      <c r="LFH80" s="96"/>
      <c r="LFI80" s="79"/>
      <c r="LFJ80" s="79"/>
      <c r="LFK80" s="79"/>
      <c r="LFL80" s="79"/>
      <c r="LFM80" s="60"/>
      <c r="LFN80" s="98"/>
      <c r="LFO80" s="97"/>
      <c r="LFP80" s="97"/>
      <c r="LFQ80" s="97"/>
      <c r="LFR80" s="104"/>
      <c r="LFS80" s="97"/>
      <c r="LFT80" s="97"/>
      <c r="LFU80" s="97"/>
      <c r="LFV80" s="145"/>
      <c r="LFW80" s="178"/>
      <c r="LFX80" s="146"/>
      <c r="LFY80" s="98"/>
      <c r="LFZ80" s="97"/>
      <c r="LGA80" s="97"/>
      <c r="LGB80" s="97"/>
      <c r="LGC80" s="97"/>
      <c r="LGD80" s="79"/>
      <c r="LGE80" s="79"/>
      <c r="LGF80" s="195"/>
      <c r="LGG80" s="96"/>
      <c r="LGH80" s="79"/>
      <c r="LGI80" s="79"/>
      <c r="LGJ80" s="79"/>
      <c r="LGK80" s="79"/>
      <c r="LGL80" s="60"/>
      <c r="LGM80" s="98"/>
      <c r="LGN80" s="97"/>
      <c r="LGO80" s="97"/>
      <c r="LGP80" s="97"/>
      <c r="LGQ80" s="104"/>
      <c r="LGR80" s="97"/>
      <c r="LGS80" s="97"/>
      <c r="LGT80" s="97"/>
      <c r="LGU80" s="145"/>
      <c r="LGV80" s="178"/>
      <c r="LGW80" s="146"/>
      <c r="LGX80" s="98"/>
      <c r="LGY80" s="97"/>
      <c r="LGZ80" s="97"/>
      <c r="LHA80" s="97"/>
      <c r="LHB80" s="97"/>
      <c r="LHC80" s="79"/>
      <c r="LHD80" s="79"/>
      <c r="LHE80" s="195"/>
      <c r="LHF80" s="96"/>
      <c r="LHG80" s="79"/>
      <c r="LHH80" s="79"/>
      <c r="LHI80" s="79"/>
      <c r="LHJ80" s="79"/>
      <c r="LHK80" s="60"/>
      <c r="LHL80" s="98"/>
      <c r="LHM80" s="97"/>
      <c r="LHN80" s="97"/>
      <c r="LHO80" s="97"/>
      <c r="LHP80" s="104"/>
      <c r="LHQ80" s="97"/>
      <c r="LHR80" s="97"/>
      <c r="LHS80" s="97"/>
      <c r="LHT80" s="145"/>
      <c r="LHU80" s="178"/>
      <c r="LHV80" s="146"/>
      <c r="LHW80" s="98"/>
      <c r="LHX80" s="97"/>
      <c r="LHY80" s="97"/>
      <c r="LHZ80" s="97"/>
      <c r="LIA80" s="97"/>
      <c r="LIB80" s="79"/>
      <c r="LIC80" s="79"/>
      <c r="LID80" s="195"/>
      <c r="LIE80" s="96"/>
      <c r="LIF80" s="79"/>
      <c r="LIG80" s="79"/>
      <c r="LIH80" s="79"/>
      <c r="LII80" s="79"/>
      <c r="LIJ80" s="60"/>
      <c r="LIK80" s="98"/>
      <c r="LIL80" s="97"/>
      <c r="LIM80" s="97"/>
      <c r="LIN80" s="97"/>
      <c r="LIO80" s="104"/>
      <c r="LIP80" s="97"/>
      <c r="LIQ80" s="97"/>
      <c r="LIR80" s="97"/>
      <c r="LIS80" s="145"/>
      <c r="LIT80" s="178"/>
      <c r="LIU80" s="146"/>
      <c r="LIV80" s="98"/>
      <c r="LIW80" s="97"/>
      <c r="LIX80" s="97"/>
      <c r="LIY80" s="97"/>
      <c r="LIZ80" s="97"/>
      <c r="LJA80" s="79"/>
      <c r="LJB80" s="79"/>
      <c r="LJC80" s="195"/>
      <c r="LJD80" s="96"/>
      <c r="LJE80" s="79"/>
      <c r="LJF80" s="79"/>
      <c r="LJG80" s="79"/>
      <c r="LJH80" s="79"/>
      <c r="LJI80" s="60"/>
      <c r="LJJ80" s="98"/>
      <c r="LJK80" s="97"/>
      <c r="LJL80" s="97"/>
      <c r="LJM80" s="97"/>
      <c r="LJN80" s="104"/>
      <c r="LJO80" s="97"/>
      <c r="LJP80" s="97"/>
      <c r="LJQ80" s="97"/>
      <c r="LJR80" s="145"/>
      <c r="LJS80" s="178"/>
      <c r="LJT80" s="146"/>
      <c r="LJU80" s="98"/>
      <c r="LJV80" s="97"/>
      <c r="LJW80" s="97"/>
      <c r="LJX80" s="97"/>
      <c r="LJY80" s="97"/>
      <c r="LJZ80" s="79"/>
      <c r="LKA80" s="79"/>
      <c r="LKB80" s="195"/>
      <c r="LKC80" s="96"/>
      <c r="LKD80" s="79"/>
      <c r="LKE80" s="79"/>
      <c r="LKF80" s="79"/>
      <c r="LKG80" s="79"/>
      <c r="LKH80" s="60"/>
      <c r="LKI80" s="98"/>
      <c r="LKJ80" s="97"/>
      <c r="LKK80" s="97"/>
      <c r="LKL80" s="97"/>
      <c r="LKM80" s="104"/>
      <c r="LKN80" s="97"/>
      <c r="LKO80" s="97"/>
      <c r="LKP80" s="97"/>
      <c r="LKQ80" s="145"/>
      <c r="LKR80" s="178"/>
      <c r="LKS80" s="146"/>
      <c r="LKT80" s="98"/>
      <c r="LKU80" s="97"/>
      <c r="LKV80" s="97"/>
      <c r="LKW80" s="97"/>
      <c r="LKX80" s="97"/>
      <c r="LKY80" s="79"/>
      <c r="LKZ80" s="79"/>
      <c r="LLA80" s="195"/>
      <c r="LLB80" s="96"/>
      <c r="LLC80" s="79"/>
      <c r="LLD80" s="79"/>
      <c r="LLE80" s="79"/>
      <c r="LLF80" s="79"/>
      <c r="LLG80" s="60"/>
      <c r="LLH80" s="98"/>
      <c r="LLI80" s="97"/>
      <c r="LLJ80" s="97"/>
      <c r="LLK80" s="97"/>
      <c r="LLL80" s="104"/>
      <c r="LLM80" s="97"/>
      <c r="LLN80" s="97"/>
      <c r="LLO80" s="97"/>
      <c r="LLP80" s="145"/>
      <c r="LLQ80" s="178"/>
      <c r="LLR80" s="146"/>
      <c r="LLS80" s="98"/>
      <c r="LLT80" s="97"/>
      <c r="LLU80" s="97"/>
      <c r="LLV80" s="97"/>
      <c r="LLW80" s="97"/>
      <c r="LLX80" s="79"/>
      <c r="LLY80" s="79"/>
      <c r="LLZ80" s="195"/>
      <c r="LMA80" s="96"/>
      <c r="LMB80" s="79"/>
      <c r="LMC80" s="79"/>
      <c r="LMD80" s="79"/>
      <c r="LME80" s="79"/>
      <c r="LMF80" s="60"/>
      <c r="LMG80" s="98"/>
      <c r="LMH80" s="97"/>
      <c r="LMI80" s="97"/>
      <c r="LMJ80" s="97"/>
      <c r="LMK80" s="104"/>
      <c r="LML80" s="97"/>
      <c r="LMM80" s="97"/>
      <c r="LMN80" s="97"/>
      <c r="LMO80" s="145"/>
      <c r="LMP80" s="178"/>
      <c r="LMQ80" s="146"/>
      <c r="LMR80" s="98"/>
      <c r="LMS80" s="97"/>
      <c r="LMT80" s="97"/>
      <c r="LMU80" s="97"/>
      <c r="LMV80" s="97"/>
      <c r="LMW80" s="79"/>
      <c r="LMX80" s="79"/>
      <c r="LMY80" s="195"/>
      <c r="LMZ80" s="96"/>
      <c r="LNA80" s="79"/>
      <c r="LNB80" s="79"/>
      <c r="LNC80" s="79"/>
      <c r="LND80" s="79"/>
      <c r="LNE80" s="60"/>
      <c r="LNF80" s="98"/>
      <c r="LNG80" s="97"/>
      <c r="LNH80" s="97"/>
      <c r="LNI80" s="97"/>
      <c r="LNJ80" s="104"/>
      <c r="LNK80" s="97"/>
      <c r="LNL80" s="97"/>
      <c r="LNM80" s="97"/>
      <c r="LNN80" s="145"/>
      <c r="LNO80" s="178"/>
      <c r="LNP80" s="146"/>
      <c r="LNQ80" s="98"/>
      <c r="LNR80" s="97"/>
      <c r="LNS80" s="97"/>
      <c r="LNT80" s="97"/>
      <c r="LNU80" s="97"/>
      <c r="LNV80" s="79"/>
      <c r="LNW80" s="79"/>
      <c r="LNX80" s="195"/>
      <c r="LNY80" s="96"/>
      <c r="LNZ80" s="79"/>
      <c r="LOA80" s="79"/>
      <c r="LOB80" s="79"/>
      <c r="LOC80" s="79"/>
      <c r="LOD80" s="60"/>
      <c r="LOE80" s="98"/>
      <c r="LOF80" s="97"/>
      <c r="LOG80" s="97"/>
      <c r="LOH80" s="97"/>
      <c r="LOI80" s="104"/>
      <c r="LOJ80" s="97"/>
      <c r="LOK80" s="97"/>
      <c r="LOL80" s="97"/>
      <c r="LOM80" s="145"/>
      <c r="LON80" s="178"/>
      <c r="LOO80" s="146"/>
      <c r="LOP80" s="98"/>
      <c r="LOQ80" s="97"/>
      <c r="LOR80" s="97"/>
      <c r="LOS80" s="97"/>
      <c r="LOT80" s="97"/>
      <c r="LOU80" s="79"/>
      <c r="LOV80" s="79"/>
      <c r="LOW80" s="195"/>
      <c r="LOX80" s="96"/>
      <c r="LOY80" s="79"/>
      <c r="LOZ80" s="79"/>
      <c r="LPA80" s="79"/>
      <c r="LPB80" s="79"/>
      <c r="LPC80" s="60"/>
      <c r="LPD80" s="98"/>
      <c r="LPE80" s="97"/>
      <c r="LPF80" s="97"/>
      <c r="LPG80" s="97"/>
      <c r="LPH80" s="104"/>
      <c r="LPI80" s="97"/>
      <c r="LPJ80" s="97"/>
      <c r="LPK80" s="97"/>
      <c r="LPL80" s="145"/>
      <c r="LPM80" s="178"/>
      <c r="LPN80" s="146"/>
      <c r="LPO80" s="98"/>
      <c r="LPP80" s="97"/>
      <c r="LPQ80" s="97"/>
      <c r="LPR80" s="97"/>
      <c r="LPS80" s="97"/>
      <c r="LPT80" s="79"/>
      <c r="LPU80" s="79"/>
      <c r="LPV80" s="195"/>
      <c r="LPW80" s="96"/>
      <c r="LPX80" s="79"/>
      <c r="LPY80" s="79"/>
      <c r="LPZ80" s="79"/>
      <c r="LQA80" s="79"/>
      <c r="LQB80" s="60"/>
      <c r="LQC80" s="98"/>
      <c r="LQD80" s="97"/>
      <c r="LQE80" s="97"/>
      <c r="LQF80" s="97"/>
      <c r="LQG80" s="104"/>
      <c r="LQH80" s="97"/>
      <c r="LQI80" s="97"/>
      <c r="LQJ80" s="97"/>
      <c r="LQK80" s="145"/>
      <c r="LQL80" s="178"/>
      <c r="LQM80" s="146"/>
      <c r="LQN80" s="98"/>
      <c r="LQO80" s="97"/>
      <c r="LQP80" s="97"/>
      <c r="LQQ80" s="97"/>
      <c r="LQR80" s="97"/>
      <c r="LQS80" s="79"/>
      <c r="LQT80" s="79"/>
      <c r="LQU80" s="195"/>
      <c r="LQV80" s="96"/>
      <c r="LQW80" s="79"/>
      <c r="LQX80" s="79"/>
      <c r="LQY80" s="79"/>
      <c r="LQZ80" s="79"/>
      <c r="LRA80" s="60"/>
      <c r="LRB80" s="98"/>
      <c r="LRC80" s="97"/>
      <c r="LRD80" s="97"/>
      <c r="LRE80" s="97"/>
      <c r="LRF80" s="104"/>
      <c r="LRG80" s="97"/>
      <c r="LRH80" s="97"/>
      <c r="LRI80" s="97"/>
      <c r="LRJ80" s="145"/>
      <c r="LRK80" s="178"/>
      <c r="LRL80" s="146"/>
      <c r="LRM80" s="98"/>
      <c r="LRN80" s="97"/>
      <c r="LRO80" s="97"/>
      <c r="LRP80" s="97"/>
      <c r="LRQ80" s="97"/>
      <c r="LRR80" s="79"/>
      <c r="LRS80" s="79"/>
      <c r="LRT80" s="195"/>
      <c r="LRU80" s="96"/>
      <c r="LRV80" s="79"/>
      <c r="LRW80" s="79"/>
      <c r="LRX80" s="79"/>
      <c r="LRY80" s="79"/>
      <c r="LRZ80" s="60"/>
      <c r="LSA80" s="98"/>
      <c r="LSB80" s="97"/>
      <c r="LSC80" s="97"/>
      <c r="LSD80" s="97"/>
      <c r="LSE80" s="104"/>
      <c r="LSF80" s="97"/>
      <c r="LSG80" s="97"/>
      <c r="LSH80" s="97"/>
      <c r="LSI80" s="145"/>
      <c r="LSJ80" s="178"/>
      <c r="LSK80" s="146"/>
      <c r="LSL80" s="98"/>
      <c r="LSM80" s="97"/>
      <c r="LSN80" s="97"/>
      <c r="LSO80" s="97"/>
      <c r="LSP80" s="97"/>
      <c r="LSQ80" s="79"/>
      <c r="LSR80" s="79"/>
      <c r="LSS80" s="195"/>
      <c r="LST80" s="96"/>
      <c r="LSU80" s="79"/>
      <c r="LSV80" s="79"/>
      <c r="LSW80" s="79"/>
      <c r="LSX80" s="79"/>
      <c r="LSY80" s="60"/>
      <c r="LSZ80" s="98"/>
      <c r="LTA80" s="97"/>
      <c r="LTB80" s="97"/>
      <c r="LTC80" s="97"/>
      <c r="LTD80" s="104"/>
      <c r="LTE80" s="97"/>
      <c r="LTF80" s="97"/>
      <c r="LTG80" s="97"/>
      <c r="LTH80" s="145"/>
      <c r="LTI80" s="178"/>
      <c r="LTJ80" s="146"/>
      <c r="LTK80" s="98"/>
      <c r="LTL80" s="97"/>
      <c r="LTM80" s="97"/>
      <c r="LTN80" s="97"/>
      <c r="LTO80" s="97"/>
      <c r="LTP80" s="79"/>
      <c r="LTQ80" s="79"/>
      <c r="LTR80" s="195"/>
      <c r="LTS80" s="96"/>
      <c r="LTT80" s="79"/>
      <c r="LTU80" s="79"/>
      <c r="LTV80" s="79"/>
      <c r="LTW80" s="79"/>
      <c r="LTX80" s="60"/>
      <c r="LTY80" s="98"/>
      <c r="LTZ80" s="97"/>
      <c r="LUA80" s="97"/>
      <c r="LUB80" s="97"/>
      <c r="LUC80" s="104"/>
      <c r="LUD80" s="97"/>
      <c r="LUE80" s="97"/>
      <c r="LUF80" s="97"/>
      <c r="LUG80" s="145"/>
      <c r="LUH80" s="178"/>
      <c r="LUI80" s="146"/>
      <c r="LUJ80" s="98"/>
      <c r="LUK80" s="97"/>
      <c r="LUL80" s="97"/>
      <c r="LUM80" s="97"/>
      <c r="LUN80" s="97"/>
      <c r="LUO80" s="79"/>
      <c r="LUP80" s="79"/>
      <c r="LUQ80" s="195"/>
      <c r="LUR80" s="96"/>
      <c r="LUS80" s="79"/>
      <c r="LUT80" s="79"/>
      <c r="LUU80" s="79"/>
      <c r="LUV80" s="79"/>
      <c r="LUW80" s="60"/>
      <c r="LUX80" s="98"/>
      <c r="LUY80" s="97"/>
      <c r="LUZ80" s="97"/>
      <c r="LVA80" s="97"/>
      <c r="LVB80" s="104"/>
      <c r="LVC80" s="97"/>
      <c r="LVD80" s="97"/>
      <c r="LVE80" s="97"/>
      <c r="LVF80" s="145"/>
      <c r="LVG80" s="178"/>
      <c r="LVH80" s="146"/>
      <c r="LVI80" s="98"/>
      <c r="LVJ80" s="97"/>
      <c r="LVK80" s="97"/>
      <c r="LVL80" s="97"/>
      <c r="LVM80" s="97"/>
      <c r="LVN80" s="79"/>
      <c r="LVO80" s="79"/>
      <c r="LVP80" s="195"/>
      <c r="LVQ80" s="96"/>
      <c r="LVR80" s="79"/>
      <c r="LVS80" s="79"/>
      <c r="LVT80" s="79"/>
      <c r="LVU80" s="79"/>
      <c r="LVV80" s="60"/>
      <c r="LVW80" s="98"/>
      <c r="LVX80" s="97"/>
      <c r="LVY80" s="97"/>
      <c r="LVZ80" s="97"/>
      <c r="LWA80" s="104"/>
      <c r="LWB80" s="97"/>
      <c r="LWC80" s="97"/>
      <c r="LWD80" s="97"/>
      <c r="LWE80" s="145"/>
      <c r="LWF80" s="178"/>
      <c r="LWG80" s="146"/>
      <c r="LWH80" s="98"/>
      <c r="LWI80" s="97"/>
      <c r="LWJ80" s="97"/>
      <c r="LWK80" s="97"/>
      <c r="LWL80" s="97"/>
      <c r="LWM80" s="79"/>
      <c r="LWN80" s="79"/>
      <c r="LWO80" s="195"/>
      <c r="LWP80" s="96"/>
      <c r="LWQ80" s="79"/>
      <c r="LWR80" s="79"/>
      <c r="LWS80" s="79"/>
      <c r="LWT80" s="79"/>
      <c r="LWU80" s="60"/>
      <c r="LWV80" s="98"/>
      <c r="LWW80" s="97"/>
      <c r="LWX80" s="97"/>
      <c r="LWY80" s="97"/>
      <c r="LWZ80" s="104"/>
      <c r="LXA80" s="97"/>
      <c r="LXB80" s="97"/>
      <c r="LXC80" s="97"/>
      <c r="LXD80" s="145"/>
      <c r="LXE80" s="178"/>
      <c r="LXF80" s="146"/>
      <c r="LXG80" s="98"/>
      <c r="LXH80" s="97"/>
      <c r="LXI80" s="97"/>
      <c r="LXJ80" s="97"/>
      <c r="LXK80" s="97"/>
      <c r="LXL80" s="79"/>
      <c r="LXM80" s="79"/>
      <c r="LXN80" s="195"/>
      <c r="LXO80" s="96"/>
      <c r="LXP80" s="79"/>
      <c r="LXQ80" s="79"/>
      <c r="LXR80" s="79"/>
      <c r="LXS80" s="79"/>
      <c r="LXT80" s="60"/>
      <c r="LXU80" s="98"/>
      <c r="LXV80" s="97"/>
      <c r="LXW80" s="97"/>
      <c r="LXX80" s="97"/>
      <c r="LXY80" s="104"/>
      <c r="LXZ80" s="97"/>
      <c r="LYA80" s="97"/>
      <c r="LYB80" s="97"/>
      <c r="LYC80" s="145"/>
      <c r="LYD80" s="178"/>
      <c r="LYE80" s="146"/>
      <c r="LYF80" s="98"/>
      <c r="LYG80" s="97"/>
      <c r="LYH80" s="97"/>
      <c r="LYI80" s="97"/>
      <c r="LYJ80" s="97"/>
      <c r="LYK80" s="79"/>
      <c r="LYL80" s="79"/>
      <c r="LYM80" s="195"/>
      <c r="LYN80" s="96"/>
      <c r="LYO80" s="79"/>
      <c r="LYP80" s="79"/>
      <c r="LYQ80" s="79"/>
      <c r="LYR80" s="79"/>
      <c r="LYS80" s="60"/>
      <c r="LYT80" s="98"/>
      <c r="LYU80" s="97"/>
      <c r="LYV80" s="97"/>
      <c r="LYW80" s="97"/>
      <c r="LYX80" s="104"/>
      <c r="LYY80" s="97"/>
      <c r="LYZ80" s="97"/>
      <c r="LZA80" s="97"/>
      <c r="LZB80" s="145"/>
      <c r="LZC80" s="178"/>
      <c r="LZD80" s="146"/>
      <c r="LZE80" s="98"/>
      <c r="LZF80" s="97"/>
      <c r="LZG80" s="97"/>
      <c r="LZH80" s="97"/>
      <c r="LZI80" s="97"/>
      <c r="LZJ80" s="79"/>
      <c r="LZK80" s="79"/>
      <c r="LZL80" s="195"/>
      <c r="LZM80" s="96"/>
      <c r="LZN80" s="79"/>
      <c r="LZO80" s="79"/>
      <c r="LZP80" s="79"/>
      <c r="LZQ80" s="79"/>
      <c r="LZR80" s="60"/>
      <c r="LZS80" s="98"/>
      <c r="LZT80" s="97"/>
      <c r="LZU80" s="97"/>
      <c r="LZV80" s="97"/>
      <c r="LZW80" s="104"/>
      <c r="LZX80" s="97"/>
      <c r="LZY80" s="97"/>
      <c r="LZZ80" s="97"/>
      <c r="MAA80" s="145"/>
      <c r="MAB80" s="178"/>
      <c r="MAC80" s="146"/>
      <c r="MAD80" s="98"/>
      <c r="MAE80" s="97"/>
      <c r="MAF80" s="97"/>
      <c r="MAG80" s="97"/>
      <c r="MAH80" s="97"/>
      <c r="MAI80" s="79"/>
      <c r="MAJ80" s="79"/>
      <c r="MAK80" s="195"/>
      <c r="MAL80" s="96"/>
      <c r="MAM80" s="79"/>
      <c r="MAN80" s="79"/>
      <c r="MAO80" s="79"/>
      <c r="MAP80" s="79"/>
      <c r="MAQ80" s="60"/>
      <c r="MAR80" s="98"/>
      <c r="MAS80" s="97"/>
      <c r="MAT80" s="97"/>
      <c r="MAU80" s="97"/>
      <c r="MAV80" s="104"/>
      <c r="MAW80" s="97"/>
      <c r="MAX80" s="97"/>
      <c r="MAY80" s="97"/>
      <c r="MAZ80" s="145"/>
      <c r="MBA80" s="178"/>
      <c r="MBB80" s="146"/>
      <c r="MBC80" s="98"/>
      <c r="MBD80" s="97"/>
      <c r="MBE80" s="97"/>
      <c r="MBF80" s="97"/>
      <c r="MBG80" s="97"/>
      <c r="MBH80" s="79"/>
      <c r="MBI80" s="79"/>
      <c r="MBJ80" s="195"/>
      <c r="MBK80" s="96"/>
      <c r="MBL80" s="79"/>
      <c r="MBM80" s="79"/>
      <c r="MBN80" s="79"/>
      <c r="MBO80" s="79"/>
      <c r="MBP80" s="60"/>
      <c r="MBQ80" s="98"/>
      <c r="MBR80" s="97"/>
      <c r="MBS80" s="97"/>
      <c r="MBT80" s="97"/>
      <c r="MBU80" s="104"/>
      <c r="MBV80" s="97"/>
      <c r="MBW80" s="97"/>
      <c r="MBX80" s="97"/>
      <c r="MBY80" s="145"/>
      <c r="MBZ80" s="178"/>
      <c r="MCA80" s="146"/>
      <c r="MCB80" s="98"/>
      <c r="MCC80" s="97"/>
      <c r="MCD80" s="97"/>
      <c r="MCE80" s="97"/>
      <c r="MCF80" s="97"/>
      <c r="MCG80" s="79"/>
      <c r="MCH80" s="79"/>
      <c r="MCI80" s="195"/>
      <c r="MCJ80" s="96"/>
      <c r="MCK80" s="79"/>
      <c r="MCL80" s="79"/>
      <c r="MCM80" s="79"/>
      <c r="MCN80" s="79"/>
      <c r="MCO80" s="60"/>
      <c r="MCP80" s="98"/>
      <c r="MCQ80" s="97"/>
      <c r="MCR80" s="97"/>
      <c r="MCS80" s="97"/>
      <c r="MCT80" s="104"/>
      <c r="MCU80" s="97"/>
      <c r="MCV80" s="97"/>
      <c r="MCW80" s="97"/>
      <c r="MCX80" s="145"/>
      <c r="MCY80" s="178"/>
      <c r="MCZ80" s="146"/>
      <c r="MDA80" s="98"/>
      <c r="MDB80" s="97"/>
      <c r="MDC80" s="97"/>
      <c r="MDD80" s="97"/>
      <c r="MDE80" s="97"/>
      <c r="MDF80" s="79"/>
      <c r="MDG80" s="79"/>
      <c r="MDH80" s="195"/>
      <c r="MDI80" s="96"/>
      <c r="MDJ80" s="79"/>
      <c r="MDK80" s="79"/>
      <c r="MDL80" s="79"/>
      <c r="MDM80" s="79"/>
      <c r="MDN80" s="60"/>
      <c r="MDO80" s="98"/>
      <c r="MDP80" s="97"/>
      <c r="MDQ80" s="97"/>
      <c r="MDR80" s="97"/>
      <c r="MDS80" s="104"/>
      <c r="MDT80" s="97"/>
      <c r="MDU80" s="97"/>
      <c r="MDV80" s="97"/>
      <c r="MDW80" s="145"/>
      <c r="MDX80" s="178"/>
      <c r="MDY80" s="146"/>
      <c r="MDZ80" s="98"/>
      <c r="MEA80" s="97"/>
      <c r="MEB80" s="97"/>
      <c r="MEC80" s="97"/>
      <c r="MED80" s="97"/>
      <c r="MEE80" s="79"/>
      <c r="MEF80" s="79"/>
      <c r="MEG80" s="195"/>
      <c r="MEH80" s="96"/>
      <c r="MEI80" s="79"/>
      <c r="MEJ80" s="79"/>
      <c r="MEK80" s="79"/>
      <c r="MEL80" s="79"/>
      <c r="MEM80" s="60"/>
      <c r="MEN80" s="98"/>
      <c r="MEO80" s="97"/>
      <c r="MEP80" s="97"/>
      <c r="MEQ80" s="97"/>
      <c r="MER80" s="104"/>
      <c r="MES80" s="97"/>
      <c r="MET80" s="97"/>
      <c r="MEU80" s="97"/>
      <c r="MEV80" s="145"/>
      <c r="MEW80" s="178"/>
      <c r="MEX80" s="146"/>
      <c r="MEY80" s="98"/>
      <c r="MEZ80" s="97"/>
      <c r="MFA80" s="97"/>
      <c r="MFB80" s="97"/>
      <c r="MFC80" s="97"/>
      <c r="MFD80" s="79"/>
      <c r="MFE80" s="79"/>
      <c r="MFF80" s="195"/>
      <c r="MFG80" s="96"/>
      <c r="MFH80" s="79"/>
      <c r="MFI80" s="79"/>
      <c r="MFJ80" s="79"/>
      <c r="MFK80" s="79"/>
      <c r="MFL80" s="60"/>
      <c r="MFM80" s="98"/>
      <c r="MFN80" s="97"/>
      <c r="MFO80" s="97"/>
      <c r="MFP80" s="97"/>
      <c r="MFQ80" s="104"/>
      <c r="MFR80" s="97"/>
      <c r="MFS80" s="97"/>
      <c r="MFT80" s="97"/>
      <c r="MFU80" s="145"/>
      <c r="MFV80" s="178"/>
      <c r="MFW80" s="146"/>
      <c r="MFX80" s="98"/>
      <c r="MFY80" s="97"/>
      <c r="MFZ80" s="97"/>
      <c r="MGA80" s="97"/>
      <c r="MGB80" s="97"/>
      <c r="MGC80" s="79"/>
      <c r="MGD80" s="79"/>
      <c r="MGE80" s="195"/>
      <c r="MGF80" s="96"/>
      <c r="MGG80" s="79"/>
      <c r="MGH80" s="79"/>
      <c r="MGI80" s="79"/>
      <c r="MGJ80" s="79"/>
      <c r="MGK80" s="60"/>
      <c r="MGL80" s="98"/>
      <c r="MGM80" s="97"/>
      <c r="MGN80" s="97"/>
      <c r="MGO80" s="97"/>
      <c r="MGP80" s="104"/>
      <c r="MGQ80" s="97"/>
      <c r="MGR80" s="97"/>
      <c r="MGS80" s="97"/>
      <c r="MGT80" s="145"/>
      <c r="MGU80" s="178"/>
      <c r="MGV80" s="146"/>
      <c r="MGW80" s="98"/>
      <c r="MGX80" s="97"/>
      <c r="MGY80" s="97"/>
      <c r="MGZ80" s="97"/>
      <c r="MHA80" s="97"/>
      <c r="MHB80" s="79"/>
      <c r="MHC80" s="79"/>
      <c r="MHD80" s="195"/>
      <c r="MHE80" s="96"/>
      <c r="MHF80" s="79"/>
      <c r="MHG80" s="79"/>
      <c r="MHH80" s="79"/>
      <c r="MHI80" s="79"/>
      <c r="MHJ80" s="60"/>
      <c r="MHK80" s="98"/>
      <c r="MHL80" s="97"/>
      <c r="MHM80" s="97"/>
      <c r="MHN80" s="97"/>
      <c r="MHO80" s="104"/>
      <c r="MHP80" s="97"/>
      <c r="MHQ80" s="97"/>
      <c r="MHR80" s="97"/>
      <c r="MHS80" s="145"/>
      <c r="MHT80" s="178"/>
      <c r="MHU80" s="146"/>
      <c r="MHV80" s="98"/>
      <c r="MHW80" s="97"/>
      <c r="MHX80" s="97"/>
      <c r="MHY80" s="97"/>
      <c r="MHZ80" s="97"/>
      <c r="MIA80" s="79"/>
      <c r="MIB80" s="79"/>
      <c r="MIC80" s="195"/>
      <c r="MID80" s="96"/>
      <c r="MIE80" s="79"/>
      <c r="MIF80" s="79"/>
      <c r="MIG80" s="79"/>
      <c r="MIH80" s="79"/>
      <c r="MII80" s="60"/>
      <c r="MIJ80" s="98"/>
      <c r="MIK80" s="97"/>
      <c r="MIL80" s="97"/>
      <c r="MIM80" s="97"/>
      <c r="MIN80" s="104"/>
      <c r="MIO80" s="97"/>
      <c r="MIP80" s="97"/>
      <c r="MIQ80" s="97"/>
      <c r="MIR80" s="145"/>
      <c r="MIS80" s="178"/>
      <c r="MIT80" s="146"/>
      <c r="MIU80" s="98"/>
      <c r="MIV80" s="97"/>
      <c r="MIW80" s="97"/>
      <c r="MIX80" s="97"/>
      <c r="MIY80" s="97"/>
      <c r="MIZ80" s="79"/>
      <c r="MJA80" s="79"/>
      <c r="MJB80" s="195"/>
      <c r="MJC80" s="96"/>
      <c r="MJD80" s="79"/>
      <c r="MJE80" s="79"/>
      <c r="MJF80" s="79"/>
      <c r="MJG80" s="79"/>
      <c r="MJH80" s="60"/>
      <c r="MJI80" s="98"/>
      <c r="MJJ80" s="97"/>
      <c r="MJK80" s="97"/>
      <c r="MJL80" s="97"/>
      <c r="MJM80" s="104"/>
      <c r="MJN80" s="97"/>
      <c r="MJO80" s="97"/>
      <c r="MJP80" s="97"/>
      <c r="MJQ80" s="145"/>
      <c r="MJR80" s="178"/>
      <c r="MJS80" s="146"/>
      <c r="MJT80" s="98"/>
      <c r="MJU80" s="97"/>
      <c r="MJV80" s="97"/>
      <c r="MJW80" s="97"/>
      <c r="MJX80" s="97"/>
      <c r="MJY80" s="79"/>
      <c r="MJZ80" s="79"/>
      <c r="MKA80" s="195"/>
      <c r="MKB80" s="96"/>
      <c r="MKC80" s="79"/>
      <c r="MKD80" s="79"/>
      <c r="MKE80" s="79"/>
      <c r="MKF80" s="79"/>
      <c r="MKG80" s="60"/>
      <c r="MKH80" s="98"/>
      <c r="MKI80" s="97"/>
      <c r="MKJ80" s="97"/>
      <c r="MKK80" s="97"/>
      <c r="MKL80" s="104"/>
      <c r="MKM80" s="97"/>
      <c r="MKN80" s="97"/>
      <c r="MKO80" s="97"/>
      <c r="MKP80" s="145"/>
      <c r="MKQ80" s="178"/>
      <c r="MKR80" s="146"/>
      <c r="MKS80" s="98"/>
      <c r="MKT80" s="97"/>
      <c r="MKU80" s="97"/>
      <c r="MKV80" s="97"/>
      <c r="MKW80" s="97"/>
      <c r="MKX80" s="79"/>
      <c r="MKY80" s="79"/>
      <c r="MKZ80" s="195"/>
      <c r="MLA80" s="96"/>
      <c r="MLB80" s="79"/>
      <c r="MLC80" s="79"/>
      <c r="MLD80" s="79"/>
      <c r="MLE80" s="79"/>
      <c r="MLF80" s="60"/>
      <c r="MLG80" s="98"/>
      <c r="MLH80" s="97"/>
      <c r="MLI80" s="97"/>
      <c r="MLJ80" s="97"/>
      <c r="MLK80" s="104"/>
      <c r="MLL80" s="97"/>
      <c r="MLM80" s="97"/>
      <c r="MLN80" s="97"/>
      <c r="MLO80" s="145"/>
      <c r="MLP80" s="178"/>
      <c r="MLQ80" s="146"/>
      <c r="MLR80" s="98"/>
      <c r="MLS80" s="97"/>
      <c r="MLT80" s="97"/>
      <c r="MLU80" s="97"/>
      <c r="MLV80" s="97"/>
      <c r="MLW80" s="79"/>
      <c r="MLX80" s="79"/>
      <c r="MLY80" s="195"/>
      <c r="MLZ80" s="96"/>
      <c r="MMA80" s="79"/>
      <c r="MMB80" s="79"/>
      <c r="MMC80" s="79"/>
      <c r="MMD80" s="79"/>
      <c r="MME80" s="60"/>
      <c r="MMF80" s="98"/>
      <c r="MMG80" s="97"/>
      <c r="MMH80" s="97"/>
      <c r="MMI80" s="97"/>
      <c r="MMJ80" s="104"/>
      <c r="MMK80" s="97"/>
      <c r="MML80" s="97"/>
      <c r="MMM80" s="97"/>
      <c r="MMN80" s="145"/>
      <c r="MMO80" s="178"/>
      <c r="MMP80" s="146"/>
      <c r="MMQ80" s="98"/>
      <c r="MMR80" s="97"/>
      <c r="MMS80" s="97"/>
      <c r="MMT80" s="97"/>
      <c r="MMU80" s="97"/>
      <c r="MMV80" s="79"/>
      <c r="MMW80" s="79"/>
      <c r="MMX80" s="195"/>
      <c r="MMY80" s="96"/>
      <c r="MMZ80" s="79"/>
      <c r="MNA80" s="79"/>
      <c r="MNB80" s="79"/>
      <c r="MNC80" s="79"/>
      <c r="MND80" s="60"/>
      <c r="MNE80" s="98"/>
      <c r="MNF80" s="97"/>
      <c r="MNG80" s="97"/>
      <c r="MNH80" s="97"/>
      <c r="MNI80" s="104"/>
      <c r="MNJ80" s="97"/>
      <c r="MNK80" s="97"/>
      <c r="MNL80" s="97"/>
      <c r="MNM80" s="145"/>
      <c r="MNN80" s="178"/>
      <c r="MNO80" s="146"/>
      <c r="MNP80" s="98"/>
      <c r="MNQ80" s="97"/>
      <c r="MNR80" s="97"/>
      <c r="MNS80" s="97"/>
      <c r="MNT80" s="97"/>
      <c r="MNU80" s="79"/>
      <c r="MNV80" s="79"/>
      <c r="MNW80" s="195"/>
      <c r="MNX80" s="96"/>
      <c r="MNY80" s="79"/>
      <c r="MNZ80" s="79"/>
      <c r="MOA80" s="79"/>
      <c r="MOB80" s="79"/>
      <c r="MOC80" s="60"/>
      <c r="MOD80" s="98"/>
      <c r="MOE80" s="97"/>
      <c r="MOF80" s="97"/>
      <c r="MOG80" s="97"/>
      <c r="MOH80" s="104"/>
      <c r="MOI80" s="97"/>
      <c r="MOJ80" s="97"/>
      <c r="MOK80" s="97"/>
      <c r="MOL80" s="145"/>
      <c r="MOM80" s="178"/>
      <c r="MON80" s="146"/>
      <c r="MOO80" s="98"/>
      <c r="MOP80" s="97"/>
      <c r="MOQ80" s="97"/>
      <c r="MOR80" s="97"/>
      <c r="MOS80" s="97"/>
      <c r="MOT80" s="79"/>
      <c r="MOU80" s="79"/>
      <c r="MOV80" s="195"/>
      <c r="MOW80" s="96"/>
      <c r="MOX80" s="79"/>
      <c r="MOY80" s="79"/>
      <c r="MOZ80" s="79"/>
      <c r="MPA80" s="79"/>
      <c r="MPB80" s="60"/>
      <c r="MPC80" s="98"/>
      <c r="MPD80" s="97"/>
      <c r="MPE80" s="97"/>
      <c r="MPF80" s="97"/>
      <c r="MPG80" s="104"/>
      <c r="MPH80" s="97"/>
      <c r="MPI80" s="97"/>
      <c r="MPJ80" s="97"/>
      <c r="MPK80" s="145"/>
      <c r="MPL80" s="178"/>
      <c r="MPM80" s="146"/>
      <c r="MPN80" s="98"/>
      <c r="MPO80" s="97"/>
      <c r="MPP80" s="97"/>
      <c r="MPQ80" s="97"/>
      <c r="MPR80" s="97"/>
      <c r="MPS80" s="79"/>
      <c r="MPT80" s="79"/>
      <c r="MPU80" s="195"/>
      <c r="MPV80" s="96"/>
      <c r="MPW80" s="79"/>
      <c r="MPX80" s="79"/>
      <c r="MPY80" s="79"/>
      <c r="MPZ80" s="79"/>
      <c r="MQA80" s="60"/>
      <c r="MQB80" s="98"/>
      <c r="MQC80" s="97"/>
      <c r="MQD80" s="97"/>
      <c r="MQE80" s="97"/>
      <c r="MQF80" s="104"/>
      <c r="MQG80" s="97"/>
      <c r="MQH80" s="97"/>
      <c r="MQI80" s="97"/>
      <c r="MQJ80" s="145"/>
      <c r="MQK80" s="178"/>
      <c r="MQL80" s="146"/>
      <c r="MQM80" s="98"/>
      <c r="MQN80" s="97"/>
      <c r="MQO80" s="97"/>
      <c r="MQP80" s="97"/>
      <c r="MQQ80" s="97"/>
      <c r="MQR80" s="79"/>
      <c r="MQS80" s="79"/>
      <c r="MQT80" s="195"/>
      <c r="MQU80" s="96"/>
      <c r="MQV80" s="79"/>
      <c r="MQW80" s="79"/>
      <c r="MQX80" s="79"/>
      <c r="MQY80" s="79"/>
      <c r="MQZ80" s="60"/>
      <c r="MRA80" s="98"/>
      <c r="MRB80" s="97"/>
      <c r="MRC80" s="97"/>
      <c r="MRD80" s="97"/>
      <c r="MRE80" s="104"/>
      <c r="MRF80" s="97"/>
      <c r="MRG80" s="97"/>
      <c r="MRH80" s="97"/>
      <c r="MRI80" s="145"/>
      <c r="MRJ80" s="178"/>
      <c r="MRK80" s="146"/>
      <c r="MRL80" s="98"/>
      <c r="MRM80" s="97"/>
      <c r="MRN80" s="97"/>
      <c r="MRO80" s="97"/>
      <c r="MRP80" s="97"/>
      <c r="MRQ80" s="79"/>
      <c r="MRR80" s="79"/>
      <c r="MRS80" s="195"/>
      <c r="MRT80" s="96"/>
      <c r="MRU80" s="79"/>
      <c r="MRV80" s="79"/>
      <c r="MRW80" s="79"/>
      <c r="MRX80" s="79"/>
      <c r="MRY80" s="60"/>
      <c r="MRZ80" s="98"/>
      <c r="MSA80" s="97"/>
      <c r="MSB80" s="97"/>
      <c r="MSC80" s="97"/>
      <c r="MSD80" s="104"/>
      <c r="MSE80" s="97"/>
      <c r="MSF80" s="97"/>
      <c r="MSG80" s="97"/>
      <c r="MSH80" s="145"/>
      <c r="MSI80" s="178"/>
      <c r="MSJ80" s="146"/>
      <c r="MSK80" s="98"/>
      <c r="MSL80" s="97"/>
      <c r="MSM80" s="97"/>
      <c r="MSN80" s="97"/>
      <c r="MSO80" s="97"/>
      <c r="MSP80" s="79"/>
      <c r="MSQ80" s="79"/>
      <c r="MSR80" s="195"/>
      <c r="MSS80" s="96"/>
      <c r="MST80" s="79"/>
      <c r="MSU80" s="79"/>
      <c r="MSV80" s="79"/>
      <c r="MSW80" s="79"/>
      <c r="MSX80" s="60"/>
      <c r="MSY80" s="98"/>
      <c r="MSZ80" s="97"/>
      <c r="MTA80" s="97"/>
      <c r="MTB80" s="97"/>
      <c r="MTC80" s="104"/>
      <c r="MTD80" s="97"/>
      <c r="MTE80" s="97"/>
      <c r="MTF80" s="97"/>
      <c r="MTG80" s="145"/>
      <c r="MTH80" s="178"/>
      <c r="MTI80" s="146"/>
      <c r="MTJ80" s="98"/>
      <c r="MTK80" s="97"/>
      <c r="MTL80" s="97"/>
      <c r="MTM80" s="97"/>
      <c r="MTN80" s="97"/>
      <c r="MTO80" s="79"/>
      <c r="MTP80" s="79"/>
      <c r="MTQ80" s="195"/>
      <c r="MTR80" s="96"/>
      <c r="MTS80" s="79"/>
      <c r="MTT80" s="79"/>
      <c r="MTU80" s="79"/>
      <c r="MTV80" s="79"/>
      <c r="MTW80" s="60"/>
      <c r="MTX80" s="98"/>
      <c r="MTY80" s="97"/>
      <c r="MTZ80" s="97"/>
      <c r="MUA80" s="97"/>
      <c r="MUB80" s="104"/>
      <c r="MUC80" s="97"/>
      <c r="MUD80" s="97"/>
      <c r="MUE80" s="97"/>
      <c r="MUF80" s="145"/>
      <c r="MUG80" s="178"/>
      <c r="MUH80" s="146"/>
      <c r="MUI80" s="98"/>
      <c r="MUJ80" s="97"/>
      <c r="MUK80" s="97"/>
      <c r="MUL80" s="97"/>
      <c r="MUM80" s="97"/>
      <c r="MUN80" s="79"/>
      <c r="MUO80" s="79"/>
      <c r="MUP80" s="195"/>
      <c r="MUQ80" s="96"/>
      <c r="MUR80" s="79"/>
      <c r="MUS80" s="79"/>
      <c r="MUT80" s="79"/>
      <c r="MUU80" s="79"/>
      <c r="MUV80" s="60"/>
      <c r="MUW80" s="98"/>
      <c r="MUX80" s="97"/>
      <c r="MUY80" s="97"/>
      <c r="MUZ80" s="97"/>
      <c r="MVA80" s="104"/>
      <c r="MVB80" s="97"/>
      <c r="MVC80" s="97"/>
      <c r="MVD80" s="97"/>
      <c r="MVE80" s="145"/>
      <c r="MVF80" s="178"/>
      <c r="MVG80" s="146"/>
      <c r="MVH80" s="98"/>
      <c r="MVI80" s="97"/>
      <c r="MVJ80" s="97"/>
      <c r="MVK80" s="97"/>
      <c r="MVL80" s="97"/>
      <c r="MVM80" s="79"/>
      <c r="MVN80" s="79"/>
      <c r="MVO80" s="195"/>
      <c r="MVP80" s="96"/>
      <c r="MVQ80" s="79"/>
      <c r="MVR80" s="79"/>
      <c r="MVS80" s="79"/>
      <c r="MVT80" s="79"/>
      <c r="MVU80" s="60"/>
      <c r="MVV80" s="98"/>
      <c r="MVW80" s="97"/>
      <c r="MVX80" s="97"/>
      <c r="MVY80" s="97"/>
      <c r="MVZ80" s="104"/>
      <c r="MWA80" s="97"/>
      <c r="MWB80" s="97"/>
      <c r="MWC80" s="97"/>
      <c r="MWD80" s="145"/>
      <c r="MWE80" s="178"/>
      <c r="MWF80" s="146"/>
      <c r="MWG80" s="98"/>
      <c r="MWH80" s="97"/>
      <c r="MWI80" s="97"/>
      <c r="MWJ80" s="97"/>
      <c r="MWK80" s="97"/>
      <c r="MWL80" s="79"/>
      <c r="MWM80" s="79"/>
      <c r="MWN80" s="195"/>
      <c r="MWO80" s="96"/>
      <c r="MWP80" s="79"/>
      <c r="MWQ80" s="79"/>
      <c r="MWR80" s="79"/>
      <c r="MWS80" s="79"/>
      <c r="MWT80" s="60"/>
      <c r="MWU80" s="98"/>
      <c r="MWV80" s="97"/>
      <c r="MWW80" s="97"/>
      <c r="MWX80" s="97"/>
      <c r="MWY80" s="104"/>
      <c r="MWZ80" s="97"/>
      <c r="MXA80" s="97"/>
      <c r="MXB80" s="97"/>
      <c r="MXC80" s="145"/>
      <c r="MXD80" s="178"/>
      <c r="MXE80" s="146"/>
      <c r="MXF80" s="98"/>
      <c r="MXG80" s="97"/>
      <c r="MXH80" s="97"/>
      <c r="MXI80" s="97"/>
      <c r="MXJ80" s="97"/>
      <c r="MXK80" s="79"/>
      <c r="MXL80" s="79"/>
      <c r="MXM80" s="195"/>
      <c r="MXN80" s="96"/>
      <c r="MXO80" s="79"/>
      <c r="MXP80" s="79"/>
      <c r="MXQ80" s="79"/>
      <c r="MXR80" s="79"/>
      <c r="MXS80" s="60"/>
      <c r="MXT80" s="98"/>
      <c r="MXU80" s="97"/>
      <c r="MXV80" s="97"/>
      <c r="MXW80" s="97"/>
      <c r="MXX80" s="104"/>
      <c r="MXY80" s="97"/>
      <c r="MXZ80" s="97"/>
      <c r="MYA80" s="97"/>
      <c r="MYB80" s="145"/>
      <c r="MYC80" s="178"/>
      <c r="MYD80" s="146"/>
      <c r="MYE80" s="98"/>
      <c r="MYF80" s="97"/>
      <c r="MYG80" s="97"/>
      <c r="MYH80" s="97"/>
      <c r="MYI80" s="97"/>
      <c r="MYJ80" s="79"/>
      <c r="MYK80" s="79"/>
      <c r="MYL80" s="195"/>
      <c r="MYM80" s="96"/>
      <c r="MYN80" s="79"/>
      <c r="MYO80" s="79"/>
      <c r="MYP80" s="79"/>
      <c r="MYQ80" s="79"/>
      <c r="MYR80" s="60"/>
      <c r="MYS80" s="98"/>
      <c r="MYT80" s="97"/>
      <c r="MYU80" s="97"/>
      <c r="MYV80" s="97"/>
      <c r="MYW80" s="104"/>
      <c r="MYX80" s="97"/>
      <c r="MYY80" s="97"/>
      <c r="MYZ80" s="97"/>
      <c r="MZA80" s="145"/>
      <c r="MZB80" s="178"/>
      <c r="MZC80" s="146"/>
      <c r="MZD80" s="98"/>
      <c r="MZE80" s="97"/>
      <c r="MZF80" s="97"/>
      <c r="MZG80" s="97"/>
      <c r="MZH80" s="97"/>
      <c r="MZI80" s="79"/>
      <c r="MZJ80" s="79"/>
      <c r="MZK80" s="195"/>
      <c r="MZL80" s="96"/>
      <c r="MZM80" s="79"/>
      <c r="MZN80" s="79"/>
      <c r="MZO80" s="79"/>
      <c r="MZP80" s="79"/>
      <c r="MZQ80" s="60"/>
      <c r="MZR80" s="98"/>
      <c r="MZS80" s="97"/>
      <c r="MZT80" s="97"/>
      <c r="MZU80" s="97"/>
      <c r="MZV80" s="104"/>
      <c r="MZW80" s="97"/>
      <c r="MZX80" s="97"/>
      <c r="MZY80" s="97"/>
      <c r="MZZ80" s="145"/>
      <c r="NAA80" s="178"/>
      <c r="NAB80" s="146"/>
      <c r="NAC80" s="98"/>
      <c r="NAD80" s="97"/>
      <c r="NAE80" s="97"/>
      <c r="NAF80" s="97"/>
      <c r="NAG80" s="97"/>
      <c r="NAH80" s="79"/>
      <c r="NAI80" s="79"/>
      <c r="NAJ80" s="195"/>
      <c r="NAK80" s="96"/>
      <c r="NAL80" s="79"/>
      <c r="NAM80" s="79"/>
      <c r="NAN80" s="79"/>
      <c r="NAO80" s="79"/>
      <c r="NAP80" s="60"/>
      <c r="NAQ80" s="98"/>
      <c r="NAR80" s="97"/>
      <c r="NAS80" s="97"/>
      <c r="NAT80" s="97"/>
      <c r="NAU80" s="104"/>
      <c r="NAV80" s="97"/>
      <c r="NAW80" s="97"/>
      <c r="NAX80" s="97"/>
      <c r="NAY80" s="145"/>
      <c r="NAZ80" s="178"/>
      <c r="NBA80" s="146"/>
      <c r="NBB80" s="98"/>
      <c r="NBC80" s="97"/>
      <c r="NBD80" s="97"/>
      <c r="NBE80" s="97"/>
      <c r="NBF80" s="97"/>
      <c r="NBG80" s="79"/>
      <c r="NBH80" s="79"/>
      <c r="NBI80" s="195"/>
      <c r="NBJ80" s="96"/>
      <c r="NBK80" s="79"/>
      <c r="NBL80" s="79"/>
      <c r="NBM80" s="79"/>
      <c r="NBN80" s="79"/>
      <c r="NBO80" s="60"/>
      <c r="NBP80" s="98"/>
      <c r="NBQ80" s="97"/>
      <c r="NBR80" s="97"/>
      <c r="NBS80" s="97"/>
      <c r="NBT80" s="104"/>
      <c r="NBU80" s="97"/>
      <c r="NBV80" s="97"/>
      <c r="NBW80" s="97"/>
      <c r="NBX80" s="145"/>
      <c r="NBY80" s="178"/>
      <c r="NBZ80" s="146"/>
      <c r="NCA80" s="98"/>
      <c r="NCB80" s="97"/>
      <c r="NCC80" s="97"/>
      <c r="NCD80" s="97"/>
      <c r="NCE80" s="97"/>
      <c r="NCF80" s="79"/>
      <c r="NCG80" s="79"/>
      <c r="NCH80" s="195"/>
      <c r="NCI80" s="96"/>
      <c r="NCJ80" s="79"/>
      <c r="NCK80" s="79"/>
      <c r="NCL80" s="79"/>
      <c r="NCM80" s="79"/>
      <c r="NCN80" s="60"/>
      <c r="NCO80" s="98"/>
      <c r="NCP80" s="97"/>
      <c r="NCQ80" s="97"/>
      <c r="NCR80" s="97"/>
      <c r="NCS80" s="104"/>
      <c r="NCT80" s="97"/>
      <c r="NCU80" s="97"/>
      <c r="NCV80" s="97"/>
      <c r="NCW80" s="145"/>
      <c r="NCX80" s="178"/>
      <c r="NCY80" s="146"/>
      <c r="NCZ80" s="98"/>
      <c r="NDA80" s="97"/>
      <c r="NDB80" s="97"/>
      <c r="NDC80" s="97"/>
      <c r="NDD80" s="97"/>
      <c r="NDE80" s="79"/>
      <c r="NDF80" s="79"/>
      <c r="NDG80" s="195"/>
      <c r="NDH80" s="96"/>
      <c r="NDI80" s="79"/>
      <c r="NDJ80" s="79"/>
      <c r="NDK80" s="79"/>
      <c r="NDL80" s="79"/>
      <c r="NDM80" s="60"/>
      <c r="NDN80" s="98"/>
      <c r="NDO80" s="97"/>
      <c r="NDP80" s="97"/>
      <c r="NDQ80" s="97"/>
      <c r="NDR80" s="104"/>
      <c r="NDS80" s="97"/>
      <c r="NDT80" s="97"/>
      <c r="NDU80" s="97"/>
      <c r="NDV80" s="145"/>
      <c r="NDW80" s="178"/>
      <c r="NDX80" s="146"/>
      <c r="NDY80" s="98"/>
      <c r="NDZ80" s="97"/>
      <c r="NEA80" s="97"/>
      <c r="NEB80" s="97"/>
      <c r="NEC80" s="97"/>
      <c r="NED80" s="79"/>
      <c r="NEE80" s="79"/>
      <c r="NEF80" s="195"/>
      <c r="NEG80" s="96"/>
      <c r="NEH80" s="79"/>
      <c r="NEI80" s="79"/>
      <c r="NEJ80" s="79"/>
      <c r="NEK80" s="79"/>
      <c r="NEL80" s="60"/>
      <c r="NEM80" s="98"/>
      <c r="NEN80" s="97"/>
      <c r="NEO80" s="97"/>
      <c r="NEP80" s="97"/>
      <c r="NEQ80" s="104"/>
      <c r="NER80" s="97"/>
      <c r="NES80" s="97"/>
      <c r="NET80" s="97"/>
      <c r="NEU80" s="145"/>
      <c r="NEV80" s="178"/>
      <c r="NEW80" s="146"/>
      <c r="NEX80" s="98"/>
      <c r="NEY80" s="97"/>
      <c r="NEZ80" s="97"/>
      <c r="NFA80" s="97"/>
      <c r="NFB80" s="97"/>
      <c r="NFC80" s="79"/>
      <c r="NFD80" s="79"/>
      <c r="NFE80" s="195"/>
      <c r="NFF80" s="96"/>
      <c r="NFG80" s="79"/>
      <c r="NFH80" s="79"/>
      <c r="NFI80" s="79"/>
      <c r="NFJ80" s="79"/>
      <c r="NFK80" s="60"/>
      <c r="NFL80" s="98"/>
      <c r="NFM80" s="97"/>
      <c r="NFN80" s="97"/>
      <c r="NFO80" s="97"/>
      <c r="NFP80" s="104"/>
      <c r="NFQ80" s="97"/>
      <c r="NFR80" s="97"/>
      <c r="NFS80" s="97"/>
      <c r="NFT80" s="145"/>
      <c r="NFU80" s="178"/>
      <c r="NFV80" s="146"/>
      <c r="NFW80" s="98"/>
      <c r="NFX80" s="97"/>
      <c r="NFY80" s="97"/>
      <c r="NFZ80" s="97"/>
      <c r="NGA80" s="97"/>
      <c r="NGB80" s="79"/>
      <c r="NGC80" s="79"/>
      <c r="NGD80" s="195"/>
      <c r="NGE80" s="96"/>
      <c r="NGF80" s="79"/>
      <c r="NGG80" s="79"/>
      <c r="NGH80" s="79"/>
      <c r="NGI80" s="79"/>
      <c r="NGJ80" s="60"/>
      <c r="NGK80" s="98"/>
      <c r="NGL80" s="97"/>
      <c r="NGM80" s="97"/>
      <c r="NGN80" s="97"/>
      <c r="NGO80" s="104"/>
      <c r="NGP80" s="97"/>
      <c r="NGQ80" s="97"/>
      <c r="NGR80" s="97"/>
      <c r="NGS80" s="145"/>
      <c r="NGT80" s="178"/>
      <c r="NGU80" s="146"/>
      <c r="NGV80" s="98"/>
      <c r="NGW80" s="97"/>
      <c r="NGX80" s="97"/>
      <c r="NGY80" s="97"/>
      <c r="NGZ80" s="97"/>
      <c r="NHA80" s="79"/>
      <c r="NHB80" s="79"/>
      <c r="NHC80" s="195"/>
      <c r="NHD80" s="96"/>
      <c r="NHE80" s="79"/>
      <c r="NHF80" s="79"/>
      <c r="NHG80" s="79"/>
      <c r="NHH80" s="79"/>
      <c r="NHI80" s="60"/>
      <c r="NHJ80" s="98"/>
      <c r="NHK80" s="97"/>
      <c r="NHL80" s="97"/>
      <c r="NHM80" s="97"/>
      <c r="NHN80" s="104"/>
      <c r="NHO80" s="97"/>
      <c r="NHP80" s="97"/>
      <c r="NHQ80" s="97"/>
      <c r="NHR80" s="145"/>
      <c r="NHS80" s="178"/>
      <c r="NHT80" s="146"/>
      <c r="NHU80" s="98"/>
      <c r="NHV80" s="97"/>
      <c r="NHW80" s="97"/>
      <c r="NHX80" s="97"/>
      <c r="NHY80" s="97"/>
      <c r="NHZ80" s="79"/>
      <c r="NIA80" s="79"/>
      <c r="NIB80" s="195"/>
      <c r="NIC80" s="96"/>
      <c r="NID80" s="79"/>
      <c r="NIE80" s="79"/>
      <c r="NIF80" s="79"/>
      <c r="NIG80" s="79"/>
      <c r="NIH80" s="60"/>
      <c r="NII80" s="98"/>
      <c r="NIJ80" s="97"/>
      <c r="NIK80" s="97"/>
      <c r="NIL80" s="97"/>
      <c r="NIM80" s="104"/>
      <c r="NIN80" s="97"/>
      <c r="NIO80" s="97"/>
      <c r="NIP80" s="97"/>
      <c r="NIQ80" s="145"/>
      <c r="NIR80" s="178"/>
      <c r="NIS80" s="146"/>
      <c r="NIT80" s="98"/>
      <c r="NIU80" s="97"/>
      <c r="NIV80" s="97"/>
      <c r="NIW80" s="97"/>
      <c r="NIX80" s="97"/>
      <c r="NIY80" s="79"/>
      <c r="NIZ80" s="79"/>
      <c r="NJA80" s="195"/>
      <c r="NJB80" s="96"/>
      <c r="NJC80" s="79"/>
      <c r="NJD80" s="79"/>
      <c r="NJE80" s="79"/>
      <c r="NJF80" s="79"/>
      <c r="NJG80" s="60"/>
      <c r="NJH80" s="98"/>
      <c r="NJI80" s="97"/>
      <c r="NJJ80" s="97"/>
      <c r="NJK80" s="97"/>
      <c r="NJL80" s="104"/>
      <c r="NJM80" s="97"/>
      <c r="NJN80" s="97"/>
      <c r="NJO80" s="97"/>
      <c r="NJP80" s="145"/>
      <c r="NJQ80" s="178"/>
      <c r="NJR80" s="146"/>
      <c r="NJS80" s="98"/>
      <c r="NJT80" s="97"/>
      <c r="NJU80" s="97"/>
      <c r="NJV80" s="97"/>
      <c r="NJW80" s="97"/>
      <c r="NJX80" s="79"/>
      <c r="NJY80" s="79"/>
      <c r="NJZ80" s="195"/>
      <c r="NKA80" s="96"/>
      <c r="NKB80" s="79"/>
      <c r="NKC80" s="79"/>
      <c r="NKD80" s="79"/>
      <c r="NKE80" s="79"/>
      <c r="NKF80" s="60"/>
      <c r="NKG80" s="98"/>
      <c r="NKH80" s="97"/>
      <c r="NKI80" s="97"/>
      <c r="NKJ80" s="97"/>
      <c r="NKK80" s="104"/>
      <c r="NKL80" s="97"/>
      <c r="NKM80" s="97"/>
      <c r="NKN80" s="97"/>
      <c r="NKO80" s="145"/>
      <c r="NKP80" s="178"/>
      <c r="NKQ80" s="146"/>
      <c r="NKR80" s="98"/>
      <c r="NKS80" s="97"/>
      <c r="NKT80" s="97"/>
      <c r="NKU80" s="97"/>
      <c r="NKV80" s="97"/>
      <c r="NKW80" s="79"/>
      <c r="NKX80" s="79"/>
      <c r="NKY80" s="195"/>
      <c r="NKZ80" s="96"/>
      <c r="NLA80" s="79"/>
      <c r="NLB80" s="79"/>
      <c r="NLC80" s="79"/>
      <c r="NLD80" s="79"/>
      <c r="NLE80" s="60"/>
      <c r="NLF80" s="98"/>
      <c r="NLG80" s="97"/>
      <c r="NLH80" s="97"/>
      <c r="NLI80" s="97"/>
      <c r="NLJ80" s="104"/>
      <c r="NLK80" s="97"/>
      <c r="NLL80" s="97"/>
      <c r="NLM80" s="97"/>
      <c r="NLN80" s="145"/>
      <c r="NLO80" s="178"/>
      <c r="NLP80" s="146"/>
      <c r="NLQ80" s="98"/>
      <c r="NLR80" s="97"/>
      <c r="NLS80" s="97"/>
      <c r="NLT80" s="97"/>
      <c r="NLU80" s="97"/>
      <c r="NLV80" s="79"/>
      <c r="NLW80" s="79"/>
      <c r="NLX80" s="195"/>
      <c r="NLY80" s="96"/>
      <c r="NLZ80" s="79"/>
      <c r="NMA80" s="79"/>
      <c r="NMB80" s="79"/>
      <c r="NMC80" s="79"/>
      <c r="NMD80" s="60"/>
      <c r="NME80" s="98"/>
      <c r="NMF80" s="97"/>
      <c r="NMG80" s="97"/>
      <c r="NMH80" s="97"/>
      <c r="NMI80" s="104"/>
      <c r="NMJ80" s="97"/>
      <c r="NMK80" s="97"/>
      <c r="NML80" s="97"/>
      <c r="NMM80" s="145"/>
      <c r="NMN80" s="178"/>
      <c r="NMO80" s="146"/>
      <c r="NMP80" s="98"/>
      <c r="NMQ80" s="97"/>
      <c r="NMR80" s="97"/>
      <c r="NMS80" s="97"/>
      <c r="NMT80" s="97"/>
      <c r="NMU80" s="79"/>
      <c r="NMV80" s="79"/>
      <c r="NMW80" s="195"/>
      <c r="NMX80" s="96"/>
      <c r="NMY80" s="79"/>
      <c r="NMZ80" s="79"/>
      <c r="NNA80" s="79"/>
      <c r="NNB80" s="79"/>
      <c r="NNC80" s="60"/>
      <c r="NND80" s="98"/>
      <c r="NNE80" s="97"/>
      <c r="NNF80" s="97"/>
      <c r="NNG80" s="97"/>
      <c r="NNH80" s="104"/>
      <c r="NNI80" s="97"/>
      <c r="NNJ80" s="97"/>
      <c r="NNK80" s="97"/>
      <c r="NNL80" s="145"/>
      <c r="NNM80" s="178"/>
      <c r="NNN80" s="146"/>
      <c r="NNO80" s="98"/>
      <c r="NNP80" s="97"/>
      <c r="NNQ80" s="97"/>
      <c r="NNR80" s="97"/>
      <c r="NNS80" s="97"/>
      <c r="NNT80" s="79"/>
      <c r="NNU80" s="79"/>
      <c r="NNV80" s="195"/>
      <c r="NNW80" s="96"/>
      <c r="NNX80" s="79"/>
      <c r="NNY80" s="79"/>
      <c r="NNZ80" s="79"/>
      <c r="NOA80" s="79"/>
      <c r="NOB80" s="60"/>
      <c r="NOC80" s="98"/>
      <c r="NOD80" s="97"/>
      <c r="NOE80" s="97"/>
      <c r="NOF80" s="97"/>
      <c r="NOG80" s="104"/>
      <c r="NOH80" s="97"/>
      <c r="NOI80" s="97"/>
      <c r="NOJ80" s="97"/>
      <c r="NOK80" s="145"/>
      <c r="NOL80" s="178"/>
      <c r="NOM80" s="146"/>
      <c r="NON80" s="98"/>
      <c r="NOO80" s="97"/>
      <c r="NOP80" s="97"/>
      <c r="NOQ80" s="97"/>
      <c r="NOR80" s="97"/>
      <c r="NOS80" s="79"/>
      <c r="NOT80" s="79"/>
      <c r="NOU80" s="195"/>
      <c r="NOV80" s="96"/>
      <c r="NOW80" s="79"/>
      <c r="NOX80" s="79"/>
      <c r="NOY80" s="79"/>
      <c r="NOZ80" s="79"/>
      <c r="NPA80" s="60"/>
      <c r="NPB80" s="98"/>
      <c r="NPC80" s="97"/>
      <c r="NPD80" s="97"/>
      <c r="NPE80" s="97"/>
      <c r="NPF80" s="104"/>
      <c r="NPG80" s="97"/>
      <c r="NPH80" s="97"/>
      <c r="NPI80" s="97"/>
      <c r="NPJ80" s="145"/>
      <c r="NPK80" s="178"/>
      <c r="NPL80" s="146"/>
      <c r="NPM80" s="98"/>
      <c r="NPN80" s="97"/>
      <c r="NPO80" s="97"/>
      <c r="NPP80" s="97"/>
      <c r="NPQ80" s="97"/>
      <c r="NPR80" s="79"/>
      <c r="NPS80" s="79"/>
      <c r="NPT80" s="195"/>
      <c r="NPU80" s="96"/>
      <c r="NPV80" s="79"/>
      <c r="NPW80" s="79"/>
      <c r="NPX80" s="79"/>
      <c r="NPY80" s="79"/>
      <c r="NPZ80" s="60"/>
      <c r="NQA80" s="98"/>
      <c r="NQB80" s="97"/>
      <c r="NQC80" s="97"/>
      <c r="NQD80" s="97"/>
      <c r="NQE80" s="104"/>
      <c r="NQF80" s="97"/>
      <c r="NQG80" s="97"/>
      <c r="NQH80" s="97"/>
      <c r="NQI80" s="145"/>
      <c r="NQJ80" s="178"/>
      <c r="NQK80" s="146"/>
      <c r="NQL80" s="98"/>
      <c r="NQM80" s="97"/>
      <c r="NQN80" s="97"/>
      <c r="NQO80" s="97"/>
      <c r="NQP80" s="97"/>
      <c r="NQQ80" s="79"/>
      <c r="NQR80" s="79"/>
      <c r="NQS80" s="195"/>
      <c r="NQT80" s="96"/>
      <c r="NQU80" s="79"/>
      <c r="NQV80" s="79"/>
      <c r="NQW80" s="79"/>
      <c r="NQX80" s="79"/>
      <c r="NQY80" s="60"/>
      <c r="NQZ80" s="98"/>
      <c r="NRA80" s="97"/>
      <c r="NRB80" s="97"/>
      <c r="NRC80" s="97"/>
      <c r="NRD80" s="104"/>
      <c r="NRE80" s="97"/>
      <c r="NRF80" s="97"/>
      <c r="NRG80" s="97"/>
      <c r="NRH80" s="145"/>
      <c r="NRI80" s="178"/>
      <c r="NRJ80" s="146"/>
      <c r="NRK80" s="98"/>
      <c r="NRL80" s="97"/>
      <c r="NRM80" s="97"/>
      <c r="NRN80" s="97"/>
      <c r="NRO80" s="97"/>
      <c r="NRP80" s="79"/>
      <c r="NRQ80" s="79"/>
      <c r="NRR80" s="195"/>
      <c r="NRS80" s="96"/>
      <c r="NRT80" s="79"/>
      <c r="NRU80" s="79"/>
      <c r="NRV80" s="79"/>
      <c r="NRW80" s="79"/>
      <c r="NRX80" s="60"/>
      <c r="NRY80" s="98"/>
      <c r="NRZ80" s="97"/>
      <c r="NSA80" s="97"/>
      <c r="NSB80" s="97"/>
      <c r="NSC80" s="104"/>
      <c r="NSD80" s="97"/>
      <c r="NSE80" s="97"/>
      <c r="NSF80" s="97"/>
      <c r="NSG80" s="145"/>
      <c r="NSH80" s="178"/>
      <c r="NSI80" s="146"/>
      <c r="NSJ80" s="98"/>
      <c r="NSK80" s="97"/>
      <c r="NSL80" s="97"/>
      <c r="NSM80" s="97"/>
      <c r="NSN80" s="97"/>
      <c r="NSO80" s="79"/>
      <c r="NSP80" s="79"/>
      <c r="NSQ80" s="195"/>
      <c r="NSR80" s="96"/>
      <c r="NSS80" s="79"/>
      <c r="NST80" s="79"/>
      <c r="NSU80" s="79"/>
      <c r="NSV80" s="79"/>
      <c r="NSW80" s="60"/>
      <c r="NSX80" s="98"/>
      <c r="NSY80" s="97"/>
      <c r="NSZ80" s="97"/>
      <c r="NTA80" s="97"/>
      <c r="NTB80" s="104"/>
      <c r="NTC80" s="97"/>
      <c r="NTD80" s="97"/>
      <c r="NTE80" s="97"/>
      <c r="NTF80" s="145"/>
      <c r="NTG80" s="178"/>
      <c r="NTH80" s="146"/>
      <c r="NTI80" s="98"/>
      <c r="NTJ80" s="97"/>
      <c r="NTK80" s="97"/>
      <c r="NTL80" s="97"/>
      <c r="NTM80" s="97"/>
      <c r="NTN80" s="79"/>
      <c r="NTO80" s="79"/>
      <c r="NTP80" s="195"/>
      <c r="NTQ80" s="96"/>
      <c r="NTR80" s="79"/>
      <c r="NTS80" s="79"/>
      <c r="NTT80" s="79"/>
      <c r="NTU80" s="79"/>
      <c r="NTV80" s="60"/>
      <c r="NTW80" s="98"/>
      <c r="NTX80" s="97"/>
      <c r="NTY80" s="97"/>
      <c r="NTZ80" s="97"/>
      <c r="NUA80" s="104"/>
      <c r="NUB80" s="97"/>
      <c r="NUC80" s="97"/>
      <c r="NUD80" s="97"/>
      <c r="NUE80" s="145"/>
      <c r="NUF80" s="178"/>
      <c r="NUG80" s="146"/>
      <c r="NUH80" s="98"/>
      <c r="NUI80" s="97"/>
      <c r="NUJ80" s="97"/>
      <c r="NUK80" s="97"/>
      <c r="NUL80" s="97"/>
      <c r="NUM80" s="79"/>
      <c r="NUN80" s="79"/>
      <c r="NUO80" s="195"/>
      <c r="NUP80" s="96"/>
      <c r="NUQ80" s="79"/>
      <c r="NUR80" s="79"/>
      <c r="NUS80" s="79"/>
      <c r="NUT80" s="79"/>
      <c r="NUU80" s="60"/>
      <c r="NUV80" s="98"/>
      <c r="NUW80" s="97"/>
      <c r="NUX80" s="97"/>
      <c r="NUY80" s="97"/>
      <c r="NUZ80" s="104"/>
      <c r="NVA80" s="97"/>
      <c r="NVB80" s="97"/>
      <c r="NVC80" s="97"/>
      <c r="NVD80" s="145"/>
      <c r="NVE80" s="178"/>
      <c r="NVF80" s="146"/>
      <c r="NVG80" s="98"/>
      <c r="NVH80" s="97"/>
      <c r="NVI80" s="97"/>
      <c r="NVJ80" s="97"/>
      <c r="NVK80" s="97"/>
      <c r="NVL80" s="79"/>
      <c r="NVM80" s="79"/>
      <c r="NVN80" s="195"/>
      <c r="NVO80" s="96"/>
      <c r="NVP80" s="79"/>
      <c r="NVQ80" s="79"/>
      <c r="NVR80" s="79"/>
      <c r="NVS80" s="79"/>
      <c r="NVT80" s="60"/>
      <c r="NVU80" s="98"/>
      <c r="NVV80" s="97"/>
      <c r="NVW80" s="97"/>
      <c r="NVX80" s="97"/>
      <c r="NVY80" s="104"/>
      <c r="NVZ80" s="97"/>
      <c r="NWA80" s="97"/>
      <c r="NWB80" s="97"/>
      <c r="NWC80" s="145"/>
      <c r="NWD80" s="178"/>
      <c r="NWE80" s="146"/>
      <c r="NWF80" s="98"/>
      <c r="NWG80" s="97"/>
      <c r="NWH80" s="97"/>
      <c r="NWI80" s="97"/>
      <c r="NWJ80" s="97"/>
      <c r="NWK80" s="79"/>
      <c r="NWL80" s="79"/>
      <c r="NWM80" s="195"/>
      <c r="NWN80" s="96"/>
      <c r="NWO80" s="79"/>
      <c r="NWP80" s="79"/>
      <c r="NWQ80" s="79"/>
      <c r="NWR80" s="79"/>
      <c r="NWS80" s="60"/>
      <c r="NWT80" s="98"/>
      <c r="NWU80" s="97"/>
      <c r="NWV80" s="97"/>
      <c r="NWW80" s="97"/>
      <c r="NWX80" s="104"/>
      <c r="NWY80" s="97"/>
      <c r="NWZ80" s="97"/>
      <c r="NXA80" s="97"/>
      <c r="NXB80" s="145"/>
      <c r="NXC80" s="178"/>
      <c r="NXD80" s="146"/>
      <c r="NXE80" s="98"/>
      <c r="NXF80" s="97"/>
      <c r="NXG80" s="97"/>
      <c r="NXH80" s="97"/>
      <c r="NXI80" s="97"/>
      <c r="NXJ80" s="79"/>
      <c r="NXK80" s="79"/>
      <c r="NXL80" s="195"/>
      <c r="NXM80" s="96"/>
      <c r="NXN80" s="79"/>
      <c r="NXO80" s="79"/>
      <c r="NXP80" s="79"/>
      <c r="NXQ80" s="79"/>
      <c r="NXR80" s="60"/>
      <c r="NXS80" s="98"/>
      <c r="NXT80" s="97"/>
      <c r="NXU80" s="97"/>
      <c r="NXV80" s="97"/>
      <c r="NXW80" s="104"/>
      <c r="NXX80" s="97"/>
      <c r="NXY80" s="97"/>
      <c r="NXZ80" s="97"/>
      <c r="NYA80" s="145"/>
      <c r="NYB80" s="178"/>
      <c r="NYC80" s="146"/>
      <c r="NYD80" s="98"/>
      <c r="NYE80" s="97"/>
      <c r="NYF80" s="97"/>
      <c r="NYG80" s="97"/>
      <c r="NYH80" s="97"/>
      <c r="NYI80" s="79"/>
      <c r="NYJ80" s="79"/>
      <c r="NYK80" s="195"/>
      <c r="NYL80" s="96"/>
      <c r="NYM80" s="79"/>
      <c r="NYN80" s="79"/>
      <c r="NYO80" s="79"/>
      <c r="NYP80" s="79"/>
      <c r="NYQ80" s="60"/>
      <c r="NYR80" s="98"/>
      <c r="NYS80" s="97"/>
      <c r="NYT80" s="97"/>
      <c r="NYU80" s="97"/>
      <c r="NYV80" s="104"/>
      <c r="NYW80" s="97"/>
      <c r="NYX80" s="97"/>
      <c r="NYY80" s="97"/>
      <c r="NYZ80" s="145"/>
      <c r="NZA80" s="178"/>
      <c r="NZB80" s="146"/>
      <c r="NZC80" s="98"/>
      <c r="NZD80" s="97"/>
      <c r="NZE80" s="97"/>
      <c r="NZF80" s="97"/>
      <c r="NZG80" s="97"/>
      <c r="NZH80" s="79"/>
      <c r="NZI80" s="79"/>
      <c r="NZJ80" s="195"/>
      <c r="NZK80" s="96"/>
      <c r="NZL80" s="79"/>
      <c r="NZM80" s="79"/>
      <c r="NZN80" s="79"/>
      <c r="NZO80" s="79"/>
      <c r="NZP80" s="60"/>
      <c r="NZQ80" s="98"/>
      <c r="NZR80" s="97"/>
      <c r="NZS80" s="97"/>
      <c r="NZT80" s="97"/>
      <c r="NZU80" s="104"/>
      <c r="NZV80" s="97"/>
      <c r="NZW80" s="97"/>
      <c r="NZX80" s="97"/>
      <c r="NZY80" s="145"/>
      <c r="NZZ80" s="178"/>
      <c r="OAA80" s="146"/>
      <c r="OAB80" s="98"/>
      <c r="OAC80" s="97"/>
      <c r="OAD80" s="97"/>
      <c r="OAE80" s="97"/>
      <c r="OAF80" s="97"/>
      <c r="OAG80" s="79"/>
      <c r="OAH80" s="79"/>
      <c r="OAI80" s="195"/>
      <c r="OAJ80" s="96"/>
      <c r="OAK80" s="79"/>
      <c r="OAL80" s="79"/>
      <c r="OAM80" s="79"/>
      <c r="OAN80" s="79"/>
      <c r="OAO80" s="60"/>
      <c r="OAP80" s="98"/>
      <c r="OAQ80" s="97"/>
      <c r="OAR80" s="97"/>
      <c r="OAS80" s="97"/>
      <c r="OAT80" s="104"/>
      <c r="OAU80" s="97"/>
      <c r="OAV80" s="97"/>
      <c r="OAW80" s="97"/>
      <c r="OAX80" s="145"/>
      <c r="OAY80" s="178"/>
      <c r="OAZ80" s="146"/>
      <c r="OBA80" s="98"/>
      <c r="OBB80" s="97"/>
      <c r="OBC80" s="97"/>
      <c r="OBD80" s="97"/>
      <c r="OBE80" s="97"/>
      <c r="OBF80" s="79"/>
      <c r="OBG80" s="79"/>
      <c r="OBH80" s="195"/>
      <c r="OBI80" s="96"/>
      <c r="OBJ80" s="79"/>
      <c r="OBK80" s="79"/>
      <c r="OBL80" s="79"/>
      <c r="OBM80" s="79"/>
      <c r="OBN80" s="60"/>
      <c r="OBO80" s="98"/>
      <c r="OBP80" s="97"/>
      <c r="OBQ80" s="97"/>
      <c r="OBR80" s="97"/>
      <c r="OBS80" s="104"/>
      <c r="OBT80" s="97"/>
      <c r="OBU80" s="97"/>
      <c r="OBV80" s="97"/>
      <c r="OBW80" s="145"/>
      <c r="OBX80" s="178"/>
      <c r="OBY80" s="146"/>
      <c r="OBZ80" s="98"/>
      <c r="OCA80" s="97"/>
      <c r="OCB80" s="97"/>
      <c r="OCC80" s="97"/>
      <c r="OCD80" s="97"/>
      <c r="OCE80" s="79"/>
      <c r="OCF80" s="79"/>
      <c r="OCG80" s="195"/>
      <c r="OCH80" s="96"/>
      <c r="OCI80" s="79"/>
      <c r="OCJ80" s="79"/>
      <c r="OCK80" s="79"/>
      <c r="OCL80" s="79"/>
      <c r="OCM80" s="60"/>
      <c r="OCN80" s="98"/>
      <c r="OCO80" s="97"/>
      <c r="OCP80" s="97"/>
      <c r="OCQ80" s="97"/>
      <c r="OCR80" s="104"/>
      <c r="OCS80" s="97"/>
      <c r="OCT80" s="97"/>
      <c r="OCU80" s="97"/>
      <c r="OCV80" s="145"/>
      <c r="OCW80" s="178"/>
      <c r="OCX80" s="146"/>
      <c r="OCY80" s="98"/>
      <c r="OCZ80" s="97"/>
      <c r="ODA80" s="97"/>
      <c r="ODB80" s="97"/>
      <c r="ODC80" s="97"/>
      <c r="ODD80" s="79"/>
      <c r="ODE80" s="79"/>
      <c r="ODF80" s="195"/>
      <c r="ODG80" s="96"/>
      <c r="ODH80" s="79"/>
      <c r="ODI80" s="79"/>
      <c r="ODJ80" s="79"/>
      <c r="ODK80" s="79"/>
      <c r="ODL80" s="60"/>
      <c r="ODM80" s="98"/>
      <c r="ODN80" s="97"/>
      <c r="ODO80" s="97"/>
      <c r="ODP80" s="97"/>
      <c r="ODQ80" s="104"/>
      <c r="ODR80" s="97"/>
      <c r="ODS80" s="97"/>
      <c r="ODT80" s="97"/>
      <c r="ODU80" s="145"/>
      <c r="ODV80" s="178"/>
      <c r="ODW80" s="146"/>
      <c r="ODX80" s="98"/>
      <c r="ODY80" s="97"/>
      <c r="ODZ80" s="97"/>
      <c r="OEA80" s="97"/>
      <c r="OEB80" s="97"/>
      <c r="OEC80" s="79"/>
      <c r="OED80" s="79"/>
      <c r="OEE80" s="195"/>
      <c r="OEF80" s="96"/>
      <c r="OEG80" s="79"/>
      <c r="OEH80" s="79"/>
      <c r="OEI80" s="79"/>
      <c r="OEJ80" s="79"/>
      <c r="OEK80" s="60"/>
      <c r="OEL80" s="98"/>
      <c r="OEM80" s="97"/>
      <c r="OEN80" s="97"/>
      <c r="OEO80" s="97"/>
      <c r="OEP80" s="104"/>
      <c r="OEQ80" s="97"/>
      <c r="OER80" s="97"/>
      <c r="OES80" s="97"/>
      <c r="OET80" s="145"/>
      <c r="OEU80" s="178"/>
      <c r="OEV80" s="146"/>
      <c r="OEW80" s="98"/>
      <c r="OEX80" s="97"/>
      <c r="OEY80" s="97"/>
      <c r="OEZ80" s="97"/>
      <c r="OFA80" s="97"/>
      <c r="OFB80" s="79"/>
      <c r="OFC80" s="79"/>
      <c r="OFD80" s="195"/>
      <c r="OFE80" s="96"/>
      <c r="OFF80" s="79"/>
      <c r="OFG80" s="79"/>
      <c r="OFH80" s="79"/>
      <c r="OFI80" s="79"/>
      <c r="OFJ80" s="60"/>
      <c r="OFK80" s="98"/>
      <c r="OFL80" s="97"/>
      <c r="OFM80" s="97"/>
      <c r="OFN80" s="97"/>
      <c r="OFO80" s="104"/>
      <c r="OFP80" s="97"/>
      <c r="OFQ80" s="97"/>
      <c r="OFR80" s="97"/>
      <c r="OFS80" s="145"/>
      <c r="OFT80" s="178"/>
      <c r="OFU80" s="146"/>
      <c r="OFV80" s="98"/>
      <c r="OFW80" s="97"/>
      <c r="OFX80" s="97"/>
      <c r="OFY80" s="97"/>
      <c r="OFZ80" s="97"/>
      <c r="OGA80" s="79"/>
      <c r="OGB80" s="79"/>
      <c r="OGC80" s="195"/>
      <c r="OGD80" s="96"/>
      <c r="OGE80" s="79"/>
      <c r="OGF80" s="79"/>
      <c r="OGG80" s="79"/>
      <c r="OGH80" s="79"/>
      <c r="OGI80" s="60"/>
      <c r="OGJ80" s="98"/>
      <c r="OGK80" s="97"/>
      <c r="OGL80" s="97"/>
      <c r="OGM80" s="97"/>
      <c r="OGN80" s="104"/>
      <c r="OGO80" s="97"/>
      <c r="OGP80" s="97"/>
      <c r="OGQ80" s="97"/>
      <c r="OGR80" s="145"/>
      <c r="OGS80" s="178"/>
      <c r="OGT80" s="146"/>
      <c r="OGU80" s="98"/>
      <c r="OGV80" s="97"/>
      <c r="OGW80" s="97"/>
      <c r="OGX80" s="97"/>
      <c r="OGY80" s="97"/>
      <c r="OGZ80" s="79"/>
      <c r="OHA80" s="79"/>
      <c r="OHB80" s="195"/>
      <c r="OHC80" s="96"/>
      <c r="OHD80" s="79"/>
      <c r="OHE80" s="79"/>
      <c r="OHF80" s="79"/>
      <c r="OHG80" s="79"/>
      <c r="OHH80" s="60"/>
      <c r="OHI80" s="98"/>
      <c r="OHJ80" s="97"/>
      <c r="OHK80" s="97"/>
      <c r="OHL80" s="97"/>
      <c r="OHM80" s="104"/>
      <c r="OHN80" s="97"/>
      <c r="OHO80" s="97"/>
      <c r="OHP80" s="97"/>
      <c r="OHQ80" s="145"/>
      <c r="OHR80" s="178"/>
      <c r="OHS80" s="146"/>
      <c r="OHT80" s="98"/>
      <c r="OHU80" s="97"/>
      <c r="OHV80" s="97"/>
      <c r="OHW80" s="97"/>
      <c r="OHX80" s="97"/>
      <c r="OHY80" s="79"/>
      <c r="OHZ80" s="79"/>
      <c r="OIA80" s="195"/>
      <c r="OIB80" s="96"/>
      <c r="OIC80" s="79"/>
      <c r="OID80" s="79"/>
      <c r="OIE80" s="79"/>
      <c r="OIF80" s="79"/>
      <c r="OIG80" s="60"/>
      <c r="OIH80" s="98"/>
      <c r="OII80" s="97"/>
      <c r="OIJ80" s="97"/>
      <c r="OIK80" s="97"/>
      <c r="OIL80" s="104"/>
      <c r="OIM80" s="97"/>
      <c r="OIN80" s="97"/>
      <c r="OIO80" s="97"/>
      <c r="OIP80" s="145"/>
      <c r="OIQ80" s="178"/>
      <c r="OIR80" s="146"/>
      <c r="OIS80" s="98"/>
      <c r="OIT80" s="97"/>
      <c r="OIU80" s="97"/>
      <c r="OIV80" s="97"/>
      <c r="OIW80" s="97"/>
      <c r="OIX80" s="79"/>
      <c r="OIY80" s="79"/>
      <c r="OIZ80" s="195"/>
      <c r="OJA80" s="96"/>
      <c r="OJB80" s="79"/>
      <c r="OJC80" s="79"/>
      <c r="OJD80" s="79"/>
      <c r="OJE80" s="79"/>
      <c r="OJF80" s="60"/>
      <c r="OJG80" s="98"/>
      <c r="OJH80" s="97"/>
      <c r="OJI80" s="97"/>
      <c r="OJJ80" s="97"/>
      <c r="OJK80" s="104"/>
      <c r="OJL80" s="97"/>
      <c r="OJM80" s="97"/>
      <c r="OJN80" s="97"/>
      <c r="OJO80" s="145"/>
      <c r="OJP80" s="178"/>
      <c r="OJQ80" s="146"/>
      <c r="OJR80" s="98"/>
      <c r="OJS80" s="97"/>
      <c r="OJT80" s="97"/>
      <c r="OJU80" s="97"/>
      <c r="OJV80" s="97"/>
      <c r="OJW80" s="79"/>
      <c r="OJX80" s="79"/>
      <c r="OJY80" s="195"/>
      <c r="OJZ80" s="96"/>
      <c r="OKA80" s="79"/>
      <c r="OKB80" s="79"/>
      <c r="OKC80" s="79"/>
      <c r="OKD80" s="79"/>
      <c r="OKE80" s="60"/>
      <c r="OKF80" s="98"/>
      <c r="OKG80" s="97"/>
      <c r="OKH80" s="97"/>
      <c r="OKI80" s="97"/>
      <c r="OKJ80" s="104"/>
      <c r="OKK80" s="97"/>
      <c r="OKL80" s="97"/>
      <c r="OKM80" s="97"/>
      <c r="OKN80" s="145"/>
      <c r="OKO80" s="178"/>
      <c r="OKP80" s="146"/>
      <c r="OKQ80" s="98"/>
      <c r="OKR80" s="97"/>
      <c r="OKS80" s="97"/>
      <c r="OKT80" s="97"/>
      <c r="OKU80" s="97"/>
      <c r="OKV80" s="79"/>
      <c r="OKW80" s="79"/>
      <c r="OKX80" s="195"/>
      <c r="OKY80" s="96"/>
      <c r="OKZ80" s="79"/>
      <c r="OLA80" s="79"/>
      <c r="OLB80" s="79"/>
      <c r="OLC80" s="79"/>
      <c r="OLD80" s="60"/>
      <c r="OLE80" s="98"/>
      <c r="OLF80" s="97"/>
      <c r="OLG80" s="97"/>
      <c r="OLH80" s="97"/>
      <c r="OLI80" s="104"/>
      <c r="OLJ80" s="97"/>
      <c r="OLK80" s="97"/>
      <c r="OLL80" s="97"/>
      <c r="OLM80" s="145"/>
      <c r="OLN80" s="178"/>
      <c r="OLO80" s="146"/>
      <c r="OLP80" s="98"/>
      <c r="OLQ80" s="97"/>
      <c r="OLR80" s="97"/>
      <c r="OLS80" s="97"/>
      <c r="OLT80" s="97"/>
      <c r="OLU80" s="79"/>
      <c r="OLV80" s="79"/>
      <c r="OLW80" s="195"/>
      <c r="OLX80" s="96"/>
      <c r="OLY80" s="79"/>
      <c r="OLZ80" s="79"/>
      <c r="OMA80" s="79"/>
      <c r="OMB80" s="79"/>
      <c r="OMC80" s="60"/>
      <c r="OMD80" s="98"/>
      <c r="OME80" s="97"/>
      <c r="OMF80" s="97"/>
      <c r="OMG80" s="97"/>
      <c r="OMH80" s="104"/>
      <c r="OMI80" s="97"/>
      <c r="OMJ80" s="97"/>
      <c r="OMK80" s="97"/>
      <c r="OML80" s="145"/>
      <c r="OMM80" s="178"/>
      <c r="OMN80" s="146"/>
      <c r="OMO80" s="98"/>
      <c r="OMP80" s="97"/>
      <c r="OMQ80" s="97"/>
      <c r="OMR80" s="97"/>
      <c r="OMS80" s="97"/>
      <c r="OMT80" s="79"/>
      <c r="OMU80" s="79"/>
      <c r="OMV80" s="195"/>
      <c r="OMW80" s="96"/>
      <c r="OMX80" s="79"/>
      <c r="OMY80" s="79"/>
      <c r="OMZ80" s="79"/>
      <c r="ONA80" s="79"/>
      <c r="ONB80" s="60"/>
      <c r="ONC80" s="98"/>
      <c r="OND80" s="97"/>
      <c r="ONE80" s="97"/>
      <c r="ONF80" s="97"/>
      <c r="ONG80" s="104"/>
      <c r="ONH80" s="97"/>
      <c r="ONI80" s="97"/>
      <c r="ONJ80" s="97"/>
      <c r="ONK80" s="145"/>
      <c r="ONL80" s="178"/>
      <c r="ONM80" s="146"/>
      <c r="ONN80" s="98"/>
      <c r="ONO80" s="97"/>
      <c r="ONP80" s="97"/>
      <c r="ONQ80" s="97"/>
      <c r="ONR80" s="97"/>
      <c r="ONS80" s="79"/>
      <c r="ONT80" s="79"/>
      <c r="ONU80" s="195"/>
      <c r="ONV80" s="96"/>
      <c r="ONW80" s="79"/>
      <c r="ONX80" s="79"/>
      <c r="ONY80" s="79"/>
      <c r="ONZ80" s="79"/>
      <c r="OOA80" s="60"/>
      <c r="OOB80" s="98"/>
      <c r="OOC80" s="97"/>
      <c r="OOD80" s="97"/>
      <c r="OOE80" s="97"/>
      <c r="OOF80" s="104"/>
      <c r="OOG80" s="97"/>
      <c r="OOH80" s="97"/>
      <c r="OOI80" s="97"/>
      <c r="OOJ80" s="145"/>
      <c r="OOK80" s="178"/>
      <c r="OOL80" s="146"/>
      <c r="OOM80" s="98"/>
      <c r="OON80" s="97"/>
      <c r="OOO80" s="97"/>
      <c r="OOP80" s="97"/>
      <c r="OOQ80" s="97"/>
      <c r="OOR80" s="79"/>
      <c r="OOS80" s="79"/>
      <c r="OOT80" s="195"/>
      <c r="OOU80" s="96"/>
      <c r="OOV80" s="79"/>
      <c r="OOW80" s="79"/>
      <c r="OOX80" s="79"/>
      <c r="OOY80" s="79"/>
      <c r="OOZ80" s="60"/>
      <c r="OPA80" s="98"/>
      <c r="OPB80" s="97"/>
      <c r="OPC80" s="97"/>
      <c r="OPD80" s="97"/>
      <c r="OPE80" s="104"/>
      <c r="OPF80" s="97"/>
      <c r="OPG80" s="97"/>
      <c r="OPH80" s="97"/>
      <c r="OPI80" s="145"/>
      <c r="OPJ80" s="178"/>
      <c r="OPK80" s="146"/>
      <c r="OPL80" s="98"/>
      <c r="OPM80" s="97"/>
      <c r="OPN80" s="97"/>
      <c r="OPO80" s="97"/>
      <c r="OPP80" s="97"/>
      <c r="OPQ80" s="79"/>
      <c r="OPR80" s="79"/>
      <c r="OPS80" s="195"/>
      <c r="OPT80" s="96"/>
      <c r="OPU80" s="79"/>
      <c r="OPV80" s="79"/>
      <c r="OPW80" s="79"/>
      <c r="OPX80" s="79"/>
      <c r="OPY80" s="60"/>
      <c r="OPZ80" s="98"/>
      <c r="OQA80" s="97"/>
      <c r="OQB80" s="97"/>
      <c r="OQC80" s="97"/>
      <c r="OQD80" s="104"/>
      <c r="OQE80" s="97"/>
      <c r="OQF80" s="97"/>
      <c r="OQG80" s="97"/>
      <c r="OQH80" s="145"/>
      <c r="OQI80" s="178"/>
      <c r="OQJ80" s="146"/>
      <c r="OQK80" s="98"/>
      <c r="OQL80" s="97"/>
      <c r="OQM80" s="97"/>
      <c r="OQN80" s="97"/>
      <c r="OQO80" s="97"/>
      <c r="OQP80" s="79"/>
      <c r="OQQ80" s="79"/>
      <c r="OQR80" s="195"/>
      <c r="OQS80" s="96"/>
      <c r="OQT80" s="79"/>
      <c r="OQU80" s="79"/>
      <c r="OQV80" s="79"/>
      <c r="OQW80" s="79"/>
      <c r="OQX80" s="60"/>
      <c r="OQY80" s="98"/>
      <c r="OQZ80" s="97"/>
      <c r="ORA80" s="97"/>
      <c r="ORB80" s="97"/>
      <c r="ORC80" s="104"/>
      <c r="ORD80" s="97"/>
      <c r="ORE80" s="97"/>
      <c r="ORF80" s="97"/>
      <c r="ORG80" s="145"/>
      <c r="ORH80" s="178"/>
      <c r="ORI80" s="146"/>
      <c r="ORJ80" s="98"/>
      <c r="ORK80" s="97"/>
      <c r="ORL80" s="97"/>
      <c r="ORM80" s="97"/>
      <c r="ORN80" s="97"/>
      <c r="ORO80" s="79"/>
      <c r="ORP80" s="79"/>
      <c r="ORQ80" s="195"/>
      <c r="ORR80" s="96"/>
      <c r="ORS80" s="79"/>
      <c r="ORT80" s="79"/>
      <c r="ORU80" s="79"/>
      <c r="ORV80" s="79"/>
      <c r="ORW80" s="60"/>
      <c r="ORX80" s="98"/>
      <c r="ORY80" s="97"/>
      <c r="ORZ80" s="97"/>
      <c r="OSA80" s="97"/>
      <c r="OSB80" s="104"/>
      <c r="OSC80" s="97"/>
      <c r="OSD80" s="97"/>
      <c r="OSE80" s="97"/>
      <c r="OSF80" s="145"/>
      <c r="OSG80" s="178"/>
      <c r="OSH80" s="146"/>
      <c r="OSI80" s="98"/>
      <c r="OSJ80" s="97"/>
      <c r="OSK80" s="97"/>
      <c r="OSL80" s="97"/>
      <c r="OSM80" s="97"/>
      <c r="OSN80" s="79"/>
      <c r="OSO80" s="79"/>
      <c r="OSP80" s="195"/>
      <c r="OSQ80" s="96"/>
      <c r="OSR80" s="79"/>
      <c r="OSS80" s="79"/>
      <c r="OST80" s="79"/>
      <c r="OSU80" s="79"/>
      <c r="OSV80" s="60"/>
      <c r="OSW80" s="98"/>
      <c r="OSX80" s="97"/>
      <c r="OSY80" s="97"/>
      <c r="OSZ80" s="97"/>
      <c r="OTA80" s="104"/>
      <c r="OTB80" s="97"/>
      <c r="OTC80" s="97"/>
      <c r="OTD80" s="97"/>
      <c r="OTE80" s="145"/>
      <c r="OTF80" s="178"/>
      <c r="OTG80" s="146"/>
      <c r="OTH80" s="98"/>
      <c r="OTI80" s="97"/>
      <c r="OTJ80" s="97"/>
      <c r="OTK80" s="97"/>
      <c r="OTL80" s="97"/>
      <c r="OTM80" s="79"/>
      <c r="OTN80" s="79"/>
      <c r="OTO80" s="195"/>
      <c r="OTP80" s="96"/>
      <c r="OTQ80" s="79"/>
      <c r="OTR80" s="79"/>
      <c r="OTS80" s="79"/>
      <c r="OTT80" s="79"/>
      <c r="OTU80" s="60"/>
      <c r="OTV80" s="98"/>
      <c r="OTW80" s="97"/>
      <c r="OTX80" s="97"/>
      <c r="OTY80" s="97"/>
      <c r="OTZ80" s="104"/>
      <c r="OUA80" s="97"/>
      <c r="OUB80" s="97"/>
      <c r="OUC80" s="97"/>
      <c r="OUD80" s="145"/>
      <c r="OUE80" s="178"/>
      <c r="OUF80" s="146"/>
      <c r="OUG80" s="98"/>
      <c r="OUH80" s="97"/>
      <c r="OUI80" s="97"/>
      <c r="OUJ80" s="97"/>
      <c r="OUK80" s="97"/>
      <c r="OUL80" s="79"/>
      <c r="OUM80" s="79"/>
      <c r="OUN80" s="195"/>
      <c r="OUO80" s="96"/>
      <c r="OUP80" s="79"/>
      <c r="OUQ80" s="79"/>
      <c r="OUR80" s="79"/>
      <c r="OUS80" s="79"/>
      <c r="OUT80" s="60"/>
      <c r="OUU80" s="98"/>
      <c r="OUV80" s="97"/>
      <c r="OUW80" s="97"/>
      <c r="OUX80" s="97"/>
      <c r="OUY80" s="104"/>
      <c r="OUZ80" s="97"/>
      <c r="OVA80" s="97"/>
      <c r="OVB80" s="97"/>
      <c r="OVC80" s="145"/>
      <c r="OVD80" s="178"/>
      <c r="OVE80" s="146"/>
      <c r="OVF80" s="98"/>
      <c r="OVG80" s="97"/>
      <c r="OVH80" s="97"/>
      <c r="OVI80" s="97"/>
      <c r="OVJ80" s="97"/>
      <c r="OVK80" s="79"/>
      <c r="OVL80" s="79"/>
      <c r="OVM80" s="195"/>
      <c r="OVN80" s="96"/>
      <c r="OVO80" s="79"/>
      <c r="OVP80" s="79"/>
      <c r="OVQ80" s="79"/>
      <c r="OVR80" s="79"/>
      <c r="OVS80" s="60"/>
      <c r="OVT80" s="98"/>
      <c r="OVU80" s="97"/>
      <c r="OVV80" s="97"/>
      <c r="OVW80" s="97"/>
      <c r="OVX80" s="104"/>
      <c r="OVY80" s="97"/>
      <c r="OVZ80" s="97"/>
      <c r="OWA80" s="97"/>
      <c r="OWB80" s="145"/>
      <c r="OWC80" s="178"/>
      <c r="OWD80" s="146"/>
      <c r="OWE80" s="98"/>
      <c r="OWF80" s="97"/>
      <c r="OWG80" s="97"/>
      <c r="OWH80" s="97"/>
      <c r="OWI80" s="97"/>
      <c r="OWJ80" s="79"/>
      <c r="OWK80" s="79"/>
      <c r="OWL80" s="195"/>
      <c r="OWM80" s="96"/>
      <c r="OWN80" s="79"/>
      <c r="OWO80" s="79"/>
      <c r="OWP80" s="79"/>
      <c r="OWQ80" s="79"/>
      <c r="OWR80" s="60"/>
      <c r="OWS80" s="98"/>
      <c r="OWT80" s="97"/>
      <c r="OWU80" s="97"/>
      <c r="OWV80" s="97"/>
      <c r="OWW80" s="104"/>
      <c r="OWX80" s="97"/>
      <c r="OWY80" s="97"/>
      <c r="OWZ80" s="97"/>
      <c r="OXA80" s="145"/>
      <c r="OXB80" s="178"/>
      <c r="OXC80" s="146"/>
      <c r="OXD80" s="98"/>
      <c r="OXE80" s="97"/>
      <c r="OXF80" s="97"/>
      <c r="OXG80" s="97"/>
      <c r="OXH80" s="97"/>
      <c r="OXI80" s="79"/>
      <c r="OXJ80" s="79"/>
      <c r="OXK80" s="195"/>
      <c r="OXL80" s="96"/>
      <c r="OXM80" s="79"/>
      <c r="OXN80" s="79"/>
      <c r="OXO80" s="79"/>
      <c r="OXP80" s="79"/>
      <c r="OXQ80" s="60"/>
      <c r="OXR80" s="98"/>
      <c r="OXS80" s="97"/>
      <c r="OXT80" s="97"/>
      <c r="OXU80" s="97"/>
      <c r="OXV80" s="104"/>
      <c r="OXW80" s="97"/>
      <c r="OXX80" s="97"/>
      <c r="OXY80" s="97"/>
      <c r="OXZ80" s="145"/>
      <c r="OYA80" s="178"/>
      <c r="OYB80" s="146"/>
      <c r="OYC80" s="98"/>
      <c r="OYD80" s="97"/>
      <c r="OYE80" s="97"/>
      <c r="OYF80" s="97"/>
      <c r="OYG80" s="97"/>
      <c r="OYH80" s="79"/>
      <c r="OYI80" s="79"/>
      <c r="OYJ80" s="195"/>
      <c r="OYK80" s="96"/>
      <c r="OYL80" s="79"/>
      <c r="OYM80" s="79"/>
      <c r="OYN80" s="79"/>
      <c r="OYO80" s="79"/>
      <c r="OYP80" s="60"/>
      <c r="OYQ80" s="98"/>
      <c r="OYR80" s="97"/>
      <c r="OYS80" s="97"/>
      <c r="OYT80" s="97"/>
      <c r="OYU80" s="104"/>
      <c r="OYV80" s="97"/>
      <c r="OYW80" s="97"/>
      <c r="OYX80" s="97"/>
      <c r="OYY80" s="145"/>
      <c r="OYZ80" s="178"/>
      <c r="OZA80" s="146"/>
      <c r="OZB80" s="98"/>
      <c r="OZC80" s="97"/>
      <c r="OZD80" s="97"/>
      <c r="OZE80" s="97"/>
      <c r="OZF80" s="97"/>
      <c r="OZG80" s="79"/>
      <c r="OZH80" s="79"/>
      <c r="OZI80" s="195"/>
      <c r="OZJ80" s="96"/>
      <c r="OZK80" s="79"/>
      <c r="OZL80" s="79"/>
      <c r="OZM80" s="79"/>
      <c r="OZN80" s="79"/>
      <c r="OZO80" s="60"/>
      <c r="OZP80" s="98"/>
      <c r="OZQ80" s="97"/>
      <c r="OZR80" s="97"/>
      <c r="OZS80" s="97"/>
      <c r="OZT80" s="104"/>
      <c r="OZU80" s="97"/>
      <c r="OZV80" s="97"/>
      <c r="OZW80" s="97"/>
      <c r="OZX80" s="145"/>
      <c r="OZY80" s="178"/>
      <c r="OZZ80" s="146"/>
      <c r="PAA80" s="98"/>
      <c r="PAB80" s="97"/>
      <c r="PAC80" s="97"/>
      <c r="PAD80" s="97"/>
      <c r="PAE80" s="97"/>
      <c r="PAF80" s="79"/>
      <c r="PAG80" s="79"/>
      <c r="PAH80" s="195"/>
      <c r="PAI80" s="96"/>
      <c r="PAJ80" s="79"/>
      <c r="PAK80" s="79"/>
      <c r="PAL80" s="79"/>
      <c r="PAM80" s="79"/>
      <c r="PAN80" s="60"/>
      <c r="PAO80" s="98"/>
      <c r="PAP80" s="97"/>
      <c r="PAQ80" s="97"/>
      <c r="PAR80" s="97"/>
      <c r="PAS80" s="104"/>
      <c r="PAT80" s="97"/>
      <c r="PAU80" s="97"/>
      <c r="PAV80" s="97"/>
      <c r="PAW80" s="145"/>
      <c r="PAX80" s="178"/>
      <c r="PAY80" s="146"/>
      <c r="PAZ80" s="98"/>
      <c r="PBA80" s="97"/>
      <c r="PBB80" s="97"/>
      <c r="PBC80" s="97"/>
      <c r="PBD80" s="97"/>
      <c r="PBE80" s="79"/>
      <c r="PBF80" s="79"/>
      <c r="PBG80" s="195"/>
      <c r="PBH80" s="96"/>
      <c r="PBI80" s="79"/>
      <c r="PBJ80" s="79"/>
      <c r="PBK80" s="79"/>
      <c r="PBL80" s="79"/>
      <c r="PBM80" s="60"/>
      <c r="PBN80" s="98"/>
      <c r="PBO80" s="97"/>
      <c r="PBP80" s="97"/>
      <c r="PBQ80" s="97"/>
      <c r="PBR80" s="104"/>
      <c r="PBS80" s="97"/>
      <c r="PBT80" s="97"/>
      <c r="PBU80" s="97"/>
      <c r="PBV80" s="145"/>
      <c r="PBW80" s="178"/>
      <c r="PBX80" s="146"/>
      <c r="PBY80" s="98"/>
      <c r="PBZ80" s="97"/>
      <c r="PCA80" s="97"/>
      <c r="PCB80" s="97"/>
      <c r="PCC80" s="97"/>
      <c r="PCD80" s="79"/>
      <c r="PCE80" s="79"/>
      <c r="PCF80" s="195"/>
      <c r="PCG80" s="96"/>
      <c r="PCH80" s="79"/>
      <c r="PCI80" s="79"/>
      <c r="PCJ80" s="79"/>
      <c r="PCK80" s="79"/>
      <c r="PCL80" s="60"/>
      <c r="PCM80" s="98"/>
      <c r="PCN80" s="97"/>
      <c r="PCO80" s="97"/>
      <c r="PCP80" s="97"/>
      <c r="PCQ80" s="104"/>
      <c r="PCR80" s="97"/>
      <c r="PCS80" s="97"/>
      <c r="PCT80" s="97"/>
      <c r="PCU80" s="145"/>
      <c r="PCV80" s="178"/>
      <c r="PCW80" s="146"/>
      <c r="PCX80" s="98"/>
      <c r="PCY80" s="97"/>
      <c r="PCZ80" s="97"/>
      <c r="PDA80" s="97"/>
      <c r="PDB80" s="97"/>
      <c r="PDC80" s="79"/>
      <c r="PDD80" s="79"/>
      <c r="PDE80" s="195"/>
      <c r="PDF80" s="96"/>
      <c r="PDG80" s="79"/>
      <c r="PDH80" s="79"/>
      <c r="PDI80" s="79"/>
      <c r="PDJ80" s="79"/>
      <c r="PDK80" s="60"/>
      <c r="PDL80" s="98"/>
      <c r="PDM80" s="97"/>
      <c r="PDN80" s="97"/>
      <c r="PDO80" s="97"/>
      <c r="PDP80" s="104"/>
      <c r="PDQ80" s="97"/>
      <c r="PDR80" s="97"/>
      <c r="PDS80" s="97"/>
      <c r="PDT80" s="145"/>
      <c r="PDU80" s="178"/>
      <c r="PDV80" s="146"/>
      <c r="PDW80" s="98"/>
      <c r="PDX80" s="97"/>
      <c r="PDY80" s="97"/>
      <c r="PDZ80" s="97"/>
      <c r="PEA80" s="97"/>
      <c r="PEB80" s="79"/>
      <c r="PEC80" s="79"/>
      <c r="PED80" s="195"/>
      <c r="PEE80" s="96"/>
      <c r="PEF80" s="79"/>
      <c r="PEG80" s="79"/>
      <c r="PEH80" s="79"/>
      <c r="PEI80" s="79"/>
      <c r="PEJ80" s="60"/>
      <c r="PEK80" s="98"/>
      <c r="PEL80" s="97"/>
      <c r="PEM80" s="97"/>
      <c r="PEN80" s="97"/>
      <c r="PEO80" s="104"/>
      <c r="PEP80" s="97"/>
      <c r="PEQ80" s="97"/>
      <c r="PER80" s="97"/>
      <c r="PES80" s="145"/>
      <c r="PET80" s="178"/>
      <c r="PEU80" s="146"/>
      <c r="PEV80" s="98"/>
      <c r="PEW80" s="97"/>
      <c r="PEX80" s="97"/>
      <c r="PEY80" s="97"/>
      <c r="PEZ80" s="97"/>
      <c r="PFA80" s="79"/>
      <c r="PFB80" s="79"/>
      <c r="PFC80" s="195"/>
      <c r="PFD80" s="96"/>
      <c r="PFE80" s="79"/>
      <c r="PFF80" s="79"/>
      <c r="PFG80" s="79"/>
      <c r="PFH80" s="79"/>
      <c r="PFI80" s="60"/>
      <c r="PFJ80" s="98"/>
      <c r="PFK80" s="97"/>
      <c r="PFL80" s="97"/>
      <c r="PFM80" s="97"/>
      <c r="PFN80" s="104"/>
      <c r="PFO80" s="97"/>
      <c r="PFP80" s="97"/>
      <c r="PFQ80" s="97"/>
      <c r="PFR80" s="145"/>
      <c r="PFS80" s="178"/>
      <c r="PFT80" s="146"/>
      <c r="PFU80" s="98"/>
      <c r="PFV80" s="97"/>
      <c r="PFW80" s="97"/>
      <c r="PFX80" s="97"/>
      <c r="PFY80" s="97"/>
      <c r="PFZ80" s="79"/>
      <c r="PGA80" s="79"/>
      <c r="PGB80" s="195"/>
      <c r="PGC80" s="96"/>
      <c r="PGD80" s="79"/>
      <c r="PGE80" s="79"/>
      <c r="PGF80" s="79"/>
      <c r="PGG80" s="79"/>
      <c r="PGH80" s="60"/>
      <c r="PGI80" s="98"/>
      <c r="PGJ80" s="97"/>
      <c r="PGK80" s="97"/>
      <c r="PGL80" s="97"/>
      <c r="PGM80" s="104"/>
      <c r="PGN80" s="97"/>
      <c r="PGO80" s="97"/>
      <c r="PGP80" s="97"/>
      <c r="PGQ80" s="145"/>
      <c r="PGR80" s="178"/>
      <c r="PGS80" s="146"/>
      <c r="PGT80" s="98"/>
      <c r="PGU80" s="97"/>
      <c r="PGV80" s="97"/>
      <c r="PGW80" s="97"/>
      <c r="PGX80" s="97"/>
      <c r="PGY80" s="79"/>
      <c r="PGZ80" s="79"/>
      <c r="PHA80" s="195"/>
      <c r="PHB80" s="96"/>
      <c r="PHC80" s="79"/>
      <c r="PHD80" s="79"/>
      <c r="PHE80" s="79"/>
      <c r="PHF80" s="79"/>
      <c r="PHG80" s="60"/>
      <c r="PHH80" s="98"/>
      <c r="PHI80" s="97"/>
      <c r="PHJ80" s="97"/>
      <c r="PHK80" s="97"/>
      <c r="PHL80" s="104"/>
      <c r="PHM80" s="97"/>
      <c r="PHN80" s="97"/>
      <c r="PHO80" s="97"/>
      <c r="PHP80" s="145"/>
      <c r="PHQ80" s="178"/>
      <c r="PHR80" s="146"/>
      <c r="PHS80" s="98"/>
      <c r="PHT80" s="97"/>
      <c r="PHU80" s="97"/>
      <c r="PHV80" s="97"/>
      <c r="PHW80" s="97"/>
      <c r="PHX80" s="79"/>
      <c r="PHY80" s="79"/>
      <c r="PHZ80" s="195"/>
      <c r="PIA80" s="96"/>
      <c r="PIB80" s="79"/>
      <c r="PIC80" s="79"/>
      <c r="PID80" s="79"/>
      <c r="PIE80" s="79"/>
      <c r="PIF80" s="60"/>
      <c r="PIG80" s="98"/>
      <c r="PIH80" s="97"/>
      <c r="PII80" s="97"/>
      <c r="PIJ80" s="97"/>
      <c r="PIK80" s="104"/>
      <c r="PIL80" s="97"/>
      <c r="PIM80" s="97"/>
      <c r="PIN80" s="97"/>
      <c r="PIO80" s="145"/>
      <c r="PIP80" s="178"/>
      <c r="PIQ80" s="146"/>
      <c r="PIR80" s="98"/>
      <c r="PIS80" s="97"/>
      <c r="PIT80" s="97"/>
      <c r="PIU80" s="97"/>
      <c r="PIV80" s="97"/>
      <c r="PIW80" s="79"/>
      <c r="PIX80" s="79"/>
      <c r="PIY80" s="195"/>
      <c r="PIZ80" s="96"/>
      <c r="PJA80" s="79"/>
      <c r="PJB80" s="79"/>
      <c r="PJC80" s="79"/>
      <c r="PJD80" s="79"/>
      <c r="PJE80" s="60"/>
      <c r="PJF80" s="98"/>
      <c r="PJG80" s="97"/>
      <c r="PJH80" s="97"/>
      <c r="PJI80" s="97"/>
      <c r="PJJ80" s="104"/>
      <c r="PJK80" s="97"/>
      <c r="PJL80" s="97"/>
      <c r="PJM80" s="97"/>
      <c r="PJN80" s="145"/>
      <c r="PJO80" s="178"/>
      <c r="PJP80" s="146"/>
      <c r="PJQ80" s="98"/>
      <c r="PJR80" s="97"/>
      <c r="PJS80" s="97"/>
      <c r="PJT80" s="97"/>
      <c r="PJU80" s="97"/>
      <c r="PJV80" s="79"/>
      <c r="PJW80" s="79"/>
      <c r="PJX80" s="195"/>
      <c r="PJY80" s="96"/>
      <c r="PJZ80" s="79"/>
      <c r="PKA80" s="79"/>
      <c r="PKB80" s="79"/>
      <c r="PKC80" s="79"/>
      <c r="PKD80" s="60"/>
      <c r="PKE80" s="98"/>
      <c r="PKF80" s="97"/>
      <c r="PKG80" s="97"/>
      <c r="PKH80" s="97"/>
      <c r="PKI80" s="104"/>
      <c r="PKJ80" s="97"/>
      <c r="PKK80" s="97"/>
      <c r="PKL80" s="97"/>
      <c r="PKM80" s="145"/>
      <c r="PKN80" s="178"/>
      <c r="PKO80" s="146"/>
      <c r="PKP80" s="98"/>
      <c r="PKQ80" s="97"/>
      <c r="PKR80" s="97"/>
      <c r="PKS80" s="97"/>
      <c r="PKT80" s="97"/>
      <c r="PKU80" s="79"/>
      <c r="PKV80" s="79"/>
      <c r="PKW80" s="195"/>
      <c r="PKX80" s="96"/>
      <c r="PKY80" s="79"/>
      <c r="PKZ80" s="79"/>
      <c r="PLA80" s="79"/>
      <c r="PLB80" s="79"/>
      <c r="PLC80" s="60"/>
      <c r="PLD80" s="98"/>
      <c r="PLE80" s="97"/>
      <c r="PLF80" s="97"/>
      <c r="PLG80" s="97"/>
      <c r="PLH80" s="104"/>
      <c r="PLI80" s="97"/>
      <c r="PLJ80" s="97"/>
      <c r="PLK80" s="97"/>
      <c r="PLL80" s="145"/>
      <c r="PLM80" s="178"/>
      <c r="PLN80" s="146"/>
      <c r="PLO80" s="98"/>
      <c r="PLP80" s="97"/>
      <c r="PLQ80" s="97"/>
      <c r="PLR80" s="97"/>
      <c r="PLS80" s="97"/>
      <c r="PLT80" s="79"/>
      <c r="PLU80" s="79"/>
      <c r="PLV80" s="195"/>
      <c r="PLW80" s="96"/>
      <c r="PLX80" s="79"/>
      <c r="PLY80" s="79"/>
      <c r="PLZ80" s="79"/>
      <c r="PMA80" s="79"/>
      <c r="PMB80" s="60"/>
      <c r="PMC80" s="98"/>
      <c r="PMD80" s="97"/>
      <c r="PME80" s="97"/>
      <c r="PMF80" s="97"/>
      <c r="PMG80" s="104"/>
      <c r="PMH80" s="97"/>
      <c r="PMI80" s="97"/>
      <c r="PMJ80" s="97"/>
      <c r="PMK80" s="145"/>
      <c r="PML80" s="178"/>
      <c r="PMM80" s="146"/>
      <c r="PMN80" s="98"/>
      <c r="PMO80" s="97"/>
      <c r="PMP80" s="97"/>
      <c r="PMQ80" s="97"/>
      <c r="PMR80" s="97"/>
      <c r="PMS80" s="79"/>
      <c r="PMT80" s="79"/>
      <c r="PMU80" s="195"/>
      <c r="PMV80" s="96"/>
      <c r="PMW80" s="79"/>
      <c r="PMX80" s="79"/>
      <c r="PMY80" s="79"/>
      <c r="PMZ80" s="79"/>
      <c r="PNA80" s="60"/>
      <c r="PNB80" s="98"/>
      <c r="PNC80" s="97"/>
      <c r="PND80" s="97"/>
      <c r="PNE80" s="97"/>
      <c r="PNF80" s="104"/>
      <c r="PNG80" s="97"/>
      <c r="PNH80" s="97"/>
      <c r="PNI80" s="97"/>
      <c r="PNJ80" s="145"/>
      <c r="PNK80" s="178"/>
      <c r="PNL80" s="146"/>
      <c r="PNM80" s="98"/>
      <c r="PNN80" s="97"/>
      <c r="PNO80" s="97"/>
      <c r="PNP80" s="97"/>
      <c r="PNQ80" s="97"/>
      <c r="PNR80" s="79"/>
      <c r="PNS80" s="79"/>
      <c r="PNT80" s="195"/>
      <c r="PNU80" s="96"/>
      <c r="PNV80" s="79"/>
      <c r="PNW80" s="79"/>
      <c r="PNX80" s="79"/>
      <c r="PNY80" s="79"/>
      <c r="PNZ80" s="60"/>
      <c r="POA80" s="98"/>
      <c r="POB80" s="97"/>
      <c r="POC80" s="97"/>
      <c r="POD80" s="97"/>
      <c r="POE80" s="104"/>
      <c r="POF80" s="97"/>
      <c r="POG80" s="97"/>
      <c r="POH80" s="97"/>
      <c r="POI80" s="145"/>
      <c r="POJ80" s="178"/>
      <c r="POK80" s="146"/>
      <c r="POL80" s="98"/>
      <c r="POM80" s="97"/>
      <c r="PON80" s="97"/>
      <c r="POO80" s="97"/>
      <c r="POP80" s="97"/>
      <c r="POQ80" s="79"/>
      <c r="POR80" s="79"/>
      <c r="POS80" s="195"/>
      <c r="POT80" s="96"/>
      <c r="POU80" s="79"/>
      <c r="POV80" s="79"/>
      <c r="POW80" s="79"/>
      <c r="POX80" s="79"/>
      <c r="POY80" s="60"/>
      <c r="POZ80" s="98"/>
      <c r="PPA80" s="97"/>
      <c r="PPB80" s="97"/>
      <c r="PPC80" s="97"/>
      <c r="PPD80" s="104"/>
      <c r="PPE80" s="97"/>
      <c r="PPF80" s="97"/>
      <c r="PPG80" s="97"/>
      <c r="PPH80" s="145"/>
      <c r="PPI80" s="178"/>
      <c r="PPJ80" s="146"/>
      <c r="PPK80" s="98"/>
      <c r="PPL80" s="97"/>
      <c r="PPM80" s="97"/>
      <c r="PPN80" s="97"/>
      <c r="PPO80" s="97"/>
      <c r="PPP80" s="79"/>
      <c r="PPQ80" s="79"/>
      <c r="PPR80" s="195"/>
      <c r="PPS80" s="96"/>
      <c r="PPT80" s="79"/>
      <c r="PPU80" s="79"/>
      <c r="PPV80" s="79"/>
      <c r="PPW80" s="79"/>
      <c r="PPX80" s="60"/>
      <c r="PPY80" s="98"/>
      <c r="PPZ80" s="97"/>
      <c r="PQA80" s="97"/>
      <c r="PQB80" s="97"/>
      <c r="PQC80" s="104"/>
      <c r="PQD80" s="97"/>
      <c r="PQE80" s="97"/>
      <c r="PQF80" s="97"/>
      <c r="PQG80" s="145"/>
      <c r="PQH80" s="178"/>
      <c r="PQI80" s="146"/>
      <c r="PQJ80" s="98"/>
      <c r="PQK80" s="97"/>
      <c r="PQL80" s="97"/>
      <c r="PQM80" s="97"/>
      <c r="PQN80" s="97"/>
      <c r="PQO80" s="79"/>
      <c r="PQP80" s="79"/>
      <c r="PQQ80" s="195"/>
      <c r="PQR80" s="96"/>
      <c r="PQS80" s="79"/>
      <c r="PQT80" s="79"/>
      <c r="PQU80" s="79"/>
      <c r="PQV80" s="79"/>
      <c r="PQW80" s="60"/>
      <c r="PQX80" s="98"/>
      <c r="PQY80" s="97"/>
      <c r="PQZ80" s="97"/>
      <c r="PRA80" s="97"/>
      <c r="PRB80" s="104"/>
      <c r="PRC80" s="97"/>
      <c r="PRD80" s="97"/>
      <c r="PRE80" s="97"/>
      <c r="PRF80" s="145"/>
      <c r="PRG80" s="178"/>
      <c r="PRH80" s="146"/>
      <c r="PRI80" s="98"/>
      <c r="PRJ80" s="97"/>
      <c r="PRK80" s="97"/>
      <c r="PRL80" s="97"/>
      <c r="PRM80" s="97"/>
      <c r="PRN80" s="79"/>
      <c r="PRO80" s="79"/>
      <c r="PRP80" s="195"/>
      <c r="PRQ80" s="96"/>
      <c r="PRR80" s="79"/>
      <c r="PRS80" s="79"/>
      <c r="PRT80" s="79"/>
      <c r="PRU80" s="79"/>
      <c r="PRV80" s="60"/>
      <c r="PRW80" s="98"/>
      <c r="PRX80" s="97"/>
      <c r="PRY80" s="97"/>
      <c r="PRZ80" s="97"/>
      <c r="PSA80" s="104"/>
      <c r="PSB80" s="97"/>
      <c r="PSC80" s="97"/>
      <c r="PSD80" s="97"/>
      <c r="PSE80" s="145"/>
      <c r="PSF80" s="178"/>
      <c r="PSG80" s="146"/>
      <c r="PSH80" s="98"/>
      <c r="PSI80" s="97"/>
      <c r="PSJ80" s="97"/>
      <c r="PSK80" s="97"/>
      <c r="PSL80" s="97"/>
      <c r="PSM80" s="79"/>
      <c r="PSN80" s="79"/>
      <c r="PSO80" s="195"/>
      <c r="PSP80" s="96"/>
      <c r="PSQ80" s="79"/>
      <c r="PSR80" s="79"/>
      <c r="PSS80" s="79"/>
      <c r="PST80" s="79"/>
      <c r="PSU80" s="60"/>
      <c r="PSV80" s="98"/>
      <c r="PSW80" s="97"/>
      <c r="PSX80" s="97"/>
      <c r="PSY80" s="97"/>
      <c r="PSZ80" s="104"/>
      <c r="PTA80" s="97"/>
      <c r="PTB80" s="97"/>
      <c r="PTC80" s="97"/>
      <c r="PTD80" s="145"/>
      <c r="PTE80" s="178"/>
      <c r="PTF80" s="146"/>
      <c r="PTG80" s="98"/>
      <c r="PTH80" s="97"/>
      <c r="PTI80" s="97"/>
      <c r="PTJ80" s="97"/>
      <c r="PTK80" s="97"/>
      <c r="PTL80" s="79"/>
      <c r="PTM80" s="79"/>
      <c r="PTN80" s="195"/>
      <c r="PTO80" s="96"/>
      <c r="PTP80" s="79"/>
      <c r="PTQ80" s="79"/>
      <c r="PTR80" s="79"/>
      <c r="PTS80" s="79"/>
      <c r="PTT80" s="60"/>
      <c r="PTU80" s="98"/>
      <c r="PTV80" s="97"/>
      <c r="PTW80" s="97"/>
      <c r="PTX80" s="97"/>
      <c r="PTY80" s="104"/>
      <c r="PTZ80" s="97"/>
      <c r="PUA80" s="97"/>
      <c r="PUB80" s="97"/>
      <c r="PUC80" s="145"/>
      <c r="PUD80" s="178"/>
      <c r="PUE80" s="146"/>
      <c r="PUF80" s="98"/>
      <c r="PUG80" s="97"/>
      <c r="PUH80" s="97"/>
      <c r="PUI80" s="97"/>
      <c r="PUJ80" s="97"/>
      <c r="PUK80" s="79"/>
      <c r="PUL80" s="79"/>
      <c r="PUM80" s="195"/>
      <c r="PUN80" s="96"/>
      <c r="PUO80" s="79"/>
      <c r="PUP80" s="79"/>
      <c r="PUQ80" s="79"/>
      <c r="PUR80" s="79"/>
      <c r="PUS80" s="60"/>
      <c r="PUT80" s="98"/>
      <c r="PUU80" s="97"/>
      <c r="PUV80" s="97"/>
      <c r="PUW80" s="97"/>
      <c r="PUX80" s="104"/>
      <c r="PUY80" s="97"/>
      <c r="PUZ80" s="97"/>
      <c r="PVA80" s="97"/>
      <c r="PVB80" s="145"/>
      <c r="PVC80" s="178"/>
      <c r="PVD80" s="146"/>
      <c r="PVE80" s="98"/>
      <c r="PVF80" s="97"/>
      <c r="PVG80" s="97"/>
      <c r="PVH80" s="97"/>
      <c r="PVI80" s="97"/>
      <c r="PVJ80" s="79"/>
      <c r="PVK80" s="79"/>
      <c r="PVL80" s="195"/>
      <c r="PVM80" s="96"/>
      <c r="PVN80" s="79"/>
      <c r="PVO80" s="79"/>
      <c r="PVP80" s="79"/>
      <c r="PVQ80" s="79"/>
      <c r="PVR80" s="60"/>
      <c r="PVS80" s="98"/>
      <c r="PVT80" s="97"/>
      <c r="PVU80" s="97"/>
      <c r="PVV80" s="97"/>
      <c r="PVW80" s="104"/>
      <c r="PVX80" s="97"/>
      <c r="PVY80" s="97"/>
      <c r="PVZ80" s="97"/>
      <c r="PWA80" s="145"/>
      <c r="PWB80" s="178"/>
      <c r="PWC80" s="146"/>
      <c r="PWD80" s="98"/>
      <c r="PWE80" s="97"/>
      <c r="PWF80" s="97"/>
      <c r="PWG80" s="97"/>
      <c r="PWH80" s="97"/>
      <c r="PWI80" s="79"/>
      <c r="PWJ80" s="79"/>
      <c r="PWK80" s="195"/>
      <c r="PWL80" s="96"/>
      <c r="PWM80" s="79"/>
      <c r="PWN80" s="79"/>
      <c r="PWO80" s="79"/>
      <c r="PWP80" s="79"/>
      <c r="PWQ80" s="60"/>
      <c r="PWR80" s="98"/>
      <c r="PWS80" s="97"/>
      <c r="PWT80" s="97"/>
      <c r="PWU80" s="97"/>
      <c r="PWV80" s="104"/>
      <c r="PWW80" s="97"/>
      <c r="PWX80" s="97"/>
      <c r="PWY80" s="97"/>
      <c r="PWZ80" s="145"/>
      <c r="PXA80" s="178"/>
      <c r="PXB80" s="146"/>
      <c r="PXC80" s="98"/>
      <c r="PXD80" s="97"/>
      <c r="PXE80" s="97"/>
      <c r="PXF80" s="97"/>
      <c r="PXG80" s="97"/>
      <c r="PXH80" s="79"/>
      <c r="PXI80" s="79"/>
      <c r="PXJ80" s="195"/>
      <c r="PXK80" s="96"/>
      <c r="PXL80" s="79"/>
      <c r="PXM80" s="79"/>
      <c r="PXN80" s="79"/>
      <c r="PXO80" s="79"/>
      <c r="PXP80" s="60"/>
      <c r="PXQ80" s="98"/>
      <c r="PXR80" s="97"/>
      <c r="PXS80" s="97"/>
      <c r="PXT80" s="97"/>
      <c r="PXU80" s="104"/>
      <c r="PXV80" s="97"/>
      <c r="PXW80" s="97"/>
      <c r="PXX80" s="97"/>
      <c r="PXY80" s="145"/>
      <c r="PXZ80" s="178"/>
      <c r="PYA80" s="146"/>
      <c r="PYB80" s="98"/>
      <c r="PYC80" s="97"/>
      <c r="PYD80" s="97"/>
      <c r="PYE80" s="97"/>
      <c r="PYF80" s="97"/>
      <c r="PYG80" s="79"/>
      <c r="PYH80" s="79"/>
      <c r="PYI80" s="195"/>
      <c r="PYJ80" s="96"/>
      <c r="PYK80" s="79"/>
      <c r="PYL80" s="79"/>
      <c r="PYM80" s="79"/>
      <c r="PYN80" s="79"/>
      <c r="PYO80" s="60"/>
      <c r="PYP80" s="98"/>
      <c r="PYQ80" s="97"/>
      <c r="PYR80" s="97"/>
      <c r="PYS80" s="97"/>
      <c r="PYT80" s="104"/>
      <c r="PYU80" s="97"/>
      <c r="PYV80" s="97"/>
      <c r="PYW80" s="97"/>
      <c r="PYX80" s="145"/>
      <c r="PYY80" s="178"/>
      <c r="PYZ80" s="146"/>
      <c r="PZA80" s="98"/>
      <c r="PZB80" s="97"/>
      <c r="PZC80" s="97"/>
      <c r="PZD80" s="97"/>
      <c r="PZE80" s="97"/>
      <c r="PZF80" s="79"/>
      <c r="PZG80" s="79"/>
      <c r="PZH80" s="195"/>
      <c r="PZI80" s="96"/>
      <c r="PZJ80" s="79"/>
      <c r="PZK80" s="79"/>
      <c r="PZL80" s="79"/>
      <c r="PZM80" s="79"/>
      <c r="PZN80" s="60"/>
      <c r="PZO80" s="98"/>
      <c r="PZP80" s="97"/>
      <c r="PZQ80" s="97"/>
      <c r="PZR80" s="97"/>
      <c r="PZS80" s="104"/>
      <c r="PZT80" s="97"/>
      <c r="PZU80" s="97"/>
      <c r="PZV80" s="97"/>
      <c r="PZW80" s="145"/>
      <c r="PZX80" s="178"/>
      <c r="PZY80" s="146"/>
      <c r="PZZ80" s="98"/>
      <c r="QAA80" s="97"/>
      <c r="QAB80" s="97"/>
      <c r="QAC80" s="97"/>
      <c r="QAD80" s="97"/>
      <c r="QAE80" s="79"/>
      <c r="QAF80" s="79"/>
      <c r="QAG80" s="195"/>
      <c r="QAH80" s="96"/>
      <c r="QAI80" s="79"/>
      <c r="QAJ80" s="79"/>
      <c r="QAK80" s="79"/>
      <c r="QAL80" s="79"/>
      <c r="QAM80" s="60"/>
      <c r="QAN80" s="98"/>
      <c r="QAO80" s="97"/>
      <c r="QAP80" s="97"/>
      <c r="QAQ80" s="97"/>
      <c r="QAR80" s="104"/>
      <c r="QAS80" s="97"/>
      <c r="QAT80" s="97"/>
      <c r="QAU80" s="97"/>
      <c r="QAV80" s="145"/>
      <c r="QAW80" s="178"/>
      <c r="QAX80" s="146"/>
      <c r="QAY80" s="98"/>
      <c r="QAZ80" s="97"/>
      <c r="QBA80" s="97"/>
      <c r="QBB80" s="97"/>
      <c r="QBC80" s="97"/>
      <c r="QBD80" s="79"/>
      <c r="QBE80" s="79"/>
      <c r="QBF80" s="195"/>
      <c r="QBG80" s="96"/>
      <c r="QBH80" s="79"/>
      <c r="QBI80" s="79"/>
      <c r="QBJ80" s="79"/>
      <c r="QBK80" s="79"/>
      <c r="QBL80" s="60"/>
      <c r="QBM80" s="98"/>
      <c r="QBN80" s="97"/>
      <c r="QBO80" s="97"/>
      <c r="QBP80" s="97"/>
      <c r="QBQ80" s="104"/>
      <c r="QBR80" s="97"/>
      <c r="QBS80" s="97"/>
      <c r="QBT80" s="97"/>
      <c r="QBU80" s="145"/>
      <c r="QBV80" s="178"/>
      <c r="QBW80" s="146"/>
      <c r="QBX80" s="98"/>
      <c r="QBY80" s="97"/>
      <c r="QBZ80" s="97"/>
      <c r="QCA80" s="97"/>
      <c r="QCB80" s="97"/>
      <c r="QCC80" s="79"/>
      <c r="QCD80" s="79"/>
      <c r="QCE80" s="195"/>
      <c r="QCF80" s="96"/>
      <c r="QCG80" s="79"/>
      <c r="QCH80" s="79"/>
      <c r="QCI80" s="79"/>
      <c r="QCJ80" s="79"/>
      <c r="QCK80" s="60"/>
      <c r="QCL80" s="98"/>
      <c r="QCM80" s="97"/>
      <c r="QCN80" s="97"/>
      <c r="QCO80" s="97"/>
      <c r="QCP80" s="104"/>
      <c r="QCQ80" s="97"/>
      <c r="QCR80" s="97"/>
      <c r="QCS80" s="97"/>
      <c r="QCT80" s="145"/>
      <c r="QCU80" s="178"/>
      <c r="QCV80" s="146"/>
      <c r="QCW80" s="98"/>
      <c r="QCX80" s="97"/>
      <c r="QCY80" s="97"/>
      <c r="QCZ80" s="97"/>
      <c r="QDA80" s="97"/>
      <c r="QDB80" s="79"/>
      <c r="QDC80" s="79"/>
      <c r="QDD80" s="195"/>
      <c r="QDE80" s="96"/>
      <c r="QDF80" s="79"/>
      <c r="QDG80" s="79"/>
      <c r="QDH80" s="79"/>
      <c r="QDI80" s="79"/>
      <c r="QDJ80" s="60"/>
      <c r="QDK80" s="98"/>
      <c r="QDL80" s="97"/>
      <c r="QDM80" s="97"/>
      <c r="QDN80" s="97"/>
      <c r="QDO80" s="104"/>
      <c r="QDP80" s="97"/>
      <c r="QDQ80" s="97"/>
      <c r="QDR80" s="97"/>
      <c r="QDS80" s="145"/>
      <c r="QDT80" s="178"/>
      <c r="QDU80" s="146"/>
      <c r="QDV80" s="98"/>
      <c r="QDW80" s="97"/>
      <c r="QDX80" s="97"/>
      <c r="QDY80" s="97"/>
      <c r="QDZ80" s="97"/>
      <c r="QEA80" s="79"/>
      <c r="QEB80" s="79"/>
      <c r="QEC80" s="195"/>
      <c r="QED80" s="96"/>
      <c r="QEE80" s="79"/>
      <c r="QEF80" s="79"/>
      <c r="QEG80" s="79"/>
      <c r="QEH80" s="79"/>
      <c r="QEI80" s="60"/>
      <c r="QEJ80" s="98"/>
      <c r="QEK80" s="97"/>
      <c r="QEL80" s="97"/>
      <c r="QEM80" s="97"/>
      <c r="QEN80" s="104"/>
      <c r="QEO80" s="97"/>
      <c r="QEP80" s="97"/>
      <c r="QEQ80" s="97"/>
      <c r="QER80" s="145"/>
      <c r="QES80" s="178"/>
      <c r="QET80" s="146"/>
      <c r="QEU80" s="98"/>
      <c r="QEV80" s="97"/>
      <c r="QEW80" s="97"/>
      <c r="QEX80" s="97"/>
      <c r="QEY80" s="97"/>
      <c r="QEZ80" s="79"/>
      <c r="QFA80" s="79"/>
      <c r="QFB80" s="195"/>
      <c r="QFC80" s="96"/>
      <c r="QFD80" s="79"/>
      <c r="QFE80" s="79"/>
      <c r="QFF80" s="79"/>
      <c r="QFG80" s="79"/>
      <c r="QFH80" s="60"/>
      <c r="QFI80" s="98"/>
      <c r="QFJ80" s="97"/>
      <c r="QFK80" s="97"/>
      <c r="QFL80" s="97"/>
      <c r="QFM80" s="104"/>
      <c r="QFN80" s="97"/>
      <c r="QFO80" s="97"/>
      <c r="QFP80" s="97"/>
      <c r="QFQ80" s="145"/>
      <c r="QFR80" s="178"/>
      <c r="QFS80" s="146"/>
      <c r="QFT80" s="98"/>
      <c r="QFU80" s="97"/>
      <c r="QFV80" s="97"/>
      <c r="QFW80" s="97"/>
      <c r="QFX80" s="97"/>
      <c r="QFY80" s="79"/>
      <c r="QFZ80" s="79"/>
      <c r="QGA80" s="195"/>
      <c r="QGB80" s="96"/>
      <c r="QGC80" s="79"/>
      <c r="QGD80" s="79"/>
      <c r="QGE80" s="79"/>
      <c r="QGF80" s="79"/>
      <c r="QGG80" s="60"/>
      <c r="QGH80" s="98"/>
      <c r="QGI80" s="97"/>
      <c r="QGJ80" s="97"/>
      <c r="QGK80" s="97"/>
      <c r="QGL80" s="104"/>
      <c r="QGM80" s="97"/>
      <c r="QGN80" s="97"/>
      <c r="QGO80" s="97"/>
      <c r="QGP80" s="145"/>
      <c r="QGQ80" s="178"/>
      <c r="QGR80" s="146"/>
      <c r="QGS80" s="98"/>
      <c r="QGT80" s="97"/>
      <c r="QGU80" s="97"/>
      <c r="QGV80" s="97"/>
      <c r="QGW80" s="97"/>
      <c r="QGX80" s="79"/>
      <c r="QGY80" s="79"/>
      <c r="QGZ80" s="195"/>
      <c r="QHA80" s="96"/>
      <c r="QHB80" s="79"/>
      <c r="QHC80" s="79"/>
      <c r="QHD80" s="79"/>
      <c r="QHE80" s="79"/>
      <c r="QHF80" s="60"/>
      <c r="QHG80" s="98"/>
      <c r="QHH80" s="97"/>
      <c r="QHI80" s="97"/>
      <c r="QHJ80" s="97"/>
      <c r="QHK80" s="104"/>
      <c r="QHL80" s="97"/>
      <c r="QHM80" s="97"/>
      <c r="QHN80" s="97"/>
      <c r="QHO80" s="145"/>
      <c r="QHP80" s="178"/>
      <c r="QHQ80" s="146"/>
      <c r="QHR80" s="98"/>
      <c r="QHS80" s="97"/>
      <c r="QHT80" s="97"/>
      <c r="QHU80" s="97"/>
      <c r="QHV80" s="97"/>
      <c r="QHW80" s="79"/>
      <c r="QHX80" s="79"/>
      <c r="QHY80" s="195"/>
      <c r="QHZ80" s="96"/>
      <c r="QIA80" s="79"/>
      <c r="QIB80" s="79"/>
      <c r="QIC80" s="79"/>
      <c r="QID80" s="79"/>
      <c r="QIE80" s="60"/>
      <c r="QIF80" s="98"/>
      <c r="QIG80" s="97"/>
      <c r="QIH80" s="97"/>
      <c r="QII80" s="97"/>
      <c r="QIJ80" s="104"/>
      <c r="QIK80" s="97"/>
      <c r="QIL80" s="97"/>
      <c r="QIM80" s="97"/>
      <c r="QIN80" s="145"/>
      <c r="QIO80" s="178"/>
      <c r="QIP80" s="146"/>
      <c r="QIQ80" s="98"/>
      <c r="QIR80" s="97"/>
      <c r="QIS80" s="97"/>
      <c r="QIT80" s="97"/>
      <c r="QIU80" s="97"/>
      <c r="QIV80" s="79"/>
      <c r="QIW80" s="79"/>
      <c r="QIX80" s="195"/>
      <c r="QIY80" s="96"/>
      <c r="QIZ80" s="79"/>
      <c r="QJA80" s="79"/>
      <c r="QJB80" s="79"/>
      <c r="QJC80" s="79"/>
      <c r="QJD80" s="60"/>
      <c r="QJE80" s="98"/>
      <c r="QJF80" s="97"/>
      <c r="QJG80" s="97"/>
      <c r="QJH80" s="97"/>
      <c r="QJI80" s="104"/>
      <c r="QJJ80" s="97"/>
      <c r="QJK80" s="97"/>
      <c r="QJL80" s="97"/>
      <c r="QJM80" s="145"/>
      <c r="QJN80" s="178"/>
      <c r="QJO80" s="146"/>
      <c r="QJP80" s="98"/>
      <c r="QJQ80" s="97"/>
      <c r="QJR80" s="97"/>
      <c r="QJS80" s="97"/>
      <c r="QJT80" s="97"/>
      <c r="QJU80" s="79"/>
      <c r="QJV80" s="79"/>
      <c r="QJW80" s="195"/>
      <c r="QJX80" s="96"/>
      <c r="QJY80" s="79"/>
      <c r="QJZ80" s="79"/>
      <c r="QKA80" s="79"/>
      <c r="QKB80" s="79"/>
      <c r="QKC80" s="60"/>
      <c r="QKD80" s="98"/>
      <c r="QKE80" s="97"/>
      <c r="QKF80" s="97"/>
      <c r="QKG80" s="97"/>
      <c r="QKH80" s="104"/>
      <c r="QKI80" s="97"/>
      <c r="QKJ80" s="97"/>
      <c r="QKK80" s="97"/>
      <c r="QKL80" s="145"/>
      <c r="QKM80" s="178"/>
      <c r="QKN80" s="146"/>
      <c r="QKO80" s="98"/>
      <c r="QKP80" s="97"/>
      <c r="QKQ80" s="97"/>
      <c r="QKR80" s="97"/>
      <c r="QKS80" s="97"/>
      <c r="QKT80" s="79"/>
      <c r="QKU80" s="79"/>
      <c r="QKV80" s="195"/>
      <c r="QKW80" s="96"/>
      <c r="QKX80" s="79"/>
      <c r="QKY80" s="79"/>
      <c r="QKZ80" s="79"/>
      <c r="QLA80" s="79"/>
      <c r="QLB80" s="60"/>
      <c r="QLC80" s="98"/>
      <c r="QLD80" s="97"/>
      <c r="QLE80" s="97"/>
      <c r="QLF80" s="97"/>
      <c r="QLG80" s="104"/>
      <c r="QLH80" s="97"/>
      <c r="QLI80" s="97"/>
      <c r="QLJ80" s="97"/>
      <c r="QLK80" s="145"/>
      <c r="QLL80" s="178"/>
      <c r="QLM80" s="146"/>
      <c r="QLN80" s="98"/>
      <c r="QLO80" s="97"/>
      <c r="QLP80" s="97"/>
      <c r="QLQ80" s="97"/>
      <c r="QLR80" s="97"/>
      <c r="QLS80" s="79"/>
      <c r="QLT80" s="79"/>
      <c r="QLU80" s="195"/>
      <c r="QLV80" s="96"/>
      <c r="QLW80" s="79"/>
      <c r="QLX80" s="79"/>
      <c r="QLY80" s="79"/>
      <c r="QLZ80" s="79"/>
      <c r="QMA80" s="60"/>
      <c r="QMB80" s="98"/>
      <c r="QMC80" s="97"/>
      <c r="QMD80" s="97"/>
      <c r="QME80" s="97"/>
      <c r="QMF80" s="104"/>
      <c r="QMG80" s="97"/>
      <c r="QMH80" s="97"/>
      <c r="QMI80" s="97"/>
      <c r="QMJ80" s="145"/>
      <c r="QMK80" s="178"/>
      <c r="QML80" s="146"/>
      <c r="QMM80" s="98"/>
      <c r="QMN80" s="97"/>
      <c r="QMO80" s="97"/>
      <c r="QMP80" s="97"/>
      <c r="QMQ80" s="97"/>
      <c r="QMR80" s="79"/>
      <c r="QMS80" s="79"/>
      <c r="QMT80" s="195"/>
      <c r="QMU80" s="96"/>
      <c r="QMV80" s="79"/>
      <c r="QMW80" s="79"/>
      <c r="QMX80" s="79"/>
      <c r="QMY80" s="79"/>
      <c r="QMZ80" s="60"/>
      <c r="QNA80" s="98"/>
      <c r="QNB80" s="97"/>
      <c r="QNC80" s="97"/>
      <c r="QND80" s="97"/>
      <c r="QNE80" s="104"/>
      <c r="QNF80" s="97"/>
      <c r="QNG80" s="97"/>
      <c r="QNH80" s="97"/>
      <c r="QNI80" s="145"/>
      <c r="QNJ80" s="178"/>
      <c r="QNK80" s="146"/>
      <c r="QNL80" s="98"/>
      <c r="QNM80" s="97"/>
      <c r="QNN80" s="97"/>
      <c r="QNO80" s="97"/>
      <c r="QNP80" s="97"/>
      <c r="QNQ80" s="79"/>
      <c r="QNR80" s="79"/>
      <c r="QNS80" s="195"/>
      <c r="QNT80" s="96"/>
      <c r="QNU80" s="79"/>
      <c r="QNV80" s="79"/>
      <c r="QNW80" s="79"/>
      <c r="QNX80" s="79"/>
      <c r="QNY80" s="60"/>
      <c r="QNZ80" s="98"/>
      <c r="QOA80" s="97"/>
      <c r="QOB80" s="97"/>
      <c r="QOC80" s="97"/>
      <c r="QOD80" s="104"/>
      <c r="QOE80" s="97"/>
      <c r="QOF80" s="97"/>
      <c r="QOG80" s="97"/>
      <c r="QOH80" s="145"/>
      <c r="QOI80" s="178"/>
      <c r="QOJ80" s="146"/>
      <c r="QOK80" s="98"/>
      <c r="QOL80" s="97"/>
      <c r="QOM80" s="97"/>
      <c r="QON80" s="97"/>
      <c r="QOO80" s="97"/>
      <c r="QOP80" s="79"/>
      <c r="QOQ80" s="79"/>
      <c r="QOR80" s="195"/>
      <c r="QOS80" s="96"/>
      <c r="QOT80" s="79"/>
      <c r="QOU80" s="79"/>
      <c r="QOV80" s="79"/>
      <c r="QOW80" s="79"/>
      <c r="QOX80" s="60"/>
      <c r="QOY80" s="98"/>
      <c r="QOZ80" s="97"/>
      <c r="QPA80" s="97"/>
      <c r="QPB80" s="97"/>
      <c r="QPC80" s="104"/>
      <c r="QPD80" s="97"/>
      <c r="QPE80" s="97"/>
      <c r="QPF80" s="97"/>
      <c r="QPG80" s="145"/>
      <c r="QPH80" s="178"/>
      <c r="QPI80" s="146"/>
      <c r="QPJ80" s="98"/>
      <c r="QPK80" s="97"/>
      <c r="QPL80" s="97"/>
      <c r="QPM80" s="97"/>
      <c r="QPN80" s="97"/>
      <c r="QPO80" s="79"/>
      <c r="QPP80" s="79"/>
      <c r="QPQ80" s="195"/>
      <c r="QPR80" s="96"/>
      <c r="QPS80" s="79"/>
      <c r="QPT80" s="79"/>
      <c r="QPU80" s="79"/>
      <c r="QPV80" s="79"/>
      <c r="QPW80" s="60"/>
      <c r="QPX80" s="98"/>
      <c r="QPY80" s="97"/>
      <c r="QPZ80" s="97"/>
      <c r="QQA80" s="97"/>
      <c r="QQB80" s="104"/>
      <c r="QQC80" s="97"/>
      <c r="QQD80" s="97"/>
      <c r="QQE80" s="97"/>
      <c r="QQF80" s="145"/>
      <c r="QQG80" s="178"/>
      <c r="QQH80" s="146"/>
      <c r="QQI80" s="98"/>
      <c r="QQJ80" s="97"/>
      <c r="QQK80" s="97"/>
      <c r="QQL80" s="97"/>
      <c r="QQM80" s="97"/>
      <c r="QQN80" s="79"/>
      <c r="QQO80" s="79"/>
      <c r="QQP80" s="195"/>
      <c r="QQQ80" s="96"/>
      <c r="QQR80" s="79"/>
      <c r="QQS80" s="79"/>
      <c r="QQT80" s="79"/>
      <c r="QQU80" s="79"/>
      <c r="QQV80" s="60"/>
      <c r="QQW80" s="98"/>
      <c r="QQX80" s="97"/>
      <c r="QQY80" s="97"/>
      <c r="QQZ80" s="97"/>
      <c r="QRA80" s="104"/>
      <c r="QRB80" s="97"/>
      <c r="QRC80" s="97"/>
      <c r="QRD80" s="97"/>
      <c r="QRE80" s="145"/>
      <c r="QRF80" s="178"/>
      <c r="QRG80" s="146"/>
      <c r="QRH80" s="98"/>
      <c r="QRI80" s="97"/>
      <c r="QRJ80" s="97"/>
      <c r="QRK80" s="97"/>
      <c r="QRL80" s="97"/>
      <c r="QRM80" s="79"/>
      <c r="QRN80" s="79"/>
      <c r="QRO80" s="195"/>
      <c r="QRP80" s="96"/>
      <c r="QRQ80" s="79"/>
      <c r="QRR80" s="79"/>
      <c r="QRS80" s="79"/>
      <c r="QRT80" s="79"/>
      <c r="QRU80" s="60"/>
      <c r="QRV80" s="98"/>
      <c r="QRW80" s="97"/>
      <c r="QRX80" s="97"/>
      <c r="QRY80" s="97"/>
      <c r="QRZ80" s="104"/>
      <c r="QSA80" s="97"/>
      <c r="QSB80" s="97"/>
      <c r="QSC80" s="97"/>
      <c r="QSD80" s="145"/>
      <c r="QSE80" s="178"/>
      <c r="QSF80" s="146"/>
      <c r="QSG80" s="98"/>
      <c r="QSH80" s="97"/>
      <c r="QSI80" s="97"/>
      <c r="QSJ80" s="97"/>
      <c r="QSK80" s="97"/>
      <c r="QSL80" s="79"/>
      <c r="QSM80" s="79"/>
      <c r="QSN80" s="195"/>
      <c r="QSO80" s="96"/>
      <c r="QSP80" s="79"/>
      <c r="QSQ80" s="79"/>
      <c r="QSR80" s="79"/>
      <c r="QSS80" s="79"/>
      <c r="QST80" s="60"/>
      <c r="QSU80" s="98"/>
      <c r="QSV80" s="97"/>
      <c r="QSW80" s="97"/>
      <c r="QSX80" s="97"/>
      <c r="QSY80" s="104"/>
      <c r="QSZ80" s="97"/>
      <c r="QTA80" s="97"/>
      <c r="QTB80" s="97"/>
      <c r="QTC80" s="145"/>
      <c r="QTD80" s="178"/>
      <c r="QTE80" s="146"/>
      <c r="QTF80" s="98"/>
      <c r="QTG80" s="97"/>
      <c r="QTH80" s="97"/>
      <c r="QTI80" s="97"/>
      <c r="QTJ80" s="97"/>
      <c r="QTK80" s="79"/>
      <c r="QTL80" s="79"/>
      <c r="QTM80" s="195"/>
      <c r="QTN80" s="96"/>
      <c r="QTO80" s="79"/>
      <c r="QTP80" s="79"/>
      <c r="QTQ80" s="79"/>
      <c r="QTR80" s="79"/>
      <c r="QTS80" s="60"/>
      <c r="QTT80" s="98"/>
      <c r="QTU80" s="97"/>
      <c r="QTV80" s="97"/>
      <c r="QTW80" s="97"/>
      <c r="QTX80" s="104"/>
      <c r="QTY80" s="97"/>
      <c r="QTZ80" s="97"/>
      <c r="QUA80" s="97"/>
      <c r="QUB80" s="145"/>
      <c r="QUC80" s="178"/>
      <c r="QUD80" s="146"/>
      <c r="QUE80" s="98"/>
      <c r="QUF80" s="97"/>
      <c r="QUG80" s="97"/>
      <c r="QUH80" s="97"/>
      <c r="QUI80" s="97"/>
      <c r="QUJ80" s="79"/>
      <c r="QUK80" s="79"/>
      <c r="QUL80" s="195"/>
      <c r="QUM80" s="96"/>
      <c r="QUN80" s="79"/>
      <c r="QUO80" s="79"/>
      <c r="QUP80" s="79"/>
      <c r="QUQ80" s="79"/>
      <c r="QUR80" s="60"/>
      <c r="QUS80" s="98"/>
      <c r="QUT80" s="97"/>
      <c r="QUU80" s="97"/>
      <c r="QUV80" s="97"/>
      <c r="QUW80" s="104"/>
      <c r="QUX80" s="97"/>
      <c r="QUY80" s="97"/>
      <c r="QUZ80" s="97"/>
      <c r="QVA80" s="145"/>
      <c r="QVB80" s="178"/>
      <c r="QVC80" s="146"/>
      <c r="QVD80" s="98"/>
      <c r="QVE80" s="97"/>
      <c r="QVF80" s="97"/>
      <c r="QVG80" s="97"/>
      <c r="QVH80" s="97"/>
      <c r="QVI80" s="79"/>
      <c r="QVJ80" s="79"/>
      <c r="QVK80" s="195"/>
      <c r="QVL80" s="96"/>
      <c r="QVM80" s="79"/>
      <c r="QVN80" s="79"/>
      <c r="QVO80" s="79"/>
      <c r="QVP80" s="79"/>
      <c r="QVQ80" s="60"/>
      <c r="QVR80" s="98"/>
      <c r="QVS80" s="97"/>
      <c r="QVT80" s="97"/>
      <c r="QVU80" s="97"/>
      <c r="QVV80" s="104"/>
      <c r="QVW80" s="97"/>
      <c r="QVX80" s="97"/>
      <c r="QVY80" s="97"/>
      <c r="QVZ80" s="145"/>
      <c r="QWA80" s="178"/>
      <c r="QWB80" s="146"/>
      <c r="QWC80" s="98"/>
      <c r="QWD80" s="97"/>
      <c r="QWE80" s="97"/>
      <c r="QWF80" s="97"/>
      <c r="QWG80" s="97"/>
      <c r="QWH80" s="79"/>
      <c r="QWI80" s="79"/>
      <c r="QWJ80" s="195"/>
      <c r="QWK80" s="96"/>
      <c r="QWL80" s="79"/>
      <c r="QWM80" s="79"/>
      <c r="QWN80" s="79"/>
      <c r="QWO80" s="79"/>
      <c r="QWP80" s="60"/>
      <c r="QWQ80" s="98"/>
      <c r="QWR80" s="97"/>
      <c r="QWS80" s="97"/>
      <c r="QWT80" s="97"/>
      <c r="QWU80" s="104"/>
      <c r="QWV80" s="97"/>
      <c r="QWW80" s="97"/>
      <c r="QWX80" s="97"/>
      <c r="QWY80" s="145"/>
      <c r="QWZ80" s="178"/>
      <c r="QXA80" s="146"/>
      <c r="QXB80" s="98"/>
      <c r="QXC80" s="97"/>
      <c r="QXD80" s="97"/>
      <c r="QXE80" s="97"/>
      <c r="QXF80" s="97"/>
      <c r="QXG80" s="79"/>
      <c r="QXH80" s="79"/>
      <c r="QXI80" s="195"/>
      <c r="QXJ80" s="96"/>
      <c r="QXK80" s="79"/>
      <c r="QXL80" s="79"/>
      <c r="QXM80" s="79"/>
      <c r="QXN80" s="79"/>
      <c r="QXO80" s="60"/>
      <c r="QXP80" s="98"/>
      <c r="QXQ80" s="97"/>
      <c r="QXR80" s="97"/>
      <c r="QXS80" s="97"/>
      <c r="QXT80" s="104"/>
      <c r="QXU80" s="97"/>
      <c r="QXV80" s="97"/>
      <c r="QXW80" s="97"/>
      <c r="QXX80" s="145"/>
      <c r="QXY80" s="178"/>
      <c r="QXZ80" s="146"/>
      <c r="QYA80" s="98"/>
      <c r="QYB80" s="97"/>
      <c r="QYC80" s="97"/>
      <c r="QYD80" s="97"/>
      <c r="QYE80" s="97"/>
      <c r="QYF80" s="79"/>
      <c r="QYG80" s="79"/>
      <c r="QYH80" s="195"/>
      <c r="QYI80" s="96"/>
      <c r="QYJ80" s="79"/>
      <c r="QYK80" s="79"/>
      <c r="QYL80" s="79"/>
      <c r="QYM80" s="79"/>
      <c r="QYN80" s="60"/>
      <c r="QYO80" s="98"/>
      <c r="QYP80" s="97"/>
      <c r="QYQ80" s="97"/>
      <c r="QYR80" s="97"/>
      <c r="QYS80" s="104"/>
      <c r="QYT80" s="97"/>
      <c r="QYU80" s="97"/>
      <c r="QYV80" s="97"/>
      <c r="QYW80" s="145"/>
      <c r="QYX80" s="178"/>
      <c r="QYY80" s="146"/>
      <c r="QYZ80" s="98"/>
      <c r="QZA80" s="97"/>
      <c r="QZB80" s="97"/>
      <c r="QZC80" s="97"/>
      <c r="QZD80" s="97"/>
      <c r="QZE80" s="79"/>
      <c r="QZF80" s="79"/>
      <c r="QZG80" s="195"/>
      <c r="QZH80" s="96"/>
      <c r="QZI80" s="79"/>
      <c r="QZJ80" s="79"/>
      <c r="QZK80" s="79"/>
      <c r="QZL80" s="79"/>
      <c r="QZM80" s="60"/>
      <c r="QZN80" s="98"/>
      <c r="QZO80" s="97"/>
      <c r="QZP80" s="97"/>
      <c r="QZQ80" s="97"/>
      <c r="QZR80" s="104"/>
      <c r="QZS80" s="97"/>
      <c r="QZT80" s="97"/>
      <c r="QZU80" s="97"/>
      <c r="QZV80" s="145"/>
      <c r="QZW80" s="178"/>
      <c r="QZX80" s="146"/>
      <c r="QZY80" s="98"/>
      <c r="QZZ80" s="97"/>
      <c r="RAA80" s="97"/>
      <c r="RAB80" s="97"/>
      <c r="RAC80" s="97"/>
      <c r="RAD80" s="79"/>
      <c r="RAE80" s="79"/>
      <c r="RAF80" s="195"/>
      <c r="RAG80" s="96"/>
      <c r="RAH80" s="79"/>
      <c r="RAI80" s="79"/>
      <c r="RAJ80" s="79"/>
      <c r="RAK80" s="79"/>
      <c r="RAL80" s="60"/>
      <c r="RAM80" s="98"/>
      <c r="RAN80" s="97"/>
      <c r="RAO80" s="97"/>
      <c r="RAP80" s="97"/>
      <c r="RAQ80" s="104"/>
      <c r="RAR80" s="97"/>
      <c r="RAS80" s="97"/>
      <c r="RAT80" s="97"/>
      <c r="RAU80" s="145"/>
      <c r="RAV80" s="178"/>
      <c r="RAW80" s="146"/>
      <c r="RAX80" s="98"/>
      <c r="RAY80" s="97"/>
      <c r="RAZ80" s="97"/>
      <c r="RBA80" s="97"/>
      <c r="RBB80" s="97"/>
      <c r="RBC80" s="79"/>
      <c r="RBD80" s="79"/>
      <c r="RBE80" s="195"/>
      <c r="RBF80" s="96"/>
      <c r="RBG80" s="79"/>
      <c r="RBH80" s="79"/>
      <c r="RBI80" s="79"/>
      <c r="RBJ80" s="79"/>
      <c r="RBK80" s="60"/>
      <c r="RBL80" s="98"/>
      <c r="RBM80" s="97"/>
      <c r="RBN80" s="97"/>
      <c r="RBO80" s="97"/>
      <c r="RBP80" s="104"/>
      <c r="RBQ80" s="97"/>
      <c r="RBR80" s="97"/>
      <c r="RBS80" s="97"/>
      <c r="RBT80" s="145"/>
      <c r="RBU80" s="178"/>
      <c r="RBV80" s="146"/>
      <c r="RBW80" s="98"/>
      <c r="RBX80" s="97"/>
      <c r="RBY80" s="97"/>
      <c r="RBZ80" s="97"/>
      <c r="RCA80" s="97"/>
      <c r="RCB80" s="79"/>
      <c r="RCC80" s="79"/>
      <c r="RCD80" s="195"/>
      <c r="RCE80" s="96"/>
      <c r="RCF80" s="79"/>
      <c r="RCG80" s="79"/>
      <c r="RCH80" s="79"/>
      <c r="RCI80" s="79"/>
      <c r="RCJ80" s="60"/>
      <c r="RCK80" s="98"/>
      <c r="RCL80" s="97"/>
      <c r="RCM80" s="97"/>
      <c r="RCN80" s="97"/>
      <c r="RCO80" s="104"/>
      <c r="RCP80" s="97"/>
      <c r="RCQ80" s="97"/>
      <c r="RCR80" s="97"/>
      <c r="RCS80" s="145"/>
      <c r="RCT80" s="178"/>
      <c r="RCU80" s="146"/>
      <c r="RCV80" s="98"/>
      <c r="RCW80" s="97"/>
      <c r="RCX80" s="97"/>
      <c r="RCY80" s="97"/>
      <c r="RCZ80" s="97"/>
      <c r="RDA80" s="79"/>
      <c r="RDB80" s="79"/>
      <c r="RDC80" s="195"/>
      <c r="RDD80" s="96"/>
      <c r="RDE80" s="79"/>
      <c r="RDF80" s="79"/>
      <c r="RDG80" s="79"/>
      <c r="RDH80" s="79"/>
      <c r="RDI80" s="60"/>
      <c r="RDJ80" s="98"/>
      <c r="RDK80" s="97"/>
      <c r="RDL80" s="97"/>
      <c r="RDM80" s="97"/>
      <c r="RDN80" s="104"/>
      <c r="RDO80" s="97"/>
      <c r="RDP80" s="97"/>
      <c r="RDQ80" s="97"/>
      <c r="RDR80" s="145"/>
      <c r="RDS80" s="178"/>
      <c r="RDT80" s="146"/>
      <c r="RDU80" s="98"/>
      <c r="RDV80" s="97"/>
      <c r="RDW80" s="97"/>
      <c r="RDX80" s="97"/>
      <c r="RDY80" s="97"/>
      <c r="RDZ80" s="79"/>
      <c r="REA80" s="79"/>
      <c r="REB80" s="195"/>
      <c r="REC80" s="96"/>
      <c r="RED80" s="79"/>
      <c r="REE80" s="79"/>
      <c r="REF80" s="79"/>
      <c r="REG80" s="79"/>
      <c r="REH80" s="60"/>
      <c r="REI80" s="98"/>
      <c r="REJ80" s="97"/>
      <c r="REK80" s="97"/>
      <c r="REL80" s="97"/>
      <c r="REM80" s="104"/>
      <c r="REN80" s="97"/>
      <c r="REO80" s="97"/>
      <c r="REP80" s="97"/>
      <c r="REQ80" s="145"/>
      <c r="RER80" s="178"/>
      <c r="RES80" s="146"/>
      <c r="RET80" s="98"/>
      <c r="REU80" s="97"/>
      <c r="REV80" s="97"/>
      <c r="REW80" s="97"/>
      <c r="REX80" s="97"/>
      <c r="REY80" s="79"/>
      <c r="REZ80" s="79"/>
      <c r="RFA80" s="195"/>
      <c r="RFB80" s="96"/>
      <c r="RFC80" s="79"/>
      <c r="RFD80" s="79"/>
      <c r="RFE80" s="79"/>
      <c r="RFF80" s="79"/>
      <c r="RFG80" s="60"/>
      <c r="RFH80" s="98"/>
      <c r="RFI80" s="97"/>
      <c r="RFJ80" s="97"/>
      <c r="RFK80" s="97"/>
      <c r="RFL80" s="104"/>
      <c r="RFM80" s="97"/>
      <c r="RFN80" s="97"/>
      <c r="RFO80" s="97"/>
      <c r="RFP80" s="145"/>
      <c r="RFQ80" s="178"/>
      <c r="RFR80" s="146"/>
      <c r="RFS80" s="98"/>
      <c r="RFT80" s="97"/>
      <c r="RFU80" s="97"/>
      <c r="RFV80" s="97"/>
      <c r="RFW80" s="97"/>
      <c r="RFX80" s="79"/>
      <c r="RFY80" s="79"/>
      <c r="RFZ80" s="195"/>
      <c r="RGA80" s="96"/>
      <c r="RGB80" s="79"/>
      <c r="RGC80" s="79"/>
      <c r="RGD80" s="79"/>
      <c r="RGE80" s="79"/>
      <c r="RGF80" s="60"/>
      <c r="RGG80" s="98"/>
      <c r="RGH80" s="97"/>
      <c r="RGI80" s="97"/>
      <c r="RGJ80" s="97"/>
      <c r="RGK80" s="104"/>
      <c r="RGL80" s="97"/>
      <c r="RGM80" s="97"/>
      <c r="RGN80" s="97"/>
      <c r="RGO80" s="145"/>
      <c r="RGP80" s="178"/>
      <c r="RGQ80" s="146"/>
      <c r="RGR80" s="98"/>
      <c r="RGS80" s="97"/>
      <c r="RGT80" s="97"/>
      <c r="RGU80" s="97"/>
      <c r="RGV80" s="97"/>
      <c r="RGW80" s="79"/>
      <c r="RGX80" s="79"/>
      <c r="RGY80" s="195"/>
      <c r="RGZ80" s="96"/>
      <c r="RHA80" s="79"/>
      <c r="RHB80" s="79"/>
      <c r="RHC80" s="79"/>
      <c r="RHD80" s="79"/>
      <c r="RHE80" s="60"/>
      <c r="RHF80" s="98"/>
      <c r="RHG80" s="97"/>
      <c r="RHH80" s="97"/>
      <c r="RHI80" s="97"/>
      <c r="RHJ80" s="104"/>
      <c r="RHK80" s="97"/>
      <c r="RHL80" s="97"/>
      <c r="RHM80" s="97"/>
      <c r="RHN80" s="145"/>
      <c r="RHO80" s="178"/>
      <c r="RHP80" s="146"/>
      <c r="RHQ80" s="98"/>
      <c r="RHR80" s="97"/>
      <c r="RHS80" s="97"/>
      <c r="RHT80" s="97"/>
      <c r="RHU80" s="97"/>
      <c r="RHV80" s="79"/>
      <c r="RHW80" s="79"/>
      <c r="RHX80" s="195"/>
      <c r="RHY80" s="96"/>
      <c r="RHZ80" s="79"/>
      <c r="RIA80" s="79"/>
      <c r="RIB80" s="79"/>
      <c r="RIC80" s="79"/>
      <c r="RID80" s="60"/>
      <c r="RIE80" s="98"/>
      <c r="RIF80" s="97"/>
      <c r="RIG80" s="97"/>
      <c r="RIH80" s="97"/>
      <c r="RII80" s="104"/>
      <c r="RIJ80" s="97"/>
      <c r="RIK80" s="97"/>
      <c r="RIL80" s="97"/>
      <c r="RIM80" s="145"/>
      <c r="RIN80" s="178"/>
      <c r="RIO80" s="146"/>
      <c r="RIP80" s="98"/>
      <c r="RIQ80" s="97"/>
      <c r="RIR80" s="97"/>
      <c r="RIS80" s="97"/>
      <c r="RIT80" s="97"/>
      <c r="RIU80" s="79"/>
      <c r="RIV80" s="79"/>
      <c r="RIW80" s="195"/>
      <c r="RIX80" s="96"/>
      <c r="RIY80" s="79"/>
      <c r="RIZ80" s="79"/>
      <c r="RJA80" s="79"/>
      <c r="RJB80" s="79"/>
      <c r="RJC80" s="60"/>
      <c r="RJD80" s="98"/>
      <c r="RJE80" s="97"/>
      <c r="RJF80" s="97"/>
      <c r="RJG80" s="97"/>
      <c r="RJH80" s="104"/>
      <c r="RJI80" s="97"/>
      <c r="RJJ80" s="97"/>
      <c r="RJK80" s="97"/>
      <c r="RJL80" s="145"/>
      <c r="RJM80" s="178"/>
      <c r="RJN80" s="146"/>
      <c r="RJO80" s="98"/>
      <c r="RJP80" s="97"/>
      <c r="RJQ80" s="97"/>
      <c r="RJR80" s="97"/>
      <c r="RJS80" s="97"/>
      <c r="RJT80" s="79"/>
      <c r="RJU80" s="79"/>
      <c r="RJV80" s="195"/>
      <c r="RJW80" s="96"/>
      <c r="RJX80" s="79"/>
      <c r="RJY80" s="79"/>
      <c r="RJZ80" s="79"/>
      <c r="RKA80" s="79"/>
      <c r="RKB80" s="60"/>
      <c r="RKC80" s="98"/>
      <c r="RKD80" s="97"/>
      <c r="RKE80" s="97"/>
      <c r="RKF80" s="97"/>
      <c r="RKG80" s="104"/>
      <c r="RKH80" s="97"/>
      <c r="RKI80" s="97"/>
      <c r="RKJ80" s="97"/>
      <c r="RKK80" s="145"/>
      <c r="RKL80" s="178"/>
      <c r="RKM80" s="146"/>
      <c r="RKN80" s="98"/>
      <c r="RKO80" s="97"/>
      <c r="RKP80" s="97"/>
      <c r="RKQ80" s="97"/>
      <c r="RKR80" s="97"/>
      <c r="RKS80" s="79"/>
      <c r="RKT80" s="79"/>
      <c r="RKU80" s="195"/>
      <c r="RKV80" s="96"/>
      <c r="RKW80" s="79"/>
      <c r="RKX80" s="79"/>
      <c r="RKY80" s="79"/>
      <c r="RKZ80" s="79"/>
      <c r="RLA80" s="60"/>
      <c r="RLB80" s="98"/>
      <c r="RLC80" s="97"/>
      <c r="RLD80" s="97"/>
      <c r="RLE80" s="97"/>
      <c r="RLF80" s="104"/>
      <c r="RLG80" s="97"/>
      <c r="RLH80" s="97"/>
      <c r="RLI80" s="97"/>
      <c r="RLJ80" s="145"/>
      <c r="RLK80" s="178"/>
      <c r="RLL80" s="146"/>
      <c r="RLM80" s="98"/>
      <c r="RLN80" s="97"/>
      <c r="RLO80" s="97"/>
      <c r="RLP80" s="97"/>
      <c r="RLQ80" s="97"/>
      <c r="RLR80" s="79"/>
      <c r="RLS80" s="79"/>
      <c r="RLT80" s="195"/>
      <c r="RLU80" s="96"/>
      <c r="RLV80" s="79"/>
      <c r="RLW80" s="79"/>
      <c r="RLX80" s="79"/>
      <c r="RLY80" s="79"/>
      <c r="RLZ80" s="60"/>
      <c r="RMA80" s="98"/>
      <c r="RMB80" s="97"/>
      <c r="RMC80" s="97"/>
      <c r="RMD80" s="97"/>
      <c r="RME80" s="104"/>
      <c r="RMF80" s="97"/>
      <c r="RMG80" s="97"/>
      <c r="RMH80" s="97"/>
      <c r="RMI80" s="145"/>
      <c r="RMJ80" s="178"/>
      <c r="RMK80" s="146"/>
      <c r="RML80" s="98"/>
      <c r="RMM80" s="97"/>
      <c r="RMN80" s="97"/>
      <c r="RMO80" s="97"/>
      <c r="RMP80" s="97"/>
      <c r="RMQ80" s="79"/>
      <c r="RMR80" s="79"/>
      <c r="RMS80" s="195"/>
      <c r="RMT80" s="96"/>
      <c r="RMU80" s="79"/>
      <c r="RMV80" s="79"/>
      <c r="RMW80" s="79"/>
      <c r="RMX80" s="79"/>
      <c r="RMY80" s="60"/>
      <c r="RMZ80" s="98"/>
      <c r="RNA80" s="97"/>
      <c r="RNB80" s="97"/>
      <c r="RNC80" s="97"/>
      <c r="RND80" s="104"/>
      <c r="RNE80" s="97"/>
      <c r="RNF80" s="97"/>
      <c r="RNG80" s="97"/>
      <c r="RNH80" s="145"/>
      <c r="RNI80" s="178"/>
      <c r="RNJ80" s="146"/>
      <c r="RNK80" s="98"/>
      <c r="RNL80" s="97"/>
      <c r="RNM80" s="97"/>
      <c r="RNN80" s="97"/>
      <c r="RNO80" s="97"/>
      <c r="RNP80" s="79"/>
      <c r="RNQ80" s="79"/>
      <c r="RNR80" s="195"/>
      <c r="RNS80" s="96"/>
      <c r="RNT80" s="79"/>
      <c r="RNU80" s="79"/>
      <c r="RNV80" s="79"/>
      <c r="RNW80" s="79"/>
      <c r="RNX80" s="60"/>
      <c r="RNY80" s="98"/>
      <c r="RNZ80" s="97"/>
      <c r="ROA80" s="97"/>
      <c r="ROB80" s="97"/>
      <c r="ROC80" s="104"/>
      <c r="ROD80" s="97"/>
      <c r="ROE80" s="97"/>
      <c r="ROF80" s="97"/>
      <c r="ROG80" s="145"/>
      <c r="ROH80" s="178"/>
      <c r="ROI80" s="146"/>
      <c r="ROJ80" s="98"/>
      <c r="ROK80" s="97"/>
      <c r="ROL80" s="97"/>
      <c r="ROM80" s="97"/>
      <c r="RON80" s="97"/>
      <c r="ROO80" s="79"/>
      <c r="ROP80" s="79"/>
      <c r="ROQ80" s="195"/>
      <c r="ROR80" s="96"/>
      <c r="ROS80" s="79"/>
      <c r="ROT80" s="79"/>
      <c r="ROU80" s="79"/>
      <c r="ROV80" s="79"/>
      <c r="ROW80" s="60"/>
      <c r="ROX80" s="98"/>
      <c r="ROY80" s="97"/>
      <c r="ROZ80" s="97"/>
      <c r="RPA80" s="97"/>
      <c r="RPB80" s="104"/>
      <c r="RPC80" s="97"/>
      <c r="RPD80" s="97"/>
      <c r="RPE80" s="97"/>
      <c r="RPF80" s="145"/>
      <c r="RPG80" s="178"/>
      <c r="RPH80" s="146"/>
      <c r="RPI80" s="98"/>
      <c r="RPJ80" s="97"/>
      <c r="RPK80" s="97"/>
      <c r="RPL80" s="97"/>
      <c r="RPM80" s="97"/>
      <c r="RPN80" s="79"/>
      <c r="RPO80" s="79"/>
      <c r="RPP80" s="195"/>
      <c r="RPQ80" s="96"/>
      <c r="RPR80" s="79"/>
      <c r="RPS80" s="79"/>
      <c r="RPT80" s="79"/>
      <c r="RPU80" s="79"/>
      <c r="RPV80" s="60"/>
      <c r="RPW80" s="98"/>
      <c r="RPX80" s="97"/>
      <c r="RPY80" s="97"/>
      <c r="RPZ80" s="97"/>
      <c r="RQA80" s="104"/>
      <c r="RQB80" s="97"/>
      <c r="RQC80" s="97"/>
      <c r="RQD80" s="97"/>
      <c r="RQE80" s="145"/>
      <c r="RQF80" s="178"/>
      <c r="RQG80" s="146"/>
      <c r="RQH80" s="98"/>
      <c r="RQI80" s="97"/>
      <c r="RQJ80" s="97"/>
      <c r="RQK80" s="97"/>
      <c r="RQL80" s="97"/>
      <c r="RQM80" s="79"/>
      <c r="RQN80" s="79"/>
      <c r="RQO80" s="195"/>
      <c r="RQP80" s="96"/>
      <c r="RQQ80" s="79"/>
      <c r="RQR80" s="79"/>
      <c r="RQS80" s="79"/>
      <c r="RQT80" s="79"/>
      <c r="RQU80" s="60"/>
      <c r="RQV80" s="98"/>
      <c r="RQW80" s="97"/>
      <c r="RQX80" s="97"/>
      <c r="RQY80" s="97"/>
      <c r="RQZ80" s="104"/>
      <c r="RRA80" s="97"/>
      <c r="RRB80" s="97"/>
      <c r="RRC80" s="97"/>
      <c r="RRD80" s="145"/>
      <c r="RRE80" s="178"/>
      <c r="RRF80" s="146"/>
      <c r="RRG80" s="98"/>
      <c r="RRH80" s="97"/>
      <c r="RRI80" s="97"/>
      <c r="RRJ80" s="97"/>
      <c r="RRK80" s="97"/>
      <c r="RRL80" s="79"/>
      <c r="RRM80" s="79"/>
      <c r="RRN80" s="195"/>
      <c r="RRO80" s="96"/>
      <c r="RRP80" s="79"/>
      <c r="RRQ80" s="79"/>
      <c r="RRR80" s="79"/>
      <c r="RRS80" s="79"/>
      <c r="RRT80" s="60"/>
      <c r="RRU80" s="98"/>
      <c r="RRV80" s="97"/>
      <c r="RRW80" s="97"/>
      <c r="RRX80" s="97"/>
      <c r="RRY80" s="104"/>
      <c r="RRZ80" s="97"/>
      <c r="RSA80" s="97"/>
      <c r="RSB80" s="97"/>
      <c r="RSC80" s="145"/>
      <c r="RSD80" s="178"/>
      <c r="RSE80" s="146"/>
      <c r="RSF80" s="98"/>
      <c r="RSG80" s="97"/>
      <c r="RSH80" s="97"/>
      <c r="RSI80" s="97"/>
      <c r="RSJ80" s="97"/>
      <c r="RSK80" s="79"/>
      <c r="RSL80" s="79"/>
      <c r="RSM80" s="195"/>
      <c r="RSN80" s="96"/>
      <c r="RSO80" s="79"/>
      <c r="RSP80" s="79"/>
      <c r="RSQ80" s="79"/>
      <c r="RSR80" s="79"/>
      <c r="RSS80" s="60"/>
      <c r="RST80" s="98"/>
      <c r="RSU80" s="97"/>
      <c r="RSV80" s="97"/>
      <c r="RSW80" s="97"/>
      <c r="RSX80" s="104"/>
      <c r="RSY80" s="97"/>
      <c r="RSZ80" s="97"/>
      <c r="RTA80" s="97"/>
      <c r="RTB80" s="145"/>
      <c r="RTC80" s="178"/>
      <c r="RTD80" s="146"/>
      <c r="RTE80" s="98"/>
      <c r="RTF80" s="97"/>
      <c r="RTG80" s="97"/>
      <c r="RTH80" s="97"/>
      <c r="RTI80" s="97"/>
      <c r="RTJ80" s="79"/>
      <c r="RTK80" s="79"/>
      <c r="RTL80" s="195"/>
      <c r="RTM80" s="96"/>
      <c r="RTN80" s="79"/>
      <c r="RTO80" s="79"/>
      <c r="RTP80" s="79"/>
      <c r="RTQ80" s="79"/>
      <c r="RTR80" s="60"/>
      <c r="RTS80" s="98"/>
      <c r="RTT80" s="97"/>
      <c r="RTU80" s="97"/>
      <c r="RTV80" s="97"/>
      <c r="RTW80" s="104"/>
      <c r="RTX80" s="97"/>
      <c r="RTY80" s="97"/>
      <c r="RTZ80" s="97"/>
      <c r="RUA80" s="145"/>
      <c r="RUB80" s="178"/>
      <c r="RUC80" s="146"/>
      <c r="RUD80" s="98"/>
      <c r="RUE80" s="97"/>
      <c r="RUF80" s="97"/>
      <c r="RUG80" s="97"/>
      <c r="RUH80" s="97"/>
      <c r="RUI80" s="79"/>
      <c r="RUJ80" s="79"/>
      <c r="RUK80" s="195"/>
      <c r="RUL80" s="96"/>
      <c r="RUM80" s="79"/>
      <c r="RUN80" s="79"/>
      <c r="RUO80" s="79"/>
      <c r="RUP80" s="79"/>
      <c r="RUQ80" s="60"/>
      <c r="RUR80" s="98"/>
      <c r="RUS80" s="97"/>
      <c r="RUT80" s="97"/>
      <c r="RUU80" s="97"/>
      <c r="RUV80" s="104"/>
      <c r="RUW80" s="97"/>
      <c r="RUX80" s="97"/>
      <c r="RUY80" s="97"/>
      <c r="RUZ80" s="145"/>
      <c r="RVA80" s="178"/>
      <c r="RVB80" s="146"/>
      <c r="RVC80" s="98"/>
      <c r="RVD80" s="97"/>
      <c r="RVE80" s="97"/>
      <c r="RVF80" s="97"/>
      <c r="RVG80" s="97"/>
      <c r="RVH80" s="79"/>
      <c r="RVI80" s="79"/>
      <c r="RVJ80" s="195"/>
      <c r="RVK80" s="96"/>
      <c r="RVL80" s="79"/>
      <c r="RVM80" s="79"/>
      <c r="RVN80" s="79"/>
      <c r="RVO80" s="79"/>
      <c r="RVP80" s="60"/>
      <c r="RVQ80" s="98"/>
      <c r="RVR80" s="97"/>
      <c r="RVS80" s="97"/>
      <c r="RVT80" s="97"/>
      <c r="RVU80" s="104"/>
      <c r="RVV80" s="97"/>
      <c r="RVW80" s="97"/>
      <c r="RVX80" s="97"/>
      <c r="RVY80" s="145"/>
      <c r="RVZ80" s="178"/>
      <c r="RWA80" s="146"/>
      <c r="RWB80" s="98"/>
      <c r="RWC80" s="97"/>
      <c r="RWD80" s="97"/>
      <c r="RWE80" s="97"/>
      <c r="RWF80" s="97"/>
      <c r="RWG80" s="79"/>
      <c r="RWH80" s="79"/>
      <c r="RWI80" s="195"/>
      <c r="RWJ80" s="96"/>
      <c r="RWK80" s="79"/>
      <c r="RWL80" s="79"/>
      <c r="RWM80" s="79"/>
      <c r="RWN80" s="79"/>
      <c r="RWO80" s="60"/>
      <c r="RWP80" s="98"/>
      <c r="RWQ80" s="97"/>
      <c r="RWR80" s="97"/>
      <c r="RWS80" s="97"/>
      <c r="RWT80" s="104"/>
      <c r="RWU80" s="97"/>
      <c r="RWV80" s="97"/>
      <c r="RWW80" s="97"/>
      <c r="RWX80" s="145"/>
      <c r="RWY80" s="178"/>
      <c r="RWZ80" s="146"/>
      <c r="RXA80" s="98"/>
      <c r="RXB80" s="97"/>
      <c r="RXC80" s="97"/>
      <c r="RXD80" s="97"/>
      <c r="RXE80" s="97"/>
      <c r="RXF80" s="79"/>
      <c r="RXG80" s="79"/>
      <c r="RXH80" s="195"/>
      <c r="RXI80" s="96"/>
      <c r="RXJ80" s="79"/>
      <c r="RXK80" s="79"/>
      <c r="RXL80" s="79"/>
      <c r="RXM80" s="79"/>
      <c r="RXN80" s="60"/>
      <c r="RXO80" s="98"/>
      <c r="RXP80" s="97"/>
      <c r="RXQ80" s="97"/>
      <c r="RXR80" s="97"/>
      <c r="RXS80" s="104"/>
      <c r="RXT80" s="97"/>
      <c r="RXU80" s="97"/>
      <c r="RXV80" s="97"/>
      <c r="RXW80" s="145"/>
      <c r="RXX80" s="178"/>
      <c r="RXY80" s="146"/>
      <c r="RXZ80" s="98"/>
      <c r="RYA80" s="97"/>
      <c r="RYB80" s="97"/>
      <c r="RYC80" s="97"/>
      <c r="RYD80" s="97"/>
      <c r="RYE80" s="79"/>
      <c r="RYF80" s="79"/>
      <c r="RYG80" s="195"/>
      <c r="RYH80" s="96"/>
      <c r="RYI80" s="79"/>
      <c r="RYJ80" s="79"/>
      <c r="RYK80" s="79"/>
      <c r="RYL80" s="79"/>
      <c r="RYM80" s="60"/>
      <c r="RYN80" s="98"/>
      <c r="RYO80" s="97"/>
      <c r="RYP80" s="97"/>
      <c r="RYQ80" s="97"/>
      <c r="RYR80" s="104"/>
      <c r="RYS80" s="97"/>
      <c r="RYT80" s="97"/>
      <c r="RYU80" s="97"/>
      <c r="RYV80" s="145"/>
      <c r="RYW80" s="178"/>
      <c r="RYX80" s="146"/>
      <c r="RYY80" s="98"/>
      <c r="RYZ80" s="97"/>
      <c r="RZA80" s="97"/>
      <c r="RZB80" s="97"/>
      <c r="RZC80" s="97"/>
      <c r="RZD80" s="79"/>
      <c r="RZE80" s="79"/>
      <c r="RZF80" s="195"/>
      <c r="RZG80" s="96"/>
      <c r="RZH80" s="79"/>
      <c r="RZI80" s="79"/>
      <c r="RZJ80" s="79"/>
      <c r="RZK80" s="79"/>
      <c r="RZL80" s="60"/>
      <c r="RZM80" s="98"/>
      <c r="RZN80" s="97"/>
      <c r="RZO80" s="97"/>
      <c r="RZP80" s="97"/>
      <c r="RZQ80" s="104"/>
      <c r="RZR80" s="97"/>
      <c r="RZS80" s="97"/>
      <c r="RZT80" s="97"/>
      <c r="RZU80" s="145"/>
      <c r="RZV80" s="178"/>
      <c r="RZW80" s="146"/>
      <c r="RZX80" s="98"/>
      <c r="RZY80" s="97"/>
      <c r="RZZ80" s="97"/>
      <c r="SAA80" s="97"/>
      <c r="SAB80" s="97"/>
      <c r="SAC80" s="79"/>
      <c r="SAD80" s="79"/>
      <c r="SAE80" s="195"/>
      <c r="SAF80" s="96"/>
      <c r="SAG80" s="79"/>
      <c r="SAH80" s="79"/>
      <c r="SAI80" s="79"/>
      <c r="SAJ80" s="79"/>
      <c r="SAK80" s="60"/>
      <c r="SAL80" s="98"/>
      <c r="SAM80" s="97"/>
      <c r="SAN80" s="97"/>
      <c r="SAO80" s="97"/>
      <c r="SAP80" s="104"/>
      <c r="SAQ80" s="97"/>
      <c r="SAR80" s="97"/>
      <c r="SAS80" s="97"/>
      <c r="SAT80" s="145"/>
      <c r="SAU80" s="178"/>
      <c r="SAV80" s="146"/>
      <c r="SAW80" s="98"/>
      <c r="SAX80" s="97"/>
      <c r="SAY80" s="97"/>
      <c r="SAZ80" s="97"/>
      <c r="SBA80" s="97"/>
      <c r="SBB80" s="79"/>
      <c r="SBC80" s="79"/>
      <c r="SBD80" s="195"/>
      <c r="SBE80" s="96"/>
      <c r="SBF80" s="79"/>
      <c r="SBG80" s="79"/>
      <c r="SBH80" s="79"/>
      <c r="SBI80" s="79"/>
      <c r="SBJ80" s="60"/>
      <c r="SBK80" s="98"/>
      <c r="SBL80" s="97"/>
      <c r="SBM80" s="97"/>
      <c r="SBN80" s="97"/>
      <c r="SBO80" s="104"/>
      <c r="SBP80" s="97"/>
      <c r="SBQ80" s="97"/>
      <c r="SBR80" s="97"/>
      <c r="SBS80" s="145"/>
      <c r="SBT80" s="178"/>
      <c r="SBU80" s="146"/>
      <c r="SBV80" s="98"/>
      <c r="SBW80" s="97"/>
      <c r="SBX80" s="97"/>
      <c r="SBY80" s="97"/>
      <c r="SBZ80" s="97"/>
      <c r="SCA80" s="79"/>
      <c r="SCB80" s="79"/>
      <c r="SCC80" s="195"/>
      <c r="SCD80" s="96"/>
      <c r="SCE80" s="79"/>
      <c r="SCF80" s="79"/>
      <c r="SCG80" s="79"/>
      <c r="SCH80" s="79"/>
      <c r="SCI80" s="60"/>
      <c r="SCJ80" s="98"/>
      <c r="SCK80" s="97"/>
      <c r="SCL80" s="97"/>
      <c r="SCM80" s="97"/>
      <c r="SCN80" s="104"/>
      <c r="SCO80" s="97"/>
      <c r="SCP80" s="97"/>
      <c r="SCQ80" s="97"/>
      <c r="SCR80" s="145"/>
      <c r="SCS80" s="178"/>
      <c r="SCT80" s="146"/>
      <c r="SCU80" s="98"/>
      <c r="SCV80" s="97"/>
      <c r="SCW80" s="97"/>
      <c r="SCX80" s="97"/>
      <c r="SCY80" s="97"/>
      <c r="SCZ80" s="79"/>
      <c r="SDA80" s="79"/>
      <c r="SDB80" s="195"/>
      <c r="SDC80" s="96"/>
      <c r="SDD80" s="79"/>
      <c r="SDE80" s="79"/>
      <c r="SDF80" s="79"/>
      <c r="SDG80" s="79"/>
      <c r="SDH80" s="60"/>
      <c r="SDI80" s="98"/>
      <c r="SDJ80" s="97"/>
      <c r="SDK80" s="97"/>
      <c r="SDL80" s="97"/>
      <c r="SDM80" s="104"/>
      <c r="SDN80" s="97"/>
      <c r="SDO80" s="97"/>
      <c r="SDP80" s="97"/>
      <c r="SDQ80" s="145"/>
      <c r="SDR80" s="178"/>
      <c r="SDS80" s="146"/>
      <c r="SDT80" s="98"/>
      <c r="SDU80" s="97"/>
      <c r="SDV80" s="97"/>
      <c r="SDW80" s="97"/>
      <c r="SDX80" s="97"/>
      <c r="SDY80" s="79"/>
      <c r="SDZ80" s="79"/>
      <c r="SEA80" s="195"/>
      <c r="SEB80" s="96"/>
      <c r="SEC80" s="79"/>
      <c r="SED80" s="79"/>
      <c r="SEE80" s="79"/>
      <c r="SEF80" s="79"/>
      <c r="SEG80" s="60"/>
      <c r="SEH80" s="98"/>
      <c r="SEI80" s="97"/>
      <c r="SEJ80" s="97"/>
      <c r="SEK80" s="97"/>
      <c r="SEL80" s="104"/>
      <c r="SEM80" s="97"/>
      <c r="SEN80" s="97"/>
      <c r="SEO80" s="97"/>
      <c r="SEP80" s="145"/>
      <c r="SEQ80" s="178"/>
      <c r="SER80" s="146"/>
      <c r="SES80" s="98"/>
      <c r="SET80" s="97"/>
      <c r="SEU80" s="97"/>
      <c r="SEV80" s="97"/>
      <c r="SEW80" s="97"/>
      <c r="SEX80" s="79"/>
      <c r="SEY80" s="79"/>
      <c r="SEZ80" s="195"/>
      <c r="SFA80" s="96"/>
      <c r="SFB80" s="79"/>
      <c r="SFC80" s="79"/>
      <c r="SFD80" s="79"/>
      <c r="SFE80" s="79"/>
      <c r="SFF80" s="60"/>
      <c r="SFG80" s="98"/>
      <c r="SFH80" s="97"/>
      <c r="SFI80" s="97"/>
      <c r="SFJ80" s="97"/>
      <c r="SFK80" s="104"/>
      <c r="SFL80" s="97"/>
      <c r="SFM80" s="97"/>
      <c r="SFN80" s="97"/>
      <c r="SFO80" s="145"/>
      <c r="SFP80" s="178"/>
      <c r="SFQ80" s="146"/>
      <c r="SFR80" s="98"/>
      <c r="SFS80" s="97"/>
      <c r="SFT80" s="97"/>
      <c r="SFU80" s="97"/>
      <c r="SFV80" s="97"/>
      <c r="SFW80" s="79"/>
      <c r="SFX80" s="79"/>
      <c r="SFY80" s="195"/>
      <c r="SFZ80" s="96"/>
      <c r="SGA80" s="79"/>
      <c r="SGB80" s="79"/>
      <c r="SGC80" s="79"/>
      <c r="SGD80" s="79"/>
      <c r="SGE80" s="60"/>
      <c r="SGF80" s="98"/>
      <c r="SGG80" s="97"/>
      <c r="SGH80" s="97"/>
      <c r="SGI80" s="97"/>
      <c r="SGJ80" s="104"/>
      <c r="SGK80" s="97"/>
      <c r="SGL80" s="97"/>
      <c r="SGM80" s="97"/>
      <c r="SGN80" s="145"/>
      <c r="SGO80" s="178"/>
      <c r="SGP80" s="146"/>
      <c r="SGQ80" s="98"/>
      <c r="SGR80" s="97"/>
      <c r="SGS80" s="97"/>
      <c r="SGT80" s="97"/>
      <c r="SGU80" s="97"/>
      <c r="SGV80" s="79"/>
      <c r="SGW80" s="79"/>
      <c r="SGX80" s="195"/>
      <c r="SGY80" s="96"/>
      <c r="SGZ80" s="79"/>
      <c r="SHA80" s="79"/>
      <c r="SHB80" s="79"/>
      <c r="SHC80" s="79"/>
      <c r="SHD80" s="60"/>
      <c r="SHE80" s="98"/>
      <c r="SHF80" s="97"/>
      <c r="SHG80" s="97"/>
      <c r="SHH80" s="97"/>
      <c r="SHI80" s="104"/>
      <c r="SHJ80" s="97"/>
      <c r="SHK80" s="97"/>
      <c r="SHL80" s="97"/>
      <c r="SHM80" s="145"/>
      <c r="SHN80" s="178"/>
      <c r="SHO80" s="146"/>
      <c r="SHP80" s="98"/>
      <c r="SHQ80" s="97"/>
      <c r="SHR80" s="97"/>
      <c r="SHS80" s="97"/>
      <c r="SHT80" s="97"/>
      <c r="SHU80" s="79"/>
      <c r="SHV80" s="79"/>
      <c r="SHW80" s="195"/>
      <c r="SHX80" s="96"/>
      <c r="SHY80" s="79"/>
      <c r="SHZ80" s="79"/>
      <c r="SIA80" s="79"/>
      <c r="SIB80" s="79"/>
      <c r="SIC80" s="60"/>
      <c r="SID80" s="98"/>
      <c r="SIE80" s="97"/>
      <c r="SIF80" s="97"/>
      <c r="SIG80" s="97"/>
      <c r="SIH80" s="104"/>
      <c r="SII80" s="97"/>
      <c r="SIJ80" s="97"/>
      <c r="SIK80" s="97"/>
      <c r="SIL80" s="145"/>
      <c r="SIM80" s="178"/>
      <c r="SIN80" s="146"/>
      <c r="SIO80" s="98"/>
      <c r="SIP80" s="97"/>
      <c r="SIQ80" s="97"/>
      <c r="SIR80" s="97"/>
      <c r="SIS80" s="97"/>
      <c r="SIT80" s="79"/>
      <c r="SIU80" s="79"/>
      <c r="SIV80" s="195"/>
      <c r="SIW80" s="96"/>
      <c r="SIX80" s="79"/>
      <c r="SIY80" s="79"/>
      <c r="SIZ80" s="79"/>
      <c r="SJA80" s="79"/>
      <c r="SJB80" s="60"/>
      <c r="SJC80" s="98"/>
      <c r="SJD80" s="97"/>
      <c r="SJE80" s="97"/>
      <c r="SJF80" s="97"/>
      <c r="SJG80" s="104"/>
      <c r="SJH80" s="97"/>
      <c r="SJI80" s="97"/>
      <c r="SJJ80" s="97"/>
      <c r="SJK80" s="145"/>
      <c r="SJL80" s="178"/>
      <c r="SJM80" s="146"/>
      <c r="SJN80" s="98"/>
      <c r="SJO80" s="97"/>
      <c r="SJP80" s="97"/>
      <c r="SJQ80" s="97"/>
      <c r="SJR80" s="97"/>
      <c r="SJS80" s="79"/>
      <c r="SJT80" s="79"/>
      <c r="SJU80" s="195"/>
      <c r="SJV80" s="96"/>
      <c r="SJW80" s="79"/>
      <c r="SJX80" s="79"/>
      <c r="SJY80" s="79"/>
      <c r="SJZ80" s="79"/>
      <c r="SKA80" s="60"/>
      <c r="SKB80" s="98"/>
      <c r="SKC80" s="97"/>
      <c r="SKD80" s="97"/>
      <c r="SKE80" s="97"/>
      <c r="SKF80" s="104"/>
      <c r="SKG80" s="97"/>
      <c r="SKH80" s="97"/>
      <c r="SKI80" s="97"/>
      <c r="SKJ80" s="145"/>
      <c r="SKK80" s="178"/>
      <c r="SKL80" s="146"/>
      <c r="SKM80" s="98"/>
      <c r="SKN80" s="97"/>
      <c r="SKO80" s="97"/>
      <c r="SKP80" s="97"/>
      <c r="SKQ80" s="97"/>
      <c r="SKR80" s="79"/>
      <c r="SKS80" s="79"/>
      <c r="SKT80" s="195"/>
      <c r="SKU80" s="96"/>
      <c r="SKV80" s="79"/>
      <c r="SKW80" s="79"/>
      <c r="SKX80" s="79"/>
      <c r="SKY80" s="79"/>
      <c r="SKZ80" s="60"/>
      <c r="SLA80" s="98"/>
      <c r="SLB80" s="97"/>
      <c r="SLC80" s="97"/>
      <c r="SLD80" s="97"/>
      <c r="SLE80" s="104"/>
      <c r="SLF80" s="97"/>
      <c r="SLG80" s="97"/>
      <c r="SLH80" s="97"/>
      <c r="SLI80" s="145"/>
      <c r="SLJ80" s="178"/>
      <c r="SLK80" s="146"/>
      <c r="SLL80" s="98"/>
      <c r="SLM80" s="97"/>
      <c r="SLN80" s="97"/>
      <c r="SLO80" s="97"/>
      <c r="SLP80" s="97"/>
      <c r="SLQ80" s="79"/>
      <c r="SLR80" s="79"/>
      <c r="SLS80" s="195"/>
      <c r="SLT80" s="96"/>
      <c r="SLU80" s="79"/>
      <c r="SLV80" s="79"/>
      <c r="SLW80" s="79"/>
      <c r="SLX80" s="79"/>
      <c r="SLY80" s="60"/>
      <c r="SLZ80" s="98"/>
      <c r="SMA80" s="97"/>
      <c r="SMB80" s="97"/>
      <c r="SMC80" s="97"/>
      <c r="SMD80" s="104"/>
      <c r="SME80" s="97"/>
      <c r="SMF80" s="97"/>
      <c r="SMG80" s="97"/>
      <c r="SMH80" s="145"/>
      <c r="SMI80" s="178"/>
      <c r="SMJ80" s="146"/>
      <c r="SMK80" s="98"/>
      <c r="SML80" s="97"/>
      <c r="SMM80" s="97"/>
      <c r="SMN80" s="97"/>
      <c r="SMO80" s="97"/>
      <c r="SMP80" s="79"/>
      <c r="SMQ80" s="79"/>
      <c r="SMR80" s="195"/>
      <c r="SMS80" s="96"/>
      <c r="SMT80" s="79"/>
      <c r="SMU80" s="79"/>
      <c r="SMV80" s="79"/>
      <c r="SMW80" s="79"/>
      <c r="SMX80" s="60"/>
      <c r="SMY80" s="98"/>
      <c r="SMZ80" s="97"/>
      <c r="SNA80" s="97"/>
      <c r="SNB80" s="97"/>
      <c r="SNC80" s="104"/>
      <c r="SND80" s="97"/>
      <c r="SNE80" s="97"/>
      <c r="SNF80" s="97"/>
      <c r="SNG80" s="145"/>
      <c r="SNH80" s="178"/>
      <c r="SNI80" s="146"/>
      <c r="SNJ80" s="98"/>
      <c r="SNK80" s="97"/>
      <c r="SNL80" s="97"/>
      <c r="SNM80" s="97"/>
      <c r="SNN80" s="97"/>
      <c r="SNO80" s="79"/>
      <c r="SNP80" s="79"/>
      <c r="SNQ80" s="195"/>
      <c r="SNR80" s="96"/>
      <c r="SNS80" s="79"/>
      <c r="SNT80" s="79"/>
      <c r="SNU80" s="79"/>
      <c r="SNV80" s="79"/>
      <c r="SNW80" s="60"/>
      <c r="SNX80" s="98"/>
      <c r="SNY80" s="97"/>
      <c r="SNZ80" s="97"/>
      <c r="SOA80" s="97"/>
      <c r="SOB80" s="104"/>
      <c r="SOC80" s="97"/>
      <c r="SOD80" s="97"/>
      <c r="SOE80" s="97"/>
      <c r="SOF80" s="145"/>
      <c r="SOG80" s="178"/>
      <c r="SOH80" s="146"/>
      <c r="SOI80" s="98"/>
      <c r="SOJ80" s="97"/>
      <c r="SOK80" s="97"/>
      <c r="SOL80" s="97"/>
      <c r="SOM80" s="97"/>
      <c r="SON80" s="79"/>
      <c r="SOO80" s="79"/>
      <c r="SOP80" s="195"/>
      <c r="SOQ80" s="96"/>
      <c r="SOR80" s="79"/>
      <c r="SOS80" s="79"/>
      <c r="SOT80" s="79"/>
      <c r="SOU80" s="79"/>
      <c r="SOV80" s="60"/>
      <c r="SOW80" s="98"/>
      <c r="SOX80" s="97"/>
      <c r="SOY80" s="97"/>
      <c r="SOZ80" s="97"/>
      <c r="SPA80" s="104"/>
      <c r="SPB80" s="97"/>
      <c r="SPC80" s="97"/>
      <c r="SPD80" s="97"/>
      <c r="SPE80" s="145"/>
      <c r="SPF80" s="178"/>
      <c r="SPG80" s="146"/>
      <c r="SPH80" s="98"/>
      <c r="SPI80" s="97"/>
      <c r="SPJ80" s="97"/>
      <c r="SPK80" s="97"/>
      <c r="SPL80" s="97"/>
      <c r="SPM80" s="79"/>
      <c r="SPN80" s="79"/>
      <c r="SPO80" s="195"/>
      <c r="SPP80" s="96"/>
      <c r="SPQ80" s="79"/>
      <c r="SPR80" s="79"/>
      <c r="SPS80" s="79"/>
      <c r="SPT80" s="79"/>
      <c r="SPU80" s="60"/>
      <c r="SPV80" s="98"/>
      <c r="SPW80" s="97"/>
      <c r="SPX80" s="97"/>
      <c r="SPY80" s="97"/>
      <c r="SPZ80" s="104"/>
      <c r="SQA80" s="97"/>
      <c r="SQB80" s="97"/>
      <c r="SQC80" s="97"/>
      <c r="SQD80" s="145"/>
      <c r="SQE80" s="178"/>
      <c r="SQF80" s="146"/>
      <c r="SQG80" s="98"/>
      <c r="SQH80" s="97"/>
      <c r="SQI80" s="97"/>
      <c r="SQJ80" s="97"/>
      <c r="SQK80" s="97"/>
      <c r="SQL80" s="79"/>
      <c r="SQM80" s="79"/>
      <c r="SQN80" s="195"/>
      <c r="SQO80" s="96"/>
      <c r="SQP80" s="79"/>
      <c r="SQQ80" s="79"/>
      <c r="SQR80" s="79"/>
      <c r="SQS80" s="79"/>
      <c r="SQT80" s="60"/>
      <c r="SQU80" s="98"/>
      <c r="SQV80" s="97"/>
      <c r="SQW80" s="97"/>
      <c r="SQX80" s="97"/>
      <c r="SQY80" s="104"/>
      <c r="SQZ80" s="97"/>
      <c r="SRA80" s="97"/>
      <c r="SRB80" s="97"/>
      <c r="SRC80" s="145"/>
      <c r="SRD80" s="178"/>
      <c r="SRE80" s="146"/>
      <c r="SRF80" s="98"/>
      <c r="SRG80" s="97"/>
      <c r="SRH80" s="97"/>
      <c r="SRI80" s="97"/>
      <c r="SRJ80" s="97"/>
      <c r="SRK80" s="79"/>
      <c r="SRL80" s="79"/>
      <c r="SRM80" s="195"/>
      <c r="SRN80" s="96"/>
      <c r="SRO80" s="79"/>
      <c r="SRP80" s="79"/>
      <c r="SRQ80" s="79"/>
      <c r="SRR80" s="79"/>
      <c r="SRS80" s="60"/>
      <c r="SRT80" s="98"/>
      <c r="SRU80" s="97"/>
      <c r="SRV80" s="97"/>
      <c r="SRW80" s="97"/>
      <c r="SRX80" s="104"/>
      <c r="SRY80" s="97"/>
      <c r="SRZ80" s="97"/>
      <c r="SSA80" s="97"/>
      <c r="SSB80" s="145"/>
      <c r="SSC80" s="178"/>
      <c r="SSD80" s="146"/>
      <c r="SSE80" s="98"/>
      <c r="SSF80" s="97"/>
      <c r="SSG80" s="97"/>
      <c r="SSH80" s="97"/>
      <c r="SSI80" s="97"/>
      <c r="SSJ80" s="79"/>
      <c r="SSK80" s="79"/>
      <c r="SSL80" s="195"/>
      <c r="SSM80" s="96"/>
      <c r="SSN80" s="79"/>
      <c r="SSO80" s="79"/>
      <c r="SSP80" s="79"/>
      <c r="SSQ80" s="79"/>
      <c r="SSR80" s="60"/>
      <c r="SSS80" s="98"/>
      <c r="SST80" s="97"/>
      <c r="SSU80" s="97"/>
      <c r="SSV80" s="97"/>
      <c r="SSW80" s="104"/>
      <c r="SSX80" s="97"/>
      <c r="SSY80" s="97"/>
      <c r="SSZ80" s="97"/>
      <c r="STA80" s="145"/>
      <c r="STB80" s="178"/>
      <c r="STC80" s="146"/>
      <c r="STD80" s="98"/>
      <c r="STE80" s="97"/>
      <c r="STF80" s="97"/>
      <c r="STG80" s="97"/>
      <c r="STH80" s="97"/>
      <c r="STI80" s="79"/>
      <c r="STJ80" s="79"/>
      <c r="STK80" s="195"/>
      <c r="STL80" s="96"/>
      <c r="STM80" s="79"/>
      <c r="STN80" s="79"/>
      <c r="STO80" s="79"/>
      <c r="STP80" s="79"/>
      <c r="STQ80" s="60"/>
      <c r="STR80" s="98"/>
      <c r="STS80" s="97"/>
      <c r="STT80" s="97"/>
      <c r="STU80" s="97"/>
      <c r="STV80" s="104"/>
      <c r="STW80" s="97"/>
      <c r="STX80" s="97"/>
      <c r="STY80" s="97"/>
      <c r="STZ80" s="145"/>
      <c r="SUA80" s="178"/>
      <c r="SUB80" s="146"/>
      <c r="SUC80" s="98"/>
      <c r="SUD80" s="97"/>
      <c r="SUE80" s="97"/>
      <c r="SUF80" s="97"/>
      <c r="SUG80" s="97"/>
      <c r="SUH80" s="79"/>
      <c r="SUI80" s="79"/>
      <c r="SUJ80" s="195"/>
      <c r="SUK80" s="96"/>
      <c r="SUL80" s="79"/>
      <c r="SUM80" s="79"/>
      <c r="SUN80" s="79"/>
      <c r="SUO80" s="79"/>
      <c r="SUP80" s="60"/>
      <c r="SUQ80" s="98"/>
      <c r="SUR80" s="97"/>
      <c r="SUS80" s="97"/>
      <c r="SUT80" s="97"/>
      <c r="SUU80" s="104"/>
      <c r="SUV80" s="97"/>
      <c r="SUW80" s="97"/>
      <c r="SUX80" s="97"/>
      <c r="SUY80" s="145"/>
      <c r="SUZ80" s="178"/>
      <c r="SVA80" s="146"/>
      <c r="SVB80" s="98"/>
      <c r="SVC80" s="97"/>
      <c r="SVD80" s="97"/>
      <c r="SVE80" s="97"/>
      <c r="SVF80" s="97"/>
      <c r="SVG80" s="79"/>
      <c r="SVH80" s="79"/>
      <c r="SVI80" s="195"/>
      <c r="SVJ80" s="96"/>
      <c r="SVK80" s="79"/>
      <c r="SVL80" s="79"/>
      <c r="SVM80" s="79"/>
      <c r="SVN80" s="79"/>
      <c r="SVO80" s="60"/>
      <c r="SVP80" s="98"/>
      <c r="SVQ80" s="97"/>
      <c r="SVR80" s="97"/>
      <c r="SVS80" s="97"/>
      <c r="SVT80" s="104"/>
      <c r="SVU80" s="97"/>
      <c r="SVV80" s="97"/>
      <c r="SVW80" s="97"/>
      <c r="SVX80" s="145"/>
      <c r="SVY80" s="178"/>
      <c r="SVZ80" s="146"/>
      <c r="SWA80" s="98"/>
      <c r="SWB80" s="97"/>
      <c r="SWC80" s="97"/>
      <c r="SWD80" s="97"/>
      <c r="SWE80" s="97"/>
      <c r="SWF80" s="79"/>
      <c r="SWG80" s="79"/>
      <c r="SWH80" s="195"/>
      <c r="SWI80" s="96"/>
      <c r="SWJ80" s="79"/>
      <c r="SWK80" s="79"/>
      <c r="SWL80" s="79"/>
      <c r="SWM80" s="79"/>
      <c r="SWN80" s="60"/>
      <c r="SWO80" s="98"/>
      <c r="SWP80" s="97"/>
      <c r="SWQ80" s="97"/>
      <c r="SWR80" s="97"/>
      <c r="SWS80" s="104"/>
      <c r="SWT80" s="97"/>
      <c r="SWU80" s="97"/>
      <c r="SWV80" s="97"/>
      <c r="SWW80" s="145"/>
      <c r="SWX80" s="178"/>
      <c r="SWY80" s="146"/>
      <c r="SWZ80" s="98"/>
      <c r="SXA80" s="97"/>
      <c r="SXB80" s="97"/>
      <c r="SXC80" s="97"/>
      <c r="SXD80" s="97"/>
      <c r="SXE80" s="79"/>
      <c r="SXF80" s="79"/>
      <c r="SXG80" s="195"/>
      <c r="SXH80" s="96"/>
      <c r="SXI80" s="79"/>
      <c r="SXJ80" s="79"/>
      <c r="SXK80" s="79"/>
      <c r="SXL80" s="79"/>
      <c r="SXM80" s="60"/>
      <c r="SXN80" s="98"/>
      <c r="SXO80" s="97"/>
      <c r="SXP80" s="97"/>
      <c r="SXQ80" s="97"/>
      <c r="SXR80" s="104"/>
      <c r="SXS80" s="97"/>
      <c r="SXT80" s="97"/>
      <c r="SXU80" s="97"/>
      <c r="SXV80" s="145"/>
      <c r="SXW80" s="178"/>
      <c r="SXX80" s="146"/>
      <c r="SXY80" s="98"/>
      <c r="SXZ80" s="97"/>
      <c r="SYA80" s="97"/>
      <c r="SYB80" s="97"/>
      <c r="SYC80" s="97"/>
      <c r="SYD80" s="79"/>
      <c r="SYE80" s="79"/>
      <c r="SYF80" s="195"/>
      <c r="SYG80" s="96"/>
      <c r="SYH80" s="79"/>
      <c r="SYI80" s="79"/>
      <c r="SYJ80" s="79"/>
      <c r="SYK80" s="79"/>
      <c r="SYL80" s="60"/>
      <c r="SYM80" s="98"/>
      <c r="SYN80" s="97"/>
      <c r="SYO80" s="97"/>
      <c r="SYP80" s="97"/>
      <c r="SYQ80" s="104"/>
      <c r="SYR80" s="97"/>
      <c r="SYS80" s="97"/>
      <c r="SYT80" s="97"/>
      <c r="SYU80" s="145"/>
      <c r="SYV80" s="178"/>
      <c r="SYW80" s="146"/>
      <c r="SYX80" s="98"/>
      <c r="SYY80" s="97"/>
      <c r="SYZ80" s="97"/>
      <c r="SZA80" s="97"/>
      <c r="SZB80" s="97"/>
      <c r="SZC80" s="79"/>
      <c r="SZD80" s="79"/>
      <c r="SZE80" s="195"/>
      <c r="SZF80" s="96"/>
      <c r="SZG80" s="79"/>
      <c r="SZH80" s="79"/>
      <c r="SZI80" s="79"/>
      <c r="SZJ80" s="79"/>
      <c r="SZK80" s="60"/>
      <c r="SZL80" s="98"/>
      <c r="SZM80" s="97"/>
      <c r="SZN80" s="97"/>
      <c r="SZO80" s="97"/>
      <c r="SZP80" s="104"/>
      <c r="SZQ80" s="97"/>
      <c r="SZR80" s="97"/>
      <c r="SZS80" s="97"/>
      <c r="SZT80" s="145"/>
      <c r="SZU80" s="178"/>
      <c r="SZV80" s="146"/>
      <c r="SZW80" s="98"/>
      <c r="SZX80" s="97"/>
      <c r="SZY80" s="97"/>
      <c r="SZZ80" s="97"/>
      <c r="TAA80" s="97"/>
      <c r="TAB80" s="79"/>
      <c r="TAC80" s="79"/>
      <c r="TAD80" s="195"/>
      <c r="TAE80" s="96"/>
      <c r="TAF80" s="79"/>
      <c r="TAG80" s="79"/>
      <c r="TAH80" s="79"/>
      <c r="TAI80" s="79"/>
      <c r="TAJ80" s="60"/>
      <c r="TAK80" s="98"/>
      <c r="TAL80" s="97"/>
      <c r="TAM80" s="97"/>
      <c r="TAN80" s="97"/>
      <c r="TAO80" s="104"/>
      <c r="TAP80" s="97"/>
      <c r="TAQ80" s="97"/>
      <c r="TAR80" s="97"/>
      <c r="TAS80" s="145"/>
      <c r="TAT80" s="178"/>
      <c r="TAU80" s="146"/>
      <c r="TAV80" s="98"/>
      <c r="TAW80" s="97"/>
      <c r="TAX80" s="97"/>
      <c r="TAY80" s="97"/>
      <c r="TAZ80" s="97"/>
      <c r="TBA80" s="79"/>
      <c r="TBB80" s="79"/>
      <c r="TBC80" s="195"/>
      <c r="TBD80" s="96"/>
      <c r="TBE80" s="79"/>
      <c r="TBF80" s="79"/>
      <c r="TBG80" s="79"/>
      <c r="TBH80" s="79"/>
      <c r="TBI80" s="60"/>
      <c r="TBJ80" s="98"/>
      <c r="TBK80" s="97"/>
      <c r="TBL80" s="97"/>
      <c r="TBM80" s="97"/>
      <c r="TBN80" s="104"/>
      <c r="TBO80" s="97"/>
      <c r="TBP80" s="97"/>
      <c r="TBQ80" s="97"/>
      <c r="TBR80" s="145"/>
      <c r="TBS80" s="178"/>
      <c r="TBT80" s="146"/>
      <c r="TBU80" s="98"/>
      <c r="TBV80" s="97"/>
      <c r="TBW80" s="97"/>
      <c r="TBX80" s="97"/>
      <c r="TBY80" s="97"/>
      <c r="TBZ80" s="79"/>
      <c r="TCA80" s="79"/>
      <c r="TCB80" s="195"/>
      <c r="TCC80" s="96"/>
      <c r="TCD80" s="79"/>
      <c r="TCE80" s="79"/>
      <c r="TCF80" s="79"/>
      <c r="TCG80" s="79"/>
      <c r="TCH80" s="60"/>
      <c r="TCI80" s="98"/>
      <c r="TCJ80" s="97"/>
      <c r="TCK80" s="97"/>
      <c r="TCL80" s="97"/>
      <c r="TCM80" s="104"/>
      <c r="TCN80" s="97"/>
      <c r="TCO80" s="97"/>
      <c r="TCP80" s="97"/>
      <c r="TCQ80" s="145"/>
      <c r="TCR80" s="178"/>
      <c r="TCS80" s="146"/>
      <c r="TCT80" s="98"/>
      <c r="TCU80" s="97"/>
      <c r="TCV80" s="97"/>
      <c r="TCW80" s="97"/>
      <c r="TCX80" s="97"/>
      <c r="TCY80" s="79"/>
      <c r="TCZ80" s="79"/>
      <c r="TDA80" s="195"/>
      <c r="TDB80" s="96"/>
      <c r="TDC80" s="79"/>
      <c r="TDD80" s="79"/>
      <c r="TDE80" s="79"/>
      <c r="TDF80" s="79"/>
      <c r="TDG80" s="60"/>
      <c r="TDH80" s="98"/>
      <c r="TDI80" s="97"/>
      <c r="TDJ80" s="97"/>
      <c r="TDK80" s="97"/>
      <c r="TDL80" s="104"/>
      <c r="TDM80" s="97"/>
      <c r="TDN80" s="97"/>
      <c r="TDO80" s="97"/>
      <c r="TDP80" s="145"/>
      <c r="TDQ80" s="178"/>
      <c r="TDR80" s="146"/>
      <c r="TDS80" s="98"/>
      <c r="TDT80" s="97"/>
      <c r="TDU80" s="97"/>
      <c r="TDV80" s="97"/>
      <c r="TDW80" s="97"/>
      <c r="TDX80" s="79"/>
      <c r="TDY80" s="79"/>
      <c r="TDZ80" s="195"/>
      <c r="TEA80" s="96"/>
      <c r="TEB80" s="79"/>
      <c r="TEC80" s="79"/>
      <c r="TED80" s="79"/>
      <c r="TEE80" s="79"/>
      <c r="TEF80" s="60"/>
      <c r="TEG80" s="98"/>
      <c r="TEH80" s="97"/>
      <c r="TEI80" s="97"/>
      <c r="TEJ80" s="97"/>
      <c r="TEK80" s="104"/>
      <c r="TEL80" s="97"/>
      <c r="TEM80" s="97"/>
      <c r="TEN80" s="97"/>
      <c r="TEO80" s="145"/>
      <c r="TEP80" s="178"/>
      <c r="TEQ80" s="146"/>
      <c r="TER80" s="98"/>
      <c r="TES80" s="97"/>
      <c r="TET80" s="97"/>
      <c r="TEU80" s="97"/>
      <c r="TEV80" s="97"/>
      <c r="TEW80" s="79"/>
      <c r="TEX80" s="79"/>
      <c r="TEY80" s="195"/>
      <c r="TEZ80" s="96"/>
      <c r="TFA80" s="79"/>
      <c r="TFB80" s="79"/>
      <c r="TFC80" s="79"/>
      <c r="TFD80" s="79"/>
      <c r="TFE80" s="60"/>
      <c r="TFF80" s="98"/>
      <c r="TFG80" s="97"/>
      <c r="TFH80" s="97"/>
      <c r="TFI80" s="97"/>
      <c r="TFJ80" s="104"/>
      <c r="TFK80" s="97"/>
      <c r="TFL80" s="97"/>
      <c r="TFM80" s="97"/>
      <c r="TFN80" s="145"/>
      <c r="TFO80" s="178"/>
      <c r="TFP80" s="146"/>
      <c r="TFQ80" s="98"/>
      <c r="TFR80" s="97"/>
      <c r="TFS80" s="97"/>
      <c r="TFT80" s="97"/>
      <c r="TFU80" s="97"/>
      <c r="TFV80" s="79"/>
      <c r="TFW80" s="79"/>
      <c r="TFX80" s="195"/>
      <c r="TFY80" s="96"/>
      <c r="TFZ80" s="79"/>
      <c r="TGA80" s="79"/>
      <c r="TGB80" s="79"/>
      <c r="TGC80" s="79"/>
      <c r="TGD80" s="60"/>
      <c r="TGE80" s="98"/>
      <c r="TGF80" s="97"/>
      <c r="TGG80" s="97"/>
      <c r="TGH80" s="97"/>
      <c r="TGI80" s="104"/>
      <c r="TGJ80" s="97"/>
      <c r="TGK80" s="97"/>
      <c r="TGL80" s="97"/>
      <c r="TGM80" s="145"/>
      <c r="TGN80" s="178"/>
      <c r="TGO80" s="146"/>
      <c r="TGP80" s="98"/>
      <c r="TGQ80" s="97"/>
      <c r="TGR80" s="97"/>
      <c r="TGS80" s="97"/>
      <c r="TGT80" s="97"/>
      <c r="TGU80" s="79"/>
      <c r="TGV80" s="79"/>
      <c r="TGW80" s="195"/>
      <c r="TGX80" s="96"/>
      <c r="TGY80" s="79"/>
      <c r="TGZ80" s="79"/>
      <c r="THA80" s="79"/>
      <c r="THB80" s="79"/>
      <c r="THC80" s="60"/>
      <c r="THD80" s="98"/>
      <c r="THE80" s="97"/>
      <c r="THF80" s="97"/>
      <c r="THG80" s="97"/>
      <c r="THH80" s="104"/>
      <c r="THI80" s="97"/>
      <c r="THJ80" s="97"/>
      <c r="THK80" s="97"/>
      <c r="THL80" s="145"/>
      <c r="THM80" s="178"/>
      <c r="THN80" s="146"/>
      <c r="THO80" s="98"/>
      <c r="THP80" s="97"/>
      <c r="THQ80" s="97"/>
      <c r="THR80" s="97"/>
      <c r="THS80" s="97"/>
      <c r="THT80" s="79"/>
      <c r="THU80" s="79"/>
      <c r="THV80" s="195"/>
      <c r="THW80" s="96"/>
      <c r="THX80" s="79"/>
      <c r="THY80" s="79"/>
      <c r="THZ80" s="79"/>
      <c r="TIA80" s="79"/>
      <c r="TIB80" s="60"/>
      <c r="TIC80" s="98"/>
      <c r="TID80" s="97"/>
      <c r="TIE80" s="97"/>
      <c r="TIF80" s="97"/>
      <c r="TIG80" s="104"/>
      <c r="TIH80" s="97"/>
      <c r="TII80" s="97"/>
      <c r="TIJ80" s="97"/>
      <c r="TIK80" s="145"/>
      <c r="TIL80" s="178"/>
      <c r="TIM80" s="146"/>
      <c r="TIN80" s="98"/>
      <c r="TIO80" s="97"/>
      <c r="TIP80" s="97"/>
      <c r="TIQ80" s="97"/>
      <c r="TIR80" s="97"/>
      <c r="TIS80" s="79"/>
      <c r="TIT80" s="79"/>
      <c r="TIU80" s="195"/>
      <c r="TIV80" s="96"/>
      <c r="TIW80" s="79"/>
      <c r="TIX80" s="79"/>
      <c r="TIY80" s="79"/>
      <c r="TIZ80" s="79"/>
      <c r="TJA80" s="60"/>
      <c r="TJB80" s="98"/>
      <c r="TJC80" s="97"/>
      <c r="TJD80" s="97"/>
      <c r="TJE80" s="97"/>
      <c r="TJF80" s="104"/>
      <c r="TJG80" s="97"/>
      <c r="TJH80" s="97"/>
      <c r="TJI80" s="97"/>
      <c r="TJJ80" s="145"/>
      <c r="TJK80" s="178"/>
      <c r="TJL80" s="146"/>
      <c r="TJM80" s="98"/>
      <c r="TJN80" s="97"/>
      <c r="TJO80" s="97"/>
      <c r="TJP80" s="97"/>
      <c r="TJQ80" s="97"/>
      <c r="TJR80" s="79"/>
      <c r="TJS80" s="79"/>
      <c r="TJT80" s="195"/>
      <c r="TJU80" s="96"/>
      <c r="TJV80" s="79"/>
      <c r="TJW80" s="79"/>
      <c r="TJX80" s="79"/>
      <c r="TJY80" s="79"/>
      <c r="TJZ80" s="60"/>
      <c r="TKA80" s="98"/>
      <c r="TKB80" s="97"/>
      <c r="TKC80" s="97"/>
      <c r="TKD80" s="97"/>
      <c r="TKE80" s="104"/>
      <c r="TKF80" s="97"/>
      <c r="TKG80" s="97"/>
      <c r="TKH80" s="97"/>
      <c r="TKI80" s="145"/>
      <c r="TKJ80" s="178"/>
      <c r="TKK80" s="146"/>
      <c r="TKL80" s="98"/>
      <c r="TKM80" s="97"/>
      <c r="TKN80" s="97"/>
      <c r="TKO80" s="97"/>
      <c r="TKP80" s="97"/>
      <c r="TKQ80" s="79"/>
      <c r="TKR80" s="79"/>
      <c r="TKS80" s="195"/>
      <c r="TKT80" s="96"/>
      <c r="TKU80" s="79"/>
      <c r="TKV80" s="79"/>
      <c r="TKW80" s="79"/>
      <c r="TKX80" s="79"/>
      <c r="TKY80" s="60"/>
      <c r="TKZ80" s="98"/>
      <c r="TLA80" s="97"/>
      <c r="TLB80" s="97"/>
      <c r="TLC80" s="97"/>
      <c r="TLD80" s="104"/>
      <c r="TLE80" s="97"/>
      <c r="TLF80" s="97"/>
      <c r="TLG80" s="97"/>
      <c r="TLH80" s="145"/>
      <c r="TLI80" s="178"/>
      <c r="TLJ80" s="146"/>
      <c r="TLK80" s="98"/>
      <c r="TLL80" s="97"/>
      <c r="TLM80" s="97"/>
      <c r="TLN80" s="97"/>
      <c r="TLO80" s="97"/>
      <c r="TLP80" s="79"/>
      <c r="TLQ80" s="79"/>
      <c r="TLR80" s="195"/>
      <c r="TLS80" s="96"/>
      <c r="TLT80" s="79"/>
      <c r="TLU80" s="79"/>
      <c r="TLV80" s="79"/>
      <c r="TLW80" s="79"/>
      <c r="TLX80" s="60"/>
      <c r="TLY80" s="98"/>
      <c r="TLZ80" s="97"/>
      <c r="TMA80" s="97"/>
      <c r="TMB80" s="97"/>
      <c r="TMC80" s="104"/>
      <c r="TMD80" s="97"/>
      <c r="TME80" s="97"/>
      <c r="TMF80" s="97"/>
      <c r="TMG80" s="145"/>
      <c r="TMH80" s="178"/>
      <c r="TMI80" s="146"/>
      <c r="TMJ80" s="98"/>
      <c r="TMK80" s="97"/>
      <c r="TML80" s="97"/>
      <c r="TMM80" s="97"/>
      <c r="TMN80" s="97"/>
      <c r="TMO80" s="79"/>
      <c r="TMP80" s="79"/>
      <c r="TMQ80" s="195"/>
      <c r="TMR80" s="96"/>
      <c r="TMS80" s="79"/>
      <c r="TMT80" s="79"/>
      <c r="TMU80" s="79"/>
      <c r="TMV80" s="79"/>
      <c r="TMW80" s="60"/>
      <c r="TMX80" s="98"/>
      <c r="TMY80" s="97"/>
      <c r="TMZ80" s="97"/>
      <c r="TNA80" s="97"/>
      <c r="TNB80" s="104"/>
      <c r="TNC80" s="97"/>
      <c r="TND80" s="97"/>
      <c r="TNE80" s="97"/>
      <c r="TNF80" s="145"/>
      <c r="TNG80" s="178"/>
      <c r="TNH80" s="146"/>
      <c r="TNI80" s="98"/>
      <c r="TNJ80" s="97"/>
      <c r="TNK80" s="97"/>
      <c r="TNL80" s="97"/>
      <c r="TNM80" s="97"/>
      <c r="TNN80" s="79"/>
      <c r="TNO80" s="79"/>
      <c r="TNP80" s="195"/>
      <c r="TNQ80" s="96"/>
      <c r="TNR80" s="79"/>
      <c r="TNS80" s="79"/>
      <c r="TNT80" s="79"/>
      <c r="TNU80" s="79"/>
      <c r="TNV80" s="60"/>
      <c r="TNW80" s="98"/>
      <c r="TNX80" s="97"/>
      <c r="TNY80" s="97"/>
      <c r="TNZ80" s="97"/>
      <c r="TOA80" s="104"/>
      <c r="TOB80" s="97"/>
      <c r="TOC80" s="97"/>
      <c r="TOD80" s="97"/>
      <c r="TOE80" s="145"/>
      <c r="TOF80" s="178"/>
      <c r="TOG80" s="146"/>
      <c r="TOH80" s="98"/>
      <c r="TOI80" s="97"/>
      <c r="TOJ80" s="97"/>
      <c r="TOK80" s="97"/>
      <c r="TOL80" s="97"/>
      <c r="TOM80" s="79"/>
      <c r="TON80" s="79"/>
      <c r="TOO80" s="195"/>
      <c r="TOP80" s="96"/>
      <c r="TOQ80" s="79"/>
      <c r="TOR80" s="79"/>
      <c r="TOS80" s="79"/>
      <c r="TOT80" s="79"/>
      <c r="TOU80" s="60"/>
      <c r="TOV80" s="98"/>
      <c r="TOW80" s="97"/>
      <c r="TOX80" s="97"/>
      <c r="TOY80" s="97"/>
      <c r="TOZ80" s="104"/>
      <c r="TPA80" s="97"/>
      <c r="TPB80" s="97"/>
      <c r="TPC80" s="97"/>
      <c r="TPD80" s="145"/>
      <c r="TPE80" s="178"/>
      <c r="TPF80" s="146"/>
      <c r="TPG80" s="98"/>
      <c r="TPH80" s="97"/>
      <c r="TPI80" s="97"/>
      <c r="TPJ80" s="97"/>
      <c r="TPK80" s="97"/>
      <c r="TPL80" s="79"/>
      <c r="TPM80" s="79"/>
      <c r="TPN80" s="195"/>
      <c r="TPO80" s="96"/>
      <c r="TPP80" s="79"/>
      <c r="TPQ80" s="79"/>
      <c r="TPR80" s="79"/>
      <c r="TPS80" s="79"/>
      <c r="TPT80" s="60"/>
      <c r="TPU80" s="98"/>
      <c r="TPV80" s="97"/>
      <c r="TPW80" s="97"/>
      <c r="TPX80" s="97"/>
      <c r="TPY80" s="104"/>
      <c r="TPZ80" s="97"/>
      <c r="TQA80" s="97"/>
      <c r="TQB80" s="97"/>
      <c r="TQC80" s="145"/>
      <c r="TQD80" s="178"/>
      <c r="TQE80" s="146"/>
      <c r="TQF80" s="98"/>
      <c r="TQG80" s="97"/>
      <c r="TQH80" s="97"/>
      <c r="TQI80" s="97"/>
      <c r="TQJ80" s="97"/>
      <c r="TQK80" s="79"/>
      <c r="TQL80" s="79"/>
      <c r="TQM80" s="195"/>
      <c r="TQN80" s="96"/>
      <c r="TQO80" s="79"/>
      <c r="TQP80" s="79"/>
      <c r="TQQ80" s="79"/>
      <c r="TQR80" s="79"/>
      <c r="TQS80" s="60"/>
      <c r="TQT80" s="98"/>
      <c r="TQU80" s="97"/>
      <c r="TQV80" s="97"/>
      <c r="TQW80" s="97"/>
      <c r="TQX80" s="104"/>
      <c r="TQY80" s="97"/>
      <c r="TQZ80" s="97"/>
      <c r="TRA80" s="97"/>
      <c r="TRB80" s="145"/>
      <c r="TRC80" s="178"/>
      <c r="TRD80" s="146"/>
      <c r="TRE80" s="98"/>
      <c r="TRF80" s="97"/>
      <c r="TRG80" s="97"/>
      <c r="TRH80" s="97"/>
      <c r="TRI80" s="97"/>
      <c r="TRJ80" s="79"/>
      <c r="TRK80" s="79"/>
      <c r="TRL80" s="195"/>
      <c r="TRM80" s="96"/>
      <c r="TRN80" s="79"/>
      <c r="TRO80" s="79"/>
      <c r="TRP80" s="79"/>
      <c r="TRQ80" s="79"/>
      <c r="TRR80" s="60"/>
      <c r="TRS80" s="98"/>
      <c r="TRT80" s="97"/>
      <c r="TRU80" s="97"/>
      <c r="TRV80" s="97"/>
      <c r="TRW80" s="104"/>
      <c r="TRX80" s="97"/>
      <c r="TRY80" s="97"/>
      <c r="TRZ80" s="97"/>
      <c r="TSA80" s="145"/>
      <c r="TSB80" s="178"/>
      <c r="TSC80" s="146"/>
      <c r="TSD80" s="98"/>
      <c r="TSE80" s="97"/>
      <c r="TSF80" s="97"/>
      <c r="TSG80" s="97"/>
      <c r="TSH80" s="97"/>
      <c r="TSI80" s="79"/>
      <c r="TSJ80" s="79"/>
      <c r="TSK80" s="195"/>
      <c r="TSL80" s="96"/>
      <c r="TSM80" s="79"/>
      <c r="TSN80" s="79"/>
      <c r="TSO80" s="79"/>
      <c r="TSP80" s="79"/>
      <c r="TSQ80" s="60"/>
      <c r="TSR80" s="98"/>
      <c r="TSS80" s="97"/>
      <c r="TST80" s="97"/>
      <c r="TSU80" s="97"/>
      <c r="TSV80" s="104"/>
      <c r="TSW80" s="97"/>
      <c r="TSX80" s="97"/>
      <c r="TSY80" s="97"/>
      <c r="TSZ80" s="145"/>
      <c r="TTA80" s="178"/>
      <c r="TTB80" s="146"/>
      <c r="TTC80" s="98"/>
      <c r="TTD80" s="97"/>
      <c r="TTE80" s="97"/>
      <c r="TTF80" s="97"/>
      <c r="TTG80" s="97"/>
      <c r="TTH80" s="79"/>
      <c r="TTI80" s="79"/>
      <c r="TTJ80" s="195"/>
      <c r="TTK80" s="96"/>
      <c r="TTL80" s="79"/>
      <c r="TTM80" s="79"/>
      <c r="TTN80" s="79"/>
      <c r="TTO80" s="79"/>
      <c r="TTP80" s="60"/>
      <c r="TTQ80" s="98"/>
      <c r="TTR80" s="97"/>
      <c r="TTS80" s="97"/>
      <c r="TTT80" s="97"/>
      <c r="TTU80" s="104"/>
      <c r="TTV80" s="97"/>
      <c r="TTW80" s="97"/>
      <c r="TTX80" s="97"/>
      <c r="TTY80" s="145"/>
      <c r="TTZ80" s="178"/>
      <c r="TUA80" s="146"/>
      <c r="TUB80" s="98"/>
      <c r="TUC80" s="97"/>
      <c r="TUD80" s="97"/>
      <c r="TUE80" s="97"/>
      <c r="TUF80" s="97"/>
      <c r="TUG80" s="79"/>
      <c r="TUH80" s="79"/>
      <c r="TUI80" s="195"/>
      <c r="TUJ80" s="96"/>
      <c r="TUK80" s="79"/>
      <c r="TUL80" s="79"/>
      <c r="TUM80" s="79"/>
      <c r="TUN80" s="79"/>
      <c r="TUO80" s="60"/>
      <c r="TUP80" s="98"/>
      <c r="TUQ80" s="97"/>
      <c r="TUR80" s="97"/>
      <c r="TUS80" s="97"/>
      <c r="TUT80" s="104"/>
      <c r="TUU80" s="97"/>
      <c r="TUV80" s="97"/>
      <c r="TUW80" s="97"/>
      <c r="TUX80" s="145"/>
      <c r="TUY80" s="178"/>
      <c r="TUZ80" s="146"/>
      <c r="TVA80" s="98"/>
      <c r="TVB80" s="97"/>
      <c r="TVC80" s="97"/>
      <c r="TVD80" s="97"/>
      <c r="TVE80" s="97"/>
      <c r="TVF80" s="79"/>
      <c r="TVG80" s="79"/>
      <c r="TVH80" s="195"/>
      <c r="TVI80" s="96"/>
      <c r="TVJ80" s="79"/>
      <c r="TVK80" s="79"/>
      <c r="TVL80" s="79"/>
      <c r="TVM80" s="79"/>
      <c r="TVN80" s="60"/>
      <c r="TVO80" s="98"/>
      <c r="TVP80" s="97"/>
      <c r="TVQ80" s="97"/>
      <c r="TVR80" s="97"/>
      <c r="TVS80" s="104"/>
      <c r="TVT80" s="97"/>
      <c r="TVU80" s="97"/>
      <c r="TVV80" s="97"/>
      <c r="TVW80" s="145"/>
      <c r="TVX80" s="178"/>
      <c r="TVY80" s="146"/>
      <c r="TVZ80" s="98"/>
      <c r="TWA80" s="97"/>
      <c r="TWB80" s="97"/>
      <c r="TWC80" s="97"/>
      <c r="TWD80" s="97"/>
      <c r="TWE80" s="79"/>
      <c r="TWF80" s="79"/>
      <c r="TWG80" s="195"/>
      <c r="TWH80" s="96"/>
      <c r="TWI80" s="79"/>
      <c r="TWJ80" s="79"/>
      <c r="TWK80" s="79"/>
      <c r="TWL80" s="79"/>
      <c r="TWM80" s="60"/>
      <c r="TWN80" s="98"/>
      <c r="TWO80" s="97"/>
      <c r="TWP80" s="97"/>
      <c r="TWQ80" s="97"/>
      <c r="TWR80" s="104"/>
      <c r="TWS80" s="97"/>
      <c r="TWT80" s="97"/>
      <c r="TWU80" s="97"/>
      <c r="TWV80" s="145"/>
      <c r="TWW80" s="178"/>
      <c r="TWX80" s="146"/>
      <c r="TWY80" s="98"/>
      <c r="TWZ80" s="97"/>
      <c r="TXA80" s="97"/>
      <c r="TXB80" s="97"/>
      <c r="TXC80" s="97"/>
      <c r="TXD80" s="79"/>
      <c r="TXE80" s="79"/>
      <c r="TXF80" s="195"/>
      <c r="TXG80" s="96"/>
      <c r="TXH80" s="79"/>
      <c r="TXI80" s="79"/>
      <c r="TXJ80" s="79"/>
      <c r="TXK80" s="79"/>
      <c r="TXL80" s="60"/>
      <c r="TXM80" s="98"/>
      <c r="TXN80" s="97"/>
      <c r="TXO80" s="97"/>
      <c r="TXP80" s="97"/>
      <c r="TXQ80" s="104"/>
      <c r="TXR80" s="97"/>
      <c r="TXS80" s="97"/>
      <c r="TXT80" s="97"/>
      <c r="TXU80" s="145"/>
      <c r="TXV80" s="178"/>
      <c r="TXW80" s="146"/>
      <c r="TXX80" s="98"/>
      <c r="TXY80" s="97"/>
      <c r="TXZ80" s="97"/>
      <c r="TYA80" s="97"/>
      <c r="TYB80" s="97"/>
      <c r="TYC80" s="79"/>
      <c r="TYD80" s="79"/>
      <c r="TYE80" s="195"/>
      <c r="TYF80" s="96"/>
      <c r="TYG80" s="79"/>
      <c r="TYH80" s="79"/>
      <c r="TYI80" s="79"/>
      <c r="TYJ80" s="79"/>
      <c r="TYK80" s="60"/>
      <c r="TYL80" s="98"/>
      <c r="TYM80" s="97"/>
      <c r="TYN80" s="97"/>
      <c r="TYO80" s="97"/>
      <c r="TYP80" s="104"/>
      <c r="TYQ80" s="97"/>
      <c r="TYR80" s="97"/>
      <c r="TYS80" s="97"/>
      <c r="TYT80" s="145"/>
      <c r="TYU80" s="178"/>
      <c r="TYV80" s="146"/>
      <c r="TYW80" s="98"/>
      <c r="TYX80" s="97"/>
      <c r="TYY80" s="97"/>
      <c r="TYZ80" s="97"/>
      <c r="TZA80" s="97"/>
      <c r="TZB80" s="79"/>
      <c r="TZC80" s="79"/>
      <c r="TZD80" s="195"/>
      <c r="TZE80" s="96"/>
      <c r="TZF80" s="79"/>
      <c r="TZG80" s="79"/>
      <c r="TZH80" s="79"/>
      <c r="TZI80" s="79"/>
      <c r="TZJ80" s="60"/>
      <c r="TZK80" s="98"/>
      <c r="TZL80" s="97"/>
      <c r="TZM80" s="97"/>
      <c r="TZN80" s="97"/>
      <c r="TZO80" s="104"/>
      <c r="TZP80" s="97"/>
      <c r="TZQ80" s="97"/>
      <c r="TZR80" s="97"/>
      <c r="TZS80" s="145"/>
      <c r="TZT80" s="178"/>
      <c r="TZU80" s="146"/>
      <c r="TZV80" s="98"/>
      <c r="TZW80" s="97"/>
      <c r="TZX80" s="97"/>
      <c r="TZY80" s="97"/>
      <c r="TZZ80" s="97"/>
      <c r="UAA80" s="79"/>
      <c r="UAB80" s="79"/>
      <c r="UAC80" s="195"/>
      <c r="UAD80" s="96"/>
      <c r="UAE80" s="79"/>
      <c r="UAF80" s="79"/>
      <c r="UAG80" s="79"/>
      <c r="UAH80" s="79"/>
      <c r="UAI80" s="60"/>
      <c r="UAJ80" s="98"/>
      <c r="UAK80" s="97"/>
      <c r="UAL80" s="97"/>
      <c r="UAM80" s="97"/>
      <c r="UAN80" s="104"/>
      <c r="UAO80" s="97"/>
      <c r="UAP80" s="97"/>
      <c r="UAQ80" s="97"/>
      <c r="UAR80" s="145"/>
      <c r="UAS80" s="178"/>
      <c r="UAT80" s="146"/>
      <c r="UAU80" s="98"/>
      <c r="UAV80" s="97"/>
      <c r="UAW80" s="97"/>
      <c r="UAX80" s="97"/>
      <c r="UAY80" s="97"/>
      <c r="UAZ80" s="79"/>
      <c r="UBA80" s="79"/>
      <c r="UBB80" s="195"/>
      <c r="UBC80" s="96"/>
      <c r="UBD80" s="79"/>
      <c r="UBE80" s="79"/>
      <c r="UBF80" s="79"/>
      <c r="UBG80" s="79"/>
      <c r="UBH80" s="60"/>
      <c r="UBI80" s="98"/>
      <c r="UBJ80" s="97"/>
      <c r="UBK80" s="97"/>
      <c r="UBL80" s="97"/>
      <c r="UBM80" s="104"/>
      <c r="UBN80" s="97"/>
      <c r="UBO80" s="97"/>
      <c r="UBP80" s="97"/>
      <c r="UBQ80" s="145"/>
      <c r="UBR80" s="178"/>
      <c r="UBS80" s="146"/>
      <c r="UBT80" s="98"/>
      <c r="UBU80" s="97"/>
      <c r="UBV80" s="97"/>
      <c r="UBW80" s="97"/>
      <c r="UBX80" s="97"/>
      <c r="UBY80" s="79"/>
      <c r="UBZ80" s="79"/>
      <c r="UCA80" s="195"/>
      <c r="UCB80" s="96"/>
      <c r="UCC80" s="79"/>
      <c r="UCD80" s="79"/>
      <c r="UCE80" s="79"/>
      <c r="UCF80" s="79"/>
      <c r="UCG80" s="60"/>
      <c r="UCH80" s="98"/>
      <c r="UCI80" s="97"/>
      <c r="UCJ80" s="97"/>
      <c r="UCK80" s="97"/>
      <c r="UCL80" s="104"/>
      <c r="UCM80" s="97"/>
      <c r="UCN80" s="97"/>
      <c r="UCO80" s="97"/>
      <c r="UCP80" s="145"/>
      <c r="UCQ80" s="178"/>
      <c r="UCR80" s="146"/>
      <c r="UCS80" s="98"/>
      <c r="UCT80" s="97"/>
      <c r="UCU80" s="97"/>
      <c r="UCV80" s="97"/>
      <c r="UCW80" s="97"/>
      <c r="UCX80" s="79"/>
      <c r="UCY80" s="79"/>
      <c r="UCZ80" s="195"/>
      <c r="UDA80" s="96"/>
      <c r="UDB80" s="79"/>
      <c r="UDC80" s="79"/>
      <c r="UDD80" s="79"/>
      <c r="UDE80" s="79"/>
      <c r="UDF80" s="60"/>
      <c r="UDG80" s="98"/>
      <c r="UDH80" s="97"/>
      <c r="UDI80" s="97"/>
      <c r="UDJ80" s="97"/>
      <c r="UDK80" s="104"/>
      <c r="UDL80" s="97"/>
      <c r="UDM80" s="97"/>
      <c r="UDN80" s="97"/>
      <c r="UDO80" s="145"/>
      <c r="UDP80" s="178"/>
      <c r="UDQ80" s="146"/>
      <c r="UDR80" s="98"/>
      <c r="UDS80" s="97"/>
      <c r="UDT80" s="97"/>
      <c r="UDU80" s="97"/>
      <c r="UDV80" s="97"/>
      <c r="UDW80" s="79"/>
      <c r="UDX80" s="79"/>
      <c r="UDY80" s="195"/>
      <c r="UDZ80" s="96"/>
      <c r="UEA80" s="79"/>
      <c r="UEB80" s="79"/>
      <c r="UEC80" s="79"/>
      <c r="UED80" s="79"/>
      <c r="UEE80" s="60"/>
      <c r="UEF80" s="98"/>
      <c r="UEG80" s="97"/>
      <c r="UEH80" s="97"/>
      <c r="UEI80" s="97"/>
      <c r="UEJ80" s="104"/>
      <c r="UEK80" s="97"/>
      <c r="UEL80" s="97"/>
      <c r="UEM80" s="97"/>
      <c r="UEN80" s="145"/>
      <c r="UEO80" s="178"/>
      <c r="UEP80" s="146"/>
      <c r="UEQ80" s="98"/>
      <c r="UER80" s="97"/>
      <c r="UES80" s="97"/>
      <c r="UET80" s="97"/>
      <c r="UEU80" s="97"/>
      <c r="UEV80" s="79"/>
      <c r="UEW80" s="79"/>
      <c r="UEX80" s="195"/>
      <c r="UEY80" s="96"/>
      <c r="UEZ80" s="79"/>
      <c r="UFA80" s="79"/>
      <c r="UFB80" s="79"/>
      <c r="UFC80" s="79"/>
      <c r="UFD80" s="60"/>
      <c r="UFE80" s="98"/>
      <c r="UFF80" s="97"/>
      <c r="UFG80" s="97"/>
      <c r="UFH80" s="97"/>
      <c r="UFI80" s="104"/>
      <c r="UFJ80" s="97"/>
      <c r="UFK80" s="97"/>
      <c r="UFL80" s="97"/>
      <c r="UFM80" s="145"/>
      <c r="UFN80" s="178"/>
      <c r="UFO80" s="146"/>
      <c r="UFP80" s="98"/>
      <c r="UFQ80" s="97"/>
      <c r="UFR80" s="97"/>
      <c r="UFS80" s="97"/>
      <c r="UFT80" s="97"/>
      <c r="UFU80" s="79"/>
      <c r="UFV80" s="79"/>
      <c r="UFW80" s="195"/>
      <c r="UFX80" s="96"/>
      <c r="UFY80" s="79"/>
      <c r="UFZ80" s="79"/>
      <c r="UGA80" s="79"/>
      <c r="UGB80" s="79"/>
      <c r="UGC80" s="60"/>
      <c r="UGD80" s="98"/>
      <c r="UGE80" s="97"/>
      <c r="UGF80" s="97"/>
      <c r="UGG80" s="97"/>
      <c r="UGH80" s="104"/>
      <c r="UGI80" s="97"/>
      <c r="UGJ80" s="97"/>
      <c r="UGK80" s="97"/>
      <c r="UGL80" s="145"/>
      <c r="UGM80" s="178"/>
      <c r="UGN80" s="146"/>
      <c r="UGO80" s="98"/>
      <c r="UGP80" s="97"/>
      <c r="UGQ80" s="97"/>
      <c r="UGR80" s="97"/>
      <c r="UGS80" s="97"/>
      <c r="UGT80" s="79"/>
      <c r="UGU80" s="79"/>
      <c r="UGV80" s="195"/>
      <c r="UGW80" s="96"/>
      <c r="UGX80" s="79"/>
      <c r="UGY80" s="79"/>
      <c r="UGZ80" s="79"/>
      <c r="UHA80" s="79"/>
      <c r="UHB80" s="60"/>
      <c r="UHC80" s="98"/>
      <c r="UHD80" s="97"/>
      <c r="UHE80" s="97"/>
      <c r="UHF80" s="97"/>
      <c r="UHG80" s="104"/>
      <c r="UHH80" s="97"/>
      <c r="UHI80" s="97"/>
      <c r="UHJ80" s="97"/>
      <c r="UHK80" s="145"/>
      <c r="UHL80" s="178"/>
      <c r="UHM80" s="146"/>
      <c r="UHN80" s="98"/>
      <c r="UHO80" s="97"/>
      <c r="UHP80" s="97"/>
      <c r="UHQ80" s="97"/>
      <c r="UHR80" s="97"/>
      <c r="UHS80" s="79"/>
      <c r="UHT80" s="79"/>
      <c r="UHU80" s="195"/>
      <c r="UHV80" s="96"/>
      <c r="UHW80" s="79"/>
      <c r="UHX80" s="79"/>
      <c r="UHY80" s="79"/>
      <c r="UHZ80" s="79"/>
      <c r="UIA80" s="60"/>
      <c r="UIB80" s="98"/>
      <c r="UIC80" s="97"/>
      <c r="UID80" s="97"/>
      <c r="UIE80" s="97"/>
      <c r="UIF80" s="104"/>
      <c r="UIG80" s="97"/>
      <c r="UIH80" s="97"/>
      <c r="UII80" s="97"/>
      <c r="UIJ80" s="145"/>
      <c r="UIK80" s="178"/>
      <c r="UIL80" s="146"/>
      <c r="UIM80" s="98"/>
      <c r="UIN80" s="97"/>
      <c r="UIO80" s="97"/>
      <c r="UIP80" s="97"/>
      <c r="UIQ80" s="97"/>
      <c r="UIR80" s="79"/>
      <c r="UIS80" s="79"/>
      <c r="UIT80" s="195"/>
      <c r="UIU80" s="96"/>
      <c r="UIV80" s="79"/>
      <c r="UIW80" s="79"/>
      <c r="UIX80" s="79"/>
      <c r="UIY80" s="79"/>
      <c r="UIZ80" s="60"/>
      <c r="UJA80" s="98"/>
      <c r="UJB80" s="97"/>
      <c r="UJC80" s="97"/>
      <c r="UJD80" s="97"/>
      <c r="UJE80" s="104"/>
      <c r="UJF80" s="97"/>
      <c r="UJG80" s="97"/>
      <c r="UJH80" s="97"/>
      <c r="UJI80" s="145"/>
      <c r="UJJ80" s="178"/>
      <c r="UJK80" s="146"/>
      <c r="UJL80" s="98"/>
      <c r="UJM80" s="97"/>
      <c r="UJN80" s="97"/>
      <c r="UJO80" s="97"/>
      <c r="UJP80" s="97"/>
      <c r="UJQ80" s="79"/>
      <c r="UJR80" s="79"/>
      <c r="UJS80" s="195"/>
      <c r="UJT80" s="96"/>
      <c r="UJU80" s="79"/>
      <c r="UJV80" s="79"/>
      <c r="UJW80" s="79"/>
      <c r="UJX80" s="79"/>
      <c r="UJY80" s="60"/>
      <c r="UJZ80" s="98"/>
      <c r="UKA80" s="97"/>
      <c r="UKB80" s="97"/>
      <c r="UKC80" s="97"/>
      <c r="UKD80" s="104"/>
      <c r="UKE80" s="97"/>
      <c r="UKF80" s="97"/>
      <c r="UKG80" s="97"/>
      <c r="UKH80" s="145"/>
      <c r="UKI80" s="178"/>
      <c r="UKJ80" s="146"/>
      <c r="UKK80" s="98"/>
      <c r="UKL80" s="97"/>
      <c r="UKM80" s="97"/>
      <c r="UKN80" s="97"/>
      <c r="UKO80" s="97"/>
      <c r="UKP80" s="79"/>
      <c r="UKQ80" s="79"/>
      <c r="UKR80" s="195"/>
      <c r="UKS80" s="96"/>
      <c r="UKT80" s="79"/>
      <c r="UKU80" s="79"/>
      <c r="UKV80" s="79"/>
      <c r="UKW80" s="79"/>
      <c r="UKX80" s="60"/>
      <c r="UKY80" s="98"/>
      <c r="UKZ80" s="97"/>
      <c r="ULA80" s="97"/>
      <c r="ULB80" s="97"/>
      <c r="ULC80" s="104"/>
      <c r="ULD80" s="97"/>
      <c r="ULE80" s="97"/>
      <c r="ULF80" s="97"/>
      <c r="ULG80" s="145"/>
      <c r="ULH80" s="178"/>
      <c r="ULI80" s="146"/>
      <c r="ULJ80" s="98"/>
      <c r="ULK80" s="97"/>
      <c r="ULL80" s="97"/>
      <c r="ULM80" s="97"/>
      <c r="ULN80" s="97"/>
      <c r="ULO80" s="79"/>
      <c r="ULP80" s="79"/>
      <c r="ULQ80" s="195"/>
      <c r="ULR80" s="96"/>
      <c r="ULS80" s="79"/>
      <c r="ULT80" s="79"/>
      <c r="ULU80" s="79"/>
      <c r="ULV80" s="79"/>
      <c r="ULW80" s="60"/>
      <c r="ULX80" s="98"/>
      <c r="ULY80" s="97"/>
      <c r="ULZ80" s="97"/>
      <c r="UMA80" s="97"/>
      <c r="UMB80" s="104"/>
      <c r="UMC80" s="97"/>
      <c r="UMD80" s="97"/>
      <c r="UME80" s="97"/>
      <c r="UMF80" s="145"/>
      <c r="UMG80" s="178"/>
      <c r="UMH80" s="146"/>
      <c r="UMI80" s="98"/>
      <c r="UMJ80" s="97"/>
      <c r="UMK80" s="97"/>
      <c r="UML80" s="97"/>
      <c r="UMM80" s="97"/>
      <c r="UMN80" s="79"/>
      <c r="UMO80" s="79"/>
      <c r="UMP80" s="195"/>
      <c r="UMQ80" s="96"/>
      <c r="UMR80" s="79"/>
      <c r="UMS80" s="79"/>
      <c r="UMT80" s="79"/>
      <c r="UMU80" s="79"/>
      <c r="UMV80" s="60"/>
      <c r="UMW80" s="98"/>
      <c r="UMX80" s="97"/>
      <c r="UMY80" s="97"/>
      <c r="UMZ80" s="97"/>
      <c r="UNA80" s="104"/>
      <c r="UNB80" s="97"/>
      <c r="UNC80" s="97"/>
      <c r="UND80" s="97"/>
      <c r="UNE80" s="145"/>
      <c r="UNF80" s="178"/>
      <c r="UNG80" s="146"/>
      <c r="UNH80" s="98"/>
      <c r="UNI80" s="97"/>
      <c r="UNJ80" s="97"/>
      <c r="UNK80" s="97"/>
      <c r="UNL80" s="97"/>
      <c r="UNM80" s="79"/>
      <c r="UNN80" s="79"/>
      <c r="UNO80" s="195"/>
      <c r="UNP80" s="96"/>
      <c r="UNQ80" s="79"/>
      <c r="UNR80" s="79"/>
      <c r="UNS80" s="79"/>
      <c r="UNT80" s="79"/>
      <c r="UNU80" s="60"/>
      <c r="UNV80" s="98"/>
      <c r="UNW80" s="97"/>
      <c r="UNX80" s="97"/>
      <c r="UNY80" s="97"/>
      <c r="UNZ80" s="104"/>
      <c r="UOA80" s="97"/>
      <c r="UOB80" s="97"/>
      <c r="UOC80" s="97"/>
      <c r="UOD80" s="145"/>
      <c r="UOE80" s="178"/>
      <c r="UOF80" s="146"/>
      <c r="UOG80" s="98"/>
      <c r="UOH80" s="97"/>
      <c r="UOI80" s="97"/>
      <c r="UOJ80" s="97"/>
      <c r="UOK80" s="97"/>
      <c r="UOL80" s="79"/>
      <c r="UOM80" s="79"/>
      <c r="UON80" s="195"/>
      <c r="UOO80" s="96"/>
      <c r="UOP80" s="79"/>
      <c r="UOQ80" s="79"/>
      <c r="UOR80" s="79"/>
      <c r="UOS80" s="79"/>
      <c r="UOT80" s="60"/>
      <c r="UOU80" s="98"/>
      <c r="UOV80" s="97"/>
      <c r="UOW80" s="97"/>
      <c r="UOX80" s="97"/>
      <c r="UOY80" s="104"/>
      <c r="UOZ80" s="97"/>
      <c r="UPA80" s="97"/>
      <c r="UPB80" s="97"/>
      <c r="UPC80" s="145"/>
      <c r="UPD80" s="178"/>
      <c r="UPE80" s="146"/>
      <c r="UPF80" s="98"/>
      <c r="UPG80" s="97"/>
      <c r="UPH80" s="97"/>
      <c r="UPI80" s="97"/>
      <c r="UPJ80" s="97"/>
      <c r="UPK80" s="79"/>
      <c r="UPL80" s="79"/>
      <c r="UPM80" s="195"/>
      <c r="UPN80" s="96"/>
      <c r="UPO80" s="79"/>
      <c r="UPP80" s="79"/>
      <c r="UPQ80" s="79"/>
      <c r="UPR80" s="79"/>
      <c r="UPS80" s="60"/>
      <c r="UPT80" s="98"/>
      <c r="UPU80" s="97"/>
      <c r="UPV80" s="97"/>
      <c r="UPW80" s="97"/>
      <c r="UPX80" s="104"/>
      <c r="UPY80" s="97"/>
      <c r="UPZ80" s="97"/>
      <c r="UQA80" s="97"/>
      <c r="UQB80" s="145"/>
      <c r="UQC80" s="178"/>
      <c r="UQD80" s="146"/>
      <c r="UQE80" s="98"/>
      <c r="UQF80" s="97"/>
      <c r="UQG80" s="97"/>
      <c r="UQH80" s="97"/>
      <c r="UQI80" s="97"/>
      <c r="UQJ80" s="79"/>
      <c r="UQK80" s="79"/>
      <c r="UQL80" s="195"/>
      <c r="UQM80" s="96"/>
      <c r="UQN80" s="79"/>
      <c r="UQO80" s="79"/>
      <c r="UQP80" s="79"/>
      <c r="UQQ80" s="79"/>
      <c r="UQR80" s="60"/>
      <c r="UQS80" s="98"/>
      <c r="UQT80" s="97"/>
      <c r="UQU80" s="97"/>
      <c r="UQV80" s="97"/>
      <c r="UQW80" s="104"/>
      <c r="UQX80" s="97"/>
      <c r="UQY80" s="97"/>
      <c r="UQZ80" s="97"/>
      <c r="URA80" s="145"/>
      <c r="URB80" s="178"/>
      <c r="URC80" s="146"/>
      <c r="URD80" s="98"/>
      <c r="URE80" s="97"/>
      <c r="URF80" s="97"/>
      <c r="URG80" s="97"/>
      <c r="URH80" s="97"/>
      <c r="URI80" s="79"/>
      <c r="URJ80" s="79"/>
      <c r="URK80" s="195"/>
      <c r="URL80" s="96"/>
      <c r="URM80" s="79"/>
      <c r="URN80" s="79"/>
      <c r="URO80" s="79"/>
      <c r="URP80" s="79"/>
      <c r="URQ80" s="60"/>
      <c r="URR80" s="98"/>
      <c r="URS80" s="97"/>
      <c r="URT80" s="97"/>
      <c r="URU80" s="97"/>
      <c r="URV80" s="104"/>
      <c r="URW80" s="97"/>
      <c r="URX80" s="97"/>
      <c r="URY80" s="97"/>
      <c r="URZ80" s="145"/>
      <c r="USA80" s="178"/>
      <c r="USB80" s="146"/>
      <c r="USC80" s="98"/>
      <c r="USD80" s="97"/>
      <c r="USE80" s="97"/>
      <c r="USF80" s="97"/>
      <c r="USG80" s="97"/>
      <c r="USH80" s="79"/>
      <c r="USI80" s="79"/>
      <c r="USJ80" s="195"/>
      <c r="USK80" s="96"/>
      <c r="USL80" s="79"/>
      <c r="USM80" s="79"/>
      <c r="USN80" s="79"/>
      <c r="USO80" s="79"/>
      <c r="USP80" s="60"/>
      <c r="USQ80" s="98"/>
      <c r="USR80" s="97"/>
      <c r="USS80" s="97"/>
      <c r="UST80" s="97"/>
      <c r="USU80" s="104"/>
      <c r="USV80" s="97"/>
      <c r="USW80" s="97"/>
      <c r="USX80" s="97"/>
      <c r="USY80" s="145"/>
      <c r="USZ80" s="178"/>
      <c r="UTA80" s="146"/>
      <c r="UTB80" s="98"/>
      <c r="UTC80" s="97"/>
      <c r="UTD80" s="97"/>
      <c r="UTE80" s="97"/>
      <c r="UTF80" s="97"/>
      <c r="UTG80" s="79"/>
      <c r="UTH80" s="79"/>
      <c r="UTI80" s="195"/>
      <c r="UTJ80" s="96"/>
      <c r="UTK80" s="79"/>
      <c r="UTL80" s="79"/>
      <c r="UTM80" s="79"/>
      <c r="UTN80" s="79"/>
      <c r="UTO80" s="60"/>
      <c r="UTP80" s="98"/>
      <c r="UTQ80" s="97"/>
      <c r="UTR80" s="97"/>
      <c r="UTS80" s="97"/>
      <c r="UTT80" s="104"/>
      <c r="UTU80" s="97"/>
      <c r="UTV80" s="97"/>
      <c r="UTW80" s="97"/>
      <c r="UTX80" s="145"/>
      <c r="UTY80" s="178"/>
      <c r="UTZ80" s="146"/>
      <c r="UUA80" s="98"/>
      <c r="UUB80" s="97"/>
      <c r="UUC80" s="97"/>
      <c r="UUD80" s="97"/>
      <c r="UUE80" s="97"/>
      <c r="UUF80" s="79"/>
      <c r="UUG80" s="79"/>
      <c r="UUH80" s="195"/>
      <c r="UUI80" s="96"/>
      <c r="UUJ80" s="79"/>
      <c r="UUK80" s="79"/>
      <c r="UUL80" s="79"/>
      <c r="UUM80" s="79"/>
      <c r="UUN80" s="60"/>
      <c r="UUO80" s="98"/>
      <c r="UUP80" s="97"/>
      <c r="UUQ80" s="97"/>
      <c r="UUR80" s="97"/>
      <c r="UUS80" s="104"/>
      <c r="UUT80" s="97"/>
      <c r="UUU80" s="97"/>
      <c r="UUV80" s="97"/>
      <c r="UUW80" s="145"/>
      <c r="UUX80" s="178"/>
      <c r="UUY80" s="146"/>
      <c r="UUZ80" s="98"/>
      <c r="UVA80" s="97"/>
      <c r="UVB80" s="97"/>
      <c r="UVC80" s="97"/>
      <c r="UVD80" s="97"/>
      <c r="UVE80" s="79"/>
      <c r="UVF80" s="79"/>
      <c r="UVG80" s="195"/>
      <c r="UVH80" s="96"/>
      <c r="UVI80" s="79"/>
      <c r="UVJ80" s="79"/>
      <c r="UVK80" s="79"/>
      <c r="UVL80" s="79"/>
      <c r="UVM80" s="60"/>
      <c r="UVN80" s="98"/>
      <c r="UVO80" s="97"/>
      <c r="UVP80" s="97"/>
      <c r="UVQ80" s="97"/>
      <c r="UVR80" s="104"/>
      <c r="UVS80" s="97"/>
      <c r="UVT80" s="97"/>
      <c r="UVU80" s="97"/>
      <c r="UVV80" s="145"/>
      <c r="UVW80" s="178"/>
      <c r="UVX80" s="146"/>
      <c r="UVY80" s="98"/>
      <c r="UVZ80" s="97"/>
      <c r="UWA80" s="97"/>
      <c r="UWB80" s="97"/>
      <c r="UWC80" s="97"/>
      <c r="UWD80" s="79"/>
      <c r="UWE80" s="79"/>
      <c r="UWF80" s="195"/>
      <c r="UWG80" s="96"/>
      <c r="UWH80" s="79"/>
      <c r="UWI80" s="79"/>
      <c r="UWJ80" s="79"/>
      <c r="UWK80" s="79"/>
      <c r="UWL80" s="60"/>
      <c r="UWM80" s="98"/>
      <c r="UWN80" s="97"/>
      <c r="UWO80" s="97"/>
      <c r="UWP80" s="97"/>
      <c r="UWQ80" s="104"/>
      <c r="UWR80" s="97"/>
      <c r="UWS80" s="97"/>
      <c r="UWT80" s="97"/>
      <c r="UWU80" s="145"/>
      <c r="UWV80" s="178"/>
      <c r="UWW80" s="146"/>
      <c r="UWX80" s="98"/>
      <c r="UWY80" s="97"/>
      <c r="UWZ80" s="97"/>
      <c r="UXA80" s="97"/>
      <c r="UXB80" s="97"/>
      <c r="UXC80" s="79"/>
      <c r="UXD80" s="79"/>
      <c r="UXE80" s="195"/>
      <c r="UXF80" s="96"/>
      <c r="UXG80" s="79"/>
      <c r="UXH80" s="79"/>
      <c r="UXI80" s="79"/>
      <c r="UXJ80" s="79"/>
      <c r="UXK80" s="60"/>
      <c r="UXL80" s="98"/>
      <c r="UXM80" s="97"/>
      <c r="UXN80" s="97"/>
      <c r="UXO80" s="97"/>
      <c r="UXP80" s="104"/>
      <c r="UXQ80" s="97"/>
      <c r="UXR80" s="97"/>
      <c r="UXS80" s="97"/>
      <c r="UXT80" s="145"/>
      <c r="UXU80" s="178"/>
      <c r="UXV80" s="146"/>
      <c r="UXW80" s="98"/>
      <c r="UXX80" s="97"/>
      <c r="UXY80" s="97"/>
      <c r="UXZ80" s="97"/>
      <c r="UYA80" s="97"/>
      <c r="UYB80" s="79"/>
      <c r="UYC80" s="79"/>
      <c r="UYD80" s="195"/>
      <c r="UYE80" s="96"/>
      <c r="UYF80" s="79"/>
      <c r="UYG80" s="79"/>
      <c r="UYH80" s="79"/>
      <c r="UYI80" s="79"/>
      <c r="UYJ80" s="60"/>
      <c r="UYK80" s="98"/>
      <c r="UYL80" s="97"/>
      <c r="UYM80" s="97"/>
      <c r="UYN80" s="97"/>
      <c r="UYO80" s="104"/>
      <c r="UYP80" s="97"/>
      <c r="UYQ80" s="97"/>
      <c r="UYR80" s="97"/>
      <c r="UYS80" s="145"/>
      <c r="UYT80" s="178"/>
      <c r="UYU80" s="146"/>
      <c r="UYV80" s="98"/>
      <c r="UYW80" s="97"/>
      <c r="UYX80" s="97"/>
      <c r="UYY80" s="97"/>
      <c r="UYZ80" s="97"/>
      <c r="UZA80" s="79"/>
      <c r="UZB80" s="79"/>
      <c r="UZC80" s="195"/>
      <c r="UZD80" s="96"/>
      <c r="UZE80" s="79"/>
      <c r="UZF80" s="79"/>
      <c r="UZG80" s="79"/>
      <c r="UZH80" s="79"/>
      <c r="UZI80" s="60"/>
      <c r="UZJ80" s="98"/>
      <c r="UZK80" s="97"/>
      <c r="UZL80" s="97"/>
      <c r="UZM80" s="97"/>
      <c r="UZN80" s="104"/>
      <c r="UZO80" s="97"/>
      <c r="UZP80" s="97"/>
      <c r="UZQ80" s="97"/>
      <c r="UZR80" s="145"/>
      <c r="UZS80" s="178"/>
      <c r="UZT80" s="146"/>
      <c r="UZU80" s="98"/>
      <c r="UZV80" s="97"/>
      <c r="UZW80" s="97"/>
      <c r="UZX80" s="97"/>
      <c r="UZY80" s="97"/>
      <c r="UZZ80" s="79"/>
      <c r="VAA80" s="79"/>
      <c r="VAB80" s="195"/>
      <c r="VAC80" s="96"/>
      <c r="VAD80" s="79"/>
      <c r="VAE80" s="79"/>
      <c r="VAF80" s="79"/>
      <c r="VAG80" s="79"/>
      <c r="VAH80" s="60"/>
      <c r="VAI80" s="98"/>
      <c r="VAJ80" s="97"/>
      <c r="VAK80" s="97"/>
      <c r="VAL80" s="97"/>
      <c r="VAM80" s="104"/>
      <c r="VAN80" s="97"/>
      <c r="VAO80" s="97"/>
      <c r="VAP80" s="97"/>
      <c r="VAQ80" s="145"/>
      <c r="VAR80" s="178"/>
      <c r="VAS80" s="146"/>
      <c r="VAT80" s="98"/>
      <c r="VAU80" s="97"/>
      <c r="VAV80" s="97"/>
      <c r="VAW80" s="97"/>
      <c r="VAX80" s="97"/>
      <c r="VAY80" s="79"/>
      <c r="VAZ80" s="79"/>
      <c r="VBA80" s="195"/>
      <c r="VBB80" s="96"/>
      <c r="VBC80" s="79"/>
      <c r="VBD80" s="79"/>
      <c r="VBE80" s="79"/>
      <c r="VBF80" s="79"/>
      <c r="VBG80" s="60"/>
      <c r="VBH80" s="98"/>
      <c r="VBI80" s="97"/>
      <c r="VBJ80" s="97"/>
      <c r="VBK80" s="97"/>
      <c r="VBL80" s="104"/>
      <c r="VBM80" s="97"/>
      <c r="VBN80" s="97"/>
      <c r="VBO80" s="97"/>
      <c r="VBP80" s="145"/>
      <c r="VBQ80" s="178"/>
      <c r="VBR80" s="146"/>
      <c r="VBS80" s="98"/>
      <c r="VBT80" s="97"/>
      <c r="VBU80" s="97"/>
      <c r="VBV80" s="97"/>
      <c r="VBW80" s="97"/>
      <c r="VBX80" s="79"/>
      <c r="VBY80" s="79"/>
      <c r="VBZ80" s="195"/>
      <c r="VCA80" s="96"/>
      <c r="VCB80" s="79"/>
      <c r="VCC80" s="79"/>
      <c r="VCD80" s="79"/>
      <c r="VCE80" s="79"/>
      <c r="VCF80" s="60"/>
      <c r="VCG80" s="98"/>
      <c r="VCH80" s="97"/>
      <c r="VCI80" s="97"/>
      <c r="VCJ80" s="97"/>
      <c r="VCK80" s="104"/>
      <c r="VCL80" s="97"/>
      <c r="VCM80" s="97"/>
      <c r="VCN80" s="97"/>
      <c r="VCO80" s="145"/>
      <c r="VCP80" s="178"/>
      <c r="VCQ80" s="146"/>
      <c r="VCR80" s="98"/>
      <c r="VCS80" s="97"/>
      <c r="VCT80" s="97"/>
      <c r="VCU80" s="97"/>
      <c r="VCV80" s="97"/>
      <c r="VCW80" s="79"/>
      <c r="VCX80" s="79"/>
      <c r="VCY80" s="195"/>
      <c r="VCZ80" s="96"/>
      <c r="VDA80" s="79"/>
      <c r="VDB80" s="79"/>
      <c r="VDC80" s="79"/>
      <c r="VDD80" s="79"/>
      <c r="VDE80" s="60"/>
      <c r="VDF80" s="98"/>
      <c r="VDG80" s="97"/>
      <c r="VDH80" s="97"/>
      <c r="VDI80" s="97"/>
      <c r="VDJ80" s="104"/>
      <c r="VDK80" s="97"/>
      <c r="VDL80" s="97"/>
      <c r="VDM80" s="97"/>
      <c r="VDN80" s="145"/>
      <c r="VDO80" s="178"/>
      <c r="VDP80" s="146"/>
      <c r="VDQ80" s="98"/>
      <c r="VDR80" s="97"/>
      <c r="VDS80" s="97"/>
      <c r="VDT80" s="97"/>
      <c r="VDU80" s="97"/>
      <c r="VDV80" s="79"/>
      <c r="VDW80" s="79"/>
      <c r="VDX80" s="195"/>
      <c r="VDY80" s="96"/>
      <c r="VDZ80" s="79"/>
      <c r="VEA80" s="79"/>
      <c r="VEB80" s="79"/>
      <c r="VEC80" s="79"/>
      <c r="VED80" s="60"/>
      <c r="VEE80" s="98"/>
      <c r="VEF80" s="97"/>
      <c r="VEG80" s="97"/>
      <c r="VEH80" s="97"/>
      <c r="VEI80" s="104"/>
      <c r="VEJ80" s="97"/>
      <c r="VEK80" s="97"/>
      <c r="VEL80" s="97"/>
      <c r="VEM80" s="145"/>
      <c r="VEN80" s="178"/>
      <c r="VEO80" s="146"/>
      <c r="VEP80" s="98"/>
      <c r="VEQ80" s="97"/>
      <c r="VER80" s="97"/>
      <c r="VES80" s="97"/>
      <c r="VET80" s="97"/>
      <c r="VEU80" s="79"/>
      <c r="VEV80" s="79"/>
      <c r="VEW80" s="195"/>
      <c r="VEX80" s="96"/>
      <c r="VEY80" s="79"/>
      <c r="VEZ80" s="79"/>
      <c r="VFA80" s="79"/>
      <c r="VFB80" s="79"/>
      <c r="VFC80" s="60"/>
      <c r="VFD80" s="98"/>
      <c r="VFE80" s="97"/>
      <c r="VFF80" s="97"/>
      <c r="VFG80" s="97"/>
      <c r="VFH80" s="104"/>
      <c r="VFI80" s="97"/>
      <c r="VFJ80" s="97"/>
      <c r="VFK80" s="97"/>
      <c r="VFL80" s="145"/>
      <c r="VFM80" s="178"/>
      <c r="VFN80" s="146"/>
      <c r="VFO80" s="98"/>
      <c r="VFP80" s="97"/>
      <c r="VFQ80" s="97"/>
      <c r="VFR80" s="97"/>
      <c r="VFS80" s="97"/>
      <c r="VFT80" s="79"/>
      <c r="VFU80" s="79"/>
      <c r="VFV80" s="195"/>
      <c r="VFW80" s="96"/>
      <c r="VFX80" s="79"/>
      <c r="VFY80" s="79"/>
      <c r="VFZ80" s="79"/>
      <c r="VGA80" s="79"/>
      <c r="VGB80" s="60"/>
      <c r="VGC80" s="98"/>
      <c r="VGD80" s="97"/>
      <c r="VGE80" s="97"/>
      <c r="VGF80" s="97"/>
      <c r="VGG80" s="104"/>
      <c r="VGH80" s="97"/>
      <c r="VGI80" s="97"/>
      <c r="VGJ80" s="97"/>
      <c r="VGK80" s="145"/>
      <c r="VGL80" s="178"/>
      <c r="VGM80" s="146"/>
      <c r="VGN80" s="98"/>
      <c r="VGO80" s="97"/>
      <c r="VGP80" s="97"/>
      <c r="VGQ80" s="97"/>
      <c r="VGR80" s="97"/>
      <c r="VGS80" s="79"/>
      <c r="VGT80" s="79"/>
      <c r="VGU80" s="195"/>
      <c r="VGV80" s="96"/>
      <c r="VGW80" s="79"/>
      <c r="VGX80" s="79"/>
      <c r="VGY80" s="79"/>
      <c r="VGZ80" s="79"/>
      <c r="VHA80" s="60"/>
      <c r="VHB80" s="98"/>
      <c r="VHC80" s="97"/>
      <c r="VHD80" s="97"/>
      <c r="VHE80" s="97"/>
      <c r="VHF80" s="104"/>
      <c r="VHG80" s="97"/>
      <c r="VHH80" s="97"/>
      <c r="VHI80" s="97"/>
      <c r="VHJ80" s="145"/>
      <c r="VHK80" s="178"/>
      <c r="VHL80" s="146"/>
      <c r="VHM80" s="98"/>
      <c r="VHN80" s="97"/>
      <c r="VHO80" s="97"/>
      <c r="VHP80" s="97"/>
      <c r="VHQ80" s="97"/>
      <c r="VHR80" s="79"/>
      <c r="VHS80" s="79"/>
      <c r="VHT80" s="195"/>
      <c r="VHU80" s="96"/>
      <c r="VHV80" s="79"/>
      <c r="VHW80" s="79"/>
      <c r="VHX80" s="79"/>
      <c r="VHY80" s="79"/>
      <c r="VHZ80" s="60"/>
      <c r="VIA80" s="98"/>
      <c r="VIB80" s="97"/>
      <c r="VIC80" s="97"/>
      <c r="VID80" s="97"/>
      <c r="VIE80" s="104"/>
      <c r="VIF80" s="97"/>
      <c r="VIG80" s="97"/>
      <c r="VIH80" s="97"/>
      <c r="VII80" s="145"/>
      <c r="VIJ80" s="178"/>
      <c r="VIK80" s="146"/>
      <c r="VIL80" s="98"/>
      <c r="VIM80" s="97"/>
      <c r="VIN80" s="97"/>
      <c r="VIO80" s="97"/>
      <c r="VIP80" s="97"/>
      <c r="VIQ80" s="79"/>
      <c r="VIR80" s="79"/>
      <c r="VIS80" s="195"/>
      <c r="VIT80" s="96"/>
      <c r="VIU80" s="79"/>
      <c r="VIV80" s="79"/>
      <c r="VIW80" s="79"/>
      <c r="VIX80" s="79"/>
      <c r="VIY80" s="60"/>
      <c r="VIZ80" s="98"/>
      <c r="VJA80" s="97"/>
      <c r="VJB80" s="97"/>
      <c r="VJC80" s="97"/>
      <c r="VJD80" s="104"/>
      <c r="VJE80" s="97"/>
      <c r="VJF80" s="97"/>
      <c r="VJG80" s="97"/>
      <c r="VJH80" s="145"/>
      <c r="VJI80" s="178"/>
      <c r="VJJ80" s="146"/>
      <c r="VJK80" s="98"/>
      <c r="VJL80" s="97"/>
      <c r="VJM80" s="97"/>
      <c r="VJN80" s="97"/>
      <c r="VJO80" s="97"/>
      <c r="VJP80" s="79"/>
      <c r="VJQ80" s="79"/>
      <c r="VJR80" s="195"/>
      <c r="VJS80" s="96"/>
      <c r="VJT80" s="79"/>
      <c r="VJU80" s="79"/>
      <c r="VJV80" s="79"/>
      <c r="VJW80" s="79"/>
      <c r="VJX80" s="60"/>
      <c r="VJY80" s="98"/>
      <c r="VJZ80" s="97"/>
      <c r="VKA80" s="97"/>
      <c r="VKB80" s="97"/>
      <c r="VKC80" s="104"/>
      <c r="VKD80" s="97"/>
      <c r="VKE80" s="97"/>
      <c r="VKF80" s="97"/>
      <c r="VKG80" s="145"/>
      <c r="VKH80" s="178"/>
      <c r="VKI80" s="146"/>
      <c r="VKJ80" s="98"/>
      <c r="VKK80" s="97"/>
      <c r="VKL80" s="97"/>
      <c r="VKM80" s="97"/>
      <c r="VKN80" s="97"/>
      <c r="VKO80" s="79"/>
      <c r="VKP80" s="79"/>
      <c r="VKQ80" s="195"/>
      <c r="VKR80" s="96"/>
      <c r="VKS80" s="79"/>
      <c r="VKT80" s="79"/>
      <c r="VKU80" s="79"/>
      <c r="VKV80" s="79"/>
      <c r="VKW80" s="60"/>
      <c r="VKX80" s="98"/>
      <c r="VKY80" s="97"/>
      <c r="VKZ80" s="97"/>
      <c r="VLA80" s="97"/>
      <c r="VLB80" s="104"/>
      <c r="VLC80" s="97"/>
      <c r="VLD80" s="97"/>
      <c r="VLE80" s="97"/>
      <c r="VLF80" s="145"/>
      <c r="VLG80" s="178"/>
      <c r="VLH80" s="146"/>
      <c r="VLI80" s="98"/>
      <c r="VLJ80" s="97"/>
      <c r="VLK80" s="97"/>
      <c r="VLL80" s="97"/>
      <c r="VLM80" s="97"/>
      <c r="VLN80" s="79"/>
      <c r="VLO80" s="79"/>
      <c r="VLP80" s="195"/>
      <c r="VLQ80" s="96"/>
      <c r="VLR80" s="79"/>
      <c r="VLS80" s="79"/>
      <c r="VLT80" s="79"/>
      <c r="VLU80" s="79"/>
      <c r="VLV80" s="60"/>
      <c r="VLW80" s="98"/>
      <c r="VLX80" s="97"/>
      <c r="VLY80" s="97"/>
      <c r="VLZ80" s="97"/>
      <c r="VMA80" s="104"/>
      <c r="VMB80" s="97"/>
      <c r="VMC80" s="97"/>
      <c r="VMD80" s="97"/>
      <c r="VME80" s="145"/>
      <c r="VMF80" s="178"/>
      <c r="VMG80" s="146"/>
      <c r="VMH80" s="98"/>
      <c r="VMI80" s="97"/>
      <c r="VMJ80" s="97"/>
      <c r="VMK80" s="97"/>
      <c r="VML80" s="97"/>
      <c r="VMM80" s="79"/>
      <c r="VMN80" s="79"/>
      <c r="VMO80" s="195"/>
      <c r="VMP80" s="96"/>
      <c r="VMQ80" s="79"/>
      <c r="VMR80" s="79"/>
      <c r="VMS80" s="79"/>
      <c r="VMT80" s="79"/>
      <c r="VMU80" s="60"/>
      <c r="VMV80" s="98"/>
      <c r="VMW80" s="97"/>
      <c r="VMX80" s="97"/>
      <c r="VMY80" s="97"/>
      <c r="VMZ80" s="104"/>
      <c r="VNA80" s="97"/>
      <c r="VNB80" s="97"/>
      <c r="VNC80" s="97"/>
      <c r="VND80" s="145"/>
      <c r="VNE80" s="178"/>
      <c r="VNF80" s="146"/>
      <c r="VNG80" s="98"/>
      <c r="VNH80" s="97"/>
      <c r="VNI80" s="97"/>
      <c r="VNJ80" s="97"/>
      <c r="VNK80" s="97"/>
      <c r="VNL80" s="79"/>
      <c r="VNM80" s="79"/>
      <c r="VNN80" s="195"/>
      <c r="VNO80" s="96"/>
      <c r="VNP80" s="79"/>
      <c r="VNQ80" s="79"/>
      <c r="VNR80" s="79"/>
      <c r="VNS80" s="79"/>
      <c r="VNT80" s="60"/>
      <c r="VNU80" s="98"/>
      <c r="VNV80" s="97"/>
      <c r="VNW80" s="97"/>
      <c r="VNX80" s="97"/>
      <c r="VNY80" s="104"/>
      <c r="VNZ80" s="97"/>
      <c r="VOA80" s="97"/>
      <c r="VOB80" s="97"/>
      <c r="VOC80" s="145"/>
      <c r="VOD80" s="178"/>
      <c r="VOE80" s="146"/>
      <c r="VOF80" s="98"/>
      <c r="VOG80" s="97"/>
      <c r="VOH80" s="97"/>
      <c r="VOI80" s="97"/>
      <c r="VOJ80" s="97"/>
      <c r="VOK80" s="79"/>
      <c r="VOL80" s="79"/>
      <c r="VOM80" s="195"/>
      <c r="VON80" s="96"/>
      <c r="VOO80" s="79"/>
      <c r="VOP80" s="79"/>
      <c r="VOQ80" s="79"/>
      <c r="VOR80" s="79"/>
      <c r="VOS80" s="60"/>
      <c r="VOT80" s="98"/>
      <c r="VOU80" s="97"/>
      <c r="VOV80" s="97"/>
      <c r="VOW80" s="97"/>
      <c r="VOX80" s="104"/>
      <c r="VOY80" s="97"/>
      <c r="VOZ80" s="97"/>
      <c r="VPA80" s="97"/>
      <c r="VPB80" s="145"/>
      <c r="VPC80" s="178"/>
      <c r="VPD80" s="146"/>
      <c r="VPE80" s="98"/>
      <c r="VPF80" s="97"/>
      <c r="VPG80" s="97"/>
      <c r="VPH80" s="97"/>
      <c r="VPI80" s="97"/>
      <c r="VPJ80" s="79"/>
      <c r="VPK80" s="79"/>
      <c r="VPL80" s="195"/>
      <c r="VPM80" s="96"/>
      <c r="VPN80" s="79"/>
      <c r="VPO80" s="79"/>
      <c r="VPP80" s="79"/>
      <c r="VPQ80" s="79"/>
      <c r="VPR80" s="60"/>
      <c r="VPS80" s="98"/>
      <c r="VPT80" s="97"/>
      <c r="VPU80" s="97"/>
      <c r="VPV80" s="97"/>
      <c r="VPW80" s="104"/>
      <c r="VPX80" s="97"/>
      <c r="VPY80" s="97"/>
      <c r="VPZ80" s="97"/>
      <c r="VQA80" s="145"/>
      <c r="VQB80" s="178"/>
      <c r="VQC80" s="146"/>
      <c r="VQD80" s="98"/>
      <c r="VQE80" s="97"/>
      <c r="VQF80" s="97"/>
      <c r="VQG80" s="97"/>
      <c r="VQH80" s="97"/>
      <c r="VQI80" s="79"/>
      <c r="VQJ80" s="79"/>
      <c r="VQK80" s="195"/>
      <c r="VQL80" s="96"/>
      <c r="VQM80" s="79"/>
      <c r="VQN80" s="79"/>
      <c r="VQO80" s="79"/>
      <c r="VQP80" s="79"/>
      <c r="VQQ80" s="60"/>
      <c r="VQR80" s="98"/>
      <c r="VQS80" s="97"/>
      <c r="VQT80" s="97"/>
      <c r="VQU80" s="97"/>
      <c r="VQV80" s="104"/>
      <c r="VQW80" s="97"/>
      <c r="VQX80" s="97"/>
      <c r="VQY80" s="97"/>
      <c r="VQZ80" s="145"/>
      <c r="VRA80" s="178"/>
      <c r="VRB80" s="146"/>
      <c r="VRC80" s="98"/>
      <c r="VRD80" s="97"/>
      <c r="VRE80" s="97"/>
      <c r="VRF80" s="97"/>
      <c r="VRG80" s="97"/>
      <c r="VRH80" s="79"/>
      <c r="VRI80" s="79"/>
      <c r="VRJ80" s="195"/>
      <c r="VRK80" s="96"/>
      <c r="VRL80" s="79"/>
      <c r="VRM80" s="79"/>
      <c r="VRN80" s="79"/>
      <c r="VRO80" s="79"/>
      <c r="VRP80" s="60"/>
      <c r="VRQ80" s="98"/>
      <c r="VRR80" s="97"/>
      <c r="VRS80" s="97"/>
      <c r="VRT80" s="97"/>
      <c r="VRU80" s="104"/>
      <c r="VRV80" s="97"/>
      <c r="VRW80" s="97"/>
      <c r="VRX80" s="97"/>
      <c r="VRY80" s="145"/>
      <c r="VRZ80" s="178"/>
      <c r="VSA80" s="146"/>
      <c r="VSB80" s="98"/>
      <c r="VSC80" s="97"/>
      <c r="VSD80" s="97"/>
      <c r="VSE80" s="97"/>
      <c r="VSF80" s="97"/>
      <c r="VSG80" s="79"/>
      <c r="VSH80" s="79"/>
      <c r="VSI80" s="195"/>
      <c r="VSJ80" s="96"/>
      <c r="VSK80" s="79"/>
      <c r="VSL80" s="79"/>
      <c r="VSM80" s="79"/>
      <c r="VSN80" s="79"/>
      <c r="VSO80" s="60"/>
      <c r="VSP80" s="98"/>
      <c r="VSQ80" s="97"/>
      <c r="VSR80" s="97"/>
      <c r="VSS80" s="97"/>
      <c r="VST80" s="104"/>
      <c r="VSU80" s="97"/>
      <c r="VSV80" s="97"/>
      <c r="VSW80" s="97"/>
      <c r="VSX80" s="145"/>
      <c r="VSY80" s="178"/>
      <c r="VSZ80" s="146"/>
      <c r="VTA80" s="98"/>
      <c r="VTB80" s="97"/>
      <c r="VTC80" s="97"/>
      <c r="VTD80" s="97"/>
      <c r="VTE80" s="97"/>
      <c r="VTF80" s="79"/>
      <c r="VTG80" s="79"/>
      <c r="VTH80" s="195"/>
      <c r="VTI80" s="96"/>
      <c r="VTJ80" s="79"/>
      <c r="VTK80" s="79"/>
      <c r="VTL80" s="79"/>
      <c r="VTM80" s="79"/>
      <c r="VTN80" s="60"/>
      <c r="VTO80" s="98"/>
      <c r="VTP80" s="97"/>
      <c r="VTQ80" s="97"/>
      <c r="VTR80" s="97"/>
      <c r="VTS80" s="104"/>
      <c r="VTT80" s="97"/>
      <c r="VTU80" s="97"/>
      <c r="VTV80" s="97"/>
      <c r="VTW80" s="145"/>
      <c r="VTX80" s="178"/>
      <c r="VTY80" s="146"/>
      <c r="VTZ80" s="98"/>
      <c r="VUA80" s="97"/>
      <c r="VUB80" s="97"/>
      <c r="VUC80" s="97"/>
      <c r="VUD80" s="97"/>
      <c r="VUE80" s="79"/>
      <c r="VUF80" s="79"/>
      <c r="VUG80" s="195"/>
      <c r="VUH80" s="96"/>
      <c r="VUI80" s="79"/>
      <c r="VUJ80" s="79"/>
      <c r="VUK80" s="79"/>
      <c r="VUL80" s="79"/>
      <c r="VUM80" s="60"/>
      <c r="VUN80" s="98"/>
      <c r="VUO80" s="97"/>
      <c r="VUP80" s="97"/>
      <c r="VUQ80" s="97"/>
      <c r="VUR80" s="104"/>
      <c r="VUS80" s="97"/>
      <c r="VUT80" s="97"/>
      <c r="VUU80" s="97"/>
      <c r="VUV80" s="145"/>
      <c r="VUW80" s="178"/>
      <c r="VUX80" s="146"/>
      <c r="VUY80" s="98"/>
      <c r="VUZ80" s="97"/>
      <c r="VVA80" s="97"/>
      <c r="VVB80" s="97"/>
      <c r="VVC80" s="97"/>
      <c r="VVD80" s="79"/>
      <c r="VVE80" s="79"/>
      <c r="VVF80" s="195"/>
      <c r="VVG80" s="96"/>
      <c r="VVH80" s="79"/>
      <c r="VVI80" s="79"/>
      <c r="VVJ80" s="79"/>
      <c r="VVK80" s="79"/>
      <c r="VVL80" s="60"/>
      <c r="VVM80" s="98"/>
      <c r="VVN80" s="97"/>
      <c r="VVO80" s="97"/>
      <c r="VVP80" s="97"/>
      <c r="VVQ80" s="104"/>
      <c r="VVR80" s="97"/>
      <c r="VVS80" s="97"/>
      <c r="VVT80" s="97"/>
      <c r="VVU80" s="145"/>
      <c r="VVV80" s="178"/>
      <c r="VVW80" s="146"/>
      <c r="VVX80" s="98"/>
      <c r="VVY80" s="97"/>
      <c r="VVZ80" s="97"/>
      <c r="VWA80" s="97"/>
      <c r="VWB80" s="97"/>
      <c r="VWC80" s="79"/>
      <c r="VWD80" s="79"/>
      <c r="VWE80" s="195"/>
      <c r="VWF80" s="96"/>
      <c r="VWG80" s="79"/>
      <c r="VWH80" s="79"/>
      <c r="VWI80" s="79"/>
      <c r="VWJ80" s="79"/>
      <c r="VWK80" s="60"/>
      <c r="VWL80" s="98"/>
      <c r="VWM80" s="97"/>
      <c r="VWN80" s="97"/>
      <c r="VWO80" s="97"/>
      <c r="VWP80" s="104"/>
      <c r="VWQ80" s="97"/>
      <c r="VWR80" s="97"/>
      <c r="VWS80" s="97"/>
      <c r="VWT80" s="145"/>
      <c r="VWU80" s="178"/>
      <c r="VWV80" s="146"/>
      <c r="VWW80" s="98"/>
      <c r="VWX80" s="97"/>
      <c r="VWY80" s="97"/>
      <c r="VWZ80" s="97"/>
      <c r="VXA80" s="97"/>
      <c r="VXB80" s="79"/>
      <c r="VXC80" s="79"/>
      <c r="VXD80" s="195"/>
      <c r="VXE80" s="96"/>
      <c r="VXF80" s="79"/>
      <c r="VXG80" s="79"/>
      <c r="VXH80" s="79"/>
      <c r="VXI80" s="79"/>
      <c r="VXJ80" s="60"/>
      <c r="VXK80" s="98"/>
      <c r="VXL80" s="97"/>
      <c r="VXM80" s="97"/>
      <c r="VXN80" s="97"/>
      <c r="VXO80" s="104"/>
      <c r="VXP80" s="97"/>
      <c r="VXQ80" s="97"/>
      <c r="VXR80" s="97"/>
      <c r="VXS80" s="145"/>
      <c r="VXT80" s="178"/>
      <c r="VXU80" s="146"/>
      <c r="VXV80" s="98"/>
      <c r="VXW80" s="97"/>
      <c r="VXX80" s="97"/>
      <c r="VXY80" s="97"/>
      <c r="VXZ80" s="97"/>
      <c r="VYA80" s="79"/>
      <c r="VYB80" s="79"/>
      <c r="VYC80" s="195"/>
      <c r="VYD80" s="96"/>
      <c r="VYE80" s="79"/>
      <c r="VYF80" s="79"/>
      <c r="VYG80" s="79"/>
      <c r="VYH80" s="79"/>
      <c r="VYI80" s="60"/>
      <c r="VYJ80" s="98"/>
      <c r="VYK80" s="97"/>
      <c r="VYL80" s="97"/>
      <c r="VYM80" s="97"/>
      <c r="VYN80" s="104"/>
      <c r="VYO80" s="97"/>
      <c r="VYP80" s="97"/>
      <c r="VYQ80" s="97"/>
      <c r="VYR80" s="145"/>
      <c r="VYS80" s="178"/>
      <c r="VYT80" s="146"/>
      <c r="VYU80" s="98"/>
      <c r="VYV80" s="97"/>
      <c r="VYW80" s="97"/>
      <c r="VYX80" s="97"/>
      <c r="VYY80" s="97"/>
      <c r="VYZ80" s="79"/>
      <c r="VZA80" s="79"/>
      <c r="VZB80" s="195"/>
      <c r="VZC80" s="96"/>
      <c r="VZD80" s="79"/>
      <c r="VZE80" s="79"/>
      <c r="VZF80" s="79"/>
      <c r="VZG80" s="79"/>
      <c r="VZH80" s="60"/>
      <c r="VZI80" s="98"/>
      <c r="VZJ80" s="97"/>
      <c r="VZK80" s="97"/>
      <c r="VZL80" s="97"/>
      <c r="VZM80" s="104"/>
      <c r="VZN80" s="97"/>
      <c r="VZO80" s="97"/>
      <c r="VZP80" s="97"/>
      <c r="VZQ80" s="145"/>
      <c r="VZR80" s="178"/>
      <c r="VZS80" s="146"/>
      <c r="VZT80" s="98"/>
      <c r="VZU80" s="97"/>
      <c r="VZV80" s="97"/>
      <c r="VZW80" s="97"/>
      <c r="VZX80" s="97"/>
      <c r="VZY80" s="79"/>
      <c r="VZZ80" s="79"/>
      <c r="WAA80" s="195"/>
      <c r="WAB80" s="96"/>
      <c r="WAC80" s="79"/>
      <c r="WAD80" s="79"/>
      <c r="WAE80" s="79"/>
      <c r="WAF80" s="79"/>
      <c r="WAG80" s="60"/>
      <c r="WAH80" s="98"/>
      <c r="WAI80" s="97"/>
      <c r="WAJ80" s="97"/>
      <c r="WAK80" s="97"/>
      <c r="WAL80" s="104"/>
      <c r="WAM80" s="97"/>
      <c r="WAN80" s="97"/>
      <c r="WAO80" s="97"/>
      <c r="WAP80" s="145"/>
      <c r="WAQ80" s="178"/>
      <c r="WAR80" s="146"/>
      <c r="WAS80" s="98"/>
      <c r="WAT80" s="97"/>
      <c r="WAU80" s="97"/>
      <c r="WAV80" s="97"/>
      <c r="WAW80" s="97"/>
      <c r="WAX80" s="79"/>
      <c r="WAY80" s="79"/>
      <c r="WAZ80" s="195"/>
      <c r="WBA80" s="96"/>
      <c r="WBB80" s="79"/>
      <c r="WBC80" s="79"/>
      <c r="WBD80" s="79"/>
      <c r="WBE80" s="79"/>
      <c r="WBF80" s="60"/>
      <c r="WBG80" s="98"/>
      <c r="WBH80" s="97"/>
      <c r="WBI80" s="97"/>
      <c r="WBJ80" s="97"/>
      <c r="WBK80" s="104"/>
      <c r="WBL80" s="97"/>
      <c r="WBM80" s="97"/>
      <c r="WBN80" s="97"/>
      <c r="WBO80" s="145"/>
      <c r="WBP80" s="178"/>
      <c r="WBQ80" s="146"/>
      <c r="WBR80" s="98"/>
      <c r="WBS80" s="97"/>
      <c r="WBT80" s="97"/>
      <c r="WBU80" s="97"/>
      <c r="WBV80" s="97"/>
      <c r="WBW80" s="79"/>
      <c r="WBX80" s="79"/>
      <c r="WBY80" s="195"/>
      <c r="WBZ80" s="96"/>
      <c r="WCA80" s="79"/>
      <c r="WCB80" s="79"/>
      <c r="WCC80" s="79"/>
      <c r="WCD80" s="79"/>
      <c r="WCE80" s="60"/>
      <c r="WCF80" s="98"/>
      <c r="WCG80" s="97"/>
      <c r="WCH80" s="97"/>
      <c r="WCI80" s="97"/>
      <c r="WCJ80" s="104"/>
      <c r="WCK80" s="97"/>
      <c r="WCL80" s="97"/>
      <c r="WCM80" s="97"/>
      <c r="WCN80" s="145"/>
      <c r="WCO80" s="178"/>
      <c r="WCP80" s="146"/>
      <c r="WCQ80" s="98"/>
      <c r="WCR80" s="97"/>
      <c r="WCS80" s="97"/>
      <c r="WCT80" s="97"/>
      <c r="WCU80" s="97"/>
      <c r="WCV80" s="79"/>
      <c r="WCW80" s="79"/>
      <c r="WCX80" s="195"/>
      <c r="WCY80" s="96"/>
      <c r="WCZ80" s="79"/>
      <c r="WDA80" s="79"/>
      <c r="WDB80" s="79"/>
      <c r="WDC80" s="79"/>
      <c r="WDD80" s="60"/>
      <c r="WDE80" s="98"/>
      <c r="WDF80" s="97"/>
      <c r="WDG80" s="97"/>
      <c r="WDH80" s="97"/>
      <c r="WDI80" s="104"/>
      <c r="WDJ80" s="97"/>
      <c r="WDK80" s="97"/>
      <c r="WDL80" s="97"/>
      <c r="WDM80" s="145"/>
      <c r="WDN80" s="178"/>
      <c r="WDO80" s="146"/>
      <c r="WDP80" s="98"/>
      <c r="WDQ80" s="97"/>
      <c r="WDR80" s="97"/>
      <c r="WDS80" s="97"/>
      <c r="WDT80" s="97"/>
      <c r="WDU80" s="79"/>
      <c r="WDV80" s="79"/>
      <c r="WDW80" s="195"/>
      <c r="WDX80" s="96"/>
      <c r="WDY80" s="79"/>
      <c r="WDZ80" s="79"/>
      <c r="WEA80" s="79"/>
      <c r="WEB80" s="79"/>
      <c r="WEC80" s="60"/>
      <c r="WED80" s="98"/>
      <c r="WEE80" s="97"/>
      <c r="WEF80" s="97"/>
      <c r="WEG80" s="97"/>
      <c r="WEH80" s="104"/>
      <c r="WEI80" s="97"/>
      <c r="WEJ80" s="97"/>
      <c r="WEK80" s="97"/>
      <c r="WEL80" s="145"/>
      <c r="WEM80" s="178"/>
      <c r="WEN80" s="146"/>
      <c r="WEO80" s="98"/>
      <c r="WEP80" s="97"/>
      <c r="WEQ80" s="97"/>
      <c r="WER80" s="97"/>
      <c r="WES80" s="97"/>
      <c r="WET80" s="79"/>
      <c r="WEU80" s="79"/>
      <c r="WEV80" s="195"/>
      <c r="WEW80" s="96"/>
      <c r="WEX80" s="79"/>
      <c r="WEY80" s="79"/>
      <c r="WEZ80" s="79"/>
      <c r="WFA80" s="79"/>
      <c r="WFB80" s="60"/>
      <c r="WFC80" s="98"/>
      <c r="WFD80" s="97"/>
      <c r="WFE80" s="97"/>
      <c r="WFF80" s="97"/>
      <c r="WFG80" s="104"/>
      <c r="WFH80" s="97"/>
      <c r="WFI80" s="97"/>
      <c r="WFJ80" s="97"/>
      <c r="WFK80" s="145"/>
      <c r="WFL80" s="178"/>
      <c r="WFM80" s="146"/>
      <c r="WFN80" s="98"/>
      <c r="WFO80" s="97"/>
      <c r="WFP80" s="97"/>
      <c r="WFQ80" s="97"/>
      <c r="WFR80" s="97"/>
      <c r="WFS80" s="79"/>
      <c r="WFT80" s="79"/>
      <c r="WFU80" s="195"/>
      <c r="WFV80" s="96"/>
      <c r="WFW80" s="79"/>
      <c r="WFX80" s="79"/>
      <c r="WFY80" s="79"/>
      <c r="WFZ80" s="79"/>
      <c r="WGA80" s="60"/>
      <c r="WGB80" s="98"/>
      <c r="WGC80" s="97"/>
      <c r="WGD80" s="97"/>
      <c r="WGE80" s="97"/>
      <c r="WGF80" s="104"/>
      <c r="WGG80" s="97"/>
      <c r="WGH80" s="97"/>
      <c r="WGI80" s="97"/>
      <c r="WGJ80" s="145"/>
      <c r="WGK80" s="178"/>
      <c r="WGL80" s="146"/>
      <c r="WGM80" s="98"/>
      <c r="WGN80" s="97"/>
      <c r="WGO80" s="97"/>
      <c r="WGP80" s="97"/>
      <c r="WGQ80" s="97"/>
      <c r="WGR80" s="79"/>
      <c r="WGS80" s="79"/>
      <c r="WGT80" s="195"/>
      <c r="WGU80" s="96"/>
      <c r="WGV80" s="79"/>
      <c r="WGW80" s="79"/>
      <c r="WGX80" s="79"/>
      <c r="WGY80" s="79"/>
      <c r="WGZ80" s="60"/>
      <c r="WHA80" s="98"/>
      <c r="WHB80" s="97"/>
      <c r="WHC80" s="97"/>
      <c r="WHD80" s="97"/>
      <c r="WHE80" s="104"/>
      <c r="WHF80" s="97"/>
      <c r="WHG80" s="97"/>
      <c r="WHH80" s="97"/>
      <c r="WHI80" s="145"/>
      <c r="WHJ80" s="178"/>
      <c r="WHK80" s="146"/>
      <c r="WHL80" s="98"/>
      <c r="WHM80" s="97"/>
      <c r="WHN80" s="97"/>
      <c r="WHO80" s="97"/>
      <c r="WHP80" s="97"/>
      <c r="WHQ80" s="79"/>
      <c r="WHR80" s="79"/>
      <c r="WHS80" s="195"/>
      <c r="WHT80" s="96"/>
      <c r="WHU80" s="79"/>
      <c r="WHV80" s="79"/>
      <c r="WHW80" s="79"/>
      <c r="WHX80" s="79"/>
      <c r="WHY80" s="60"/>
      <c r="WHZ80" s="98"/>
      <c r="WIA80" s="97"/>
      <c r="WIB80" s="97"/>
      <c r="WIC80" s="97"/>
      <c r="WID80" s="104"/>
      <c r="WIE80" s="97"/>
      <c r="WIF80" s="97"/>
      <c r="WIG80" s="97"/>
      <c r="WIH80" s="145"/>
      <c r="WII80" s="178"/>
      <c r="WIJ80" s="146"/>
      <c r="WIK80" s="98"/>
      <c r="WIL80" s="97"/>
      <c r="WIM80" s="97"/>
      <c r="WIN80" s="97"/>
      <c r="WIO80" s="97"/>
      <c r="WIP80" s="79"/>
      <c r="WIQ80" s="79"/>
      <c r="WIR80" s="195"/>
      <c r="WIS80" s="96"/>
      <c r="WIT80" s="79"/>
      <c r="WIU80" s="79"/>
      <c r="WIV80" s="79"/>
      <c r="WIW80" s="79"/>
      <c r="WIX80" s="60"/>
      <c r="WIY80" s="98"/>
      <c r="WIZ80" s="97"/>
      <c r="WJA80" s="97"/>
      <c r="WJB80" s="97"/>
      <c r="WJC80" s="104"/>
      <c r="WJD80" s="97"/>
      <c r="WJE80" s="97"/>
      <c r="WJF80" s="97"/>
      <c r="WJG80" s="145"/>
      <c r="WJH80" s="178"/>
      <c r="WJI80" s="146"/>
      <c r="WJJ80" s="98"/>
      <c r="WJK80" s="97"/>
      <c r="WJL80" s="97"/>
      <c r="WJM80" s="97"/>
      <c r="WJN80" s="97"/>
      <c r="WJO80" s="79"/>
      <c r="WJP80" s="79"/>
      <c r="WJQ80" s="195"/>
      <c r="WJR80" s="96"/>
      <c r="WJS80" s="79"/>
      <c r="WJT80" s="79"/>
      <c r="WJU80" s="79"/>
      <c r="WJV80" s="79"/>
      <c r="WJW80" s="60"/>
      <c r="WJX80" s="98"/>
      <c r="WJY80" s="97"/>
      <c r="WJZ80" s="97"/>
      <c r="WKA80" s="97"/>
      <c r="WKB80" s="104"/>
      <c r="WKC80" s="97"/>
      <c r="WKD80" s="97"/>
      <c r="WKE80" s="97"/>
      <c r="WKF80" s="145"/>
      <c r="WKG80" s="178"/>
      <c r="WKH80" s="146"/>
      <c r="WKI80" s="98"/>
      <c r="WKJ80" s="97"/>
      <c r="WKK80" s="97"/>
      <c r="WKL80" s="97"/>
      <c r="WKM80" s="97"/>
      <c r="WKN80" s="79"/>
      <c r="WKO80" s="79"/>
      <c r="WKP80" s="195"/>
      <c r="WKQ80" s="96"/>
      <c r="WKR80" s="79"/>
      <c r="WKS80" s="79"/>
      <c r="WKT80" s="79"/>
      <c r="WKU80" s="79"/>
      <c r="WKV80" s="60"/>
      <c r="WKW80" s="98"/>
      <c r="WKX80" s="97"/>
      <c r="WKY80" s="97"/>
      <c r="WKZ80" s="97"/>
      <c r="WLA80" s="104"/>
      <c r="WLB80" s="97"/>
      <c r="WLC80" s="97"/>
      <c r="WLD80" s="97"/>
      <c r="WLE80" s="145"/>
      <c r="WLF80" s="178"/>
      <c r="WLG80" s="146"/>
      <c r="WLH80" s="98"/>
      <c r="WLI80" s="97"/>
      <c r="WLJ80" s="97"/>
      <c r="WLK80" s="97"/>
      <c r="WLL80" s="97"/>
      <c r="WLM80" s="79"/>
      <c r="WLN80" s="79"/>
      <c r="WLO80" s="195"/>
      <c r="WLP80" s="96"/>
      <c r="WLQ80" s="79"/>
      <c r="WLR80" s="79"/>
      <c r="WLS80" s="79"/>
      <c r="WLT80" s="79"/>
      <c r="WLU80" s="60"/>
      <c r="WLV80" s="98"/>
      <c r="WLW80" s="97"/>
      <c r="WLX80" s="97"/>
      <c r="WLY80" s="97"/>
      <c r="WLZ80" s="104"/>
      <c r="WMA80" s="97"/>
      <c r="WMB80" s="97"/>
      <c r="WMC80" s="97"/>
      <c r="WMD80" s="145"/>
      <c r="WME80" s="178"/>
      <c r="WMF80" s="146"/>
      <c r="WMG80" s="98"/>
      <c r="WMH80" s="97"/>
      <c r="WMI80" s="97"/>
      <c r="WMJ80" s="97"/>
      <c r="WMK80" s="97"/>
      <c r="WML80" s="79"/>
      <c r="WMM80" s="79"/>
      <c r="WMN80" s="195"/>
      <c r="WMO80" s="96"/>
      <c r="WMP80" s="79"/>
      <c r="WMQ80" s="79"/>
      <c r="WMR80" s="79"/>
      <c r="WMS80" s="79"/>
      <c r="WMT80" s="60"/>
      <c r="WMU80" s="98"/>
      <c r="WMV80" s="97"/>
      <c r="WMW80" s="97"/>
      <c r="WMX80" s="97"/>
      <c r="WMY80" s="104"/>
      <c r="WMZ80" s="97"/>
      <c r="WNA80" s="97"/>
      <c r="WNB80" s="97"/>
      <c r="WNC80" s="145"/>
      <c r="WND80" s="178"/>
      <c r="WNE80" s="146"/>
      <c r="WNF80" s="98"/>
      <c r="WNG80" s="97"/>
      <c r="WNH80" s="97"/>
      <c r="WNI80" s="97"/>
      <c r="WNJ80" s="97"/>
      <c r="WNK80" s="79"/>
      <c r="WNL80" s="79"/>
      <c r="WNM80" s="195"/>
      <c r="WNN80" s="96"/>
      <c r="WNO80" s="79"/>
      <c r="WNP80" s="79"/>
      <c r="WNQ80" s="79"/>
      <c r="WNR80" s="79"/>
      <c r="WNS80" s="60"/>
      <c r="WNT80" s="98"/>
      <c r="WNU80" s="97"/>
      <c r="WNV80" s="97"/>
      <c r="WNW80" s="97"/>
      <c r="WNX80" s="104"/>
      <c r="WNY80" s="97"/>
      <c r="WNZ80" s="97"/>
      <c r="WOA80" s="97"/>
      <c r="WOB80" s="145"/>
      <c r="WOC80" s="178"/>
      <c r="WOD80" s="146"/>
      <c r="WOE80" s="98"/>
      <c r="WOF80" s="97"/>
      <c r="WOG80" s="97"/>
      <c r="WOH80" s="97"/>
      <c r="WOI80" s="97"/>
      <c r="WOJ80" s="79"/>
      <c r="WOK80" s="79"/>
      <c r="WOL80" s="195"/>
      <c r="WOM80" s="96"/>
      <c r="WON80" s="79"/>
      <c r="WOO80" s="79"/>
      <c r="WOP80" s="79"/>
      <c r="WOQ80" s="79"/>
      <c r="WOR80" s="60"/>
      <c r="WOS80" s="98"/>
      <c r="WOT80" s="97"/>
      <c r="WOU80" s="97"/>
      <c r="WOV80" s="97"/>
      <c r="WOW80" s="104"/>
      <c r="WOX80" s="97"/>
      <c r="WOY80" s="97"/>
      <c r="WOZ80" s="97"/>
      <c r="WPA80" s="145"/>
      <c r="WPB80" s="178"/>
      <c r="WPC80" s="146"/>
      <c r="WPD80" s="98"/>
      <c r="WPE80" s="97"/>
      <c r="WPF80" s="97"/>
      <c r="WPG80" s="97"/>
      <c r="WPH80" s="97"/>
      <c r="WPI80" s="79"/>
      <c r="WPJ80" s="79"/>
      <c r="WPK80" s="195"/>
      <c r="WPL80" s="96"/>
      <c r="WPM80" s="79"/>
      <c r="WPN80" s="79"/>
      <c r="WPO80" s="79"/>
      <c r="WPP80" s="79"/>
      <c r="WPQ80" s="60"/>
      <c r="WPR80" s="98"/>
      <c r="WPS80" s="97"/>
      <c r="WPT80" s="97"/>
      <c r="WPU80" s="97"/>
      <c r="WPV80" s="104"/>
      <c r="WPW80" s="97"/>
      <c r="WPX80" s="97"/>
      <c r="WPY80" s="97"/>
      <c r="WPZ80" s="145"/>
      <c r="WQA80" s="178"/>
      <c r="WQB80" s="146"/>
      <c r="WQC80" s="98"/>
      <c r="WQD80" s="97"/>
      <c r="WQE80" s="97"/>
      <c r="WQF80" s="97"/>
      <c r="WQG80" s="97"/>
      <c r="WQH80" s="79"/>
      <c r="WQI80" s="79"/>
      <c r="WQJ80" s="195"/>
      <c r="WQK80" s="96"/>
      <c r="WQL80" s="79"/>
      <c r="WQM80" s="79"/>
      <c r="WQN80" s="79"/>
      <c r="WQO80" s="79"/>
      <c r="WQP80" s="60"/>
      <c r="WQQ80" s="98"/>
      <c r="WQR80" s="97"/>
      <c r="WQS80" s="97"/>
      <c r="WQT80" s="97"/>
      <c r="WQU80" s="104"/>
      <c r="WQV80" s="97"/>
      <c r="WQW80" s="97"/>
      <c r="WQX80" s="97"/>
      <c r="WQY80" s="145"/>
      <c r="WQZ80" s="178"/>
      <c r="WRA80" s="146"/>
      <c r="WRB80" s="98"/>
      <c r="WRC80" s="97"/>
      <c r="WRD80" s="97"/>
      <c r="WRE80" s="97"/>
      <c r="WRF80" s="97"/>
      <c r="WRG80" s="79"/>
      <c r="WRH80" s="79"/>
      <c r="WRI80" s="195"/>
      <c r="WRJ80" s="96"/>
      <c r="WRK80" s="79"/>
      <c r="WRL80" s="79"/>
      <c r="WRM80" s="79"/>
      <c r="WRN80" s="79"/>
      <c r="WRO80" s="60"/>
      <c r="WRP80" s="98"/>
      <c r="WRQ80" s="97"/>
      <c r="WRR80" s="97"/>
      <c r="WRS80" s="97"/>
      <c r="WRT80" s="104"/>
      <c r="WRU80" s="97"/>
      <c r="WRV80" s="97"/>
      <c r="WRW80" s="97"/>
      <c r="WRX80" s="145"/>
      <c r="WRY80" s="178"/>
      <c r="WRZ80" s="146"/>
      <c r="WSA80" s="98"/>
      <c r="WSB80" s="97"/>
      <c r="WSC80" s="97"/>
      <c r="WSD80" s="97"/>
      <c r="WSE80" s="97"/>
      <c r="WSF80" s="79"/>
      <c r="WSG80" s="79"/>
      <c r="WSH80" s="195"/>
      <c r="WSI80" s="96"/>
      <c r="WSJ80" s="79"/>
      <c r="WSK80" s="79"/>
      <c r="WSL80" s="79"/>
      <c r="WSM80" s="79"/>
      <c r="WSN80" s="60"/>
      <c r="WSO80" s="98"/>
      <c r="WSP80" s="97"/>
      <c r="WSQ80" s="97"/>
      <c r="WSR80" s="97"/>
      <c r="WSS80" s="104"/>
      <c r="WST80" s="97"/>
      <c r="WSU80" s="97"/>
      <c r="WSV80" s="97"/>
      <c r="WSW80" s="145"/>
      <c r="WSX80" s="178"/>
      <c r="WSY80" s="146"/>
      <c r="WSZ80" s="98"/>
      <c r="WTA80" s="97"/>
      <c r="WTB80" s="97"/>
      <c r="WTC80" s="97"/>
      <c r="WTD80" s="97"/>
      <c r="WTE80" s="79"/>
      <c r="WTF80" s="79"/>
      <c r="WTG80" s="195"/>
      <c r="WTH80" s="96"/>
      <c r="WTI80" s="79"/>
      <c r="WTJ80" s="79"/>
      <c r="WTK80" s="79"/>
      <c r="WTL80" s="79"/>
      <c r="WTM80" s="60"/>
      <c r="WTN80" s="98"/>
      <c r="WTO80" s="97"/>
      <c r="WTP80" s="97"/>
      <c r="WTQ80" s="97"/>
      <c r="WTR80" s="104"/>
      <c r="WTS80" s="97"/>
      <c r="WTT80" s="97"/>
      <c r="WTU80" s="97"/>
      <c r="WTV80" s="145"/>
      <c r="WTW80" s="178"/>
      <c r="WTX80" s="146"/>
      <c r="WTY80" s="98"/>
      <c r="WTZ80" s="97"/>
      <c r="WUA80" s="97"/>
      <c r="WUB80" s="97"/>
      <c r="WUC80" s="97"/>
      <c r="WUD80" s="79"/>
      <c r="WUE80" s="79"/>
      <c r="WUF80" s="195"/>
      <c r="WUG80" s="96"/>
      <c r="WUH80" s="79"/>
      <c r="WUI80" s="79"/>
      <c r="WUJ80" s="79"/>
      <c r="WUK80" s="79"/>
      <c r="WUL80" s="60"/>
      <c r="WUM80" s="98"/>
      <c r="WUN80" s="97"/>
      <c r="WUO80" s="97"/>
      <c r="WUP80" s="97"/>
      <c r="WUQ80" s="104"/>
      <c r="WUR80" s="97"/>
      <c r="WUS80" s="97"/>
      <c r="WUT80" s="97"/>
      <c r="WUU80" s="145"/>
      <c r="WUV80" s="178"/>
      <c r="WUW80" s="146"/>
      <c r="WUX80" s="98"/>
      <c r="WUY80" s="97"/>
      <c r="WUZ80" s="97"/>
      <c r="WVA80" s="97"/>
      <c r="WVB80" s="97"/>
      <c r="WVC80" s="79"/>
      <c r="WVD80" s="79"/>
      <c r="WVE80" s="195"/>
      <c r="WVF80" s="96"/>
      <c r="WVG80" s="79"/>
      <c r="WVH80" s="79"/>
      <c r="WVI80" s="79"/>
      <c r="WVJ80" s="79"/>
      <c r="WVK80" s="60"/>
      <c r="WVL80" s="98"/>
      <c r="WVM80" s="97"/>
      <c r="WVN80" s="97"/>
      <c r="WVO80" s="97"/>
      <c r="WVP80" s="104"/>
      <c r="WVQ80" s="97"/>
      <c r="WVR80" s="97"/>
      <c r="WVS80" s="97"/>
      <c r="WVT80" s="145"/>
      <c r="WVU80" s="178"/>
      <c r="WVV80" s="146"/>
      <c r="WVW80" s="98"/>
      <c r="WVX80" s="97"/>
      <c r="WVY80" s="97"/>
      <c r="WVZ80" s="97"/>
      <c r="WWA80" s="97"/>
      <c r="WWB80" s="79"/>
      <c r="WWC80" s="79"/>
      <c r="WWD80" s="195"/>
      <c r="WWE80" s="96"/>
      <c r="WWF80" s="79"/>
      <c r="WWG80" s="79"/>
      <c r="WWH80" s="79"/>
      <c r="WWI80" s="79"/>
      <c r="WWJ80" s="60"/>
      <c r="WWK80" s="98"/>
      <c r="WWL80" s="97"/>
      <c r="WWM80" s="97"/>
      <c r="WWN80" s="97"/>
      <c r="WWO80" s="104"/>
      <c r="WWP80" s="97"/>
      <c r="WWQ80" s="97"/>
      <c r="WWR80" s="97"/>
      <c r="WWS80" s="145"/>
      <c r="WWT80" s="178"/>
      <c r="WWU80" s="146"/>
      <c r="WWV80" s="98"/>
      <c r="WWW80" s="97"/>
      <c r="WWX80" s="97"/>
      <c r="WWY80" s="97"/>
      <c r="WWZ80" s="97"/>
      <c r="WXA80" s="79"/>
      <c r="WXB80" s="79"/>
      <c r="WXC80" s="195"/>
      <c r="WXD80" s="96"/>
      <c r="WXE80" s="79"/>
      <c r="WXF80" s="79"/>
      <c r="WXG80" s="79"/>
      <c r="WXH80" s="79"/>
      <c r="WXI80" s="60"/>
      <c r="WXJ80" s="98"/>
      <c r="WXK80" s="97"/>
      <c r="WXL80" s="97"/>
      <c r="WXM80" s="97"/>
      <c r="WXN80" s="104"/>
      <c r="WXO80" s="97"/>
      <c r="WXP80" s="97"/>
      <c r="WXQ80" s="97"/>
      <c r="WXR80" s="145"/>
      <c r="WXS80" s="178"/>
      <c r="WXT80" s="146"/>
      <c r="WXU80" s="98"/>
      <c r="WXV80" s="97"/>
      <c r="WXW80" s="97"/>
      <c r="WXX80" s="97"/>
      <c r="WXY80" s="97"/>
      <c r="WXZ80" s="79"/>
      <c r="WYA80" s="79"/>
      <c r="WYB80" s="195"/>
      <c r="WYC80" s="96"/>
      <c r="WYD80" s="79"/>
      <c r="WYE80" s="79"/>
      <c r="WYF80" s="79"/>
      <c r="WYG80" s="79"/>
      <c r="WYH80" s="60"/>
      <c r="WYI80" s="98"/>
      <c r="WYJ80" s="97"/>
      <c r="WYK80" s="97"/>
      <c r="WYL80" s="97"/>
      <c r="WYM80" s="104"/>
      <c r="WYN80" s="97"/>
      <c r="WYO80" s="97"/>
      <c r="WYP80" s="97"/>
      <c r="WYQ80" s="145"/>
      <c r="WYR80" s="178"/>
      <c r="WYS80" s="146"/>
      <c r="WYT80" s="98"/>
      <c r="WYU80" s="97"/>
      <c r="WYV80" s="97"/>
      <c r="WYW80" s="97"/>
      <c r="WYX80" s="97"/>
      <c r="WYY80" s="79"/>
      <c r="WYZ80" s="79"/>
      <c r="WZA80" s="195"/>
      <c r="WZB80" s="96"/>
      <c r="WZC80" s="79"/>
      <c r="WZD80" s="79"/>
      <c r="WZE80" s="79"/>
      <c r="WZF80" s="79"/>
      <c r="WZG80" s="60"/>
      <c r="WZH80" s="98"/>
      <c r="WZI80" s="97"/>
      <c r="WZJ80" s="97"/>
      <c r="WZK80" s="97"/>
      <c r="WZL80" s="104"/>
      <c r="WZM80" s="97"/>
      <c r="WZN80" s="97"/>
      <c r="WZO80" s="97"/>
      <c r="WZP80" s="145"/>
      <c r="WZQ80" s="178"/>
      <c r="WZR80" s="146"/>
      <c r="WZS80" s="98"/>
      <c r="WZT80" s="97"/>
      <c r="WZU80" s="97"/>
      <c r="WZV80" s="97"/>
      <c r="WZW80" s="97"/>
      <c r="WZX80" s="79"/>
      <c r="WZY80" s="79"/>
      <c r="WZZ80" s="195"/>
      <c r="XAA80" s="96"/>
      <c r="XAB80" s="79"/>
      <c r="XAC80" s="79"/>
      <c r="XAD80" s="79"/>
      <c r="XAE80" s="79"/>
      <c r="XAF80" s="60"/>
      <c r="XAG80" s="98"/>
      <c r="XAH80" s="97"/>
      <c r="XAI80" s="97"/>
      <c r="XAJ80" s="97"/>
      <c r="XAK80" s="104"/>
      <c r="XAL80" s="97"/>
      <c r="XAM80" s="97"/>
      <c r="XAN80" s="97"/>
      <c r="XAO80" s="145"/>
      <c r="XAP80" s="178"/>
      <c r="XAQ80" s="146"/>
      <c r="XAR80" s="98"/>
      <c r="XAS80" s="97"/>
      <c r="XAT80" s="97"/>
      <c r="XAU80" s="97"/>
      <c r="XAV80" s="97"/>
      <c r="XAW80" s="79"/>
      <c r="XAX80" s="79"/>
      <c r="XAY80" s="195"/>
      <c r="XAZ80" s="96"/>
      <c r="XBA80" s="79"/>
      <c r="XBB80" s="79"/>
      <c r="XBC80" s="79"/>
      <c r="XBD80" s="79"/>
      <c r="XBE80" s="60"/>
      <c r="XBF80" s="98"/>
      <c r="XBG80" s="97"/>
      <c r="XBH80" s="97"/>
      <c r="XBI80" s="97"/>
      <c r="XBJ80" s="104"/>
      <c r="XBK80" s="97"/>
      <c r="XBL80" s="97"/>
      <c r="XBM80" s="97"/>
      <c r="XBN80" s="145"/>
      <c r="XBO80" s="178"/>
      <c r="XBP80" s="146"/>
      <c r="XBQ80" s="98"/>
      <c r="XBR80" s="97"/>
      <c r="XBS80" s="97"/>
      <c r="XBT80" s="97"/>
      <c r="XBU80" s="97"/>
      <c r="XBV80" s="79"/>
      <c r="XBW80" s="79"/>
      <c r="XBX80" s="195"/>
      <c r="XBY80" s="96"/>
      <c r="XBZ80" s="79"/>
      <c r="XCA80" s="79"/>
      <c r="XCB80" s="79"/>
      <c r="XCC80" s="79"/>
      <c r="XCD80" s="60"/>
      <c r="XCE80" s="98"/>
      <c r="XCF80" s="97"/>
      <c r="XCG80" s="97"/>
      <c r="XCH80" s="97"/>
      <c r="XCI80" s="104"/>
      <c r="XCJ80" s="97"/>
      <c r="XCK80" s="97"/>
      <c r="XCL80" s="97"/>
      <c r="XCM80" s="145"/>
      <c r="XCN80" s="178"/>
      <c r="XCO80" s="146"/>
      <c r="XCP80" s="98"/>
      <c r="XCQ80" s="97"/>
      <c r="XCR80" s="97"/>
      <c r="XCS80" s="97"/>
      <c r="XCT80" s="97"/>
      <c r="XCU80" s="79"/>
      <c r="XCV80" s="79"/>
      <c r="XCW80" s="195"/>
      <c r="XCX80" s="96"/>
      <c r="XCY80" s="79"/>
      <c r="XCZ80" s="79"/>
      <c r="XDA80" s="79"/>
      <c r="XDB80" s="79"/>
      <c r="XDC80" s="60"/>
      <c r="XDD80" s="98"/>
      <c r="XDE80" s="97"/>
      <c r="XDF80" s="97"/>
      <c r="XDG80" s="97"/>
      <c r="XDH80" s="104"/>
      <c r="XDI80" s="97"/>
      <c r="XDJ80" s="97"/>
      <c r="XDK80" s="97"/>
      <c r="XDL80" s="145"/>
      <c r="XDM80" s="178"/>
      <c r="XDN80" s="146"/>
      <c r="XDO80" s="98"/>
      <c r="XDP80" s="97"/>
      <c r="XDQ80" s="97"/>
      <c r="XDR80" s="97"/>
      <c r="XDS80" s="97"/>
      <c r="XDT80" s="79"/>
      <c r="XDU80" s="79"/>
      <c r="XDV80" s="195"/>
      <c r="XDW80" s="96"/>
      <c r="XDX80" s="79"/>
      <c r="XDY80" s="79"/>
      <c r="XDZ80" s="79"/>
      <c r="XEA80" s="79"/>
      <c r="XEB80" s="60"/>
      <c r="XEC80" s="98"/>
      <c r="XED80" s="97"/>
      <c r="XEE80" s="97"/>
      <c r="XEF80" s="97"/>
      <c r="XEG80" s="104"/>
      <c r="XEH80" s="97"/>
      <c r="XEI80" s="97"/>
      <c r="XEJ80" s="97"/>
      <c r="XEK80" s="145"/>
      <c r="XEL80" s="178"/>
      <c r="XEM80" s="146"/>
      <c r="XEN80" s="98"/>
      <c r="XEO80" s="97"/>
      <c r="XEP80" s="97"/>
      <c r="XEQ80" s="97"/>
      <c r="XER80" s="97"/>
      <c r="XES80" s="79"/>
      <c r="XET80" s="79"/>
      <c r="XEU80" s="195"/>
      <c r="XEV80" s="96"/>
      <c r="XEW80" s="79"/>
      <c r="XEX80" s="79"/>
      <c r="XEY80" s="79"/>
      <c r="XEZ80" s="79"/>
      <c r="XFA80" s="60"/>
      <c r="XFB80" s="98"/>
      <c r="XFC80" s="97"/>
      <c r="XFD80" s="97"/>
    </row>
    <row r="81" spans="1:16384" s="17" customFormat="1" ht="25.5" x14ac:dyDescent="0.2">
      <c r="A81" s="96">
        <v>45030</v>
      </c>
      <c r="B81" s="79" t="s">
        <v>2138</v>
      </c>
      <c r="C81" s="79" t="s">
        <v>2135</v>
      </c>
      <c r="D81" s="79" t="s">
        <v>140</v>
      </c>
      <c r="E81" s="79" t="s">
        <v>389</v>
      </c>
      <c r="F81" s="60"/>
      <c r="G81" s="98">
        <v>2025</v>
      </c>
      <c r="H81" s="97" t="s">
        <v>1978</v>
      </c>
      <c r="I81" s="97" t="str">
        <f t="shared" si="7"/>
        <v>AL</v>
      </c>
      <c r="J81" s="97" t="str">
        <f t="shared" si="8"/>
        <v>FL</v>
      </c>
      <c r="K81" s="104" t="str">
        <f t="shared" si="9"/>
        <v>South Central, Southeast</v>
      </c>
      <c r="L81" s="97" t="str">
        <f>INDEX('State '!$A$1:$C$62,MATCH($I81,'State '!$B:$B,0),3)</f>
        <v>South Central</v>
      </c>
      <c r="M81" s="97" t="str">
        <f>INDEX('State '!$A$1:$C$62,MATCH($J81,'State '!$B:$B,0),3)</f>
        <v>Southeast</v>
      </c>
      <c r="N81" s="97"/>
      <c r="O81" s="145"/>
      <c r="P81" s="178"/>
      <c r="Q81" s="146">
        <v>75</v>
      </c>
      <c r="R81" s="98"/>
      <c r="S81" s="101" t="s">
        <v>135</v>
      </c>
      <c r="T81" s="97" t="s">
        <v>381</v>
      </c>
      <c r="U81" s="97" t="s">
        <v>2111</v>
      </c>
      <c r="V81" s="97" t="s">
        <v>2178</v>
      </c>
      <c r="W81" s="79" t="s">
        <v>2845</v>
      </c>
      <c r="X81" s="79" t="s">
        <v>2828</v>
      </c>
      <c r="Y81" s="148" t="s">
        <v>2846</v>
      </c>
    </row>
    <row r="82" spans="1:16384" s="17" customFormat="1" ht="232.15" customHeight="1" x14ac:dyDescent="0.2">
      <c r="A82" s="96">
        <v>45369</v>
      </c>
      <c r="B82" s="79" t="s">
        <v>3405</v>
      </c>
      <c r="C82" s="79" t="s">
        <v>3406</v>
      </c>
      <c r="D82" s="79" t="s">
        <v>136</v>
      </c>
      <c r="E82" s="79" t="s">
        <v>159</v>
      </c>
      <c r="F82" s="60"/>
      <c r="G82" s="98">
        <v>2032</v>
      </c>
      <c r="H82" s="97" t="s">
        <v>429</v>
      </c>
      <c r="I82" s="97" t="str">
        <f t="shared" si="7"/>
        <v>TX</v>
      </c>
      <c r="J82" s="97" t="str">
        <f t="shared" si="8"/>
        <v>LA</v>
      </c>
      <c r="K82" s="104" t="str">
        <f t="shared" si="9"/>
        <v>South Central</v>
      </c>
      <c r="L82" s="97" t="str">
        <f>INDEX('State '!$A$1:$C$62,MATCH($I82,'State '!$B:$B,0),3)</f>
        <v>South Central</v>
      </c>
      <c r="M82" s="97" t="str">
        <f>INDEX('State '!$A$1:$C$62,MATCH($J82,'State '!$B:$B,0),3)</f>
        <v>South Central</v>
      </c>
      <c r="N82" s="97"/>
      <c r="O82" s="145"/>
      <c r="P82" s="178">
        <v>5</v>
      </c>
      <c r="Q82" s="146">
        <v>2700</v>
      </c>
      <c r="R82" s="98">
        <v>48</v>
      </c>
      <c r="S82" s="101" t="s">
        <v>135</v>
      </c>
      <c r="T82" s="97" t="s">
        <v>381</v>
      </c>
      <c r="U82" s="97" t="s">
        <v>3485</v>
      </c>
      <c r="V82" s="97" t="s">
        <v>2178</v>
      </c>
      <c r="W82" s="79" t="s">
        <v>3486</v>
      </c>
      <c r="X82" s="79" t="s">
        <v>2827</v>
      </c>
      <c r="Y82" s="234" t="s">
        <v>3407</v>
      </c>
    </row>
    <row r="83" spans="1:16384" s="17" customFormat="1" ht="76.5" x14ac:dyDescent="0.2">
      <c r="A83" s="96">
        <v>45369</v>
      </c>
      <c r="B83" s="79" t="s">
        <v>3487</v>
      </c>
      <c r="C83" s="80" t="s">
        <v>3335</v>
      </c>
      <c r="D83" s="80" t="s">
        <v>134</v>
      </c>
      <c r="E83" s="79" t="s">
        <v>389</v>
      </c>
      <c r="F83" s="62"/>
      <c r="G83" s="107">
        <v>2025</v>
      </c>
      <c r="H83" s="97" t="s">
        <v>2322</v>
      </c>
      <c r="I83" s="97" t="str">
        <f t="shared" si="7"/>
        <v>TX</v>
      </c>
      <c r="J83" s="97" t="str">
        <f t="shared" si="8"/>
        <v>MX</v>
      </c>
      <c r="K83" s="104" t="str">
        <f t="shared" si="9"/>
        <v>South Central, Mexico</v>
      </c>
      <c r="L83" s="97" t="str">
        <f>INDEX('State '!$A$1:$C$62,MATCH($I83,'State '!$B:$B,0),3)</f>
        <v>South Central</v>
      </c>
      <c r="M83" s="97" t="str">
        <f>INDEX('State '!$A$1:$C$62,MATCH($J83,'State '!$B:$B,0),3)</f>
        <v>Mexico</v>
      </c>
      <c r="N83" s="97"/>
      <c r="O83" s="145">
        <v>9.5</v>
      </c>
      <c r="P83" s="61">
        <v>0.1</v>
      </c>
      <c r="Q83" s="108">
        <v>2800</v>
      </c>
      <c r="R83" s="63">
        <v>48</v>
      </c>
      <c r="S83" s="103" t="s">
        <v>135</v>
      </c>
      <c r="T83" s="97" t="s">
        <v>381</v>
      </c>
      <c r="U83" s="97" t="s">
        <v>3336</v>
      </c>
      <c r="V83" s="97" t="s">
        <v>2178</v>
      </c>
      <c r="W83" s="79" t="s">
        <v>3488</v>
      </c>
      <c r="X83" s="79"/>
      <c r="Y83" s="241"/>
    </row>
    <row r="84" spans="1:16384" s="17" customFormat="1" ht="76.5" x14ac:dyDescent="0.2">
      <c r="A84" s="96">
        <v>45369</v>
      </c>
      <c r="B84" s="194" t="s">
        <v>3335</v>
      </c>
      <c r="C84" s="80" t="s">
        <v>3335</v>
      </c>
      <c r="D84" s="80" t="s">
        <v>136</v>
      </c>
      <c r="E84" s="194" t="s">
        <v>139</v>
      </c>
      <c r="F84" s="62"/>
      <c r="G84" s="107">
        <v>2025</v>
      </c>
      <c r="H84" s="97" t="s">
        <v>2322</v>
      </c>
      <c r="I84" s="97" t="str">
        <f t="shared" si="7"/>
        <v>TX</v>
      </c>
      <c r="J84" s="97" t="str">
        <f t="shared" si="8"/>
        <v>MX</v>
      </c>
      <c r="K84" s="104" t="str">
        <f t="shared" si="9"/>
        <v>South Central, Mexico</v>
      </c>
      <c r="L84" s="97" t="str">
        <f>INDEX('State '!$A$1:$C$62,MATCH($I84,'State '!$B:$B,0),3)</f>
        <v>South Central</v>
      </c>
      <c r="M84" s="97" t="str">
        <f>INDEX('State '!$A$1:$C$62,MATCH($J84,'State '!$B:$B,0),3)</f>
        <v>Mexico</v>
      </c>
      <c r="N84" s="97"/>
      <c r="O84" s="145"/>
      <c r="P84" s="61">
        <v>155</v>
      </c>
      <c r="Q84" s="108">
        <v>2800</v>
      </c>
      <c r="R84" s="63">
        <v>48</v>
      </c>
      <c r="S84" s="103" t="s">
        <v>138</v>
      </c>
      <c r="T84" s="197" t="s">
        <v>3489</v>
      </c>
      <c r="U84" s="197"/>
      <c r="V84" s="97" t="s">
        <v>2175</v>
      </c>
      <c r="W84" s="79" t="s">
        <v>3490</v>
      </c>
      <c r="X84" s="79"/>
      <c r="Y84" s="210"/>
    </row>
    <row r="85" spans="1:16384" s="17" customFormat="1" ht="51" x14ac:dyDescent="0.2">
      <c r="A85" s="96">
        <v>45649</v>
      </c>
      <c r="B85" s="194" t="s">
        <v>3617</v>
      </c>
      <c r="C85" s="80" t="s">
        <v>3618</v>
      </c>
      <c r="D85" s="80" t="s">
        <v>140</v>
      </c>
      <c r="E85" s="194" t="s">
        <v>137</v>
      </c>
      <c r="F85" s="62"/>
      <c r="G85" s="107">
        <v>2027</v>
      </c>
      <c r="H85" s="97" t="s">
        <v>0</v>
      </c>
      <c r="I85" s="97" t="str">
        <f t="shared" si="7"/>
        <v>LA</v>
      </c>
      <c r="J85" s="97" t="str">
        <f t="shared" si="8"/>
        <v>LA</v>
      </c>
      <c r="K85" s="104" t="str">
        <f t="shared" si="9"/>
        <v>South Central</v>
      </c>
      <c r="L85" s="97" t="str">
        <f>INDEX('State '!$A$1:$C$62,MATCH($I85,'State '!$B:$B,0),3)</f>
        <v>South Central</v>
      </c>
      <c r="M85" s="97" t="str">
        <f>INDEX('State '!$A$1:$C$62,MATCH($J85,'State '!$B:$B,0),3)</f>
        <v>South Central</v>
      </c>
      <c r="N85" s="97"/>
      <c r="O85" s="145"/>
      <c r="P85" s="61"/>
      <c r="Q85" s="108">
        <v>75</v>
      </c>
      <c r="R85" s="63"/>
      <c r="S85" s="103" t="s">
        <v>138</v>
      </c>
      <c r="T85" s="197" t="s">
        <v>381</v>
      </c>
      <c r="U85" s="197" t="s">
        <v>3619</v>
      </c>
      <c r="V85" s="97" t="s">
        <v>2175</v>
      </c>
      <c r="W85" s="79" t="s">
        <v>3620</v>
      </c>
      <c r="X85" s="79" t="s">
        <v>2833</v>
      </c>
      <c r="Y85" s="210" t="s">
        <v>3621</v>
      </c>
      <c r="Z85" s="96"/>
      <c r="AA85" s="194"/>
      <c r="AB85" s="80"/>
      <c r="AC85" s="80"/>
      <c r="AD85" s="194"/>
      <c r="AE85" s="62"/>
      <c r="AF85" s="107"/>
      <c r="AG85" s="97"/>
      <c r="AH85" s="97"/>
      <c r="AI85" s="97"/>
      <c r="AJ85" s="104"/>
      <c r="AK85" s="97"/>
      <c r="AL85" s="97"/>
      <c r="AM85" s="97"/>
      <c r="AN85" s="145"/>
      <c r="AO85" s="61"/>
      <c r="AP85" s="108"/>
      <c r="AQ85" s="63"/>
      <c r="AR85" s="103"/>
      <c r="AS85" s="197"/>
      <c r="AT85" s="197"/>
      <c r="AU85" s="97"/>
      <c r="AV85" s="79"/>
      <c r="AW85" s="79"/>
      <c r="AX85" s="210"/>
      <c r="AY85" s="96"/>
      <c r="AZ85" s="194"/>
      <c r="BA85" s="80"/>
      <c r="BB85" s="80"/>
      <c r="BC85" s="194"/>
      <c r="BD85" s="62"/>
      <c r="BE85" s="107"/>
      <c r="BF85" s="97"/>
      <c r="BG85" s="97"/>
      <c r="BH85" s="97"/>
      <c r="BI85" s="104"/>
      <c r="BJ85" s="97"/>
      <c r="BK85" s="97"/>
      <c r="BL85" s="97"/>
      <c r="BM85" s="145"/>
      <c r="BN85" s="61"/>
      <c r="BO85" s="108"/>
      <c r="BP85" s="63"/>
      <c r="BQ85" s="103"/>
      <c r="BR85" s="197"/>
      <c r="BS85" s="197"/>
      <c r="BT85" s="97"/>
      <c r="BU85" s="79"/>
      <c r="BV85" s="79"/>
      <c r="BW85" s="210"/>
      <c r="BX85" s="96"/>
      <c r="BY85" s="194"/>
      <c r="BZ85" s="80"/>
      <c r="CA85" s="80"/>
      <c r="CB85" s="194"/>
      <c r="CC85" s="62"/>
      <c r="CD85" s="107"/>
      <c r="CE85" s="97"/>
      <c r="CF85" s="97"/>
      <c r="CG85" s="97"/>
      <c r="CH85" s="104"/>
      <c r="CI85" s="97"/>
      <c r="CJ85" s="97"/>
      <c r="CK85" s="97"/>
      <c r="CL85" s="145"/>
      <c r="CM85" s="61"/>
      <c r="CN85" s="108"/>
      <c r="CO85" s="63"/>
      <c r="CP85" s="103"/>
      <c r="CQ85" s="197"/>
      <c r="CR85" s="197"/>
      <c r="CS85" s="97"/>
      <c r="CT85" s="79"/>
      <c r="CU85" s="79"/>
      <c r="CV85" s="210"/>
      <c r="CW85" s="96"/>
      <c r="CX85" s="194"/>
      <c r="CY85" s="80"/>
      <c r="CZ85" s="80"/>
      <c r="DA85" s="194"/>
      <c r="DB85" s="62"/>
      <c r="DC85" s="107"/>
      <c r="DD85" s="97"/>
      <c r="DE85" s="97"/>
      <c r="DF85" s="97"/>
      <c r="DG85" s="104"/>
      <c r="DH85" s="97"/>
      <c r="DI85" s="97"/>
      <c r="DJ85" s="97"/>
      <c r="DK85" s="145"/>
      <c r="DL85" s="61"/>
      <c r="DM85" s="108"/>
      <c r="DN85" s="63"/>
      <c r="DO85" s="103"/>
      <c r="DP85" s="197"/>
      <c r="DQ85" s="197"/>
      <c r="DR85" s="97"/>
      <c r="DS85" s="79"/>
      <c r="DT85" s="79"/>
      <c r="DU85" s="210"/>
      <c r="DV85" s="96"/>
      <c r="DW85" s="194"/>
      <c r="DX85" s="80"/>
      <c r="DY85" s="80"/>
      <c r="DZ85" s="194"/>
      <c r="EA85" s="62"/>
      <c r="EB85" s="107"/>
      <c r="EC85" s="97"/>
      <c r="ED85" s="97"/>
      <c r="EE85" s="97"/>
      <c r="EF85" s="104"/>
      <c r="EG85" s="97"/>
      <c r="EH85" s="97"/>
      <c r="EI85" s="97"/>
      <c r="EJ85" s="145"/>
      <c r="EK85" s="61"/>
      <c r="EL85" s="108"/>
      <c r="EM85" s="63"/>
      <c r="EN85" s="103"/>
      <c r="EO85" s="197"/>
      <c r="EP85" s="197"/>
      <c r="EQ85" s="97"/>
      <c r="ER85" s="79"/>
      <c r="ES85" s="79"/>
      <c r="ET85" s="210"/>
      <c r="EU85" s="96"/>
      <c r="EV85" s="194"/>
      <c r="EW85" s="80"/>
      <c r="EX85" s="80"/>
      <c r="EY85" s="194"/>
      <c r="EZ85" s="62"/>
      <c r="FA85" s="107"/>
      <c r="FB85" s="97"/>
      <c r="FC85" s="97"/>
      <c r="FD85" s="97"/>
      <c r="FE85" s="104"/>
      <c r="FF85" s="97"/>
      <c r="FG85" s="97"/>
      <c r="FH85" s="97"/>
      <c r="FI85" s="145"/>
      <c r="FJ85" s="61"/>
      <c r="FK85" s="108"/>
      <c r="FL85" s="63"/>
      <c r="FM85" s="103"/>
      <c r="FN85" s="197"/>
      <c r="FO85" s="197"/>
      <c r="FP85" s="97"/>
      <c r="FQ85" s="79"/>
      <c r="FR85" s="79"/>
      <c r="FS85" s="210"/>
      <c r="FT85" s="96"/>
      <c r="FU85" s="194"/>
      <c r="FV85" s="80"/>
      <c r="FW85" s="80"/>
      <c r="FX85" s="194"/>
      <c r="FY85" s="62"/>
      <c r="FZ85" s="107"/>
      <c r="GA85" s="97"/>
      <c r="GB85" s="97"/>
      <c r="GC85" s="97"/>
      <c r="GD85" s="104"/>
      <c r="GE85" s="97"/>
      <c r="GF85" s="97"/>
      <c r="GG85" s="97"/>
      <c r="GH85" s="145"/>
      <c r="GI85" s="61"/>
      <c r="GJ85" s="108"/>
      <c r="GK85" s="63"/>
      <c r="GL85" s="103"/>
      <c r="GM85" s="197"/>
      <c r="GN85" s="197"/>
      <c r="GO85" s="97"/>
      <c r="GP85" s="79"/>
      <c r="GQ85" s="79"/>
      <c r="GR85" s="210"/>
      <c r="GS85" s="96"/>
      <c r="GT85" s="194"/>
      <c r="GU85" s="80"/>
      <c r="GV85" s="80"/>
      <c r="GW85" s="194"/>
      <c r="GX85" s="62"/>
      <c r="GY85" s="107"/>
      <c r="GZ85" s="97"/>
      <c r="HA85" s="97"/>
      <c r="HB85" s="97"/>
      <c r="HC85" s="104"/>
      <c r="HD85" s="97"/>
      <c r="HE85" s="97"/>
      <c r="HF85" s="97"/>
      <c r="HG85" s="145"/>
      <c r="HH85" s="61"/>
      <c r="HI85" s="108"/>
      <c r="HJ85" s="63"/>
      <c r="HK85" s="103"/>
      <c r="HL85" s="197"/>
      <c r="HM85" s="197"/>
      <c r="HN85" s="97"/>
      <c r="HO85" s="79"/>
      <c r="HP85" s="79"/>
      <c r="HQ85" s="210"/>
      <c r="HR85" s="96"/>
      <c r="HS85" s="194"/>
      <c r="HT85" s="80"/>
      <c r="HU85" s="80"/>
      <c r="HV85" s="194"/>
      <c r="HW85" s="62"/>
      <c r="HX85" s="107"/>
      <c r="HY85" s="97"/>
      <c r="HZ85" s="97"/>
      <c r="IA85" s="97"/>
      <c r="IB85" s="104"/>
      <c r="IC85" s="97"/>
      <c r="ID85" s="97"/>
      <c r="IE85" s="97"/>
      <c r="IF85" s="145"/>
      <c r="IG85" s="61"/>
      <c r="IH85" s="108"/>
      <c r="II85" s="63"/>
      <c r="IJ85" s="103"/>
      <c r="IK85" s="197"/>
      <c r="IL85" s="197"/>
      <c r="IM85" s="97"/>
      <c r="IN85" s="79"/>
      <c r="IO85" s="79"/>
      <c r="IP85" s="210"/>
      <c r="IQ85" s="96"/>
      <c r="IR85" s="194"/>
      <c r="IS85" s="80"/>
      <c r="IT85" s="80"/>
      <c r="IU85" s="194"/>
      <c r="IV85" s="62"/>
      <c r="IW85" s="107"/>
      <c r="IX85" s="97"/>
      <c r="IY85" s="97"/>
      <c r="IZ85" s="97"/>
      <c r="JA85" s="104"/>
      <c r="JB85" s="97"/>
      <c r="JC85" s="97"/>
      <c r="JD85" s="97"/>
      <c r="JE85" s="145"/>
      <c r="JF85" s="61"/>
      <c r="JG85" s="108"/>
      <c r="JH85" s="63"/>
      <c r="JI85" s="103"/>
      <c r="JJ85" s="197"/>
      <c r="JK85" s="197"/>
      <c r="JL85" s="97"/>
      <c r="JM85" s="79"/>
      <c r="JN85" s="79"/>
      <c r="JO85" s="210"/>
      <c r="JP85" s="96"/>
      <c r="JQ85" s="194"/>
      <c r="JR85" s="80"/>
      <c r="JS85" s="80"/>
      <c r="JT85" s="194"/>
      <c r="JU85" s="62"/>
      <c r="JV85" s="107"/>
      <c r="JW85" s="97"/>
      <c r="JX85" s="97"/>
      <c r="JY85" s="97"/>
      <c r="JZ85" s="104"/>
      <c r="KA85" s="97"/>
      <c r="KB85" s="97"/>
      <c r="KC85" s="97"/>
      <c r="KD85" s="145"/>
      <c r="KE85" s="61"/>
      <c r="KF85" s="108"/>
      <c r="KG85" s="63"/>
      <c r="KH85" s="103"/>
      <c r="KI85" s="197"/>
      <c r="KJ85" s="197"/>
      <c r="KK85" s="97"/>
      <c r="KL85" s="79"/>
      <c r="KM85" s="79"/>
      <c r="KN85" s="210"/>
      <c r="KO85" s="96"/>
      <c r="KP85" s="194"/>
      <c r="KQ85" s="80"/>
      <c r="KR85" s="80"/>
      <c r="KS85" s="194"/>
      <c r="KT85" s="62"/>
      <c r="KU85" s="107"/>
      <c r="KV85" s="97"/>
      <c r="KW85" s="97"/>
      <c r="KX85" s="97"/>
      <c r="KY85" s="104"/>
      <c r="KZ85" s="97"/>
      <c r="LA85" s="97"/>
      <c r="LB85" s="97"/>
      <c r="LC85" s="145"/>
      <c r="LD85" s="61"/>
      <c r="LE85" s="108"/>
      <c r="LF85" s="63"/>
      <c r="LG85" s="103"/>
      <c r="LH85" s="197"/>
      <c r="LI85" s="197"/>
      <c r="LJ85" s="97"/>
      <c r="LK85" s="79"/>
      <c r="LL85" s="79"/>
      <c r="LM85" s="210"/>
      <c r="LN85" s="96"/>
      <c r="LO85" s="194"/>
      <c r="LP85" s="80"/>
      <c r="LQ85" s="80"/>
      <c r="LR85" s="194"/>
      <c r="LS85" s="62"/>
      <c r="LT85" s="107"/>
      <c r="LU85" s="97"/>
      <c r="LV85" s="97"/>
      <c r="LW85" s="97"/>
      <c r="LX85" s="104"/>
      <c r="LY85" s="97"/>
      <c r="LZ85" s="97"/>
      <c r="MA85" s="97"/>
      <c r="MB85" s="145"/>
      <c r="MC85" s="61"/>
      <c r="MD85" s="108"/>
      <c r="ME85" s="63"/>
      <c r="MF85" s="103"/>
      <c r="MG85" s="197"/>
      <c r="MH85" s="197"/>
      <c r="MI85" s="97"/>
      <c r="MJ85" s="79"/>
      <c r="MK85" s="79"/>
      <c r="ML85" s="210"/>
      <c r="MM85" s="96"/>
      <c r="MN85" s="194"/>
      <c r="MO85" s="80"/>
      <c r="MP85" s="80"/>
      <c r="MQ85" s="194"/>
      <c r="MR85" s="62"/>
      <c r="MS85" s="107"/>
      <c r="MT85" s="97"/>
      <c r="MU85" s="97"/>
      <c r="MV85" s="97"/>
      <c r="MW85" s="104"/>
      <c r="MX85" s="97"/>
      <c r="MY85" s="97"/>
      <c r="MZ85" s="97"/>
      <c r="NA85" s="145"/>
      <c r="NB85" s="61"/>
      <c r="NC85" s="108"/>
      <c r="ND85" s="63"/>
      <c r="NE85" s="103"/>
      <c r="NF85" s="197"/>
      <c r="NG85" s="197"/>
      <c r="NH85" s="97"/>
      <c r="NI85" s="79"/>
      <c r="NJ85" s="79"/>
      <c r="NK85" s="210"/>
      <c r="NL85" s="96"/>
      <c r="NM85" s="194"/>
      <c r="NN85" s="80"/>
      <c r="NO85" s="80"/>
      <c r="NP85" s="194"/>
      <c r="NQ85" s="62"/>
      <c r="NR85" s="107"/>
      <c r="NS85" s="97"/>
      <c r="NT85" s="97"/>
      <c r="NU85" s="97"/>
      <c r="NV85" s="104"/>
      <c r="NW85" s="97"/>
      <c r="NX85" s="97"/>
      <c r="NY85" s="97"/>
      <c r="NZ85" s="145"/>
      <c r="OA85" s="61"/>
      <c r="OB85" s="108"/>
      <c r="OC85" s="63"/>
      <c r="OD85" s="103"/>
      <c r="OE85" s="197"/>
      <c r="OF85" s="197"/>
      <c r="OG85" s="97"/>
      <c r="OH85" s="79"/>
      <c r="OI85" s="79"/>
      <c r="OJ85" s="210"/>
      <c r="OK85" s="96"/>
      <c r="OL85" s="194"/>
      <c r="OM85" s="80"/>
      <c r="ON85" s="80"/>
      <c r="OO85" s="194"/>
      <c r="OP85" s="62"/>
      <c r="OQ85" s="107"/>
      <c r="OR85" s="97"/>
      <c r="OS85" s="97"/>
      <c r="OT85" s="97"/>
      <c r="OU85" s="104"/>
      <c r="OV85" s="97"/>
      <c r="OW85" s="97"/>
      <c r="OX85" s="97"/>
      <c r="OY85" s="145"/>
      <c r="OZ85" s="61"/>
      <c r="PA85" s="108"/>
      <c r="PB85" s="63"/>
      <c r="PC85" s="103"/>
      <c r="PD85" s="197"/>
      <c r="PE85" s="197"/>
      <c r="PF85" s="97"/>
      <c r="PG85" s="79"/>
      <c r="PH85" s="79"/>
      <c r="PI85" s="210"/>
      <c r="PJ85" s="96"/>
      <c r="PK85" s="194"/>
      <c r="PL85" s="80"/>
      <c r="PM85" s="80"/>
      <c r="PN85" s="194"/>
      <c r="PO85" s="62"/>
      <c r="PP85" s="107"/>
      <c r="PQ85" s="97"/>
      <c r="PR85" s="97"/>
      <c r="PS85" s="97"/>
      <c r="PT85" s="104"/>
      <c r="PU85" s="97"/>
      <c r="PV85" s="97"/>
      <c r="PW85" s="97"/>
      <c r="PX85" s="145"/>
      <c r="PY85" s="61"/>
      <c r="PZ85" s="108"/>
      <c r="QA85" s="63"/>
      <c r="QB85" s="103"/>
      <c r="QC85" s="197"/>
      <c r="QD85" s="197"/>
      <c r="QE85" s="97"/>
      <c r="QF85" s="79"/>
      <c r="QG85" s="79"/>
      <c r="QH85" s="210"/>
      <c r="QI85" s="96"/>
      <c r="QJ85" s="194"/>
      <c r="QK85" s="80"/>
      <c r="QL85" s="80"/>
      <c r="QM85" s="194"/>
      <c r="QN85" s="62"/>
      <c r="QO85" s="107"/>
      <c r="QP85" s="97"/>
      <c r="QQ85" s="97"/>
      <c r="QR85" s="97"/>
      <c r="QS85" s="104"/>
      <c r="QT85" s="97"/>
      <c r="QU85" s="97"/>
      <c r="QV85" s="97"/>
      <c r="QW85" s="145"/>
      <c r="QX85" s="61"/>
      <c r="QY85" s="108"/>
      <c r="QZ85" s="63"/>
      <c r="RA85" s="103"/>
      <c r="RB85" s="197"/>
      <c r="RC85" s="197"/>
      <c r="RD85" s="97"/>
      <c r="RE85" s="79"/>
      <c r="RF85" s="79"/>
      <c r="RG85" s="210"/>
      <c r="RH85" s="96"/>
      <c r="RI85" s="194"/>
      <c r="RJ85" s="80"/>
      <c r="RK85" s="80"/>
      <c r="RL85" s="194"/>
      <c r="RM85" s="62"/>
      <c r="RN85" s="107"/>
      <c r="RO85" s="97"/>
      <c r="RP85" s="97"/>
      <c r="RQ85" s="97"/>
      <c r="RR85" s="104"/>
      <c r="RS85" s="97"/>
      <c r="RT85" s="97"/>
      <c r="RU85" s="97"/>
      <c r="RV85" s="145"/>
      <c r="RW85" s="61"/>
      <c r="RX85" s="108"/>
      <c r="RY85" s="63"/>
      <c r="RZ85" s="103"/>
      <c r="SA85" s="197"/>
      <c r="SB85" s="197"/>
      <c r="SC85" s="97"/>
      <c r="SD85" s="79"/>
      <c r="SE85" s="79"/>
      <c r="SF85" s="210"/>
      <c r="SG85" s="96"/>
      <c r="SH85" s="194"/>
      <c r="SI85" s="80"/>
      <c r="SJ85" s="80"/>
      <c r="SK85" s="194"/>
      <c r="SL85" s="62"/>
      <c r="SM85" s="107"/>
      <c r="SN85" s="97"/>
      <c r="SO85" s="97"/>
      <c r="SP85" s="97"/>
      <c r="SQ85" s="104"/>
      <c r="SR85" s="97"/>
      <c r="SS85" s="97"/>
      <c r="ST85" s="97"/>
      <c r="SU85" s="145"/>
      <c r="SV85" s="61"/>
      <c r="SW85" s="108"/>
      <c r="SX85" s="63"/>
      <c r="SY85" s="103"/>
      <c r="SZ85" s="197"/>
      <c r="TA85" s="197"/>
      <c r="TB85" s="97"/>
      <c r="TC85" s="79"/>
      <c r="TD85" s="79"/>
      <c r="TE85" s="210"/>
      <c r="TF85" s="96"/>
      <c r="TG85" s="194"/>
      <c r="TH85" s="80"/>
      <c r="TI85" s="80"/>
      <c r="TJ85" s="194"/>
      <c r="TK85" s="62"/>
      <c r="TL85" s="107"/>
      <c r="TM85" s="97"/>
      <c r="TN85" s="97"/>
      <c r="TO85" s="97"/>
      <c r="TP85" s="104"/>
      <c r="TQ85" s="97"/>
      <c r="TR85" s="97"/>
      <c r="TS85" s="97"/>
      <c r="TT85" s="145"/>
      <c r="TU85" s="61"/>
      <c r="TV85" s="108"/>
      <c r="TW85" s="63"/>
      <c r="TX85" s="103"/>
      <c r="TY85" s="197"/>
      <c r="TZ85" s="197"/>
      <c r="UA85" s="97"/>
      <c r="UB85" s="79"/>
      <c r="UC85" s="79"/>
      <c r="UD85" s="210"/>
      <c r="UE85" s="96"/>
      <c r="UF85" s="194"/>
      <c r="UG85" s="80"/>
      <c r="UH85" s="80"/>
      <c r="UI85" s="194"/>
      <c r="UJ85" s="62"/>
      <c r="UK85" s="107"/>
      <c r="UL85" s="97"/>
      <c r="UM85" s="97"/>
      <c r="UN85" s="97"/>
      <c r="UO85" s="104"/>
      <c r="UP85" s="97"/>
      <c r="UQ85" s="97"/>
      <c r="UR85" s="97"/>
      <c r="US85" s="145"/>
      <c r="UT85" s="61"/>
      <c r="UU85" s="108"/>
      <c r="UV85" s="63"/>
      <c r="UW85" s="103"/>
      <c r="UX85" s="197"/>
      <c r="UY85" s="197"/>
      <c r="UZ85" s="97"/>
      <c r="VA85" s="79"/>
      <c r="VB85" s="79"/>
      <c r="VC85" s="210"/>
      <c r="VD85" s="96"/>
      <c r="VE85" s="194"/>
      <c r="VF85" s="80"/>
      <c r="VG85" s="80"/>
      <c r="VH85" s="194"/>
      <c r="VI85" s="62"/>
      <c r="VJ85" s="107"/>
      <c r="VK85" s="97"/>
      <c r="VL85" s="97"/>
      <c r="VM85" s="97"/>
      <c r="VN85" s="104"/>
      <c r="VO85" s="97"/>
      <c r="VP85" s="97"/>
      <c r="VQ85" s="97"/>
      <c r="VR85" s="145"/>
      <c r="VS85" s="61"/>
      <c r="VT85" s="108"/>
      <c r="VU85" s="63"/>
      <c r="VV85" s="103"/>
      <c r="VW85" s="197"/>
      <c r="VX85" s="197"/>
      <c r="VY85" s="97"/>
      <c r="VZ85" s="79"/>
      <c r="WA85" s="79"/>
      <c r="WB85" s="210"/>
      <c r="WC85" s="96"/>
      <c r="WD85" s="194"/>
      <c r="WE85" s="80"/>
      <c r="WF85" s="80"/>
      <c r="WG85" s="194"/>
      <c r="WH85" s="62"/>
      <c r="WI85" s="107"/>
      <c r="WJ85" s="97"/>
      <c r="WK85" s="97"/>
      <c r="WL85" s="97"/>
      <c r="WM85" s="104"/>
      <c r="WN85" s="97"/>
      <c r="WO85" s="97"/>
      <c r="WP85" s="97"/>
      <c r="WQ85" s="145"/>
      <c r="WR85" s="61"/>
      <c r="WS85" s="108"/>
      <c r="WT85" s="63"/>
      <c r="WU85" s="103"/>
      <c r="WV85" s="197"/>
      <c r="WW85" s="197"/>
      <c r="WX85" s="97"/>
      <c r="WY85" s="79"/>
      <c r="WZ85" s="79"/>
      <c r="XA85" s="210"/>
      <c r="XB85" s="96"/>
      <c r="XC85" s="194"/>
      <c r="XD85" s="80"/>
      <c r="XE85" s="80"/>
      <c r="XF85" s="194"/>
      <c r="XG85" s="62"/>
      <c r="XH85" s="107"/>
      <c r="XI85" s="97"/>
      <c r="XJ85" s="97"/>
      <c r="XK85" s="97"/>
      <c r="XL85" s="104"/>
      <c r="XM85" s="97"/>
      <c r="XN85" s="97"/>
      <c r="XO85" s="97"/>
      <c r="XP85" s="145"/>
      <c r="XQ85" s="61"/>
      <c r="XR85" s="108"/>
      <c r="XS85" s="63"/>
      <c r="XT85" s="103"/>
      <c r="XU85" s="197"/>
      <c r="XV85" s="197"/>
      <c r="XW85" s="97"/>
      <c r="XX85" s="79"/>
      <c r="XY85" s="79"/>
      <c r="XZ85" s="210"/>
      <c r="YA85" s="96"/>
      <c r="YB85" s="194"/>
      <c r="YC85" s="80"/>
      <c r="YD85" s="80"/>
      <c r="YE85" s="194"/>
      <c r="YF85" s="62"/>
      <c r="YG85" s="107"/>
      <c r="YH85" s="97"/>
      <c r="YI85" s="97"/>
      <c r="YJ85" s="97"/>
      <c r="YK85" s="104"/>
      <c r="YL85" s="97"/>
      <c r="YM85" s="97"/>
      <c r="YN85" s="97"/>
      <c r="YO85" s="145"/>
      <c r="YP85" s="61"/>
      <c r="YQ85" s="108"/>
      <c r="YR85" s="63"/>
      <c r="YS85" s="103"/>
      <c r="YT85" s="197"/>
      <c r="YU85" s="197"/>
      <c r="YV85" s="97"/>
      <c r="YW85" s="79"/>
      <c r="YX85" s="79"/>
      <c r="YY85" s="210"/>
      <c r="YZ85" s="96"/>
      <c r="ZA85" s="194"/>
      <c r="ZB85" s="80"/>
      <c r="ZC85" s="80"/>
      <c r="ZD85" s="194"/>
      <c r="ZE85" s="62"/>
      <c r="ZF85" s="107"/>
      <c r="ZG85" s="97"/>
      <c r="ZH85" s="97"/>
      <c r="ZI85" s="97"/>
      <c r="ZJ85" s="104"/>
      <c r="ZK85" s="97"/>
      <c r="ZL85" s="97"/>
      <c r="ZM85" s="97"/>
      <c r="ZN85" s="145"/>
      <c r="ZO85" s="61"/>
      <c r="ZP85" s="108"/>
      <c r="ZQ85" s="63"/>
      <c r="ZR85" s="103"/>
      <c r="ZS85" s="197"/>
      <c r="ZT85" s="197"/>
      <c r="ZU85" s="97"/>
      <c r="ZV85" s="79"/>
      <c r="ZW85" s="79"/>
      <c r="ZX85" s="210"/>
      <c r="ZY85" s="96"/>
      <c r="ZZ85" s="194"/>
      <c r="AAA85" s="80"/>
      <c r="AAB85" s="80"/>
      <c r="AAC85" s="194"/>
      <c r="AAD85" s="62"/>
      <c r="AAE85" s="107"/>
      <c r="AAF85" s="97"/>
      <c r="AAG85" s="97"/>
      <c r="AAH85" s="97"/>
      <c r="AAI85" s="104"/>
      <c r="AAJ85" s="97"/>
      <c r="AAK85" s="97"/>
      <c r="AAL85" s="97"/>
      <c r="AAM85" s="145"/>
      <c r="AAN85" s="61"/>
      <c r="AAO85" s="108"/>
      <c r="AAP85" s="63"/>
      <c r="AAQ85" s="103"/>
      <c r="AAR85" s="197"/>
      <c r="AAS85" s="197"/>
      <c r="AAT85" s="97"/>
      <c r="AAU85" s="79"/>
      <c r="AAV85" s="79"/>
      <c r="AAW85" s="210"/>
      <c r="AAX85" s="96"/>
      <c r="AAY85" s="194"/>
      <c r="AAZ85" s="80"/>
      <c r="ABA85" s="80"/>
      <c r="ABB85" s="194"/>
      <c r="ABC85" s="62"/>
      <c r="ABD85" s="107"/>
      <c r="ABE85" s="97"/>
      <c r="ABF85" s="97"/>
      <c r="ABG85" s="97"/>
      <c r="ABH85" s="104"/>
      <c r="ABI85" s="97"/>
      <c r="ABJ85" s="97"/>
      <c r="ABK85" s="97"/>
      <c r="ABL85" s="145"/>
      <c r="ABM85" s="61"/>
      <c r="ABN85" s="108"/>
      <c r="ABO85" s="63"/>
      <c r="ABP85" s="103"/>
      <c r="ABQ85" s="197"/>
      <c r="ABR85" s="197"/>
      <c r="ABS85" s="97"/>
      <c r="ABT85" s="79"/>
      <c r="ABU85" s="79"/>
      <c r="ABV85" s="210"/>
      <c r="ABW85" s="96"/>
      <c r="ABX85" s="194"/>
      <c r="ABY85" s="80"/>
      <c r="ABZ85" s="80"/>
      <c r="ACA85" s="194"/>
      <c r="ACB85" s="62"/>
      <c r="ACC85" s="107"/>
      <c r="ACD85" s="97"/>
      <c r="ACE85" s="97"/>
      <c r="ACF85" s="97"/>
      <c r="ACG85" s="104"/>
      <c r="ACH85" s="97"/>
      <c r="ACI85" s="97"/>
      <c r="ACJ85" s="97"/>
      <c r="ACK85" s="145"/>
      <c r="ACL85" s="61"/>
      <c r="ACM85" s="108"/>
      <c r="ACN85" s="63"/>
      <c r="ACO85" s="103"/>
      <c r="ACP85" s="197"/>
      <c r="ACQ85" s="197"/>
      <c r="ACR85" s="97"/>
      <c r="ACS85" s="79"/>
      <c r="ACT85" s="79"/>
      <c r="ACU85" s="210"/>
      <c r="ACV85" s="96"/>
      <c r="ACW85" s="194"/>
      <c r="ACX85" s="80"/>
      <c r="ACY85" s="80"/>
      <c r="ACZ85" s="194"/>
      <c r="ADA85" s="62"/>
      <c r="ADB85" s="107"/>
      <c r="ADC85" s="97"/>
      <c r="ADD85" s="97"/>
      <c r="ADE85" s="97"/>
      <c r="ADF85" s="104"/>
      <c r="ADG85" s="97"/>
      <c r="ADH85" s="97"/>
      <c r="ADI85" s="97"/>
      <c r="ADJ85" s="145"/>
      <c r="ADK85" s="61"/>
      <c r="ADL85" s="108"/>
      <c r="ADM85" s="63"/>
      <c r="ADN85" s="103"/>
      <c r="ADO85" s="197"/>
      <c r="ADP85" s="197"/>
      <c r="ADQ85" s="97"/>
      <c r="ADR85" s="79"/>
      <c r="ADS85" s="79"/>
      <c r="ADT85" s="210"/>
      <c r="ADU85" s="96"/>
      <c r="ADV85" s="194"/>
      <c r="ADW85" s="80"/>
      <c r="ADX85" s="80"/>
      <c r="ADY85" s="194"/>
      <c r="ADZ85" s="62"/>
      <c r="AEA85" s="107"/>
      <c r="AEB85" s="97"/>
      <c r="AEC85" s="97"/>
      <c r="AED85" s="97"/>
      <c r="AEE85" s="104"/>
      <c r="AEF85" s="97"/>
      <c r="AEG85" s="97"/>
      <c r="AEH85" s="97"/>
      <c r="AEI85" s="145"/>
      <c r="AEJ85" s="61"/>
      <c r="AEK85" s="108"/>
      <c r="AEL85" s="63"/>
      <c r="AEM85" s="103"/>
      <c r="AEN85" s="197"/>
      <c r="AEO85" s="197"/>
      <c r="AEP85" s="97"/>
      <c r="AEQ85" s="79"/>
      <c r="AER85" s="79"/>
      <c r="AES85" s="210"/>
      <c r="AET85" s="96"/>
      <c r="AEU85" s="194"/>
      <c r="AEV85" s="80"/>
      <c r="AEW85" s="80"/>
      <c r="AEX85" s="194"/>
      <c r="AEY85" s="62"/>
      <c r="AEZ85" s="107"/>
      <c r="AFA85" s="97"/>
      <c r="AFB85" s="97"/>
      <c r="AFC85" s="97"/>
      <c r="AFD85" s="104"/>
      <c r="AFE85" s="97"/>
      <c r="AFF85" s="97"/>
      <c r="AFG85" s="97"/>
      <c r="AFH85" s="145"/>
      <c r="AFI85" s="61"/>
      <c r="AFJ85" s="108"/>
      <c r="AFK85" s="63"/>
      <c r="AFL85" s="103"/>
      <c r="AFM85" s="197"/>
      <c r="AFN85" s="197"/>
      <c r="AFO85" s="97"/>
      <c r="AFP85" s="79"/>
      <c r="AFQ85" s="79"/>
      <c r="AFR85" s="210"/>
      <c r="AFS85" s="96"/>
      <c r="AFT85" s="194"/>
      <c r="AFU85" s="80"/>
      <c r="AFV85" s="80"/>
      <c r="AFW85" s="194"/>
      <c r="AFX85" s="62"/>
      <c r="AFY85" s="107"/>
      <c r="AFZ85" s="97"/>
      <c r="AGA85" s="97"/>
      <c r="AGB85" s="97"/>
      <c r="AGC85" s="104"/>
      <c r="AGD85" s="97"/>
      <c r="AGE85" s="97"/>
      <c r="AGF85" s="97"/>
      <c r="AGG85" s="145"/>
      <c r="AGH85" s="61"/>
      <c r="AGI85" s="108"/>
      <c r="AGJ85" s="63"/>
      <c r="AGK85" s="103"/>
      <c r="AGL85" s="197"/>
      <c r="AGM85" s="197"/>
      <c r="AGN85" s="97"/>
      <c r="AGO85" s="79"/>
      <c r="AGP85" s="79"/>
      <c r="AGQ85" s="210"/>
      <c r="AGR85" s="96"/>
      <c r="AGS85" s="194"/>
      <c r="AGT85" s="80"/>
      <c r="AGU85" s="80"/>
      <c r="AGV85" s="194"/>
      <c r="AGW85" s="62"/>
      <c r="AGX85" s="107"/>
      <c r="AGY85" s="97"/>
      <c r="AGZ85" s="97"/>
      <c r="AHA85" s="97"/>
      <c r="AHB85" s="104"/>
      <c r="AHC85" s="97"/>
      <c r="AHD85" s="97"/>
      <c r="AHE85" s="97"/>
      <c r="AHF85" s="145"/>
      <c r="AHG85" s="61"/>
      <c r="AHH85" s="108"/>
      <c r="AHI85" s="63"/>
      <c r="AHJ85" s="103"/>
      <c r="AHK85" s="197"/>
      <c r="AHL85" s="197"/>
      <c r="AHM85" s="97"/>
      <c r="AHN85" s="79"/>
      <c r="AHO85" s="79"/>
      <c r="AHP85" s="210"/>
      <c r="AHQ85" s="96"/>
      <c r="AHR85" s="194"/>
      <c r="AHS85" s="80"/>
      <c r="AHT85" s="80"/>
      <c r="AHU85" s="194"/>
      <c r="AHV85" s="62"/>
      <c r="AHW85" s="107"/>
      <c r="AHX85" s="97"/>
      <c r="AHY85" s="97"/>
      <c r="AHZ85" s="97"/>
      <c r="AIA85" s="104"/>
      <c r="AIB85" s="97"/>
      <c r="AIC85" s="97"/>
      <c r="AID85" s="97"/>
      <c r="AIE85" s="145"/>
      <c r="AIF85" s="61"/>
      <c r="AIG85" s="108"/>
      <c r="AIH85" s="63"/>
      <c r="AII85" s="103"/>
      <c r="AIJ85" s="197"/>
      <c r="AIK85" s="197"/>
      <c r="AIL85" s="97"/>
      <c r="AIM85" s="79"/>
      <c r="AIN85" s="79"/>
      <c r="AIO85" s="210"/>
      <c r="AIP85" s="96"/>
      <c r="AIQ85" s="194"/>
      <c r="AIR85" s="80"/>
      <c r="AIS85" s="80"/>
      <c r="AIT85" s="194"/>
      <c r="AIU85" s="62"/>
      <c r="AIV85" s="107"/>
      <c r="AIW85" s="97"/>
      <c r="AIX85" s="97"/>
      <c r="AIY85" s="97"/>
      <c r="AIZ85" s="104"/>
      <c r="AJA85" s="97"/>
      <c r="AJB85" s="97"/>
      <c r="AJC85" s="97"/>
      <c r="AJD85" s="145"/>
      <c r="AJE85" s="61"/>
      <c r="AJF85" s="108"/>
      <c r="AJG85" s="63"/>
      <c r="AJH85" s="103"/>
      <c r="AJI85" s="197"/>
      <c r="AJJ85" s="197"/>
      <c r="AJK85" s="97"/>
      <c r="AJL85" s="79"/>
      <c r="AJM85" s="79"/>
      <c r="AJN85" s="210"/>
      <c r="AJO85" s="96"/>
      <c r="AJP85" s="194"/>
      <c r="AJQ85" s="80"/>
      <c r="AJR85" s="80"/>
      <c r="AJS85" s="194"/>
      <c r="AJT85" s="62"/>
      <c r="AJU85" s="107"/>
      <c r="AJV85" s="97"/>
      <c r="AJW85" s="97"/>
      <c r="AJX85" s="97"/>
      <c r="AJY85" s="104"/>
      <c r="AJZ85" s="97"/>
      <c r="AKA85" s="97"/>
      <c r="AKB85" s="97"/>
      <c r="AKC85" s="145"/>
      <c r="AKD85" s="61"/>
      <c r="AKE85" s="108"/>
      <c r="AKF85" s="63"/>
      <c r="AKG85" s="103"/>
      <c r="AKH85" s="197"/>
      <c r="AKI85" s="197"/>
      <c r="AKJ85" s="97"/>
      <c r="AKK85" s="79"/>
      <c r="AKL85" s="79"/>
      <c r="AKM85" s="210"/>
      <c r="AKN85" s="96"/>
      <c r="AKO85" s="194"/>
      <c r="AKP85" s="80"/>
      <c r="AKQ85" s="80"/>
      <c r="AKR85" s="194"/>
      <c r="AKS85" s="62"/>
      <c r="AKT85" s="107"/>
      <c r="AKU85" s="97"/>
      <c r="AKV85" s="97"/>
      <c r="AKW85" s="97"/>
      <c r="AKX85" s="104"/>
      <c r="AKY85" s="97"/>
      <c r="AKZ85" s="97"/>
      <c r="ALA85" s="97"/>
      <c r="ALB85" s="145"/>
      <c r="ALC85" s="61"/>
      <c r="ALD85" s="108"/>
      <c r="ALE85" s="63"/>
      <c r="ALF85" s="103"/>
      <c r="ALG85" s="197"/>
      <c r="ALH85" s="197"/>
      <c r="ALI85" s="97"/>
      <c r="ALJ85" s="79"/>
      <c r="ALK85" s="79"/>
      <c r="ALL85" s="210"/>
      <c r="ALM85" s="96"/>
      <c r="ALN85" s="194"/>
      <c r="ALO85" s="80"/>
      <c r="ALP85" s="80"/>
      <c r="ALQ85" s="194"/>
      <c r="ALR85" s="62"/>
      <c r="ALS85" s="107"/>
      <c r="ALT85" s="97"/>
      <c r="ALU85" s="97"/>
      <c r="ALV85" s="97"/>
      <c r="ALW85" s="104"/>
      <c r="ALX85" s="97"/>
      <c r="ALY85" s="97"/>
      <c r="ALZ85" s="97"/>
      <c r="AMA85" s="145"/>
      <c r="AMB85" s="61"/>
      <c r="AMC85" s="108"/>
      <c r="AMD85" s="63"/>
      <c r="AME85" s="103"/>
      <c r="AMF85" s="197"/>
      <c r="AMG85" s="197"/>
      <c r="AMH85" s="97"/>
      <c r="AMI85" s="79"/>
      <c r="AMJ85" s="79"/>
      <c r="AMK85" s="210"/>
      <c r="AML85" s="96"/>
      <c r="AMM85" s="194"/>
      <c r="AMN85" s="80"/>
      <c r="AMO85" s="80"/>
      <c r="AMP85" s="194"/>
      <c r="AMQ85" s="62"/>
      <c r="AMR85" s="107"/>
      <c r="AMS85" s="97"/>
      <c r="AMT85" s="97"/>
      <c r="AMU85" s="97"/>
      <c r="AMV85" s="104"/>
      <c r="AMW85" s="97"/>
      <c r="AMX85" s="97"/>
      <c r="AMY85" s="97"/>
      <c r="AMZ85" s="145"/>
      <c r="ANA85" s="61"/>
      <c r="ANB85" s="108"/>
      <c r="ANC85" s="63"/>
      <c r="AND85" s="103"/>
      <c r="ANE85" s="197"/>
      <c r="ANF85" s="197"/>
      <c r="ANG85" s="97"/>
      <c r="ANH85" s="79"/>
      <c r="ANI85" s="79"/>
      <c r="ANJ85" s="210"/>
      <c r="ANK85" s="96"/>
      <c r="ANL85" s="194"/>
      <c r="ANM85" s="80"/>
      <c r="ANN85" s="80"/>
      <c r="ANO85" s="194"/>
      <c r="ANP85" s="62"/>
      <c r="ANQ85" s="107"/>
      <c r="ANR85" s="97"/>
      <c r="ANS85" s="97"/>
      <c r="ANT85" s="97"/>
      <c r="ANU85" s="104"/>
      <c r="ANV85" s="97"/>
      <c r="ANW85" s="97"/>
      <c r="ANX85" s="97"/>
      <c r="ANY85" s="145"/>
      <c r="ANZ85" s="61"/>
      <c r="AOA85" s="108"/>
      <c r="AOB85" s="63"/>
      <c r="AOC85" s="103"/>
      <c r="AOD85" s="197"/>
      <c r="AOE85" s="197"/>
      <c r="AOF85" s="97"/>
      <c r="AOG85" s="79"/>
      <c r="AOH85" s="79"/>
      <c r="AOI85" s="210"/>
      <c r="AOJ85" s="96"/>
      <c r="AOK85" s="194"/>
      <c r="AOL85" s="80"/>
      <c r="AOM85" s="80"/>
      <c r="AON85" s="194"/>
      <c r="AOO85" s="62"/>
      <c r="AOP85" s="107"/>
      <c r="AOQ85" s="97"/>
      <c r="AOR85" s="97"/>
      <c r="AOS85" s="97"/>
      <c r="AOT85" s="104"/>
      <c r="AOU85" s="97"/>
      <c r="AOV85" s="97"/>
      <c r="AOW85" s="97"/>
      <c r="AOX85" s="145"/>
      <c r="AOY85" s="61"/>
      <c r="AOZ85" s="108"/>
      <c r="APA85" s="63"/>
      <c r="APB85" s="103"/>
      <c r="APC85" s="197"/>
      <c r="APD85" s="197"/>
      <c r="APE85" s="97"/>
      <c r="APF85" s="79"/>
      <c r="APG85" s="79"/>
      <c r="APH85" s="210"/>
      <c r="API85" s="96"/>
      <c r="APJ85" s="194"/>
      <c r="APK85" s="80"/>
      <c r="APL85" s="80"/>
      <c r="APM85" s="194"/>
      <c r="APN85" s="62"/>
      <c r="APO85" s="107"/>
      <c r="APP85" s="97"/>
      <c r="APQ85" s="97"/>
      <c r="APR85" s="97"/>
      <c r="APS85" s="104"/>
      <c r="APT85" s="97"/>
      <c r="APU85" s="97"/>
      <c r="APV85" s="97"/>
      <c r="APW85" s="145"/>
      <c r="APX85" s="61"/>
      <c r="APY85" s="108"/>
      <c r="APZ85" s="63"/>
      <c r="AQA85" s="103"/>
      <c r="AQB85" s="197"/>
      <c r="AQC85" s="197"/>
      <c r="AQD85" s="97"/>
      <c r="AQE85" s="79"/>
      <c r="AQF85" s="79"/>
      <c r="AQG85" s="210"/>
      <c r="AQH85" s="96"/>
      <c r="AQI85" s="194"/>
      <c r="AQJ85" s="80"/>
      <c r="AQK85" s="80"/>
      <c r="AQL85" s="194"/>
      <c r="AQM85" s="62"/>
      <c r="AQN85" s="107"/>
      <c r="AQO85" s="97"/>
      <c r="AQP85" s="97"/>
      <c r="AQQ85" s="97"/>
      <c r="AQR85" s="104"/>
      <c r="AQS85" s="97"/>
      <c r="AQT85" s="97"/>
      <c r="AQU85" s="97"/>
      <c r="AQV85" s="145"/>
      <c r="AQW85" s="61"/>
      <c r="AQX85" s="108"/>
      <c r="AQY85" s="63"/>
      <c r="AQZ85" s="103"/>
      <c r="ARA85" s="197"/>
      <c r="ARB85" s="197"/>
      <c r="ARC85" s="97"/>
      <c r="ARD85" s="79"/>
      <c r="ARE85" s="79"/>
      <c r="ARF85" s="210"/>
      <c r="ARG85" s="96"/>
      <c r="ARH85" s="194"/>
      <c r="ARI85" s="80"/>
      <c r="ARJ85" s="80"/>
      <c r="ARK85" s="194"/>
      <c r="ARL85" s="62"/>
      <c r="ARM85" s="107"/>
      <c r="ARN85" s="97"/>
      <c r="ARO85" s="97"/>
      <c r="ARP85" s="97"/>
      <c r="ARQ85" s="104"/>
      <c r="ARR85" s="97"/>
      <c r="ARS85" s="97"/>
      <c r="ART85" s="97"/>
      <c r="ARU85" s="145"/>
      <c r="ARV85" s="61"/>
      <c r="ARW85" s="108"/>
      <c r="ARX85" s="63"/>
      <c r="ARY85" s="103"/>
      <c r="ARZ85" s="197"/>
      <c r="ASA85" s="197"/>
      <c r="ASB85" s="97"/>
      <c r="ASC85" s="79"/>
      <c r="ASD85" s="79"/>
      <c r="ASE85" s="210"/>
      <c r="ASF85" s="96"/>
      <c r="ASG85" s="194"/>
      <c r="ASH85" s="80"/>
      <c r="ASI85" s="80"/>
      <c r="ASJ85" s="194"/>
      <c r="ASK85" s="62"/>
      <c r="ASL85" s="107"/>
      <c r="ASM85" s="97"/>
      <c r="ASN85" s="97"/>
      <c r="ASO85" s="97"/>
      <c r="ASP85" s="104"/>
      <c r="ASQ85" s="97"/>
      <c r="ASR85" s="97"/>
      <c r="ASS85" s="97"/>
      <c r="AST85" s="145"/>
      <c r="ASU85" s="61"/>
      <c r="ASV85" s="108"/>
      <c r="ASW85" s="63"/>
      <c r="ASX85" s="103"/>
      <c r="ASY85" s="197"/>
      <c r="ASZ85" s="197"/>
      <c r="ATA85" s="97"/>
      <c r="ATB85" s="79"/>
      <c r="ATC85" s="79"/>
      <c r="ATD85" s="210"/>
      <c r="ATE85" s="96"/>
      <c r="ATF85" s="194"/>
      <c r="ATG85" s="80"/>
      <c r="ATH85" s="80"/>
      <c r="ATI85" s="194"/>
      <c r="ATJ85" s="62"/>
      <c r="ATK85" s="107"/>
      <c r="ATL85" s="97"/>
      <c r="ATM85" s="97"/>
      <c r="ATN85" s="97"/>
      <c r="ATO85" s="104"/>
      <c r="ATP85" s="97"/>
      <c r="ATQ85" s="97"/>
      <c r="ATR85" s="97"/>
      <c r="ATS85" s="145"/>
      <c r="ATT85" s="61"/>
      <c r="ATU85" s="108"/>
      <c r="ATV85" s="63"/>
      <c r="ATW85" s="103"/>
      <c r="ATX85" s="197"/>
      <c r="ATY85" s="197"/>
      <c r="ATZ85" s="97"/>
      <c r="AUA85" s="79"/>
      <c r="AUB85" s="79"/>
      <c r="AUC85" s="210"/>
      <c r="AUD85" s="96"/>
      <c r="AUE85" s="194"/>
      <c r="AUF85" s="80"/>
      <c r="AUG85" s="80"/>
      <c r="AUH85" s="194"/>
      <c r="AUI85" s="62"/>
      <c r="AUJ85" s="107"/>
      <c r="AUK85" s="97"/>
      <c r="AUL85" s="97"/>
      <c r="AUM85" s="97"/>
      <c r="AUN85" s="104"/>
      <c r="AUO85" s="97"/>
      <c r="AUP85" s="97"/>
      <c r="AUQ85" s="97"/>
      <c r="AUR85" s="145"/>
      <c r="AUS85" s="61"/>
      <c r="AUT85" s="108"/>
      <c r="AUU85" s="63"/>
      <c r="AUV85" s="103"/>
      <c r="AUW85" s="197"/>
      <c r="AUX85" s="197"/>
      <c r="AUY85" s="97"/>
      <c r="AUZ85" s="79"/>
      <c r="AVA85" s="79"/>
      <c r="AVB85" s="210"/>
      <c r="AVC85" s="96"/>
      <c r="AVD85" s="194"/>
      <c r="AVE85" s="80"/>
      <c r="AVF85" s="80"/>
      <c r="AVG85" s="194"/>
      <c r="AVH85" s="62"/>
      <c r="AVI85" s="107"/>
      <c r="AVJ85" s="97"/>
      <c r="AVK85" s="97"/>
      <c r="AVL85" s="97"/>
      <c r="AVM85" s="104"/>
      <c r="AVN85" s="97"/>
      <c r="AVO85" s="97"/>
      <c r="AVP85" s="97"/>
      <c r="AVQ85" s="145"/>
      <c r="AVR85" s="61"/>
      <c r="AVS85" s="108"/>
      <c r="AVT85" s="63"/>
      <c r="AVU85" s="103"/>
      <c r="AVV85" s="197"/>
      <c r="AVW85" s="197"/>
      <c r="AVX85" s="97"/>
      <c r="AVY85" s="79"/>
      <c r="AVZ85" s="79"/>
      <c r="AWA85" s="210"/>
      <c r="AWB85" s="96"/>
      <c r="AWC85" s="194"/>
      <c r="AWD85" s="80"/>
      <c r="AWE85" s="80"/>
      <c r="AWF85" s="194"/>
      <c r="AWG85" s="62"/>
      <c r="AWH85" s="107"/>
      <c r="AWI85" s="97"/>
      <c r="AWJ85" s="97"/>
      <c r="AWK85" s="97"/>
      <c r="AWL85" s="104"/>
      <c r="AWM85" s="97"/>
      <c r="AWN85" s="97"/>
      <c r="AWO85" s="97"/>
      <c r="AWP85" s="145"/>
      <c r="AWQ85" s="61"/>
      <c r="AWR85" s="108"/>
      <c r="AWS85" s="63"/>
      <c r="AWT85" s="103"/>
      <c r="AWU85" s="197"/>
      <c r="AWV85" s="197"/>
      <c r="AWW85" s="97"/>
      <c r="AWX85" s="79"/>
      <c r="AWY85" s="79"/>
      <c r="AWZ85" s="210"/>
      <c r="AXA85" s="96"/>
      <c r="AXB85" s="194"/>
      <c r="AXC85" s="80"/>
      <c r="AXD85" s="80"/>
      <c r="AXE85" s="194"/>
      <c r="AXF85" s="62"/>
      <c r="AXG85" s="107"/>
      <c r="AXH85" s="97"/>
      <c r="AXI85" s="97"/>
      <c r="AXJ85" s="97"/>
      <c r="AXK85" s="104"/>
      <c r="AXL85" s="97"/>
      <c r="AXM85" s="97"/>
      <c r="AXN85" s="97"/>
      <c r="AXO85" s="145"/>
      <c r="AXP85" s="61"/>
      <c r="AXQ85" s="108"/>
      <c r="AXR85" s="63"/>
      <c r="AXS85" s="103"/>
      <c r="AXT85" s="197"/>
      <c r="AXU85" s="197"/>
      <c r="AXV85" s="97"/>
      <c r="AXW85" s="79"/>
      <c r="AXX85" s="79"/>
      <c r="AXY85" s="210"/>
      <c r="AXZ85" s="96"/>
      <c r="AYA85" s="194"/>
      <c r="AYB85" s="80"/>
      <c r="AYC85" s="80"/>
      <c r="AYD85" s="194"/>
      <c r="AYE85" s="62"/>
      <c r="AYF85" s="107"/>
      <c r="AYG85" s="97"/>
      <c r="AYH85" s="97"/>
      <c r="AYI85" s="97"/>
      <c r="AYJ85" s="104"/>
      <c r="AYK85" s="97"/>
      <c r="AYL85" s="97"/>
      <c r="AYM85" s="97"/>
      <c r="AYN85" s="145"/>
      <c r="AYO85" s="61"/>
      <c r="AYP85" s="108"/>
      <c r="AYQ85" s="63"/>
      <c r="AYR85" s="103"/>
      <c r="AYS85" s="197"/>
      <c r="AYT85" s="197"/>
      <c r="AYU85" s="97"/>
      <c r="AYV85" s="79"/>
      <c r="AYW85" s="79"/>
      <c r="AYX85" s="210"/>
      <c r="AYY85" s="96"/>
      <c r="AYZ85" s="194"/>
      <c r="AZA85" s="80"/>
      <c r="AZB85" s="80"/>
      <c r="AZC85" s="194"/>
      <c r="AZD85" s="62"/>
      <c r="AZE85" s="107"/>
      <c r="AZF85" s="97"/>
      <c r="AZG85" s="97"/>
      <c r="AZH85" s="97"/>
      <c r="AZI85" s="104"/>
      <c r="AZJ85" s="97"/>
      <c r="AZK85" s="97"/>
      <c r="AZL85" s="97"/>
      <c r="AZM85" s="145"/>
      <c r="AZN85" s="61"/>
      <c r="AZO85" s="108"/>
      <c r="AZP85" s="63"/>
      <c r="AZQ85" s="103"/>
      <c r="AZR85" s="197"/>
      <c r="AZS85" s="197"/>
      <c r="AZT85" s="97"/>
      <c r="AZU85" s="79"/>
      <c r="AZV85" s="79"/>
      <c r="AZW85" s="210"/>
      <c r="AZX85" s="96"/>
      <c r="AZY85" s="194"/>
      <c r="AZZ85" s="80"/>
      <c r="BAA85" s="80"/>
      <c r="BAB85" s="194"/>
      <c r="BAC85" s="62"/>
      <c r="BAD85" s="107"/>
      <c r="BAE85" s="97"/>
      <c r="BAF85" s="97"/>
      <c r="BAG85" s="97"/>
      <c r="BAH85" s="104"/>
      <c r="BAI85" s="97"/>
      <c r="BAJ85" s="97"/>
      <c r="BAK85" s="97"/>
      <c r="BAL85" s="145"/>
      <c r="BAM85" s="61"/>
      <c r="BAN85" s="108"/>
      <c r="BAO85" s="63"/>
      <c r="BAP85" s="103"/>
      <c r="BAQ85" s="197"/>
      <c r="BAR85" s="197"/>
      <c r="BAS85" s="97"/>
      <c r="BAT85" s="79"/>
      <c r="BAU85" s="79"/>
      <c r="BAV85" s="210"/>
      <c r="BAW85" s="96"/>
      <c r="BAX85" s="194"/>
      <c r="BAY85" s="80"/>
      <c r="BAZ85" s="80"/>
      <c r="BBA85" s="194"/>
      <c r="BBB85" s="62"/>
      <c r="BBC85" s="107"/>
      <c r="BBD85" s="97"/>
      <c r="BBE85" s="97"/>
      <c r="BBF85" s="97"/>
      <c r="BBG85" s="104"/>
      <c r="BBH85" s="97"/>
      <c r="BBI85" s="97"/>
      <c r="BBJ85" s="97"/>
      <c r="BBK85" s="145"/>
      <c r="BBL85" s="61"/>
      <c r="BBM85" s="108"/>
      <c r="BBN85" s="63"/>
      <c r="BBO85" s="103"/>
      <c r="BBP85" s="197"/>
      <c r="BBQ85" s="197"/>
      <c r="BBR85" s="97"/>
      <c r="BBS85" s="79"/>
      <c r="BBT85" s="79"/>
      <c r="BBU85" s="210"/>
      <c r="BBV85" s="96"/>
      <c r="BBW85" s="194"/>
      <c r="BBX85" s="80"/>
      <c r="BBY85" s="80"/>
      <c r="BBZ85" s="194"/>
      <c r="BCA85" s="62"/>
      <c r="BCB85" s="107"/>
      <c r="BCC85" s="97"/>
      <c r="BCD85" s="97"/>
      <c r="BCE85" s="97"/>
      <c r="BCF85" s="104"/>
      <c r="BCG85" s="97"/>
      <c r="BCH85" s="97"/>
      <c r="BCI85" s="97"/>
      <c r="BCJ85" s="145"/>
      <c r="BCK85" s="61"/>
      <c r="BCL85" s="108"/>
      <c r="BCM85" s="63"/>
      <c r="BCN85" s="103"/>
      <c r="BCO85" s="197"/>
      <c r="BCP85" s="197"/>
      <c r="BCQ85" s="97"/>
      <c r="BCR85" s="79"/>
      <c r="BCS85" s="79"/>
      <c r="BCT85" s="210"/>
      <c r="BCU85" s="96"/>
      <c r="BCV85" s="194"/>
      <c r="BCW85" s="80"/>
      <c r="BCX85" s="80"/>
      <c r="BCY85" s="194"/>
      <c r="BCZ85" s="62"/>
      <c r="BDA85" s="107"/>
      <c r="BDB85" s="97"/>
      <c r="BDC85" s="97"/>
      <c r="BDD85" s="97"/>
      <c r="BDE85" s="104"/>
      <c r="BDF85" s="97"/>
      <c r="BDG85" s="97"/>
      <c r="BDH85" s="97"/>
      <c r="BDI85" s="145"/>
      <c r="BDJ85" s="61"/>
      <c r="BDK85" s="108"/>
      <c r="BDL85" s="63"/>
      <c r="BDM85" s="103"/>
      <c r="BDN85" s="197"/>
      <c r="BDO85" s="197"/>
      <c r="BDP85" s="97"/>
      <c r="BDQ85" s="79"/>
      <c r="BDR85" s="79"/>
      <c r="BDS85" s="210"/>
      <c r="BDT85" s="96"/>
      <c r="BDU85" s="194"/>
      <c r="BDV85" s="80"/>
      <c r="BDW85" s="80"/>
      <c r="BDX85" s="194"/>
      <c r="BDY85" s="62"/>
      <c r="BDZ85" s="107"/>
      <c r="BEA85" s="97"/>
      <c r="BEB85" s="97"/>
      <c r="BEC85" s="97"/>
      <c r="BED85" s="104"/>
      <c r="BEE85" s="97"/>
      <c r="BEF85" s="97"/>
      <c r="BEG85" s="97"/>
      <c r="BEH85" s="145"/>
      <c r="BEI85" s="61"/>
      <c r="BEJ85" s="108"/>
      <c r="BEK85" s="63"/>
      <c r="BEL85" s="103"/>
      <c r="BEM85" s="197"/>
      <c r="BEN85" s="197"/>
      <c r="BEO85" s="97"/>
      <c r="BEP85" s="79"/>
      <c r="BEQ85" s="79"/>
      <c r="BER85" s="210"/>
      <c r="BES85" s="96"/>
      <c r="BET85" s="194"/>
      <c r="BEU85" s="80"/>
      <c r="BEV85" s="80"/>
      <c r="BEW85" s="194"/>
      <c r="BEX85" s="62"/>
      <c r="BEY85" s="107"/>
      <c r="BEZ85" s="97"/>
      <c r="BFA85" s="97"/>
      <c r="BFB85" s="97"/>
      <c r="BFC85" s="104"/>
      <c r="BFD85" s="97"/>
      <c r="BFE85" s="97"/>
      <c r="BFF85" s="97"/>
      <c r="BFG85" s="145"/>
      <c r="BFH85" s="61"/>
      <c r="BFI85" s="108"/>
      <c r="BFJ85" s="63"/>
      <c r="BFK85" s="103"/>
      <c r="BFL85" s="197"/>
      <c r="BFM85" s="197"/>
      <c r="BFN85" s="97"/>
      <c r="BFO85" s="79"/>
      <c r="BFP85" s="79"/>
      <c r="BFQ85" s="210"/>
      <c r="BFR85" s="96"/>
      <c r="BFS85" s="194"/>
      <c r="BFT85" s="80"/>
      <c r="BFU85" s="80"/>
      <c r="BFV85" s="194"/>
      <c r="BFW85" s="62"/>
      <c r="BFX85" s="107"/>
      <c r="BFY85" s="97"/>
      <c r="BFZ85" s="97"/>
      <c r="BGA85" s="97"/>
      <c r="BGB85" s="104"/>
      <c r="BGC85" s="97"/>
      <c r="BGD85" s="97"/>
      <c r="BGE85" s="97"/>
      <c r="BGF85" s="145"/>
      <c r="BGG85" s="61"/>
      <c r="BGH85" s="108"/>
      <c r="BGI85" s="63"/>
      <c r="BGJ85" s="103"/>
      <c r="BGK85" s="197"/>
      <c r="BGL85" s="197"/>
      <c r="BGM85" s="97"/>
      <c r="BGN85" s="79"/>
      <c r="BGO85" s="79"/>
      <c r="BGP85" s="210"/>
      <c r="BGQ85" s="96"/>
      <c r="BGR85" s="194"/>
      <c r="BGS85" s="80"/>
      <c r="BGT85" s="80"/>
      <c r="BGU85" s="194"/>
      <c r="BGV85" s="62"/>
      <c r="BGW85" s="107"/>
      <c r="BGX85" s="97"/>
      <c r="BGY85" s="97"/>
      <c r="BGZ85" s="97"/>
      <c r="BHA85" s="104"/>
      <c r="BHB85" s="97"/>
      <c r="BHC85" s="97"/>
      <c r="BHD85" s="97"/>
      <c r="BHE85" s="145"/>
      <c r="BHF85" s="61"/>
      <c r="BHG85" s="108"/>
      <c r="BHH85" s="63"/>
      <c r="BHI85" s="103"/>
      <c r="BHJ85" s="197"/>
      <c r="BHK85" s="197"/>
      <c r="BHL85" s="97"/>
      <c r="BHM85" s="79"/>
      <c r="BHN85" s="79"/>
      <c r="BHO85" s="210"/>
      <c r="BHP85" s="96"/>
      <c r="BHQ85" s="194"/>
      <c r="BHR85" s="80"/>
      <c r="BHS85" s="80"/>
      <c r="BHT85" s="194"/>
      <c r="BHU85" s="62"/>
      <c r="BHV85" s="107"/>
      <c r="BHW85" s="97"/>
      <c r="BHX85" s="97"/>
      <c r="BHY85" s="97"/>
      <c r="BHZ85" s="104"/>
      <c r="BIA85" s="97"/>
      <c r="BIB85" s="97"/>
      <c r="BIC85" s="97"/>
      <c r="BID85" s="145"/>
      <c r="BIE85" s="61"/>
      <c r="BIF85" s="108"/>
      <c r="BIG85" s="63"/>
      <c r="BIH85" s="103"/>
      <c r="BII85" s="197"/>
      <c r="BIJ85" s="197"/>
      <c r="BIK85" s="97"/>
      <c r="BIL85" s="79"/>
      <c r="BIM85" s="79"/>
      <c r="BIN85" s="210"/>
      <c r="BIO85" s="96"/>
      <c r="BIP85" s="194"/>
      <c r="BIQ85" s="80"/>
      <c r="BIR85" s="80"/>
      <c r="BIS85" s="194"/>
      <c r="BIT85" s="62"/>
      <c r="BIU85" s="107"/>
      <c r="BIV85" s="97"/>
      <c r="BIW85" s="97"/>
      <c r="BIX85" s="97"/>
      <c r="BIY85" s="104"/>
      <c r="BIZ85" s="97"/>
      <c r="BJA85" s="97"/>
      <c r="BJB85" s="97"/>
      <c r="BJC85" s="145"/>
      <c r="BJD85" s="61"/>
      <c r="BJE85" s="108"/>
      <c r="BJF85" s="63"/>
      <c r="BJG85" s="103"/>
      <c r="BJH85" s="197"/>
      <c r="BJI85" s="197"/>
      <c r="BJJ85" s="97"/>
      <c r="BJK85" s="79"/>
      <c r="BJL85" s="79"/>
      <c r="BJM85" s="210"/>
      <c r="BJN85" s="96"/>
      <c r="BJO85" s="194"/>
      <c r="BJP85" s="80"/>
      <c r="BJQ85" s="80"/>
      <c r="BJR85" s="194"/>
      <c r="BJS85" s="62"/>
      <c r="BJT85" s="107"/>
      <c r="BJU85" s="97"/>
      <c r="BJV85" s="97"/>
      <c r="BJW85" s="97"/>
      <c r="BJX85" s="104"/>
      <c r="BJY85" s="97"/>
      <c r="BJZ85" s="97"/>
      <c r="BKA85" s="97"/>
      <c r="BKB85" s="145"/>
      <c r="BKC85" s="61"/>
      <c r="BKD85" s="108"/>
      <c r="BKE85" s="63"/>
      <c r="BKF85" s="103"/>
      <c r="BKG85" s="197"/>
      <c r="BKH85" s="197"/>
      <c r="BKI85" s="97"/>
      <c r="BKJ85" s="79"/>
      <c r="BKK85" s="79"/>
      <c r="BKL85" s="210"/>
      <c r="BKM85" s="96"/>
      <c r="BKN85" s="194"/>
      <c r="BKO85" s="80"/>
      <c r="BKP85" s="80"/>
      <c r="BKQ85" s="194"/>
      <c r="BKR85" s="62"/>
      <c r="BKS85" s="107"/>
      <c r="BKT85" s="97"/>
      <c r="BKU85" s="97"/>
      <c r="BKV85" s="97"/>
      <c r="BKW85" s="104"/>
      <c r="BKX85" s="97"/>
      <c r="BKY85" s="97"/>
      <c r="BKZ85" s="97"/>
      <c r="BLA85" s="145"/>
      <c r="BLB85" s="61"/>
      <c r="BLC85" s="108"/>
      <c r="BLD85" s="63"/>
      <c r="BLE85" s="103"/>
      <c r="BLF85" s="197"/>
      <c r="BLG85" s="197"/>
      <c r="BLH85" s="97"/>
      <c r="BLI85" s="79"/>
      <c r="BLJ85" s="79"/>
      <c r="BLK85" s="210"/>
      <c r="BLL85" s="96"/>
      <c r="BLM85" s="194"/>
      <c r="BLN85" s="80"/>
      <c r="BLO85" s="80"/>
      <c r="BLP85" s="194"/>
      <c r="BLQ85" s="62"/>
      <c r="BLR85" s="107"/>
      <c r="BLS85" s="97"/>
      <c r="BLT85" s="97"/>
      <c r="BLU85" s="97"/>
      <c r="BLV85" s="104"/>
      <c r="BLW85" s="97"/>
      <c r="BLX85" s="97"/>
      <c r="BLY85" s="97"/>
      <c r="BLZ85" s="145"/>
      <c r="BMA85" s="61"/>
      <c r="BMB85" s="108"/>
      <c r="BMC85" s="63"/>
      <c r="BMD85" s="103"/>
      <c r="BME85" s="197"/>
      <c r="BMF85" s="197"/>
      <c r="BMG85" s="97"/>
      <c r="BMH85" s="79"/>
      <c r="BMI85" s="79"/>
      <c r="BMJ85" s="210"/>
      <c r="BMK85" s="96"/>
      <c r="BML85" s="194"/>
      <c r="BMM85" s="80"/>
      <c r="BMN85" s="80"/>
      <c r="BMO85" s="194"/>
      <c r="BMP85" s="62"/>
      <c r="BMQ85" s="107"/>
      <c r="BMR85" s="97"/>
      <c r="BMS85" s="97"/>
      <c r="BMT85" s="97"/>
      <c r="BMU85" s="104"/>
      <c r="BMV85" s="97"/>
      <c r="BMW85" s="97"/>
      <c r="BMX85" s="97"/>
      <c r="BMY85" s="145"/>
      <c r="BMZ85" s="61"/>
      <c r="BNA85" s="108"/>
      <c r="BNB85" s="63"/>
      <c r="BNC85" s="103"/>
      <c r="BND85" s="197"/>
      <c r="BNE85" s="197"/>
      <c r="BNF85" s="97"/>
      <c r="BNG85" s="79"/>
      <c r="BNH85" s="79"/>
      <c r="BNI85" s="210"/>
      <c r="BNJ85" s="96"/>
      <c r="BNK85" s="194"/>
      <c r="BNL85" s="80"/>
      <c r="BNM85" s="80"/>
      <c r="BNN85" s="194"/>
      <c r="BNO85" s="62"/>
      <c r="BNP85" s="107"/>
      <c r="BNQ85" s="97"/>
      <c r="BNR85" s="97"/>
      <c r="BNS85" s="97"/>
      <c r="BNT85" s="104"/>
      <c r="BNU85" s="97"/>
      <c r="BNV85" s="97"/>
      <c r="BNW85" s="97"/>
      <c r="BNX85" s="145"/>
      <c r="BNY85" s="61"/>
      <c r="BNZ85" s="108"/>
      <c r="BOA85" s="63"/>
      <c r="BOB85" s="103"/>
      <c r="BOC85" s="197"/>
      <c r="BOD85" s="197"/>
      <c r="BOE85" s="97"/>
      <c r="BOF85" s="79"/>
      <c r="BOG85" s="79"/>
      <c r="BOH85" s="210"/>
      <c r="BOI85" s="96"/>
      <c r="BOJ85" s="194"/>
      <c r="BOK85" s="80"/>
      <c r="BOL85" s="80"/>
      <c r="BOM85" s="194"/>
      <c r="BON85" s="62"/>
      <c r="BOO85" s="107"/>
      <c r="BOP85" s="97"/>
      <c r="BOQ85" s="97"/>
      <c r="BOR85" s="97"/>
      <c r="BOS85" s="104"/>
      <c r="BOT85" s="97"/>
      <c r="BOU85" s="97"/>
      <c r="BOV85" s="97"/>
      <c r="BOW85" s="145"/>
      <c r="BOX85" s="61"/>
      <c r="BOY85" s="108"/>
      <c r="BOZ85" s="63"/>
      <c r="BPA85" s="103"/>
      <c r="BPB85" s="197"/>
      <c r="BPC85" s="197"/>
      <c r="BPD85" s="97"/>
      <c r="BPE85" s="79"/>
      <c r="BPF85" s="79"/>
      <c r="BPG85" s="210"/>
      <c r="BPH85" s="96"/>
      <c r="BPI85" s="194"/>
      <c r="BPJ85" s="80"/>
      <c r="BPK85" s="80"/>
      <c r="BPL85" s="194"/>
      <c r="BPM85" s="62"/>
      <c r="BPN85" s="107"/>
      <c r="BPO85" s="97"/>
      <c r="BPP85" s="97"/>
      <c r="BPQ85" s="97"/>
      <c r="BPR85" s="104"/>
      <c r="BPS85" s="97"/>
      <c r="BPT85" s="97"/>
      <c r="BPU85" s="97"/>
      <c r="BPV85" s="145"/>
      <c r="BPW85" s="61"/>
      <c r="BPX85" s="108"/>
      <c r="BPY85" s="63"/>
      <c r="BPZ85" s="103"/>
      <c r="BQA85" s="197"/>
      <c r="BQB85" s="197"/>
      <c r="BQC85" s="97"/>
      <c r="BQD85" s="79"/>
      <c r="BQE85" s="79"/>
      <c r="BQF85" s="210"/>
      <c r="BQG85" s="96"/>
      <c r="BQH85" s="194"/>
      <c r="BQI85" s="80"/>
      <c r="BQJ85" s="80"/>
      <c r="BQK85" s="194"/>
      <c r="BQL85" s="62"/>
      <c r="BQM85" s="107"/>
      <c r="BQN85" s="97"/>
      <c r="BQO85" s="97"/>
      <c r="BQP85" s="97"/>
      <c r="BQQ85" s="104"/>
      <c r="BQR85" s="97"/>
      <c r="BQS85" s="97"/>
      <c r="BQT85" s="97"/>
      <c r="BQU85" s="145"/>
      <c r="BQV85" s="61"/>
      <c r="BQW85" s="108"/>
      <c r="BQX85" s="63"/>
      <c r="BQY85" s="103"/>
      <c r="BQZ85" s="197"/>
      <c r="BRA85" s="197"/>
      <c r="BRB85" s="97"/>
      <c r="BRC85" s="79"/>
      <c r="BRD85" s="79"/>
      <c r="BRE85" s="210"/>
      <c r="BRF85" s="96"/>
      <c r="BRG85" s="194"/>
      <c r="BRH85" s="80"/>
      <c r="BRI85" s="80"/>
      <c r="BRJ85" s="194"/>
      <c r="BRK85" s="62"/>
      <c r="BRL85" s="107"/>
      <c r="BRM85" s="97"/>
      <c r="BRN85" s="97"/>
      <c r="BRO85" s="97"/>
      <c r="BRP85" s="104"/>
      <c r="BRQ85" s="97"/>
      <c r="BRR85" s="97"/>
      <c r="BRS85" s="97"/>
      <c r="BRT85" s="145"/>
      <c r="BRU85" s="61"/>
      <c r="BRV85" s="108"/>
      <c r="BRW85" s="63"/>
      <c r="BRX85" s="103"/>
      <c r="BRY85" s="197"/>
      <c r="BRZ85" s="197"/>
      <c r="BSA85" s="97"/>
      <c r="BSB85" s="79"/>
      <c r="BSC85" s="79"/>
      <c r="BSD85" s="210"/>
      <c r="BSE85" s="96"/>
      <c r="BSF85" s="194"/>
      <c r="BSG85" s="80"/>
      <c r="BSH85" s="80"/>
      <c r="BSI85" s="194"/>
      <c r="BSJ85" s="62"/>
      <c r="BSK85" s="107"/>
      <c r="BSL85" s="97"/>
      <c r="BSM85" s="97"/>
      <c r="BSN85" s="97"/>
      <c r="BSO85" s="104"/>
      <c r="BSP85" s="97"/>
      <c r="BSQ85" s="97"/>
      <c r="BSR85" s="97"/>
      <c r="BSS85" s="145"/>
      <c r="BST85" s="61"/>
      <c r="BSU85" s="108"/>
      <c r="BSV85" s="63"/>
      <c r="BSW85" s="103"/>
      <c r="BSX85" s="197"/>
      <c r="BSY85" s="197"/>
      <c r="BSZ85" s="97"/>
      <c r="BTA85" s="79"/>
      <c r="BTB85" s="79"/>
      <c r="BTC85" s="210"/>
      <c r="BTD85" s="96"/>
      <c r="BTE85" s="194"/>
      <c r="BTF85" s="80"/>
      <c r="BTG85" s="80"/>
      <c r="BTH85" s="194"/>
      <c r="BTI85" s="62"/>
      <c r="BTJ85" s="107"/>
      <c r="BTK85" s="97"/>
      <c r="BTL85" s="97"/>
      <c r="BTM85" s="97"/>
      <c r="BTN85" s="104"/>
      <c r="BTO85" s="97"/>
      <c r="BTP85" s="97"/>
      <c r="BTQ85" s="97"/>
      <c r="BTR85" s="145"/>
      <c r="BTS85" s="61"/>
      <c r="BTT85" s="108"/>
      <c r="BTU85" s="63"/>
      <c r="BTV85" s="103"/>
      <c r="BTW85" s="197"/>
      <c r="BTX85" s="197"/>
      <c r="BTY85" s="97"/>
      <c r="BTZ85" s="79"/>
      <c r="BUA85" s="79"/>
      <c r="BUB85" s="210"/>
      <c r="BUC85" s="96"/>
      <c r="BUD85" s="194"/>
      <c r="BUE85" s="80"/>
      <c r="BUF85" s="80"/>
      <c r="BUG85" s="194"/>
      <c r="BUH85" s="62"/>
      <c r="BUI85" s="107"/>
      <c r="BUJ85" s="97"/>
      <c r="BUK85" s="97"/>
      <c r="BUL85" s="97"/>
      <c r="BUM85" s="104"/>
      <c r="BUN85" s="97"/>
      <c r="BUO85" s="97"/>
      <c r="BUP85" s="97"/>
      <c r="BUQ85" s="145"/>
      <c r="BUR85" s="61"/>
      <c r="BUS85" s="108"/>
      <c r="BUT85" s="63"/>
      <c r="BUU85" s="103"/>
      <c r="BUV85" s="197"/>
      <c r="BUW85" s="197"/>
      <c r="BUX85" s="97"/>
      <c r="BUY85" s="79"/>
      <c r="BUZ85" s="79"/>
      <c r="BVA85" s="210"/>
      <c r="BVB85" s="96"/>
      <c r="BVC85" s="194"/>
      <c r="BVD85" s="80"/>
      <c r="BVE85" s="80"/>
      <c r="BVF85" s="194"/>
      <c r="BVG85" s="62"/>
      <c r="BVH85" s="107"/>
      <c r="BVI85" s="97"/>
      <c r="BVJ85" s="97"/>
      <c r="BVK85" s="97"/>
      <c r="BVL85" s="104"/>
      <c r="BVM85" s="97"/>
      <c r="BVN85" s="97"/>
      <c r="BVO85" s="97"/>
      <c r="BVP85" s="145"/>
      <c r="BVQ85" s="61"/>
      <c r="BVR85" s="108"/>
      <c r="BVS85" s="63"/>
      <c r="BVT85" s="103"/>
      <c r="BVU85" s="197"/>
      <c r="BVV85" s="197"/>
      <c r="BVW85" s="97"/>
      <c r="BVX85" s="79"/>
      <c r="BVY85" s="79"/>
      <c r="BVZ85" s="210"/>
      <c r="BWA85" s="96"/>
      <c r="BWB85" s="194"/>
      <c r="BWC85" s="80"/>
      <c r="BWD85" s="80"/>
      <c r="BWE85" s="194"/>
      <c r="BWF85" s="62"/>
      <c r="BWG85" s="107"/>
      <c r="BWH85" s="97"/>
      <c r="BWI85" s="97"/>
      <c r="BWJ85" s="97"/>
      <c r="BWK85" s="104"/>
      <c r="BWL85" s="97"/>
      <c r="BWM85" s="97"/>
      <c r="BWN85" s="97"/>
      <c r="BWO85" s="145"/>
      <c r="BWP85" s="61"/>
      <c r="BWQ85" s="108"/>
      <c r="BWR85" s="63"/>
      <c r="BWS85" s="103"/>
      <c r="BWT85" s="197"/>
      <c r="BWU85" s="197"/>
      <c r="BWV85" s="97"/>
      <c r="BWW85" s="79"/>
      <c r="BWX85" s="79"/>
      <c r="BWY85" s="210"/>
      <c r="BWZ85" s="96"/>
      <c r="BXA85" s="194"/>
      <c r="BXB85" s="80"/>
      <c r="BXC85" s="80"/>
      <c r="BXD85" s="194"/>
      <c r="BXE85" s="62"/>
      <c r="BXF85" s="107"/>
      <c r="BXG85" s="97"/>
      <c r="BXH85" s="97"/>
      <c r="BXI85" s="97"/>
      <c r="BXJ85" s="104"/>
      <c r="BXK85" s="97"/>
      <c r="BXL85" s="97"/>
      <c r="BXM85" s="97"/>
      <c r="BXN85" s="145"/>
      <c r="BXO85" s="61"/>
      <c r="BXP85" s="108"/>
      <c r="BXQ85" s="63"/>
      <c r="BXR85" s="103"/>
      <c r="BXS85" s="197"/>
      <c r="BXT85" s="197"/>
      <c r="BXU85" s="97"/>
      <c r="BXV85" s="79"/>
      <c r="BXW85" s="79"/>
      <c r="BXX85" s="210"/>
      <c r="BXY85" s="96"/>
      <c r="BXZ85" s="194"/>
      <c r="BYA85" s="80"/>
      <c r="BYB85" s="80"/>
      <c r="BYC85" s="194"/>
      <c r="BYD85" s="62"/>
      <c r="BYE85" s="107"/>
      <c r="BYF85" s="97"/>
      <c r="BYG85" s="97"/>
      <c r="BYH85" s="97"/>
      <c r="BYI85" s="104"/>
      <c r="BYJ85" s="97"/>
      <c r="BYK85" s="97"/>
      <c r="BYL85" s="97"/>
      <c r="BYM85" s="145"/>
      <c r="BYN85" s="61"/>
      <c r="BYO85" s="108"/>
      <c r="BYP85" s="63"/>
      <c r="BYQ85" s="103"/>
      <c r="BYR85" s="197"/>
      <c r="BYS85" s="197"/>
      <c r="BYT85" s="97"/>
      <c r="BYU85" s="79"/>
      <c r="BYV85" s="79"/>
      <c r="BYW85" s="210"/>
      <c r="BYX85" s="96"/>
      <c r="BYY85" s="194"/>
      <c r="BYZ85" s="80"/>
      <c r="BZA85" s="80"/>
      <c r="BZB85" s="194"/>
      <c r="BZC85" s="62"/>
      <c r="BZD85" s="107"/>
      <c r="BZE85" s="97"/>
      <c r="BZF85" s="97"/>
      <c r="BZG85" s="97"/>
      <c r="BZH85" s="104"/>
      <c r="BZI85" s="97"/>
      <c r="BZJ85" s="97"/>
      <c r="BZK85" s="97"/>
      <c r="BZL85" s="145"/>
      <c r="BZM85" s="61"/>
      <c r="BZN85" s="108"/>
      <c r="BZO85" s="63"/>
      <c r="BZP85" s="103"/>
      <c r="BZQ85" s="197"/>
      <c r="BZR85" s="197"/>
      <c r="BZS85" s="97"/>
      <c r="BZT85" s="79"/>
      <c r="BZU85" s="79"/>
      <c r="BZV85" s="210"/>
      <c r="BZW85" s="96"/>
      <c r="BZX85" s="194"/>
      <c r="BZY85" s="80"/>
      <c r="BZZ85" s="80"/>
      <c r="CAA85" s="194"/>
      <c r="CAB85" s="62"/>
      <c r="CAC85" s="107"/>
      <c r="CAD85" s="97"/>
      <c r="CAE85" s="97"/>
      <c r="CAF85" s="97"/>
      <c r="CAG85" s="104"/>
      <c r="CAH85" s="97"/>
      <c r="CAI85" s="97"/>
      <c r="CAJ85" s="97"/>
      <c r="CAK85" s="145"/>
      <c r="CAL85" s="61"/>
      <c r="CAM85" s="108"/>
      <c r="CAN85" s="63"/>
      <c r="CAO85" s="103"/>
      <c r="CAP85" s="197"/>
      <c r="CAQ85" s="197"/>
      <c r="CAR85" s="97"/>
      <c r="CAS85" s="79"/>
      <c r="CAT85" s="79"/>
      <c r="CAU85" s="210"/>
      <c r="CAV85" s="96"/>
      <c r="CAW85" s="194"/>
      <c r="CAX85" s="80"/>
      <c r="CAY85" s="80"/>
      <c r="CAZ85" s="194"/>
      <c r="CBA85" s="62"/>
      <c r="CBB85" s="107"/>
      <c r="CBC85" s="97"/>
      <c r="CBD85" s="97"/>
      <c r="CBE85" s="97"/>
      <c r="CBF85" s="104"/>
      <c r="CBG85" s="97"/>
      <c r="CBH85" s="97"/>
      <c r="CBI85" s="97"/>
      <c r="CBJ85" s="145"/>
      <c r="CBK85" s="61"/>
      <c r="CBL85" s="108"/>
      <c r="CBM85" s="63"/>
      <c r="CBN85" s="103"/>
      <c r="CBO85" s="197"/>
      <c r="CBP85" s="197"/>
      <c r="CBQ85" s="97"/>
      <c r="CBR85" s="79"/>
      <c r="CBS85" s="79"/>
      <c r="CBT85" s="210"/>
      <c r="CBU85" s="96"/>
      <c r="CBV85" s="194"/>
      <c r="CBW85" s="80"/>
      <c r="CBX85" s="80"/>
      <c r="CBY85" s="194"/>
      <c r="CBZ85" s="62"/>
      <c r="CCA85" s="107"/>
      <c r="CCB85" s="97"/>
      <c r="CCC85" s="97"/>
      <c r="CCD85" s="97"/>
      <c r="CCE85" s="104"/>
      <c r="CCF85" s="97"/>
      <c r="CCG85" s="97"/>
      <c r="CCH85" s="97"/>
      <c r="CCI85" s="145"/>
      <c r="CCJ85" s="61"/>
      <c r="CCK85" s="108"/>
      <c r="CCL85" s="63"/>
      <c r="CCM85" s="103"/>
      <c r="CCN85" s="197"/>
      <c r="CCO85" s="197"/>
      <c r="CCP85" s="97"/>
      <c r="CCQ85" s="79"/>
      <c r="CCR85" s="79"/>
      <c r="CCS85" s="210"/>
      <c r="CCT85" s="96"/>
      <c r="CCU85" s="194"/>
      <c r="CCV85" s="80"/>
      <c r="CCW85" s="80"/>
      <c r="CCX85" s="194"/>
      <c r="CCY85" s="62"/>
      <c r="CCZ85" s="107"/>
      <c r="CDA85" s="97"/>
      <c r="CDB85" s="97"/>
      <c r="CDC85" s="97"/>
      <c r="CDD85" s="104"/>
      <c r="CDE85" s="97"/>
      <c r="CDF85" s="97"/>
      <c r="CDG85" s="97"/>
      <c r="CDH85" s="145"/>
      <c r="CDI85" s="61"/>
      <c r="CDJ85" s="108"/>
      <c r="CDK85" s="63"/>
      <c r="CDL85" s="103"/>
      <c r="CDM85" s="197"/>
      <c r="CDN85" s="197"/>
      <c r="CDO85" s="97"/>
      <c r="CDP85" s="79"/>
      <c r="CDQ85" s="79"/>
      <c r="CDR85" s="210"/>
      <c r="CDS85" s="96"/>
      <c r="CDT85" s="194"/>
      <c r="CDU85" s="80"/>
      <c r="CDV85" s="80"/>
      <c r="CDW85" s="194"/>
      <c r="CDX85" s="62"/>
      <c r="CDY85" s="107"/>
      <c r="CDZ85" s="97"/>
      <c r="CEA85" s="97"/>
      <c r="CEB85" s="97"/>
      <c r="CEC85" s="104"/>
      <c r="CED85" s="97"/>
      <c r="CEE85" s="97"/>
      <c r="CEF85" s="97"/>
      <c r="CEG85" s="145"/>
      <c r="CEH85" s="61"/>
      <c r="CEI85" s="108"/>
      <c r="CEJ85" s="63"/>
      <c r="CEK85" s="103"/>
      <c r="CEL85" s="197"/>
      <c r="CEM85" s="197"/>
      <c r="CEN85" s="97"/>
      <c r="CEO85" s="79"/>
      <c r="CEP85" s="79"/>
      <c r="CEQ85" s="210"/>
      <c r="CER85" s="96"/>
      <c r="CES85" s="194"/>
      <c r="CET85" s="80"/>
      <c r="CEU85" s="80"/>
      <c r="CEV85" s="194"/>
      <c r="CEW85" s="62"/>
      <c r="CEX85" s="107"/>
      <c r="CEY85" s="97"/>
      <c r="CEZ85" s="97"/>
      <c r="CFA85" s="97"/>
      <c r="CFB85" s="104"/>
      <c r="CFC85" s="97"/>
      <c r="CFD85" s="97"/>
      <c r="CFE85" s="97"/>
      <c r="CFF85" s="145"/>
      <c r="CFG85" s="61"/>
      <c r="CFH85" s="108"/>
      <c r="CFI85" s="63"/>
      <c r="CFJ85" s="103"/>
      <c r="CFK85" s="197"/>
      <c r="CFL85" s="197"/>
      <c r="CFM85" s="97"/>
      <c r="CFN85" s="79"/>
      <c r="CFO85" s="79"/>
      <c r="CFP85" s="210"/>
      <c r="CFQ85" s="96"/>
      <c r="CFR85" s="194"/>
      <c r="CFS85" s="80"/>
      <c r="CFT85" s="80"/>
      <c r="CFU85" s="194"/>
      <c r="CFV85" s="62"/>
      <c r="CFW85" s="107"/>
      <c r="CFX85" s="97"/>
      <c r="CFY85" s="97"/>
      <c r="CFZ85" s="97"/>
      <c r="CGA85" s="104"/>
      <c r="CGB85" s="97"/>
      <c r="CGC85" s="97"/>
      <c r="CGD85" s="97"/>
      <c r="CGE85" s="145"/>
      <c r="CGF85" s="61"/>
      <c r="CGG85" s="108"/>
      <c r="CGH85" s="63"/>
      <c r="CGI85" s="103"/>
      <c r="CGJ85" s="197"/>
      <c r="CGK85" s="197"/>
      <c r="CGL85" s="97"/>
      <c r="CGM85" s="79"/>
      <c r="CGN85" s="79"/>
      <c r="CGO85" s="210"/>
      <c r="CGP85" s="96"/>
      <c r="CGQ85" s="194"/>
      <c r="CGR85" s="80"/>
      <c r="CGS85" s="80"/>
      <c r="CGT85" s="194"/>
      <c r="CGU85" s="62"/>
      <c r="CGV85" s="107"/>
      <c r="CGW85" s="97"/>
      <c r="CGX85" s="97"/>
      <c r="CGY85" s="97"/>
      <c r="CGZ85" s="104"/>
      <c r="CHA85" s="97"/>
      <c r="CHB85" s="97"/>
      <c r="CHC85" s="97"/>
      <c r="CHD85" s="145"/>
      <c r="CHE85" s="61"/>
      <c r="CHF85" s="108"/>
      <c r="CHG85" s="63"/>
      <c r="CHH85" s="103"/>
      <c r="CHI85" s="197"/>
      <c r="CHJ85" s="197"/>
      <c r="CHK85" s="97"/>
      <c r="CHL85" s="79"/>
      <c r="CHM85" s="79"/>
      <c r="CHN85" s="210"/>
      <c r="CHO85" s="96"/>
      <c r="CHP85" s="194"/>
      <c r="CHQ85" s="80"/>
      <c r="CHR85" s="80"/>
      <c r="CHS85" s="194"/>
      <c r="CHT85" s="62"/>
      <c r="CHU85" s="107"/>
      <c r="CHV85" s="97"/>
      <c r="CHW85" s="97"/>
      <c r="CHX85" s="97"/>
      <c r="CHY85" s="104"/>
      <c r="CHZ85" s="97"/>
      <c r="CIA85" s="97"/>
      <c r="CIB85" s="97"/>
      <c r="CIC85" s="145"/>
      <c r="CID85" s="61"/>
      <c r="CIE85" s="108"/>
      <c r="CIF85" s="63"/>
      <c r="CIG85" s="103"/>
      <c r="CIH85" s="197"/>
      <c r="CII85" s="197"/>
      <c r="CIJ85" s="97"/>
      <c r="CIK85" s="79"/>
      <c r="CIL85" s="79"/>
      <c r="CIM85" s="210"/>
      <c r="CIN85" s="96"/>
      <c r="CIO85" s="194"/>
      <c r="CIP85" s="80"/>
      <c r="CIQ85" s="80"/>
      <c r="CIR85" s="194"/>
      <c r="CIS85" s="62"/>
      <c r="CIT85" s="107"/>
      <c r="CIU85" s="97"/>
      <c r="CIV85" s="97"/>
      <c r="CIW85" s="97"/>
      <c r="CIX85" s="104"/>
      <c r="CIY85" s="97"/>
      <c r="CIZ85" s="97"/>
      <c r="CJA85" s="97"/>
      <c r="CJB85" s="145"/>
      <c r="CJC85" s="61"/>
      <c r="CJD85" s="108"/>
      <c r="CJE85" s="63"/>
      <c r="CJF85" s="103"/>
      <c r="CJG85" s="197"/>
      <c r="CJH85" s="197"/>
      <c r="CJI85" s="97"/>
      <c r="CJJ85" s="79"/>
      <c r="CJK85" s="79"/>
      <c r="CJL85" s="210"/>
      <c r="CJM85" s="96"/>
      <c r="CJN85" s="194"/>
      <c r="CJO85" s="80"/>
      <c r="CJP85" s="80"/>
      <c r="CJQ85" s="194"/>
      <c r="CJR85" s="62"/>
      <c r="CJS85" s="107"/>
      <c r="CJT85" s="97"/>
      <c r="CJU85" s="97"/>
      <c r="CJV85" s="97"/>
      <c r="CJW85" s="104"/>
      <c r="CJX85" s="97"/>
      <c r="CJY85" s="97"/>
      <c r="CJZ85" s="97"/>
      <c r="CKA85" s="145"/>
      <c r="CKB85" s="61"/>
      <c r="CKC85" s="108"/>
      <c r="CKD85" s="63"/>
      <c r="CKE85" s="103"/>
      <c r="CKF85" s="197"/>
      <c r="CKG85" s="197"/>
      <c r="CKH85" s="97"/>
      <c r="CKI85" s="79"/>
      <c r="CKJ85" s="79"/>
      <c r="CKK85" s="210"/>
      <c r="CKL85" s="96"/>
      <c r="CKM85" s="194"/>
      <c r="CKN85" s="80"/>
      <c r="CKO85" s="80"/>
      <c r="CKP85" s="194"/>
      <c r="CKQ85" s="62"/>
      <c r="CKR85" s="107"/>
      <c r="CKS85" s="97"/>
      <c r="CKT85" s="97"/>
      <c r="CKU85" s="97"/>
      <c r="CKV85" s="104"/>
      <c r="CKW85" s="97"/>
      <c r="CKX85" s="97"/>
      <c r="CKY85" s="97"/>
      <c r="CKZ85" s="145"/>
      <c r="CLA85" s="61"/>
      <c r="CLB85" s="108"/>
      <c r="CLC85" s="63"/>
      <c r="CLD85" s="103"/>
      <c r="CLE85" s="197"/>
      <c r="CLF85" s="197"/>
      <c r="CLG85" s="97"/>
      <c r="CLH85" s="79"/>
      <c r="CLI85" s="79"/>
      <c r="CLJ85" s="210"/>
      <c r="CLK85" s="96"/>
      <c r="CLL85" s="194"/>
      <c r="CLM85" s="80"/>
      <c r="CLN85" s="80"/>
      <c r="CLO85" s="194"/>
      <c r="CLP85" s="62"/>
      <c r="CLQ85" s="107"/>
      <c r="CLR85" s="97"/>
      <c r="CLS85" s="97"/>
      <c r="CLT85" s="97"/>
      <c r="CLU85" s="104"/>
      <c r="CLV85" s="97"/>
      <c r="CLW85" s="97"/>
      <c r="CLX85" s="97"/>
      <c r="CLY85" s="145"/>
      <c r="CLZ85" s="61"/>
      <c r="CMA85" s="108"/>
      <c r="CMB85" s="63"/>
      <c r="CMC85" s="103"/>
      <c r="CMD85" s="197"/>
      <c r="CME85" s="197"/>
      <c r="CMF85" s="97"/>
      <c r="CMG85" s="79"/>
      <c r="CMH85" s="79"/>
      <c r="CMI85" s="210"/>
      <c r="CMJ85" s="96"/>
      <c r="CMK85" s="194"/>
      <c r="CML85" s="80"/>
      <c r="CMM85" s="80"/>
      <c r="CMN85" s="194"/>
      <c r="CMO85" s="62"/>
      <c r="CMP85" s="107"/>
      <c r="CMQ85" s="97"/>
      <c r="CMR85" s="97"/>
      <c r="CMS85" s="97"/>
      <c r="CMT85" s="104"/>
      <c r="CMU85" s="97"/>
      <c r="CMV85" s="97"/>
      <c r="CMW85" s="97"/>
      <c r="CMX85" s="145"/>
      <c r="CMY85" s="61"/>
      <c r="CMZ85" s="108"/>
      <c r="CNA85" s="63"/>
      <c r="CNB85" s="103"/>
      <c r="CNC85" s="197"/>
      <c r="CND85" s="197"/>
      <c r="CNE85" s="97"/>
      <c r="CNF85" s="79"/>
      <c r="CNG85" s="79"/>
      <c r="CNH85" s="210"/>
      <c r="CNI85" s="96"/>
      <c r="CNJ85" s="194"/>
      <c r="CNK85" s="80"/>
      <c r="CNL85" s="80"/>
      <c r="CNM85" s="194"/>
      <c r="CNN85" s="62"/>
      <c r="CNO85" s="107"/>
      <c r="CNP85" s="97"/>
      <c r="CNQ85" s="97"/>
      <c r="CNR85" s="97"/>
      <c r="CNS85" s="104"/>
      <c r="CNT85" s="97"/>
      <c r="CNU85" s="97"/>
      <c r="CNV85" s="97"/>
      <c r="CNW85" s="145"/>
      <c r="CNX85" s="61"/>
      <c r="CNY85" s="108"/>
      <c r="CNZ85" s="63"/>
      <c r="COA85" s="103"/>
      <c r="COB85" s="197"/>
      <c r="COC85" s="197"/>
      <c r="COD85" s="97"/>
      <c r="COE85" s="79"/>
      <c r="COF85" s="79"/>
      <c r="COG85" s="210"/>
      <c r="COH85" s="96"/>
      <c r="COI85" s="194"/>
      <c r="COJ85" s="80"/>
      <c r="COK85" s="80"/>
      <c r="COL85" s="194"/>
      <c r="COM85" s="62"/>
      <c r="CON85" s="107"/>
      <c r="COO85" s="97"/>
      <c r="COP85" s="97"/>
      <c r="COQ85" s="97"/>
      <c r="COR85" s="104"/>
      <c r="COS85" s="97"/>
      <c r="COT85" s="97"/>
      <c r="COU85" s="97"/>
      <c r="COV85" s="145"/>
      <c r="COW85" s="61"/>
      <c r="COX85" s="108"/>
      <c r="COY85" s="63"/>
      <c r="COZ85" s="103"/>
      <c r="CPA85" s="197"/>
      <c r="CPB85" s="197"/>
      <c r="CPC85" s="97"/>
      <c r="CPD85" s="79"/>
      <c r="CPE85" s="79"/>
      <c r="CPF85" s="210"/>
      <c r="CPG85" s="96"/>
      <c r="CPH85" s="194"/>
      <c r="CPI85" s="80"/>
      <c r="CPJ85" s="80"/>
      <c r="CPK85" s="194"/>
      <c r="CPL85" s="62"/>
      <c r="CPM85" s="107"/>
      <c r="CPN85" s="97"/>
      <c r="CPO85" s="97"/>
      <c r="CPP85" s="97"/>
      <c r="CPQ85" s="104"/>
      <c r="CPR85" s="97"/>
      <c r="CPS85" s="97"/>
      <c r="CPT85" s="97"/>
      <c r="CPU85" s="145"/>
      <c r="CPV85" s="61"/>
      <c r="CPW85" s="108"/>
      <c r="CPX85" s="63"/>
      <c r="CPY85" s="103"/>
      <c r="CPZ85" s="197"/>
      <c r="CQA85" s="197"/>
      <c r="CQB85" s="97"/>
      <c r="CQC85" s="79"/>
      <c r="CQD85" s="79"/>
      <c r="CQE85" s="210"/>
      <c r="CQF85" s="96"/>
      <c r="CQG85" s="194"/>
      <c r="CQH85" s="80"/>
      <c r="CQI85" s="80"/>
      <c r="CQJ85" s="194"/>
      <c r="CQK85" s="62"/>
      <c r="CQL85" s="107"/>
      <c r="CQM85" s="97"/>
      <c r="CQN85" s="97"/>
      <c r="CQO85" s="97"/>
      <c r="CQP85" s="104"/>
      <c r="CQQ85" s="97"/>
      <c r="CQR85" s="97"/>
      <c r="CQS85" s="97"/>
      <c r="CQT85" s="145"/>
      <c r="CQU85" s="61"/>
      <c r="CQV85" s="108"/>
      <c r="CQW85" s="63"/>
      <c r="CQX85" s="103"/>
      <c r="CQY85" s="197"/>
      <c r="CQZ85" s="197"/>
      <c r="CRA85" s="97"/>
      <c r="CRB85" s="79"/>
      <c r="CRC85" s="79"/>
      <c r="CRD85" s="210"/>
      <c r="CRE85" s="96"/>
      <c r="CRF85" s="194"/>
      <c r="CRG85" s="80"/>
      <c r="CRH85" s="80"/>
      <c r="CRI85" s="194"/>
      <c r="CRJ85" s="62"/>
      <c r="CRK85" s="107"/>
      <c r="CRL85" s="97"/>
      <c r="CRM85" s="97"/>
      <c r="CRN85" s="97"/>
      <c r="CRO85" s="104"/>
      <c r="CRP85" s="97"/>
      <c r="CRQ85" s="97"/>
      <c r="CRR85" s="97"/>
      <c r="CRS85" s="145"/>
      <c r="CRT85" s="61"/>
      <c r="CRU85" s="108"/>
      <c r="CRV85" s="63"/>
      <c r="CRW85" s="103"/>
      <c r="CRX85" s="197"/>
      <c r="CRY85" s="197"/>
      <c r="CRZ85" s="97"/>
      <c r="CSA85" s="79"/>
      <c r="CSB85" s="79"/>
      <c r="CSC85" s="210"/>
      <c r="CSD85" s="96"/>
      <c r="CSE85" s="194"/>
      <c r="CSF85" s="80"/>
      <c r="CSG85" s="80"/>
      <c r="CSH85" s="194"/>
      <c r="CSI85" s="62"/>
      <c r="CSJ85" s="107"/>
      <c r="CSK85" s="97"/>
      <c r="CSL85" s="97"/>
      <c r="CSM85" s="97"/>
      <c r="CSN85" s="104"/>
      <c r="CSO85" s="97"/>
      <c r="CSP85" s="97"/>
      <c r="CSQ85" s="97"/>
      <c r="CSR85" s="145"/>
      <c r="CSS85" s="61"/>
      <c r="CST85" s="108"/>
      <c r="CSU85" s="63"/>
      <c r="CSV85" s="103"/>
      <c r="CSW85" s="197"/>
      <c r="CSX85" s="197"/>
      <c r="CSY85" s="97"/>
      <c r="CSZ85" s="79"/>
      <c r="CTA85" s="79"/>
      <c r="CTB85" s="210"/>
      <c r="CTC85" s="96"/>
      <c r="CTD85" s="194"/>
      <c r="CTE85" s="80"/>
      <c r="CTF85" s="80"/>
      <c r="CTG85" s="194"/>
      <c r="CTH85" s="62"/>
      <c r="CTI85" s="107"/>
      <c r="CTJ85" s="97"/>
      <c r="CTK85" s="97"/>
      <c r="CTL85" s="97"/>
      <c r="CTM85" s="104"/>
      <c r="CTN85" s="97"/>
      <c r="CTO85" s="97"/>
      <c r="CTP85" s="97"/>
      <c r="CTQ85" s="145"/>
      <c r="CTR85" s="61"/>
      <c r="CTS85" s="108"/>
      <c r="CTT85" s="63"/>
      <c r="CTU85" s="103"/>
      <c r="CTV85" s="197"/>
      <c r="CTW85" s="197"/>
      <c r="CTX85" s="97"/>
      <c r="CTY85" s="79"/>
      <c r="CTZ85" s="79"/>
      <c r="CUA85" s="210"/>
      <c r="CUB85" s="96"/>
      <c r="CUC85" s="194"/>
      <c r="CUD85" s="80"/>
      <c r="CUE85" s="80"/>
      <c r="CUF85" s="194"/>
      <c r="CUG85" s="62"/>
      <c r="CUH85" s="107"/>
      <c r="CUI85" s="97"/>
      <c r="CUJ85" s="97"/>
      <c r="CUK85" s="97"/>
      <c r="CUL85" s="104"/>
      <c r="CUM85" s="97"/>
      <c r="CUN85" s="97"/>
      <c r="CUO85" s="97"/>
      <c r="CUP85" s="145"/>
      <c r="CUQ85" s="61"/>
      <c r="CUR85" s="108"/>
      <c r="CUS85" s="63"/>
      <c r="CUT85" s="103"/>
      <c r="CUU85" s="197"/>
      <c r="CUV85" s="197"/>
      <c r="CUW85" s="97"/>
      <c r="CUX85" s="79"/>
      <c r="CUY85" s="79"/>
      <c r="CUZ85" s="210"/>
      <c r="CVA85" s="96"/>
      <c r="CVB85" s="194"/>
      <c r="CVC85" s="80"/>
      <c r="CVD85" s="80"/>
      <c r="CVE85" s="194"/>
      <c r="CVF85" s="62"/>
      <c r="CVG85" s="107"/>
      <c r="CVH85" s="97"/>
      <c r="CVI85" s="97"/>
      <c r="CVJ85" s="97"/>
      <c r="CVK85" s="104"/>
      <c r="CVL85" s="97"/>
      <c r="CVM85" s="97"/>
      <c r="CVN85" s="97"/>
      <c r="CVO85" s="145"/>
      <c r="CVP85" s="61"/>
      <c r="CVQ85" s="108"/>
      <c r="CVR85" s="63"/>
      <c r="CVS85" s="103"/>
      <c r="CVT85" s="197"/>
      <c r="CVU85" s="197"/>
      <c r="CVV85" s="97"/>
      <c r="CVW85" s="79"/>
      <c r="CVX85" s="79"/>
      <c r="CVY85" s="210"/>
      <c r="CVZ85" s="96"/>
      <c r="CWA85" s="194"/>
      <c r="CWB85" s="80"/>
      <c r="CWC85" s="80"/>
      <c r="CWD85" s="194"/>
      <c r="CWE85" s="62"/>
      <c r="CWF85" s="107"/>
      <c r="CWG85" s="97"/>
      <c r="CWH85" s="97"/>
      <c r="CWI85" s="97"/>
      <c r="CWJ85" s="104"/>
      <c r="CWK85" s="97"/>
      <c r="CWL85" s="97"/>
      <c r="CWM85" s="97"/>
      <c r="CWN85" s="145"/>
      <c r="CWO85" s="61"/>
      <c r="CWP85" s="108"/>
      <c r="CWQ85" s="63"/>
      <c r="CWR85" s="103"/>
      <c r="CWS85" s="197"/>
      <c r="CWT85" s="197"/>
      <c r="CWU85" s="97"/>
      <c r="CWV85" s="79"/>
      <c r="CWW85" s="79"/>
      <c r="CWX85" s="210"/>
      <c r="CWY85" s="96"/>
      <c r="CWZ85" s="194"/>
      <c r="CXA85" s="80"/>
      <c r="CXB85" s="80"/>
      <c r="CXC85" s="194"/>
      <c r="CXD85" s="62"/>
      <c r="CXE85" s="107"/>
      <c r="CXF85" s="97"/>
      <c r="CXG85" s="97"/>
      <c r="CXH85" s="97"/>
      <c r="CXI85" s="104"/>
      <c r="CXJ85" s="97"/>
      <c r="CXK85" s="97"/>
      <c r="CXL85" s="97"/>
      <c r="CXM85" s="145"/>
      <c r="CXN85" s="61"/>
      <c r="CXO85" s="108"/>
      <c r="CXP85" s="63"/>
      <c r="CXQ85" s="103"/>
      <c r="CXR85" s="197"/>
      <c r="CXS85" s="197"/>
      <c r="CXT85" s="97"/>
      <c r="CXU85" s="79"/>
      <c r="CXV85" s="79"/>
      <c r="CXW85" s="210"/>
      <c r="CXX85" s="96"/>
      <c r="CXY85" s="194"/>
      <c r="CXZ85" s="80"/>
      <c r="CYA85" s="80"/>
      <c r="CYB85" s="194"/>
      <c r="CYC85" s="62"/>
      <c r="CYD85" s="107"/>
      <c r="CYE85" s="97"/>
      <c r="CYF85" s="97"/>
      <c r="CYG85" s="97"/>
      <c r="CYH85" s="104"/>
      <c r="CYI85" s="97"/>
      <c r="CYJ85" s="97"/>
      <c r="CYK85" s="97"/>
      <c r="CYL85" s="145"/>
      <c r="CYM85" s="61"/>
      <c r="CYN85" s="108"/>
      <c r="CYO85" s="63"/>
      <c r="CYP85" s="103"/>
      <c r="CYQ85" s="197"/>
      <c r="CYR85" s="197"/>
      <c r="CYS85" s="97"/>
      <c r="CYT85" s="79"/>
      <c r="CYU85" s="79"/>
      <c r="CYV85" s="210"/>
      <c r="CYW85" s="96"/>
      <c r="CYX85" s="194"/>
      <c r="CYY85" s="80"/>
      <c r="CYZ85" s="80"/>
      <c r="CZA85" s="194"/>
      <c r="CZB85" s="62"/>
      <c r="CZC85" s="107"/>
      <c r="CZD85" s="97"/>
      <c r="CZE85" s="97"/>
      <c r="CZF85" s="97"/>
      <c r="CZG85" s="104"/>
      <c r="CZH85" s="97"/>
      <c r="CZI85" s="97"/>
      <c r="CZJ85" s="97"/>
      <c r="CZK85" s="145"/>
      <c r="CZL85" s="61"/>
      <c r="CZM85" s="108"/>
      <c r="CZN85" s="63"/>
      <c r="CZO85" s="103"/>
      <c r="CZP85" s="197"/>
      <c r="CZQ85" s="197"/>
      <c r="CZR85" s="97"/>
      <c r="CZS85" s="79"/>
      <c r="CZT85" s="79"/>
      <c r="CZU85" s="210"/>
      <c r="CZV85" s="96"/>
      <c r="CZW85" s="194"/>
      <c r="CZX85" s="80"/>
      <c r="CZY85" s="80"/>
      <c r="CZZ85" s="194"/>
      <c r="DAA85" s="62"/>
      <c r="DAB85" s="107"/>
      <c r="DAC85" s="97"/>
      <c r="DAD85" s="97"/>
      <c r="DAE85" s="97"/>
      <c r="DAF85" s="104"/>
      <c r="DAG85" s="97"/>
      <c r="DAH85" s="97"/>
      <c r="DAI85" s="97"/>
      <c r="DAJ85" s="145"/>
      <c r="DAK85" s="61"/>
      <c r="DAL85" s="108"/>
      <c r="DAM85" s="63"/>
      <c r="DAN85" s="103"/>
      <c r="DAO85" s="197"/>
      <c r="DAP85" s="197"/>
      <c r="DAQ85" s="97"/>
      <c r="DAR85" s="79"/>
      <c r="DAS85" s="79"/>
      <c r="DAT85" s="210"/>
      <c r="DAU85" s="96"/>
      <c r="DAV85" s="194"/>
      <c r="DAW85" s="80"/>
      <c r="DAX85" s="80"/>
      <c r="DAY85" s="194"/>
      <c r="DAZ85" s="62"/>
      <c r="DBA85" s="107"/>
      <c r="DBB85" s="97"/>
      <c r="DBC85" s="97"/>
      <c r="DBD85" s="97"/>
      <c r="DBE85" s="104"/>
      <c r="DBF85" s="97"/>
      <c r="DBG85" s="97"/>
      <c r="DBH85" s="97"/>
      <c r="DBI85" s="145"/>
      <c r="DBJ85" s="61"/>
      <c r="DBK85" s="108"/>
      <c r="DBL85" s="63"/>
      <c r="DBM85" s="103"/>
      <c r="DBN85" s="197"/>
      <c r="DBO85" s="197"/>
      <c r="DBP85" s="97"/>
      <c r="DBQ85" s="79"/>
      <c r="DBR85" s="79"/>
      <c r="DBS85" s="210"/>
      <c r="DBT85" s="96"/>
      <c r="DBU85" s="194"/>
      <c r="DBV85" s="80"/>
      <c r="DBW85" s="80"/>
      <c r="DBX85" s="194"/>
      <c r="DBY85" s="62"/>
      <c r="DBZ85" s="107"/>
      <c r="DCA85" s="97"/>
      <c r="DCB85" s="97"/>
      <c r="DCC85" s="97"/>
      <c r="DCD85" s="104"/>
      <c r="DCE85" s="97"/>
      <c r="DCF85" s="97"/>
      <c r="DCG85" s="97"/>
      <c r="DCH85" s="145"/>
      <c r="DCI85" s="61"/>
      <c r="DCJ85" s="108"/>
      <c r="DCK85" s="63"/>
      <c r="DCL85" s="103"/>
      <c r="DCM85" s="197"/>
      <c r="DCN85" s="197"/>
      <c r="DCO85" s="97"/>
      <c r="DCP85" s="79"/>
      <c r="DCQ85" s="79"/>
      <c r="DCR85" s="210"/>
      <c r="DCS85" s="96"/>
      <c r="DCT85" s="194"/>
      <c r="DCU85" s="80"/>
      <c r="DCV85" s="80"/>
      <c r="DCW85" s="194"/>
      <c r="DCX85" s="62"/>
      <c r="DCY85" s="107"/>
      <c r="DCZ85" s="97"/>
      <c r="DDA85" s="97"/>
      <c r="DDB85" s="97"/>
      <c r="DDC85" s="104"/>
      <c r="DDD85" s="97"/>
      <c r="DDE85" s="97"/>
      <c r="DDF85" s="97"/>
      <c r="DDG85" s="145"/>
      <c r="DDH85" s="61"/>
      <c r="DDI85" s="108"/>
      <c r="DDJ85" s="63"/>
      <c r="DDK85" s="103"/>
      <c r="DDL85" s="197"/>
      <c r="DDM85" s="197"/>
      <c r="DDN85" s="97"/>
      <c r="DDO85" s="79"/>
      <c r="DDP85" s="79"/>
      <c r="DDQ85" s="210"/>
      <c r="DDR85" s="96"/>
      <c r="DDS85" s="194"/>
      <c r="DDT85" s="80"/>
      <c r="DDU85" s="80"/>
      <c r="DDV85" s="194"/>
      <c r="DDW85" s="62"/>
      <c r="DDX85" s="107"/>
      <c r="DDY85" s="97"/>
      <c r="DDZ85" s="97"/>
      <c r="DEA85" s="97"/>
      <c r="DEB85" s="104"/>
      <c r="DEC85" s="97"/>
      <c r="DED85" s="97"/>
      <c r="DEE85" s="97"/>
      <c r="DEF85" s="145"/>
      <c r="DEG85" s="61"/>
      <c r="DEH85" s="108"/>
      <c r="DEI85" s="63"/>
      <c r="DEJ85" s="103"/>
      <c r="DEK85" s="197"/>
      <c r="DEL85" s="197"/>
      <c r="DEM85" s="97"/>
      <c r="DEN85" s="79"/>
      <c r="DEO85" s="79"/>
      <c r="DEP85" s="210"/>
      <c r="DEQ85" s="96"/>
      <c r="DER85" s="194"/>
      <c r="DES85" s="80"/>
      <c r="DET85" s="80"/>
      <c r="DEU85" s="194"/>
      <c r="DEV85" s="62"/>
      <c r="DEW85" s="107"/>
      <c r="DEX85" s="97"/>
      <c r="DEY85" s="97"/>
      <c r="DEZ85" s="97"/>
      <c r="DFA85" s="104"/>
      <c r="DFB85" s="97"/>
      <c r="DFC85" s="97"/>
      <c r="DFD85" s="97"/>
      <c r="DFE85" s="145"/>
      <c r="DFF85" s="61"/>
      <c r="DFG85" s="108"/>
      <c r="DFH85" s="63"/>
      <c r="DFI85" s="103"/>
      <c r="DFJ85" s="197"/>
      <c r="DFK85" s="197"/>
      <c r="DFL85" s="97"/>
      <c r="DFM85" s="79"/>
      <c r="DFN85" s="79"/>
      <c r="DFO85" s="210"/>
      <c r="DFP85" s="96"/>
      <c r="DFQ85" s="194"/>
      <c r="DFR85" s="80"/>
      <c r="DFS85" s="80"/>
      <c r="DFT85" s="194"/>
      <c r="DFU85" s="62"/>
      <c r="DFV85" s="107"/>
      <c r="DFW85" s="97"/>
      <c r="DFX85" s="97"/>
      <c r="DFY85" s="97"/>
      <c r="DFZ85" s="104"/>
      <c r="DGA85" s="97"/>
      <c r="DGB85" s="97"/>
      <c r="DGC85" s="97"/>
      <c r="DGD85" s="145"/>
      <c r="DGE85" s="61"/>
      <c r="DGF85" s="108"/>
      <c r="DGG85" s="63"/>
      <c r="DGH85" s="103"/>
      <c r="DGI85" s="197"/>
      <c r="DGJ85" s="197"/>
      <c r="DGK85" s="97"/>
      <c r="DGL85" s="79"/>
      <c r="DGM85" s="79"/>
      <c r="DGN85" s="210"/>
      <c r="DGO85" s="96"/>
      <c r="DGP85" s="194"/>
      <c r="DGQ85" s="80"/>
      <c r="DGR85" s="80"/>
      <c r="DGS85" s="194"/>
      <c r="DGT85" s="62"/>
      <c r="DGU85" s="107"/>
      <c r="DGV85" s="97"/>
      <c r="DGW85" s="97"/>
      <c r="DGX85" s="97"/>
      <c r="DGY85" s="104"/>
      <c r="DGZ85" s="97"/>
      <c r="DHA85" s="97"/>
      <c r="DHB85" s="97"/>
      <c r="DHC85" s="145"/>
      <c r="DHD85" s="61"/>
      <c r="DHE85" s="108"/>
      <c r="DHF85" s="63"/>
      <c r="DHG85" s="103"/>
      <c r="DHH85" s="197"/>
      <c r="DHI85" s="197"/>
      <c r="DHJ85" s="97"/>
      <c r="DHK85" s="79"/>
      <c r="DHL85" s="79"/>
      <c r="DHM85" s="210"/>
      <c r="DHN85" s="96"/>
      <c r="DHO85" s="194"/>
      <c r="DHP85" s="80"/>
      <c r="DHQ85" s="80"/>
      <c r="DHR85" s="194"/>
      <c r="DHS85" s="62"/>
      <c r="DHT85" s="107"/>
      <c r="DHU85" s="97"/>
      <c r="DHV85" s="97"/>
      <c r="DHW85" s="97"/>
      <c r="DHX85" s="104"/>
      <c r="DHY85" s="97"/>
      <c r="DHZ85" s="97"/>
      <c r="DIA85" s="97"/>
      <c r="DIB85" s="145"/>
      <c r="DIC85" s="61"/>
      <c r="DID85" s="108"/>
      <c r="DIE85" s="63"/>
      <c r="DIF85" s="103"/>
      <c r="DIG85" s="197"/>
      <c r="DIH85" s="197"/>
      <c r="DII85" s="97"/>
      <c r="DIJ85" s="79"/>
      <c r="DIK85" s="79"/>
      <c r="DIL85" s="210"/>
      <c r="DIM85" s="96"/>
      <c r="DIN85" s="194"/>
      <c r="DIO85" s="80"/>
      <c r="DIP85" s="80"/>
      <c r="DIQ85" s="194"/>
      <c r="DIR85" s="62"/>
      <c r="DIS85" s="107"/>
      <c r="DIT85" s="97"/>
      <c r="DIU85" s="97"/>
      <c r="DIV85" s="97"/>
      <c r="DIW85" s="104"/>
      <c r="DIX85" s="97"/>
      <c r="DIY85" s="97"/>
      <c r="DIZ85" s="97"/>
      <c r="DJA85" s="145"/>
      <c r="DJB85" s="61"/>
      <c r="DJC85" s="108"/>
      <c r="DJD85" s="63"/>
      <c r="DJE85" s="103"/>
      <c r="DJF85" s="197"/>
      <c r="DJG85" s="197"/>
      <c r="DJH85" s="97"/>
      <c r="DJI85" s="79"/>
      <c r="DJJ85" s="79"/>
      <c r="DJK85" s="210"/>
      <c r="DJL85" s="96"/>
      <c r="DJM85" s="194"/>
      <c r="DJN85" s="80"/>
      <c r="DJO85" s="80"/>
      <c r="DJP85" s="194"/>
      <c r="DJQ85" s="62"/>
      <c r="DJR85" s="107"/>
      <c r="DJS85" s="97"/>
      <c r="DJT85" s="97"/>
      <c r="DJU85" s="97"/>
      <c r="DJV85" s="104"/>
      <c r="DJW85" s="97"/>
      <c r="DJX85" s="97"/>
      <c r="DJY85" s="97"/>
      <c r="DJZ85" s="145"/>
      <c r="DKA85" s="61"/>
      <c r="DKB85" s="108"/>
      <c r="DKC85" s="63"/>
      <c r="DKD85" s="103"/>
      <c r="DKE85" s="197"/>
      <c r="DKF85" s="197"/>
      <c r="DKG85" s="97"/>
      <c r="DKH85" s="79"/>
      <c r="DKI85" s="79"/>
      <c r="DKJ85" s="210"/>
      <c r="DKK85" s="96"/>
      <c r="DKL85" s="194"/>
      <c r="DKM85" s="80"/>
      <c r="DKN85" s="80"/>
      <c r="DKO85" s="194"/>
      <c r="DKP85" s="62"/>
      <c r="DKQ85" s="107"/>
      <c r="DKR85" s="97"/>
      <c r="DKS85" s="97"/>
      <c r="DKT85" s="97"/>
      <c r="DKU85" s="104"/>
      <c r="DKV85" s="97"/>
      <c r="DKW85" s="97"/>
      <c r="DKX85" s="97"/>
      <c r="DKY85" s="145"/>
      <c r="DKZ85" s="61"/>
      <c r="DLA85" s="108"/>
      <c r="DLB85" s="63"/>
      <c r="DLC85" s="103"/>
      <c r="DLD85" s="197"/>
      <c r="DLE85" s="197"/>
      <c r="DLF85" s="97"/>
      <c r="DLG85" s="79"/>
      <c r="DLH85" s="79"/>
      <c r="DLI85" s="210"/>
      <c r="DLJ85" s="96"/>
      <c r="DLK85" s="194"/>
      <c r="DLL85" s="80"/>
      <c r="DLM85" s="80"/>
      <c r="DLN85" s="194"/>
      <c r="DLO85" s="62"/>
      <c r="DLP85" s="107"/>
      <c r="DLQ85" s="97"/>
      <c r="DLR85" s="97"/>
      <c r="DLS85" s="97"/>
      <c r="DLT85" s="104"/>
      <c r="DLU85" s="97"/>
      <c r="DLV85" s="97"/>
      <c r="DLW85" s="97"/>
      <c r="DLX85" s="145"/>
      <c r="DLY85" s="61"/>
      <c r="DLZ85" s="108"/>
      <c r="DMA85" s="63"/>
      <c r="DMB85" s="103"/>
      <c r="DMC85" s="197"/>
      <c r="DMD85" s="197"/>
      <c r="DME85" s="97"/>
      <c r="DMF85" s="79"/>
      <c r="DMG85" s="79"/>
      <c r="DMH85" s="210"/>
      <c r="DMI85" s="96"/>
      <c r="DMJ85" s="194"/>
      <c r="DMK85" s="80"/>
      <c r="DML85" s="80"/>
      <c r="DMM85" s="194"/>
      <c r="DMN85" s="62"/>
      <c r="DMO85" s="107"/>
      <c r="DMP85" s="97"/>
      <c r="DMQ85" s="97"/>
      <c r="DMR85" s="97"/>
      <c r="DMS85" s="104"/>
      <c r="DMT85" s="97"/>
      <c r="DMU85" s="97"/>
      <c r="DMV85" s="97"/>
      <c r="DMW85" s="145"/>
      <c r="DMX85" s="61"/>
      <c r="DMY85" s="108"/>
      <c r="DMZ85" s="63"/>
      <c r="DNA85" s="103"/>
      <c r="DNB85" s="197"/>
      <c r="DNC85" s="197"/>
      <c r="DND85" s="97"/>
      <c r="DNE85" s="79"/>
      <c r="DNF85" s="79"/>
      <c r="DNG85" s="210"/>
      <c r="DNH85" s="96"/>
      <c r="DNI85" s="194"/>
      <c r="DNJ85" s="80"/>
      <c r="DNK85" s="80"/>
      <c r="DNL85" s="194"/>
      <c r="DNM85" s="62"/>
      <c r="DNN85" s="107"/>
      <c r="DNO85" s="97"/>
      <c r="DNP85" s="97"/>
      <c r="DNQ85" s="97"/>
      <c r="DNR85" s="104"/>
      <c r="DNS85" s="97"/>
      <c r="DNT85" s="97"/>
      <c r="DNU85" s="97"/>
      <c r="DNV85" s="145"/>
      <c r="DNW85" s="61"/>
      <c r="DNX85" s="108"/>
      <c r="DNY85" s="63"/>
      <c r="DNZ85" s="103"/>
      <c r="DOA85" s="197"/>
      <c r="DOB85" s="197"/>
      <c r="DOC85" s="97"/>
      <c r="DOD85" s="79"/>
      <c r="DOE85" s="79"/>
      <c r="DOF85" s="210"/>
      <c r="DOG85" s="96"/>
      <c r="DOH85" s="194"/>
      <c r="DOI85" s="80"/>
      <c r="DOJ85" s="80"/>
      <c r="DOK85" s="194"/>
      <c r="DOL85" s="62"/>
      <c r="DOM85" s="107"/>
      <c r="DON85" s="97"/>
      <c r="DOO85" s="97"/>
      <c r="DOP85" s="97"/>
      <c r="DOQ85" s="104"/>
      <c r="DOR85" s="97"/>
      <c r="DOS85" s="97"/>
      <c r="DOT85" s="97"/>
      <c r="DOU85" s="145"/>
      <c r="DOV85" s="61"/>
      <c r="DOW85" s="108"/>
      <c r="DOX85" s="63"/>
      <c r="DOY85" s="103"/>
      <c r="DOZ85" s="197"/>
      <c r="DPA85" s="197"/>
      <c r="DPB85" s="97"/>
      <c r="DPC85" s="79"/>
      <c r="DPD85" s="79"/>
      <c r="DPE85" s="210"/>
      <c r="DPF85" s="96"/>
      <c r="DPG85" s="194"/>
      <c r="DPH85" s="80"/>
      <c r="DPI85" s="80"/>
      <c r="DPJ85" s="194"/>
      <c r="DPK85" s="62"/>
      <c r="DPL85" s="107"/>
      <c r="DPM85" s="97"/>
      <c r="DPN85" s="97"/>
      <c r="DPO85" s="97"/>
      <c r="DPP85" s="104"/>
      <c r="DPQ85" s="97"/>
      <c r="DPR85" s="97"/>
      <c r="DPS85" s="97"/>
      <c r="DPT85" s="145"/>
      <c r="DPU85" s="61"/>
      <c r="DPV85" s="108"/>
      <c r="DPW85" s="63"/>
      <c r="DPX85" s="103"/>
      <c r="DPY85" s="197"/>
      <c r="DPZ85" s="197"/>
      <c r="DQA85" s="97"/>
      <c r="DQB85" s="79"/>
      <c r="DQC85" s="79"/>
      <c r="DQD85" s="210"/>
      <c r="DQE85" s="96"/>
      <c r="DQF85" s="194"/>
      <c r="DQG85" s="80"/>
      <c r="DQH85" s="80"/>
      <c r="DQI85" s="194"/>
      <c r="DQJ85" s="62"/>
      <c r="DQK85" s="107"/>
      <c r="DQL85" s="97"/>
      <c r="DQM85" s="97"/>
      <c r="DQN85" s="97"/>
      <c r="DQO85" s="104"/>
      <c r="DQP85" s="97"/>
      <c r="DQQ85" s="97"/>
      <c r="DQR85" s="97"/>
      <c r="DQS85" s="145"/>
      <c r="DQT85" s="61"/>
      <c r="DQU85" s="108"/>
      <c r="DQV85" s="63"/>
      <c r="DQW85" s="103"/>
      <c r="DQX85" s="197"/>
      <c r="DQY85" s="197"/>
      <c r="DQZ85" s="97"/>
      <c r="DRA85" s="79"/>
      <c r="DRB85" s="79"/>
      <c r="DRC85" s="210"/>
      <c r="DRD85" s="96"/>
      <c r="DRE85" s="194"/>
      <c r="DRF85" s="80"/>
      <c r="DRG85" s="80"/>
      <c r="DRH85" s="194"/>
      <c r="DRI85" s="62"/>
      <c r="DRJ85" s="107"/>
      <c r="DRK85" s="97"/>
      <c r="DRL85" s="97"/>
      <c r="DRM85" s="97"/>
      <c r="DRN85" s="104"/>
      <c r="DRO85" s="97"/>
      <c r="DRP85" s="97"/>
      <c r="DRQ85" s="97"/>
      <c r="DRR85" s="145"/>
      <c r="DRS85" s="61"/>
      <c r="DRT85" s="108"/>
      <c r="DRU85" s="63"/>
      <c r="DRV85" s="103"/>
      <c r="DRW85" s="197"/>
      <c r="DRX85" s="197"/>
      <c r="DRY85" s="97"/>
      <c r="DRZ85" s="79"/>
      <c r="DSA85" s="79"/>
      <c r="DSB85" s="210"/>
      <c r="DSC85" s="96"/>
      <c r="DSD85" s="194"/>
      <c r="DSE85" s="80"/>
      <c r="DSF85" s="80"/>
      <c r="DSG85" s="194"/>
      <c r="DSH85" s="62"/>
      <c r="DSI85" s="107"/>
      <c r="DSJ85" s="97"/>
      <c r="DSK85" s="97"/>
      <c r="DSL85" s="97"/>
      <c r="DSM85" s="104"/>
      <c r="DSN85" s="97"/>
      <c r="DSO85" s="97"/>
      <c r="DSP85" s="97"/>
      <c r="DSQ85" s="145"/>
      <c r="DSR85" s="61"/>
      <c r="DSS85" s="108"/>
      <c r="DST85" s="63"/>
      <c r="DSU85" s="103"/>
      <c r="DSV85" s="197"/>
      <c r="DSW85" s="197"/>
      <c r="DSX85" s="97"/>
      <c r="DSY85" s="79"/>
      <c r="DSZ85" s="79"/>
      <c r="DTA85" s="210"/>
      <c r="DTB85" s="96"/>
      <c r="DTC85" s="194"/>
      <c r="DTD85" s="80"/>
      <c r="DTE85" s="80"/>
      <c r="DTF85" s="194"/>
      <c r="DTG85" s="62"/>
      <c r="DTH85" s="107"/>
      <c r="DTI85" s="97"/>
      <c r="DTJ85" s="97"/>
      <c r="DTK85" s="97"/>
      <c r="DTL85" s="104"/>
      <c r="DTM85" s="97"/>
      <c r="DTN85" s="97"/>
      <c r="DTO85" s="97"/>
      <c r="DTP85" s="145"/>
      <c r="DTQ85" s="61"/>
      <c r="DTR85" s="108"/>
      <c r="DTS85" s="63"/>
      <c r="DTT85" s="103"/>
      <c r="DTU85" s="197"/>
      <c r="DTV85" s="197"/>
      <c r="DTW85" s="97"/>
      <c r="DTX85" s="79"/>
      <c r="DTY85" s="79"/>
      <c r="DTZ85" s="210"/>
      <c r="DUA85" s="96"/>
      <c r="DUB85" s="194"/>
      <c r="DUC85" s="80"/>
      <c r="DUD85" s="80"/>
      <c r="DUE85" s="194"/>
      <c r="DUF85" s="62"/>
      <c r="DUG85" s="107"/>
      <c r="DUH85" s="97"/>
      <c r="DUI85" s="97"/>
      <c r="DUJ85" s="97"/>
      <c r="DUK85" s="104"/>
      <c r="DUL85" s="97"/>
      <c r="DUM85" s="97"/>
      <c r="DUN85" s="97"/>
      <c r="DUO85" s="145"/>
      <c r="DUP85" s="61"/>
      <c r="DUQ85" s="108"/>
      <c r="DUR85" s="63"/>
      <c r="DUS85" s="103"/>
      <c r="DUT85" s="197"/>
      <c r="DUU85" s="197"/>
      <c r="DUV85" s="97"/>
      <c r="DUW85" s="79"/>
      <c r="DUX85" s="79"/>
      <c r="DUY85" s="210"/>
      <c r="DUZ85" s="96"/>
      <c r="DVA85" s="194"/>
      <c r="DVB85" s="80"/>
      <c r="DVC85" s="80"/>
      <c r="DVD85" s="194"/>
      <c r="DVE85" s="62"/>
      <c r="DVF85" s="107"/>
      <c r="DVG85" s="97"/>
      <c r="DVH85" s="97"/>
      <c r="DVI85" s="97"/>
      <c r="DVJ85" s="104"/>
      <c r="DVK85" s="97"/>
      <c r="DVL85" s="97"/>
      <c r="DVM85" s="97"/>
      <c r="DVN85" s="145"/>
      <c r="DVO85" s="61"/>
      <c r="DVP85" s="108"/>
      <c r="DVQ85" s="63"/>
      <c r="DVR85" s="103"/>
      <c r="DVS85" s="197"/>
      <c r="DVT85" s="197"/>
      <c r="DVU85" s="97"/>
      <c r="DVV85" s="79"/>
      <c r="DVW85" s="79"/>
      <c r="DVX85" s="210"/>
      <c r="DVY85" s="96"/>
      <c r="DVZ85" s="194"/>
      <c r="DWA85" s="80"/>
      <c r="DWB85" s="80"/>
      <c r="DWC85" s="194"/>
      <c r="DWD85" s="62"/>
      <c r="DWE85" s="107"/>
      <c r="DWF85" s="97"/>
      <c r="DWG85" s="97"/>
      <c r="DWH85" s="97"/>
      <c r="DWI85" s="104"/>
      <c r="DWJ85" s="97"/>
      <c r="DWK85" s="97"/>
      <c r="DWL85" s="97"/>
      <c r="DWM85" s="145"/>
      <c r="DWN85" s="61"/>
      <c r="DWO85" s="108"/>
      <c r="DWP85" s="63"/>
      <c r="DWQ85" s="103"/>
      <c r="DWR85" s="197"/>
      <c r="DWS85" s="197"/>
      <c r="DWT85" s="97"/>
      <c r="DWU85" s="79"/>
      <c r="DWV85" s="79"/>
      <c r="DWW85" s="210"/>
      <c r="DWX85" s="96"/>
      <c r="DWY85" s="194"/>
      <c r="DWZ85" s="80"/>
      <c r="DXA85" s="80"/>
      <c r="DXB85" s="194"/>
      <c r="DXC85" s="62"/>
      <c r="DXD85" s="107"/>
      <c r="DXE85" s="97"/>
      <c r="DXF85" s="97"/>
      <c r="DXG85" s="97"/>
      <c r="DXH85" s="104"/>
      <c r="DXI85" s="97"/>
      <c r="DXJ85" s="97"/>
      <c r="DXK85" s="97"/>
      <c r="DXL85" s="145"/>
      <c r="DXM85" s="61"/>
      <c r="DXN85" s="108"/>
      <c r="DXO85" s="63"/>
      <c r="DXP85" s="103"/>
      <c r="DXQ85" s="197"/>
      <c r="DXR85" s="197"/>
      <c r="DXS85" s="97"/>
      <c r="DXT85" s="79"/>
      <c r="DXU85" s="79"/>
      <c r="DXV85" s="210"/>
      <c r="DXW85" s="96"/>
      <c r="DXX85" s="194"/>
      <c r="DXY85" s="80"/>
      <c r="DXZ85" s="80"/>
      <c r="DYA85" s="194"/>
      <c r="DYB85" s="62"/>
      <c r="DYC85" s="107"/>
      <c r="DYD85" s="97"/>
      <c r="DYE85" s="97"/>
      <c r="DYF85" s="97"/>
      <c r="DYG85" s="104"/>
      <c r="DYH85" s="97"/>
      <c r="DYI85" s="97"/>
      <c r="DYJ85" s="97"/>
      <c r="DYK85" s="145"/>
      <c r="DYL85" s="61"/>
      <c r="DYM85" s="108"/>
      <c r="DYN85" s="63"/>
      <c r="DYO85" s="103"/>
      <c r="DYP85" s="197"/>
      <c r="DYQ85" s="197"/>
      <c r="DYR85" s="97"/>
      <c r="DYS85" s="79"/>
      <c r="DYT85" s="79"/>
      <c r="DYU85" s="210"/>
      <c r="DYV85" s="96"/>
      <c r="DYW85" s="194"/>
      <c r="DYX85" s="80"/>
      <c r="DYY85" s="80"/>
      <c r="DYZ85" s="194"/>
      <c r="DZA85" s="62"/>
      <c r="DZB85" s="107"/>
      <c r="DZC85" s="97"/>
      <c r="DZD85" s="97"/>
      <c r="DZE85" s="97"/>
      <c r="DZF85" s="104"/>
      <c r="DZG85" s="97"/>
      <c r="DZH85" s="97"/>
      <c r="DZI85" s="97"/>
      <c r="DZJ85" s="145"/>
      <c r="DZK85" s="61"/>
      <c r="DZL85" s="108"/>
      <c r="DZM85" s="63"/>
      <c r="DZN85" s="103"/>
      <c r="DZO85" s="197"/>
      <c r="DZP85" s="197"/>
      <c r="DZQ85" s="97"/>
      <c r="DZR85" s="79"/>
      <c r="DZS85" s="79"/>
      <c r="DZT85" s="210"/>
      <c r="DZU85" s="96"/>
      <c r="DZV85" s="194"/>
      <c r="DZW85" s="80"/>
      <c r="DZX85" s="80"/>
      <c r="DZY85" s="194"/>
      <c r="DZZ85" s="62"/>
      <c r="EAA85" s="107"/>
      <c r="EAB85" s="97"/>
      <c r="EAC85" s="97"/>
      <c r="EAD85" s="97"/>
      <c r="EAE85" s="104"/>
      <c r="EAF85" s="97"/>
      <c r="EAG85" s="97"/>
      <c r="EAH85" s="97"/>
      <c r="EAI85" s="145"/>
      <c r="EAJ85" s="61"/>
      <c r="EAK85" s="108"/>
      <c r="EAL85" s="63"/>
      <c r="EAM85" s="103"/>
      <c r="EAN85" s="197"/>
      <c r="EAO85" s="197"/>
      <c r="EAP85" s="97"/>
      <c r="EAQ85" s="79"/>
      <c r="EAR85" s="79"/>
      <c r="EAS85" s="210"/>
      <c r="EAT85" s="96"/>
      <c r="EAU85" s="194"/>
      <c r="EAV85" s="80"/>
      <c r="EAW85" s="80"/>
      <c r="EAX85" s="194"/>
      <c r="EAY85" s="62"/>
      <c r="EAZ85" s="107"/>
      <c r="EBA85" s="97"/>
      <c r="EBB85" s="97"/>
      <c r="EBC85" s="97"/>
      <c r="EBD85" s="104"/>
      <c r="EBE85" s="97"/>
      <c r="EBF85" s="97"/>
      <c r="EBG85" s="97"/>
      <c r="EBH85" s="145"/>
      <c r="EBI85" s="61"/>
      <c r="EBJ85" s="108"/>
      <c r="EBK85" s="63"/>
      <c r="EBL85" s="103"/>
      <c r="EBM85" s="197"/>
      <c r="EBN85" s="197"/>
      <c r="EBO85" s="97"/>
      <c r="EBP85" s="79"/>
      <c r="EBQ85" s="79"/>
      <c r="EBR85" s="210"/>
      <c r="EBS85" s="96"/>
      <c r="EBT85" s="194"/>
      <c r="EBU85" s="80"/>
      <c r="EBV85" s="80"/>
      <c r="EBW85" s="194"/>
      <c r="EBX85" s="62"/>
      <c r="EBY85" s="107"/>
      <c r="EBZ85" s="97"/>
      <c r="ECA85" s="97"/>
      <c r="ECB85" s="97"/>
      <c r="ECC85" s="104"/>
      <c r="ECD85" s="97"/>
      <c r="ECE85" s="97"/>
      <c r="ECF85" s="97"/>
      <c r="ECG85" s="145"/>
      <c r="ECH85" s="61"/>
      <c r="ECI85" s="108"/>
      <c r="ECJ85" s="63"/>
      <c r="ECK85" s="103"/>
      <c r="ECL85" s="197"/>
      <c r="ECM85" s="197"/>
      <c r="ECN85" s="97"/>
      <c r="ECO85" s="79"/>
      <c r="ECP85" s="79"/>
      <c r="ECQ85" s="210"/>
      <c r="ECR85" s="96"/>
      <c r="ECS85" s="194"/>
      <c r="ECT85" s="80"/>
      <c r="ECU85" s="80"/>
      <c r="ECV85" s="194"/>
      <c r="ECW85" s="62"/>
      <c r="ECX85" s="107"/>
      <c r="ECY85" s="97"/>
      <c r="ECZ85" s="97"/>
      <c r="EDA85" s="97"/>
      <c r="EDB85" s="104"/>
      <c r="EDC85" s="97"/>
      <c r="EDD85" s="97"/>
      <c r="EDE85" s="97"/>
      <c r="EDF85" s="145"/>
      <c r="EDG85" s="61"/>
      <c r="EDH85" s="108"/>
      <c r="EDI85" s="63"/>
      <c r="EDJ85" s="103"/>
      <c r="EDK85" s="197"/>
      <c r="EDL85" s="197"/>
      <c r="EDM85" s="97"/>
      <c r="EDN85" s="79"/>
      <c r="EDO85" s="79"/>
      <c r="EDP85" s="210"/>
      <c r="EDQ85" s="96"/>
      <c r="EDR85" s="194"/>
      <c r="EDS85" s="80"/>
      <c r="EDT85" s="80"/>
      <c r="EDU85" s="194"/>
      <c r="EDV85" s="62"/>
      <c r="EDW85" s="107"/>
      <c r="EDX85" s="97"/>
      <c r="EDY85" s="97"/>
      <c r="EDZ85" s="97"/>
      <c r="EEA85" s="104"/>
      <c r="EEB85" s="97"/>
      <c r="EEC85" s="97"/>
      <c r="EED85" s="97"/>
      <c r="EEE85" s="145"/>
      <c r="EEF85" s="61"/>
      <c r="EEG85" s="108"/>
      <c r="EEH85" s="63"/>
      <c r="EEI85" s="103"/>
      <c r="EEJ85" s="197"/>
      <c r="EEK85" s="197"/>
      <c r="EEL85" s="97"/>
      <c r="EEM85" s="79"/>
      <c r="EEN85" s="79"/>
      <c r="EEO85" s="210"/>
      <c r="EEP85" s="96"/>
      <c r="EEQ85" s="194"/>
      <c r="EER85" s="80"/>
      <c r="EES85" s="80"/>
      <c r="EET85" s="194"/>
      <c r="EEU85" s="62"/>
      <c r="EEV85" s="107"/>
      <c r="EEW85" s="97"/>
      <c r="EEX85" s="97"/>
      <c r="EEY85" s="97"/>
      <c r="EEZ85" s="104"/>
      <c r="EFA85" s="97"/>
      <c r="EFB85" s="97"/>
      <c r="EFC85" s="97"/>
      <c r="EFD85" s="145"/>
      <c r="EFE85" s="61"/>
      <c r="EFF85" s="108"/>
      <c r="EFG85" s="63"/>
      <c r="EFH85" s="103"/>
      <c r="EFI85" s="197"/>
      <c r="EFJ85" s="197"/>
      <c r="EFK85" s="97"/>
      <c r="EFL85" s="79"/>
      <c r="EFM85" s="79"/>
      <c r="EFN85" s="210"/>
      <c r="EFO85" s="96"/>
      <c r="EFP85" s="194"/>
      <c r="EFQ85" s="80"/>
      <c r="EFR85" s="80"/>
      <c r="EFS85" s="194"/>
      <c r="EFT85" s="62"/>
      <c r="EFU85" s="107"/>
      <c r="EFV85" s="97"/>
      <c r="EFW85" s="97"/>
      <c r="EFX85" s="97"/>
      <c r="EFY85" s="104"/>
      <c r="EFZ85" s="97"/>
      <c r="EGA85" s="97"/>
      <c r="EGB85" s="97"/>
      <c r="EGC85" s="145"/>
      <c r="EGD85" s="61"/>
      <c r="EGE85" s="108"/>
      <c r="EGF85" s="63"/>
      <c r="EGG85" s="103"/>
      <c r="EGH85" s="197"/>
      <c r="EGI85" s="197"/>
      <c r="EGJ85" s="97"/>
      <c r="EGK85" s="79"/>
      <c r="EGL85" s="79"/>
      <c r="EGM85" s="210"/>
      <c r="EGN85" s="96"/>
      <c r="EGO85" s="194"/>
      <c r="EGP85" s="80"/>
      <c r="EGQ85" s="80"/>
      <c r="EGR85" s="194"/>
      <c r="EGS85" s="62"/>
      <c r="EGT85" s="107"/>
      <c r="EGU85" s="97"/>
      <c r="EGV85" s="97"/>
      <c r="EGW85" s="97"/>
      <c r="EGX85" s="104"/>
      <c r="EGY85" s="97"/>
      <c r="EGZ85" s="97"/>
      <c r="EHA85" s="97"/>
      <c r="EHB85" s="145"/>
      <c r="EHC85" s="61"/>
      <c r="EHD85" s="108"/>
      <c r="EHE85" s="63"/>
      <c r="EHF85" s="103"/>
      <c r="EHG85" s="197"/>
      <c r="EHH85" s="197"/>
      <c r="EHI85" s="97"/>
      <c r="EHJ85" s="79"/>
      <c r="EHK85" s="79"/>
      <c r="EHL85" s="210"/>
      <c r="EHM85" s="96"/>
      <c r="EHN85" s="194"/>
      <c r="EHO85" s="80"/>
      <c r="EHP85" s="80"/>
      <c r="EHQ85" s="194"/>
      <c r="EHR85" s="62"/>
      <c r="EHS85" s="107"/>
      <c r="EHT85" s="97"/>
      <c r="EHU85" s="97"/>
      <c r="EHV85" s="97"/>
      <c r="EHW85" s="104"/>
      <c r="EHX85" s="97"/>
      <c r="EHY85" s="97"/>
      <c r="EHZ85" s="97"/>
      <c r="EIA85" s="145"/>
      <c r="EIB85" s="61"/>
      <c r="EIC85" s="108"/>
      <c r="EID85" s="63"/>
      <c r="EIE85" s="103"/>
      <c r="EIF85" s="197"/>
      <c r="EIG85" s="197"/>
      <c r="EIH85" s="97"/>
      <c r="EII85" s="79"/>
      <c r="EIJ85" s="79"/>
      <c r="EIK85" s="210"/>
      <c r="EIL85" s="96"/>
      <c r="EIM85" s="194"/>
      <c r="EIN85" s="80"/>
      <c r="EIO85" s="80"/>
      <c r="EIP85" s="194"/>
      <c r="EIQ85" s="62"/>
      <c r="EIR85" s="107"/>
      <c r="EIS85" s="97"/>
      <c r="EIT85" s="97"/>
      <c r="EIU85" s="97"/>
      <c r="EIV85" s="104"/>
      <c r="EIW85" s="97"/>
      <c r="EIX85" s="97"/>
      <c r="EIY85" s="97"/>
      <c r="EIZ85" s="145"/>
      <c r="EJA85" s="61"/>
      <c r="EJB85" s="108"/>
      <c r="EJC85" s="63"/>
      <c r="EJD85" s="103"/>
      <c r="EJE85" s="197"/>
      <c r="EJF85" s="197"/>
      <c r="EJG85" s="97"/>
      <c r="EJH85" s="79"/>
      <c r="EJI85" s="79"/>
      <c r="EJJ85" s="210"/>
      <c r="EJK85" s="96"/>
      <c r="EJL85" s="194"/>
      <c r="EJM85" s="80"/>
      <c r="EJN85" s="80"/>
      <c r="EJO85" s="194"/>
      <c r="EJP85" s="62"/>
      <c r="EJQ85" s="107"/>
      <c r="EJR85" s="97"/>
      <c r="EJS85" s="97"/>
      <c r="EJT85" s="97"/>
      <c r="EJU85" s="104"/>
      <c r="EJV85" s="97"/>
      <c r="EJW85" s="97"/>
      <c r="EJX85" s="97"/>
      <c r="EJY85" s="145"/>
      <c r="EJZ85" s="61"/>
      <c r="EKA85" s="108"/>
      <c r="EKB85" s="63"/>
      <c r="EKC85" s="103"/>
      <c r="EKD85" s="197"/>
      <c r="EKE85" s="197"/>
      <c r="EKF85" s="97"/>
      <c r="EKG85" s="79"/>
      <c r="EKH85" s="79"/>
      <c r="EKI85" s="210"/>
      <c r="EKJ85" s="96"/>
      <c r="EKK85" s="194"/>
      <c r="EKL85" s="80"/>
      <c r="EKM85" s="80"/>
      <c r="EKN85" s="194"/>
      <c r="EKO85" s="62"/>
      <c r="EKP85" s="107"/>
      <c r="EKQ85" s="97"/>
      <c r="EKR85" s="97"/>
      <c r="EKS85" s="97"/>
      <c r="EKT85" s="104"/>
      <c r="EKU85" s="97"/>
      <c r="EKV85" s="97"/>
      <c r="EKW85" s="97"/>
      <c r="EKX85" s="145"/>
      <c r="EKY85" s="61"/>
      <c r="EKZ85" s="108"/>
      <c r="ELA85" s="63"/>
      <c r="ELB85" s="103"/>
      <c r="ELC85" s="197"/>
      <c r="ELD85" s="197"/>
      <c r="ELE85" s="97"/>
      <c r="ELF85" s="79"/>
      <c r="ELG85" s="79"/>
      <c r="ELH85" s="210"/>
      <c r="ELI85" s="96"/>
      <c r="ELJ85" s="194"/>
      <c r="ELK85" s="80"/>
      <c r="ELL85" s="80"/>
      <c r="ELM85" s="194"/>
      <c r="ELN85" s="62"/>
      <c r="ELO85" s="107"/>
      <c r="ELP85" s="97"/>
      <c r="ELQ85" s="97"/>
      <c r="ELR85" s="97"/>
      <c r="ELS85" s="104"/>
      <c r="ELT85" s="97"/>
      <c r="ELU85" s="97"/>
      <c r="ELV85" s="97"/>
      <c r="ELW85" s="145"/>
      <c r="ELX85" s="61"/>
      <c r="ELY85" s="108"/>
      <c r="ELZ85" s="63"/>
      <c r="EMA85" s="103"/>
      <c r="EMB85" s="197"/>
      <c r="EMC85" s="197"/>
      <c r="EMD85" s="97"/>
      <c r="EME85" s="79"/>
      <c r="EMF85" s="79"/>
      <c r="EMG85" s="210"/>
      <c r="EMH85" s="96"/>
      <c r="EMI85" s="194"/>
      <c r="EMJ85" s="80"/>
      <c r="EMK85" s="80"/>
      <c r="EML85" s="194"/>
      <c r="EMM85" s="62"/>
      <c r="EMN85" s="107"/>
      <c r="EMO85" s="97"/>
      <c r="EMP85" s="97"/>
      <c r="EMQ85" s="97"/>
      <c r="EMR85" s="104"/>
      <c r="EMS85" s="97"/>
      <c r="EMT85" s="97"/>
      <c r="EMU85" s="97"/>
      <c r="EMV85" s="145"/>
      <c r="EMW85" s="61"/>
      <c r="EMX85" s="108"/>
      <c r="EMY85" s="63"/>
      <c r="EMZ85" s="103"/>
      <c r="ENA85" s="197"/>
      <c r="ENB85" s="197"/>
      <c r="ENC85" s="97"/>
      <c r="END85" s="79"/>
      <c r="ENE85" s="79"/>
      <c r="ENF85" s="210"/>
      <c r="ENG85" s="96"/>
      <c r="ENH85" s="194"/>
      <c r="ENI85" s="80"/>
      <c r="ENJ85" s="80"/>
      <c r="ENK85" s="194"/>
      <c r="ENL85" s="62"/>
      <c r="ENM85" s="107"/>
      <c r="ENN85" s="97"/>
      <c r="ENO85" s="97"/>
      <c r="ENP85" s="97"/>
      <c r="ENQ85" s="104"/>
      <c r="ENR85" s="97"/>
      <c r="ENS85" s="97"/>
      <c r="ENT85" s="97"/>
      <c r="ENU85" s="145"/>
      <c r="ENV85" s="61"/>
      <c r="ENW85" s="108"/>
      <c r="ENX85" s="63"/>
      <c r="ENY85" s="103"/>
      <c r="ENZ85" s="197"/>
      <c r="EOA85" s="197"/>
      <c r="EOB85" s="97"/>
      <c r="EOC85" s="79"/>
      <c r="EOD85" s="79"/>
      <c r="EOE85" s="210"/>
      <c r="EOF85" s="96"/>
      <c r="EOG85" s="194"/>
      <c r="EOH85" s="80"/>
      <c r="EOI85" s="80"/>
      <c r="EOJ85" s="194"/>
      <c r="EOK85" s="62"/>
      <c r="EOL85" s="107"/>
      <c r="EOM85" s="97"/>
      <c r="EON85" s="97"/>
      <c r="EOO85" s="97"/>
      <c r="EOP85" s="104"/>
      <c r="EOQ85" s="97"/>
      <c r="EOR85" s="97"/>
      <c r="EOS85" s="97"/>
      <c r="EOT85" s="145"/>
      <c r="EOU85" s="61"/>
      <c r="EOV85" s="108"/>
      <c r="EOW85" s="63"/>
      <c r="EOX85" s="103"/>
      <c r="EOY85" s="197"/>
      <c r="EOZ85" s="197"/>
      <c r="EPA85" s="97"/>
      <c r="EPB85" s="79"/>
      <c r="EPC85" s="79"/>
      <c r="EPD85" s="210"/>
      <c r="EPE85" s="96"/>
      <c r="EPF85" s="194"/>
      <c r="EPG85" s="80"/>
      <c r="EPH85" s="80"/>
      <c r="EPI85" s="194"/>
      <c r="EPJ85" s="62"/>
      <c r="EPK85" s="107"/>
      <c r="EPL85" s="97"/>
      <c r="EPM85" s="97"/>
      <c r="EPN85" s="97"/>
      <c r="EPO85" s="104"/>
      <c r="EPP85" s="97"/>
      <c r="EPQ85" s="97"/>
      <c r="EPR85" s="97"/>
      <c r="EPS85" s="145"/>
      <c r="EPT85" s="61"/>
      <c r="EPU85" s="108"/>
      <c r="EPV85" s="63"/>
      <c r="EPW85" s="103"/>
      <c r="EPX85" s="197"/>
      <c r="EPY85" s="197"/>
      <c r="EPZ85" s="97"/>
      <c r="EQA85" s="79"/>
      <c r="EQB85" s="79"/>
      <c r="EQC85" s="210"/>
      <c r="EQD85" s="96"/>
      <c r="EQE85" s="194"/>
      <c r="EQF85" s="80"/>
      <c r="EQG85" s="80"/>
      <c r="EQH85" s="194"/>
      <c r="EQI85" s="62"/>
      <c r="EQJ85" s="107"/>
      <c r="EQK85" s="97"/>
      <c r="EQL85" s="97"/>
      <c r="EQM85" s="97"/>
      <c r="EQN85" s="104"/>
      <c r="EQO85" s="97"/>
      <c r="EQP85" s="97"/>
      <c r="EQQ85" s="97"/>
      <c r="EQR85" s="145"/>
      <c r="EQS85" s="61"/>
      <c r="EQT85" s="108"/>
      <c r="EQU85" s="63"/>
      <c r="EQV85" s="103"/>
      <c r="EQW85" s="197"/>
      <c r="EQX85" s="197"/>
      <c r="EQY85" s="97"/>
      <c r="EQZ85" s="79"/>
      <c r="ERA85" s="79"/>
      <c r="ERB85" s="210"/>
      <c r="ERC85" s="96"/>
      <c r="ERD85" s="194"/>
      <c r="ERE85" s="80"/>
      <c r="ERF85" s="80"/>
      <c r="ERG85" s="194"/>
      <c r="ERH85" s="62"/>
      <c r="ERI85" s="107"/>
      <c r="ERJ85" s="97"/>
      <c r="ERK85" s="97"/>
      <c r="ERL85" s="97"/>
      <c r="ERM85" s="104"/>
      <c r="ERN85" s="97"/>
      <c r="ERO85" s="97"/>
      <c r="ERP85" s="97"/>
      <c r="ERQ85" s="145"/>
      <c r="ERR85" s="61"/>
      <c r="ERS85" s="108"/>
      <c r="ERT85" s="63"/>
      <c r="ERU85" s="103"/>
      <c r="ERV85" s="197"/>
      <c r="ERW85" s="197"/>
      <c r="ERX85" s="97"/>
      <c r="ERY85" s="79"/>
      <c r="ERZ85" s="79"/>
      <c r="ESA85" s="210"/>
      <c r="ESB85" s="96"/>
      <c r="ESC85" s="194"/>
      <c r="ESD85" s="80"/>
      <c r="ESE85" s="80"/>
      <c r="ESF85" s="194"/>
      <c r="ESG85" s="62"/>
      <c r="ESH85" s="107"/>
      <c r="ESI85" s="97"/>
      <c r="ESJ85" s="97"/>
      <c r="ESK85" s="97"/>
      <c r="ESL85" s="104"/>
      <c r="ESM85" s="97"/>
      <c r="ESN85" s="97"/>
      <c r="ESO85" s="97"/>
      <c r="ESP85" s="145"/>
      <c r="ESQ85" s="61"/>
      <c r="ESR85" s="108"/>
      <c r="ESS85" s="63"/>
      <c r="EST85" s="103"/>
      <c r="ESU85" s="197"/>
      <c r="ESV85" s="197"/>
      <c r="ESW85" s="97"/>
      <c r="ESX85" s="79"/>
      <c r="ESY85" s="79"/>
      <c r="ESZ85" s="210"/>
      <c r="ETA85" s="96"/>
      <c r="ETB85" s="194"/>
      <c r="ETC85" s="80"/>
      <c r="ETD85" s="80"/>
      <c r="ETE85" s="194"/>
      <c r="ETF85" s="62"/>
      <c r="ETG85" s="107"/>
      <c r="ETH85" s="97"/>
      <c r="ETI85" s="97"/>
      <c r="ETJ85" s="97"/>
      <c r="ETK85" s="104"/>
      <c r="ETL85" s="97"/>
      <c r="ETM85" s="97"/>
      <c r="ETN85" s="97"/>
      <c r="ETO85" s="145"/>
      <c r="ETP85" s="61"/>
      <c r="ETQ85" s="108"/>
      <c r="ETR85" s="63"/>
      <c r="ETS85" s="103"/>
      <c r="ETT85" s="197"/>
      <c r="ETU85" s="197"/>
      <c r="ETV85" s="97"/>
      <c r="ETW85" s="79"/>
      <c r="ETX85" s="79"/>
      <c r="ETY85" s="210"/>
      <c r="ETZ85" s="96"/>
      <c r="EUA85" s="194"/>
      <c r="EUB85" s="80"/>
      <c r="EUC85" s="80"/>
      <c r="EUD85" s="194"/>
      <c r="EUE85" s="62"/>
      <c r="EUF85" s="107"/>
      <c r="EUG85" s="97"/>
      <c r="EUH85" s="97"/>
      <c r="EUI85" s="97"/>
      <c r="EUJ85" s="104"/>
      <c r="EUK85" s="97"/>
      <c r="EUL85" s="97"/>
      <c r="EUM85" s="97"/>
      <c r="EUN85" s="145"/>
      <c r="EUO85" s="61"/>
      <c r="EUP85" s="108"/>
      <c r="EUQ85" s="63"/>
      <c r="EUR85" s="103"/>
      <c r="EUS85" s="197"/>
      <c r="EUT85" s="197"/>
      <c r="EUU85" s="97"/>
      <c r="EUV85" s="79"/>
      <c r="EUW85" s="79"/>
      <c r="EUX85" s="210"/>
      <c r="EUY85" s="96"/>
      <c r="EUZ85" s="194"/>
      <c r="EVA85" s="80"/>
      <c r="EVB85" s="80"/>
      <c r="EVC85" s="194"/>
      <c r="EVD85" s="62"/>
      <c r="EVE85" s="107"/>
      <c r="EVF85" s="97"/>
      <c r="EVG85" s="97"/>
      <c r="EVH85" s="97"/>
      <c r="EVI85" s="104"/>
      <c r="EVJ85" s="97"/>
      <c r="EVK85" s="97"/>
      <c r="EVL85" s="97"/>
      <c r="EVM85" s="145"/>
      <c r="EVN85" s="61"/>
      <c r="EVO85" s="108"/>
      <c r="EVP85" s="63"/>
      <c r="EVQ85" s="103"/>
      <c r="EVR85" s="197"/>
      <c r="EVS85" s="197"/>
      <c r="EVT85" s="97"/>
      <c r="EVU85" s="79"/>
      <c r="EVV85" s="79"/>
      <c r="EVW85" s="210"/>
      <c r="EVX85" s="96"/>
      <c r="EVY85" s="194"/>
      <c r="EVZ85" s="80"/>
      <c r="EWA85" s="80"/>
      <c r="EWB85" s="194"/>
      <c r="EWC85" s="62"/>
      <c r="EWD85" s="107"/>
      <c r="EWE85" s="97"/>
      <c r="EWF85" s="97"/>
      <c r="EWG85" s="97"/>
      <c r="EWH85" s="104"/>
      <c r="EWI85" s="97"/>
      <c r="EWJ85" s="97"/>
      <c r="EWK85" s="97"/>
      <c r="EWL85" s="145"/>
      <c r="EWM85" s="61"/>
      <c r="EWN85" s="108"/>
      <c r="EWO85" s="63"/>
      <c r="EWP85" s="103"/>
      <c r="EWQ85" s="197"/>
      <c r="EWR85" s="197"/>
      <c r="EWS85" s="97"/>
      <c r="EWT85" s="79"/>
      <c r="EWU85" s="79"/>
      <c r="EWV85" s="210"/>
      <c r="EWW85" s="96"/>
      <c r="EWX85" s="194"/>
      <c r="EWY85" s="80"/>
      <c r="EWZ85" s="80"/>
      <c r="EXA85" s="194"/>
      <c r="EXB85" s="62"/>
      <c r="EXC85" s="107"/>
      <c r="EXD85" s="97"/>
      <c r="EXE85" s="97"/>
      <c r="EXF85" s="97"/>
      <c r="EXG85" s="104"/>
      <c r="EXH85" s="97"/>
      <c r="EXI85" s="97"/>
      <c r="EXJ85" s="97"/>
      <c r="EXK85" s="145"/>
      <c r="EXL85" s="61"/>
      <c r="EXM85" s="108"/>
      <c r="EXN85" s="63"/>
      <c r="EXO85" s="103"/>
      <c r="EXP85" s="197"/>
      <c r="EXQ85" s="197"/>
      <c r="EXR85" s="97"/>
      <c r="EXS85" s="79"/>
      <c r="EXT85" s="79"/>
      <c r="EXU85" s="210"/>
      <c r="EXV85" s="96"/>
      <c r="EXW85" s="194"/>
      <c r="EXX85" s="80"/>
      <c r="EXY85" s="80"/>
      <c r="EXZ85" s="194"/>
      <c r="EYA85" s="62"/>
      <c r="EYB85" s="107"/>
      <c r="EYC85" s="97"/>
      <c r="EYD85" s="97"/>
      <c r="EYE85" s="97"/>
      <c r="EYF85" s="104"/>
      <c r="EYG85" s="97"/>
      <c r="EYH85" s="97"/>
      <c r="EYI85" s="97"/>
      <c r="EYJ85" s="145"/>
      <c r="EYK85" s="61"/>
      <c r="EYL85" s="108"/>
      <c r="EYM85" s="63"/>
      <c r="EYN85" s="103"/>
      <c r="EYO85" s="197"/>
      <c r="EYP85" s="197"/>
      <c r="EYQ85" s="97"/>
      <c r="EYR85" s="79"/>
      <c r="EYS85" s="79"/>
      <c r="EYT85" s="210"/>
      <c r="EYU85" s="96"/>
      <c r="EYV85" s="194"/>
      <c r="EYW85" s="80"/>
      <c r="EYX85" s="80"/>
      <c r="EYY85" s="194"/>
      <c r="EYZ85" s="62"/>
      <c r="EZA85" s="107"/>
      <c r="EZB85" s="97"/>
      <c r="EZC85" s="97"/>
      <c r="EZD85" s="97"/>
      <c r="EZE85" s="104"/>
      <c r="EZF85" s="97"/>
      <c r="EZG85" s="97"/>
      <c r="EZH85" s="97"/>
      <c r="EZI85" s="145"/>
      <c r="EZJ85" s="61"/>
      <c r="EZK85" s="108"/>
      <c r="EZL85" s="63"/>
      <c r="EZM85" s="103"/>
      <c r="EZN85" s="197"/>
      <c r="EZO85" s="197"/>
      <c r="EZP85" s="97"/>
      <c r="EZQ85" s="79"/>
      <c r="EZR85" s="79"/>
      <c r="EZS85" s="210"/>
      <c r="EZT85" s="96"/>
      <c r="EZU85" s="194"/>
      <c r="EZV85" s="80"/>
      <c r="EZW85" s="80"/>
      <c r="EZX85" s="194"/>
      <c r="EZY85" s="62"/>
      <c r="EZZ85" s="107"/>
      <c r="FAA85" s="97"/>
      <c r="FAB85" s="97"/>
      <c r="FAC85" s="97"/>
      <c r="FAD85" s="104"/>
      <c r="FAE85" s="97"/>
      <c r="FAF85" s="97"/>
      <c r="FAG85" s="97"/>
      <c r="FAH85" s="145"/>
      <c r="FAI85" s="61"/>
      <c r="FAJ85" s="108"/>
      <c r="FAK85" s="63"/>
      <c r="FAL85" s="103"/>
      <c r="FAM85" s="197"/>
      <c r="FAN85" s="197"/>
      <c r="FAO85" s="97"/>
      <c r="FAP85" s="79"/>
      <c r="FAQ85" s="79"/>
      <c r="FAR85" s="210"/>
      <c r="FAS85" s="96"/>
      <c r="FAT85" s="194"/>
      <c r="FAU85" s="80"/>
      <c r="FAV85" s="80"/>
      <c r="FAW85" s="194"/>
      <c r="FAX85" s="62"/>
      <c r="FAY85" s="107"/>
      <c r="FAZ85" s="97"/>
      <c r="FBA85" s="97"/>
      <c r="FBB85" s="97"/>
      <c r="FBC85" s="104"/>
      <c r="FBD85" s="97"/>
      <c r="FBE85" s="97"/>
      <c r="FBF85" s="97"/>
      <c r="FBG85" s="145"/>
      <c r="FBH85" s="61"/>
      <c r="FBI85" s="108"/>
      <c r="FBJ85" s="63"/>
      <c r="FBK85" s="103"/>
      <c r="FBL85" s="197"/>
      <c r="FBM85" s="197"/>
      <c r="FBN85" s="97"/>
      <c r="FBO85" s="79"/>
      <c r="FBP85" s="79"/>
      <c r="FBQ85" s="210"/>
      <c r="FBR85" s="96"/>
      <c r="FBS85" s="194"/>
      <c r="FBT85" s="80"/>
      <c r="FBU85" s="80"/>
      <c r="FBV85" s="194"/>
      <c r="FBW85" s="62"/>
      <c r="FBX85" s="107"/>
      <c r="FBY85" s="97"/>
      <c r="FBZ85" s="97"/>
      <c r="FCA85" s="97"/>
      <c r="FCB85" s="104"/>
      <c r="FCC85" s="97"/>
      <c r="FCD85" s="97"/>
      <c r="FCE85" s="97"/>
      <c r="FCF85" s="145"/>
      <c r="FCG85" s="61"/>
      <c r="FCH85" s="108"/>
      <c r="FCI85" s="63"/>
      <c r="FCJ85" s="103"/>
      <c r="FCK85" s="197"/>
      <c r="FCL85" s="197"/>
      <c r="FCM85" s="97"/>
      <c r="FCN85" s="79"/>
      <c r="FCO85" s="79"/>
      <c r="FCP85" s="210"/>
      <c r="FCQ85" s="96"/>
      <c r="FCR85" s="194"/>
      <c r="FCS85" s="80"/>
      <c r="FCT85" s="80"/>
      <c r="FCU85" s="194"/>
      <c r="FCV85" s="62"/>
      <c r="FCW85" s="107"/>
      <c r="FCX85" s="97"/>
      <c r="FCY85" s="97"/>
      <c r="FCZ85" s="97"/>
      <c r="FDA85" s="104"/>
      <c r="FDB85" s="97"/>
      <c r="FDC85" s="97"/>
      <c r="FDD85" s="97"/>
      <c r="FDE85" s="145"/>
      <c r="FDF85" s="61"/>
      <c r="FDG85" s="108"/>
      <c r="FDH85" s="63"/>
      <c r="FDI85" s="103"/>
      <c r="FDJ85" s="197"/>
      <c r="FDK85" s="197"/>
      <c r="FDL85" s="97"/>
      <c r="FDM85" s="79"/>
      <c r="FDN85" s="79"/>
      <c r="FDO85" s="210"/>
      <c r="FDP85" s="96"/>
      <c r="FDQ85" s="194"/>
      <c r="FDR85" s="80"/>
      <c r="FDS85" s="80"/>
      <c r="FDT85" s="194"/>
      <c r="FDU85" s="62"/>
      <c r="FDV85" s="107"/>
      <c r="FDW85" s="97"/>
      <c r="FDX85" s="97"/>
      <c r="FDY85" s="97"/>
      <c r="FDZ85" s="104"/>
      <c r="FEA85" s="97"/>
      <c r="FEB85" s="97"/>
      <c r="FEC85" s="97"/>
      <c r="FED85" s="145"/>
      <c r="FEE85" s="61"/>
      <c r="FEF85" s="108"/>
      <c r="FEG85" s="63"/>
      <c r="FEH85" s="103"/>
      <c r="FEI85" s="197"/>
      <c r="FEJ85" s="197"/>
      <c r="FEK85" s="97"/>
      <c r="FEL85" s="79"/>
      <c r="FEM85" s="79"/>
      <c r="FEN85" s="210"/>
      <c r="FEO85" s="96"/>
      <c r="FEP85" s="194"/>
      <c r="FEQ85" s="80"/>
      <c r="FER85" s="80"/>
      <c r="FES85" s="194"/>
      <c r="FET85" s="62"/>
      <c r="FEU85" s="107"/>
      <c r="FEV85" s="97"/>
      <c r="FEW85" s="97"/>
      <c r="FEX85" s="97"/>
      <c r="FEY85" s="104"/>
      <c r="FEZ85" s="97"/>
      <c r="FFA85" s="97"/>
      <c r="FFB85" s="97"/>
      <c r="FFC85" s="145"/>
      <c r="FFD85" s="61"/>
      <c r="FFE85" s="108"/>
      <c r="FFF85" s="63"/>
      <c r="FFG85" s="103"/>
      <c r="FFH85" s="197"/>
      <c r="FFI85" s="197"/>
      <c r="FFJ85" s="97"/>
      <c r="FFK85" s="79"/>
      <c r="FFL85" s="79"/>
      <c r="FFM85" s="210"/>
      <c r="FFN85" s="96"/>
      <c r="FFO85" s="194"/>
      <c r="FFP85" s="80"/>
      <c r="FFQ85" s="80"/>
      <c r="FFR85" s="194"/>
      <c r="FFS85" s="62"/>
      <c r="FFT85" s="107"/>
      <c r="FFU85" s="97"/>
      <c r="FFV85" s="97"/>
      <c r="FFW85" s="97"/>
      <c r="FFX85" s="104"/>
      <c r="FFY85" s="97"/>
      <c r="FFZ85" s="97"/>
      <c r="FGA85" s="97"/>
      <c r="FGB85" s="145"/>
      <c r="FGC85" s="61"/>
      <c r="FGD85" s="108"/>
      <c r="FGE85" s="63"/>
      <c r="FGF85" s="103"/>
      <c r="FGG85" s="197"/>
      <c r="FGH85" s="197"/>
      <c r="FGI85" s="97"/>
      <c r="FGJ85" s="79"/>
      <c r="FGK85" s="79"/>
      <c r="FGL85" s="210"/>
      <c r="FGM85" s="96"/>
      <c r="FGN85" s="194"/>
      <c r="FGO85" s="80"/>
      <c r="FGP85" s="80"/>
      <c r="FGQ85" s="194"/>
      <c r="FGR85" s="62"/>
      <c r="FGS85" s="107"/>
      <c r="FGT85" s="97"/>
      <c r="FGU85" s="97"/>
      <c r="FGV85" s="97"/>
      <c r="FGW85" s="104"/>
      <c r="FGX85" s="97"/>
      <c r="FGY85" s="97"/>
      <c r="FGZ85" s="97"/>
      <c r="FHA85" s="145"/>
      <c r="FHB85" s="61"/>
      <c r="FHC85" s="108"/>
      <c r="FHD85" s="63"/>
      <c r="FHE85" s="103"/>
      <c r="FHF85" s="197"/>
      <c r="FHG85" s="197"/>
      <c r="FHH85" s="97"/>
      <c r="FHI85" s="79"/>
      <c r="FHJ85" s="79"/>
      <c r="FHK85" s="210"/>
      <c r="FHL85" s="96"/>
      <c r="FHM85" s="194"/>
      <c r="FHN85" s="80"/>
      <c r="FHO85" s="80"/>
      <c r="FHP85" s="194"/>
      <c r="FHQ85" s="62"/>
      <c r="FHR85" s="107"/>
      <c r="FHS85" s="97"/>
      <c r="FHT85" s="97"/>
      <c r="FHU85" s="97"/>
      <c r="FHV85" s="104"/>
      <c r="FHW85" s="97"/>
      <c r="FHX85" s="97"/>
      <c r="FHY85" s="97"/>
      <c r="FHZ85" s="145"/>
      <c r="FIA85" s="61"/>
      <c r="FIB85" s="108"/>
      <c r="FIC85" s="63"/>
      <c r="FID85" s="103"/>
      <c r="FIE85" s="197"/>
      <c r="FIF85" s="197"/>
      <c r="FIG85" s="97"/>
      <c r="FIH85" s="79"/>
      <c r="FII85" s="79"/>
      <c r="FIJ85" s="210"/>
      <c r="FIK85" s="96"/>
      <c r="FIL85" s="194"/>
      <c r="FIM85" s="80"/>
      <c r="FIN85" s="80"/>
      <c r="FIO85" s="194"/>
      <c r="FIP85" s="62"/>
      <c r="FIQ85" s="107"/>
      <c r="FIR85" s="97"/>
      <c r="FIS85" s="97"/>
      <c r="FIT85" s="97"/>
      <c r="FIU85" s="104"/>
      <c r="FIV85" s="97"/>
      <c r="FIW85" s="97"/>
      <c r="FIX85" s="97"/>
      <c r="FIY85" s="145"/>
      <c r="FIZ85" s="61"/>
      <c r="FJA85" s="108"/>
      <c r="FJB85" s="63"/>
      <c r="FJC85" s="103"/>
      <c r="FJD85" s="197"/>
      <c r="FJE85" s="197"/>
      <c r="FJF85" s="97"/>
      <c r="FJG85" s="79"/>
      <c r="FJH85" s="79"/>
      <c r="FJI85" s="210"/>
      <c r="FJJ85" s="96"/>
      <c r="FJK85" s="194"/>
      <c r="FJL85" s="80"/>
      <c r="FJM85" s="80"/>
      <c r="FJN85" s="194"/>
      <c r="FJO85" s="62"/>
      <c r="FJP85" s="107"/>
      <c r="FJQ85" s="97"/>
      <c r="FJR85" s="97"/>
      <c r="FJS85" s="97"/>
      <c r="FJT85" s="104"/>
      <c r="FJU85" s="97"/>
      <c r="FJV85" s="97"/>
      <c r="FJW85" s="97"/>
      <c r="FJX85" s="145"/>
      <c r="FJY85" s="61"/>
      <c r="FJZ85" s="108"/>
      <c r="FKA85" s="63"/>
      <c r="FKB85" s="103"/>
      <c r="FKC85" s="197"/>
      <c r="FKD85" s="197"/>
      <c r="FKE85" s="97"/>
      <c r="FKF85" s="79"/>
      <c r="FKG85" s="79"/>
      <c r="FKH85" s="210"/>
      <c r="FKI85" s="96"/>
      <c r="FKJ85" s="194"/>
      <c r="FKK85" s="80"/>
      <c r="FKL85" s="80"/>
      <c r="FKM85" s="194"/>
      <c r="FKN85" s="62"/>
      <c r="FKO85" s="107"/>
      <c r="FKP85" s="97"/>
      <c r="FKQ85" s="97"/>
      <c r="FKR85" s="97"/>
      <c r="FKS85" s="104"/>
      <c r="FKT85" s="97"/>
      <c r="FKU85" s="97"/>
      <c r="FKV85" s="97"/>
      <c r="FKW85" s="145"/>
      <c r="FKX85" s="61"/>
      <c r="FKY85" s="108"/>
      <c r="FKZ85" s="63"/>
      <c r="FLA85" s="103"/>
      <c r="FLB85" s="197"/>
      <c r="FLC85" s="197"/>
      <c r="FLD85" s="97"/>
      <c r="FLE85" s="79"/>
      <c r="FLF85" s="79"/>
      <c r="FLG85" s="210"/>
      <c r="FLH85" s="96"/>
      <c r="FLI85" s="194"/>
      <c r="FLJ85" s="80"/>
      <c r="FLK85" s="80"/>
      <c r="FLL85" s="194"/>
      <c r="FLM85" s="62"/>
      <c r="FLN85" s="107"/>
      <c r="FLO85" s="97"/>
      <c r="FLP85" s="97"/>
      <c r="FLQ85" s="97"/>
      <c r="FLR85" s="104"/>
      <c r="FLS85" s="97"/>
      <c r="FLT85" s="97"/>
      <c r="FLU85" s="97"/>
      <c r="FLV85" s="145"/>
      <c r="FLW85" s="61"/>
      <c r="FLX85" s="108"/>
      <c r="FLY85" s="63"/>
      <c r="FLZ85" s="103"/>
      <c r="FMA85" s="197"/>
      <c r="FMB85" s="197"/>
      <c r="FMC85" s="97"/>
      <c r="FMD85" s="79"/>
      <c r="FME85" s="79"/>
      <c r="FMF85" s="210"/>
      <c r="FMG85" s="96"/>
      <c r="FMH85" s="194"/>
      <c r="FMI85" s="80"/>
      <c r="FMJ85" s="80"/>
      <c r="FMK85" s="194"/>
      <c r="FML85" s="62"/>
      <c r="FMM85" s="107"/>
      <c r="FMN85" s="97"/>
      <c r="FMO85" s="97"/>
      <c r="FMP85" s="97"/>
      <c r="FMQ85" s="104"/>
      <c r="FMR85" s="97"/>
      <c r="FMS85" s="97"/>
      <c r="FMT85" s="97"/>
      <c r="FMU85" s="145"/>
      <c r="FMV85" s="61"/>
      <c r="FMW85" s="108"/>
      <c r="FMX85" s="63"/>
      <c r="FMY85" s="103"/>
      <c r="FMZ85" s="197"/>
      <c r="FNA85" s="197"/>
      <c r="FNB85" s="97"/>
      <c r="FNC85" s="79"/>
      <c r="FND85" s="79"/>
      <c r="FNE85" s="210"/>
      <c r="FNF85" s="96"/>
      <c r="FNG85" s="194"/>
      <c r="FNH85" s="80"/>
      <c r="FNI85" s="80"/>
      <c r="FNJ85" s="194"/>
      <c r="FNK85" s="62"/>
      <c r="FNL85" s="107"/>
      <c r="FNM85" s="97"/>
      <c r="FNN85" s="97"/>
      <c r="FNO85" s="97"/>
      <c r="FNP85" s="104"/>
      <c r="FNQ85" s="97"/>
      <c r="FNR85" s="97"/>
      <c r="FNS85" s="97"/>
      <c r="FNT85" s="145"/>
      <c r="FNU85" s="61"/>
      <c r="FNV85" s="108"/>
      <c r="FNW85" s="63"/>
      <c r="FNX85" s="103"/>
      <c r="FNY85" s="197"/>
      <c r="FNZ85" s="197"/>
      <c r="FOA85" s="97"/>
      <c r="FOB85" s="79"/>
      <c r="FOC85" s="79"/>
      <c r="FOD85" s="210"/>
      <c r="FOE85" s="96"/>
      <c r="FOF85" s="194"/>
      <c r="FOG85" s="80"/>
      <c r="FOH85" s="80"/>
      <c r="FOI85" s="194"/>
      <c r="FOJ85" s="62"/>
      <c r="FOK85" s="107"/>
      <c r="FOL85" s="97"/>
      <c r="FOM85" s="97"/>
      <c r="FON85" s="97"/>
      <c r="FOO85" s="104"/>
      <c r="FOP85" s="97"/>
      <c r="FOQ85" s="97"/>
      <c r="FOR85" s="97"/>
      <c r="FOS85" s="145"/>
      <c r="FOT85" s="61"/>
      <c r="FOU85" s="108"/>
      <c r="FOV85" s="63"/>
      <c r="FOW85" s="103"/>
      <c r="FOX85" s="197"/>
      <c r="FOY85" s="197"/>
      <c r="FOZ85" s="97"/>
      <c r="FPA85" s="79"/>
      <c r="FPB85" s="79"/>
      <c r="FPC85" s="210"/>
      <c r="FPD85" s="96"/>
      <c r="FPE85" s="194"/>
      <c r="FPF85" s="80"/>
      <c r="FPG85" s="80"/>
      <c r="FPH85" s="194"/>
      <c r="FPI85" s="62"/>
      <c r="FPJ85" s="107"/>
      <c r="FPK85" s="97"/>
      <c r="FPL85" s="97"/>
      <c r="FPM85" s="97"/>
      <c r="FPN85" s="104"/>
      <c r="FPO85" s="97"/>
      <c r="FPP85" s="97"/>
      <c r="FPQ85" s="97"/>
      <c r="FPR85" s="145"/>
      <c r="FPS85" s="61"/>
      <c r="FPT85" s="108"/>
      <c r="FPU85" s="63"/>
      <c r="FPV85" s="103"/>
      <c r="FPW85" s="197"/>
      <c r="FPX85" s="197"/>
      <c r="FPY85" s="97"/>
      <c r="FPZ85" s="79"/>
      <c r="FQA85" s="79"/>
      <c r="FQB85" s="210"/>
      <c r="FQC85" s="96"/>
      <c r="FQD85" s="194"/>
      <c r="FQE85" s="80"/>
      <c r="FQF85" s="80"/>
      <c r="FQG85" s="194"/>
      <c r="FQH85" s="62"/>
      <c r="FQI85" s="107"/>
      <c r="FQJ85" s="97"/>
      <c r="FQK85" s="97"/>
      <c r="FQL85" s="97"/>
      <c r="FQM85" s="104"/>
      <c r="FQN85" s="97"/>
      <c r="FQO85" s="97"/>
      <c r="FQP85" s="97"/>
      <c r="FQQ85" s="145"/>
      <c r="FQR85" s="61"/>
      <c r="FQS85" s="108"/>
      <c r="FQT85" s="63"/>
      <c r="FQU85" s="103"/>
      <c r="FQV85" s="197"/>
      <c r="FQW85" s="197"/>
      <c r="FQX85" s="97"/>
      <c r="FQY85" s="79"/>
      <c r="FQZ85" s="79"/>
      <c r="FRA85" s="210"/>
      <c r="FRB85" s="96"/>
      <c r="FRC85" s="194"/>
      <c r="FRD85" s="80"/>
      <c r="FRE85" s="80"/>
      <c r="FRF85" s="194"/>
      <c r="FRG85" s="62"/>
      <c r="FRH85" s="107"/>
      <c r="FRI85" s="97"/>
      <c r="FRJ85" s="97"/>
      <c r="FRK85" s="97"/>
      <c r="FRL85" s="104"/>
      <c r="FRM85" s="97"/>
      <c r="FRN85" s="97"/>
      <c r="FRO85" s="97"/>
      <c r="FRP85" s="145"/>
      <c r="FRQ85" s="61"/>
      <c r="FRR85" s="108"/>
      <c r="FRS85" s="63"/>
      <c r="FRT85" s="103"/>
      <c r="FRU85" s="197"/>
      <c r="FRV85" s="197"/>
      <c r="FRW85" s="97"/>
      <c r="FRX85" s="79"/>
      <c r="FRY85" s="79"/>
      <c r="FRZ85" s="210"/>
      <c r="FSA85" s="96"/>
      <c r="FSB85" s="194"/>
      <c r="FSC85" s="80"/>
      <c r="FSD85" s="80"/>
      <c r="FSE85" s="194"/>
      <c r="FSF85" s="62"/>
      <c r="FSG85" s="107"/>
      <c r="FSH85" s="97"/>
      <c r="FSI85" s="97"/>
      <c r="FSJ85" s="97"/>
      <c r="FSK85" s="104"/>
      <c r="FSL85" s="97"/>
      <c r="FSM85" s="97"/>
      <c r="FSN85" s="97"/>
      <c r="FSO85" s="145"/>
      <c r="FSP85" s="61"/>
      <c r="FSQ85" s="108"/>
      <c r="FSR85" s="63"/>
      <c r="FSS85" s="103"/>
      <c r="FST85" s="197"/>
      <c r="FSU85" s="197"/>
      <c r="FSV85" s="97"/>
      <c r="FSW85" s="79"/>
      <c r="FSX85" s="79"/>
      <c r="FSY85" s="210"/>
      <c r="FSZ85" s="96"/>
      <c r="FTA85" s="194"/>
      <c r="FTB85" s="80"/>
      <c r="FTC85" s="80"/>
      <c r="FTD85" s="194"/>
      <c r="FTE85" s="62"/>
      <c r="FTF85" s="107"/>
      <c r="FTG85" s="97"/>
      <c r="FTH85" s="97"/>
      <c r="FTI85" s="97"/>
      <c r="FTJ85" s="104"/>
      <c r="FTK85" s="97"/>
      <c r="FTL85" s="97"/>
      <c r="FTM85" s="97"/>
      <c r="FTN85" s="145"/>
      <c r="FTO85" s="61"/>
      <c r="FTP85" s="108"/>
      <c r="FTQ85" s="63"/>
      <c r="FTR85" s="103"/>
      <c r="FTS85" s="197"/>
      <c r="FTT85" s="197"/>
      <c r="FTU85" s="97"/>
      <c r="FTV85" s="79"/>
      <c r="FTW85" s="79"/>
      <c r="FTX85" s="210"/>
      <c r="FTY85" s="96"/>
      <c r="FTZ85" s="194"/>
      <c r="FUA85" s="80"/>
      <c r="FUB85" s="80"/>
      <c r="FUC85" s="194"/>
      <c r="FUD85" s="62"/>
      <c r="FUE85" s="107"/>
      <c r="FUF85" s="97"/>
      <c r="FUG85" s="97"/>
      <c r="FUH85" s="97"/>
      <c r="FUI85" s="104"/>
      <c r="FUJ85" s="97"/>
      <c r="FUK85" s="97"/>
      <c r="FUL85" s="97"/>
      <c r="FUM85" s="145"/>
      <c r="FUN85" s="61"/>
      <c r="FUO85" s="108"/>
      <c r="FUP85" s="63"/>
      <c r="FUQ85" s="103"/>
      <c r="FUR85" s="197"/>
      <c r="FUS85" s="197"/>
      <c r="FUT85" s="97"/>
      <c r="FUU85" s="79"/>
      <c r="FUV85" s="79"/>
      <c r="FUW85" s="210"/>
      <c r="FUX85" s="96"/>
      <c r="FUY85" s="194"/>
      <c r="FUZ85" s="80"/>
      <c r="FVA85" s="80"/>
      <c r="FVB85" s="194"/>
      <c r="FVC85" s="62"/>
      <c r="FVD85" s="107"/>
      <c r="FVE85" s="97"/>
      <c r="FVF85" s="97"/>
      <c r="FVG85" s="97"/>
      <c r="FVH85" s="104"/>
      <c r="FVI85" s="97"/>
      <c r="FVJ85" s="97"/>
      <c r="FVK85" s="97"/>
      <c r="FVL85" s="145"/>
      <c r="FVM85" s="61"/>
      <c r="FVN85" s="108"/>
      <c r="FVO85" s="63"/>
      <c r="FVP85" s="103"/>
      <c r="FVQ85" s="197"/>
      <c r="FVR85" s="197"/>
      <c r="FVS85" s="97"/>
      <c r="FVT85" s="79"/>
      <c r="FVU85" s="79"/>
      <c r="FVV85" s="210"/>
      <c r="FVW85" s="96"/>
      <c r="FVX85" s="194"/>
      <c r="FVY85" s="80"/>
      <c r="FVZ85" s="80"/>
      <c r="FWA85" s="194"/>
      <c r="FWB85" s="62"/>
      <c r="FWC85" s="107"/>
      <c r="FWD85" s="97"/>
      <c r="FWE85" s="97"/>
      <c r="FWF85" s="97"/>
      <c r="FWG85" s="104"/>
      <c r="FWH85" s="97"/>
      <c r="FWI85" s="97"/>
      <c r="FWJ85" s="97"/>
      <c r="FWK85" s="145"/>
      <c r="FWL85" s="61"/>
      <c r="FWM85" s="108"/>
      <c r="FWN85" s="63"/>
      <c r="FWO85" s="103"/>
      <c r="FWP85" s="197"/>
      <c r="FWQ85" s="197"/>
      <c r="FWR85" s="97"/>
      <c r="FWS85" s="79"/>
      <c r="FWT85" s="79"/>
      <c r="FWU85" s="210"/>
      <c r="FWV85" s="96"/>
      <c r="FWW85" s="194"/>
      <c r="FWX85" s="80"/>
      <c r="FWY85" s="80"/>
      <c r="FWZ85" s="194"/>
      <c r="FXA85" s="62"/>
      <c r="FXB85" s="107"/>
      <c r="FXC85" s="97"/>
      <c r="FXD85" s="97"/>
      <c r="FXE85" s="97"/>
      <c r="FXF85" s="104"/>
      <c r="FXG85" s="97"/>
      <c r="FXH85" s="97"/>
      <c r="FXI85" s="97"/>
      <c r="FXJ85" s="145"/>
      <c r="FXK85" s="61"/>
      <c r="FXL85" s="108"/>
      <c r="FXM85" s="63"/>
      <c r="FXN85" s="103"/>
      <c r="FXO85" s="197"/>
      <c r="FXP85" s="197"/>
      <c r="FXQ85" s="97"/>
      <c r="FXR85" s="79"/>
      <c r="FXS85" s="79"/>
      <c r="FXT85" s="210"/>
      <c r="FXU85" s="96"/>
      <c r="FXV85" s="194"/>
      <c r="FXW85" s="80"/>
      <c r="FXX85" s="80"/>
      <c r="FXY85" s="194"/>
      <c r="FXZ85" s="62"/>
      <c r="FYA85" s="107"/>
      <c r="FYB85" s="97"/>
      <c r="FYC85" s="97"/>
      <c r="FYD85" s="97"/>
      <c r="FYE85" s="104"/>
      <c r="FYF85" s="97"/>
      <c r="FYG85" s="97"/>
      <c r="FYH85" s="97"/>
      <c r="FYI85" s="145"/>
      <c r="FYJ85" s="61"/>
      <c r="FYK85" s="108"/>
      <c r="FYL85" s="63"/>
      <c r="FYM85" s="103"/>
      <c r="FYN85" s="197"/>
      <c r="FYO85" s="197"/>
      <c r="FYP85" s="97"/>
      <c r="FYQ85" s="79"/>
      <c r="FYR85" s="79"/>
      <c r="FYS85" s="210"/>
      <c r="FYT85" s="96"/>
      <c r="FYU85" s="194"/>
      <c r="FYV85" s="80"/>
      <c r="FYW85" s="80"/>
      <c r="FYX85" s="194"/>
      <c r="FYY85" s="62"/>
      <c r="FYZ85" s="107"/>
      <c r="FZA85" s="97"/>
      <c r="FZB85" s="97"/>
      <c r="FZC85" s="97"/>
      <c r="FZD85" s="104"/>
      <c r="FZE85" s="97"/>
      <c r="FZF85" s="97"/>
      <c r="FZG85" s="97"/>
      <c r="FZH85" s="145"/>
      <c r="FZI85" s="61"/>
      <c r="FZJ85" s="108"/>
      <c r="FZK85" s="63"/>
      <c r="FZL85" s="103"/>
      <c r="FZM85" s="197"/>
      <c r="FZN85" s="197"/>
      <c r="FZO85" s="97"/>
      <c r="FZP85" s="79"/>
      <c r="FZQ85" s="79"/>
      <c r="FZR85" s="210"/>
      <c r="FZS85" s="96"/>
      <c r="FZT85" s="194"/>
      <c r="FZU85" s="80"/>
      <c r="FZV85" s="80"/>
      <c r="FZW85" s="194"/>
      <c r="FZX85" s="62"/>
      <c r="FZY85" s="107"/>
      <c r="FZZ85" s="97"/>
      <c r="GAA85" s="97"/>
      <c r="GAB85" s="97"/>
      <c r="GAC85" s="104"/>
      <c r="GAD85" s="97"/>
      <c r="GAE85" s="97"/>
      <c r="GAF85" s="97"/>
      <c r="GAG85" s="145"/>
      <c r="GAH85" s="61"/>
      <c r="GAI85" s="108"/>
      <c r="GAJ85" s="63"/>
      <c r="GAK85" s="103"/>
      <c r="GAL85" s="197"/>
      <c r="GAM85" s="197"/>
      <c r="GAN85" s="97"/>
      <c r="GAO85" s="79"/>
      <c r="GAP85" s="79"/>
      <c r="GAQ85" s="210"/>
      <c r="GAR85" s="96"/>
      <c r="GAS85" s="194"/>
      <c r="GAT85" s="80"/>
      <c r="GAU85" s="80"/>
      <c r="GAV85" s="194"/>
      <c r="GAW85" s="62"/>
      <c r="GAX85" s="107"/>
      <c r="GAY85" s="97"/>
      <c r="GAZ85" s="97"/>
      <c r="GBA85" s="97"/>
      <c r="GBB85" s="104"/>
      <c r="GBC85" s="97"/>
      <c r="GBD85" s="97"/>
      <c r="GBE85" s="97"/>
      <c r="GBF85" s="145"/>
      <c r="GBG85" s="61"/>
      <c r="GBH85" s="108"/>
      <c r="GBI85" s="63"/>
      <c r="GBJ85" s="103"/>
      <c r="GBK85" s="197"/>
      <c r="GBL85" s="197"/>
      <c r="GBM85" s="97"/>
      <c r="GBN85" s="79"/>
      <c r="GBO85" s="79"/>
      <c r="GBP85" s="210"/>
      <c r="GBQ85" s="96"/>
      <c r="GBR85" s="194"/>
      <c r="GBS85" s="80"/>
      <c r="GBT85" s="80"/>
      <c r="GBU85" s="194"/>
      <c r="GBV85" s="62"/>
      <c r="GBW85" s="107"/>
      <c r="GBX85" s="97"/>
      <c r="GBY85" s="97"/>
      <c r="GBZ85" s="97"/>
      <c r="GCA85" s="104"/>
      <c r="GCB85" s="97"/>
      <c r="GCC85" s="97"/>
      <c r="GCD85" s="97"/>
      <c r="GCE85" s="145"/>
      <c r="GCF85" s="61"/>
      <c r="GCG85" s="108"/>
      <c r="GCH85" s="63"/>
      <c r="GCI85" s="103"/>
      <c r="GCJ85" s="197"/>
      <c r="GCK85" s="197"/>
      <c r="GCL85" s="97"/>
      <c r="GCM85" s="79"/>
      <c r="GCN85" s="79"/>
      <c r="GCO85" s="210"/>
      <c r="GCP85" s="96"/>
      <c r="GCQ85" s="194"/>
      <c r="GCR85" s="80"/>
      <c r="GCS85" s="80"/>
      <c r="GCT85" s="194"/>
      <c r="GCU85" s="62"/>
      <c r="GCV85" s="107"/>
      <c r="GCW85" s="97"/>
      <c r="GCX85" s="97"/>
      <c r="GCY85" s="97"/>
      <c r="GCZ85" s="104"/>
      <c r="GDA85" s="97"/>
      <c r="GDB85" s="97"/>
      <c r="GDC85" s="97"/>
      <c r="GDD85" s="145"/>
      <c r="GDE85" s="61"/>
      <c r="GDF85" s="108"/>
      <c r="GDG85" s="63"/>
      <c r="GDH85" s="103"/>
      <c r="GDI85" s="197"/>
      <c r="GDJ85" s="197"/>
      <c r="GDK85" s="97"/>
      <c r="GDL85" s="79"/>
      <c r="GDM85" s="79"/>
      <c r="GDN85" s="210"/>
      <c r="GDO85" s="96"/>
      <c r="GDP85" s="194"/>
      <c r="GDQ85" s="80"/>
      <c r="GDR85" s="80"/>
      <c r="GDS85" s="194"/>
      <c r="GDT85" s="62"/>
      <c r="GDU85" s="107"/>
      <c r="GDV85" s="97"/>
      <c r="GDW85" s="97"/>
      <c r="GDX85" s="97"/>
      <c r="GDY85" s="104"/>
      <c r="GDZ85" s="97"/>
      <c r="GEA85" s="97"/>
      <c r="GEB85" s="97"/>
      <c r="GEC85" s="145"/>
      <c r="GED85" s="61"/>
      <c r="GEE85" s="108"/>
      <c r="GEF85" s="63"/>
      <c r="GEG85" s="103"/>
      <c r="GEH85" s="197"/>
      <c r="GEI85" s="197"/>
      <c r="GEJ85" s="97"/>
      <c r="GEK85" s="79"/>
      <c r="GEL85" s="79"/>
      <c r="GEM85" s="210"/>
      <c r="GEN85" s="96"/>
      <c r="GEO85" s="194"/>
      <c r="GEP85" s="80"/>
      <c r="GEQ85" s="80"/>
      <c r="GER85" s="194"/>
      <c r="GES85" s="62"/>
      <c r="GET85" s="107"/>
      <c r="GEU85" s="97"/>
      <c r="GEV85" s="97"/>
      <c r="GEW85" s="97"/>
      <c r="GEX85" s="104"/>
      <c r="GEY85" s="97"/>
      <c r="GEZ85" s="97"/>
      <c r="GFA85" s="97"/>
      <c r="GFB85" s="145"/>
      <c r="GFC85" s="61"/>
      <c r="GFD85" s="108"/>
      <c r="GFE85" s="63"/>
      <c r="GFF85" s="103"/>
      <c r="GFG85" s="197"/>
      <c r="GFH85" s="197"/>
      <c r="GFI85" s="97"/>
      <c r="GFJ85" s="79"/>
      <c r="GFK85" s="79"/>
      <c r="GFL85" s="210"/>
      <c r="GFM85" s="96"/>
      <c r="GFN85" s="194"/>
      <c r="GFO85" s="80"/>
      <c r="GFP85" s="80"/>
      <c r="GFQ85" s="194"/>
      <c r="GFR85" s="62"/>
      <c r="GFS85" s="107"/>
      <c r="GFT85" s="97"/>
      <c r="GFU85" s="97"/>
      <c r="GFV85" s="97"/>
      <c r="GFW85" s="104"/>
      <c r="GFX85" s="97"/>
      <c r="GFY85" s="97"/>
      <c r="GFZ85" s="97"/>
      <c r="GGA85" s="145"/>
      <c r="GGB85" s="61"/>
      <c r="GGC85" s="108"/>
      <c r="GGD85" s="63"/>
      <c r="GGE85" s="103"/>
      <c r="GGF85" s="197"/>
      <c r="GGG85" s="197"/>
      <c r="GGH85" s="97"/>
      <c r="GGI85" s="79"/>
      <c r="GGJ85" s="79"/>
      <c r="GGK85" s="210"/>
      <c r="GGL85" s="96"/>
      <c r="GGM85" s="194"/>
      <c r="GGN85" s="80"/>
      <c r="GGO85" s="80"/>
      <c r="GGP85" s="194"/>
      <c r="GGQ85" s="62"/>
      <c r="GGR85" s="107"/>
      <c r="GGS85" s="97"/>
      <c r="GGT85" s="97"/>
      <c r="GGU85" s="97"/>
      <c r="GGV85" s="104"/>
      <c r="GGW85" s="97"/>
      <c r="GGX85" s="97"/>
      <c r="GGY85" s="97"/>
      <c r="GGZ85" s="145"/>
      <c r="GHA85" s="61"/>
      <c r="GHB85" s="108"/>
      <c r="GHC85" s="63"/>
      <c r="GHD85" s="103"/>
      <c r="GHE85" s="197"/>
      <c r="GHF85" s="197"/>
      <c r="GHG85" s="97"/>
      <c r="GHH85" s="79"/>
      <c r="GHI85" s="79"/>
      <c r="GHJ85" s="210"/>
      <c r="GHK85" s="96"/>
      <c r="GHL85" s="194"/>
      <c r="GHM85" s="80"/>
      <c r="GHN85" s="80"/>
      <c r="GHO85" s="194"/>
      <c r="GHP85" s="62"/>
      <c r="GHQ85" s="107"/>
      <c r="GHR85" s="97"/>
      <c r="GHS85" s="97"/>
      <c r="GHT85" s="97"/>
      <c r="GHU85" s="104"/>
      <c r="GHV85" s="97"/>
      <c r="GHW85" s="97"/>
      <c r="GHX85" s="97"/>
      <c r="GHY85" s="145"/>
      <c r="GHZ85" s="61"/>
      <c r="GIA85" s="108"/>
      <c r="GIB85" s="63"/>
      <c r="GIC85" s="103"/>
      <c r="GID85" s="197"/>
      <c r="GIE85" s="197"/>
      <c r="GIF85" s="97"/>
      <c r="GIG85" s="79"/>
      <c r="GIH85" s="79"/>
      <c r="GII85" s="210"/>
      <c r="GIJ85" s="96"/>
      <c r="GIK85" s="194"/>
      <c r="GIL85" s="80"/>
      <c r="GIM85" s="80"/>
      <c r="GIN85" s="194"/>
      <c r="GIO85" s="62"/>
      <c r="GIP85" s="107"/>
      <c r="GIQ85" s="97"/>
      <c r="GIR85" s="97"/>
      <c r="GIS85" s="97"/>
      <c r="GIT85" s="104"/>
      <c r="GIU85" s="97"/>
      <c r="GIV85" s="97"/>
      <c r="GIW85" s="97"/>
      <c r="GIX85" s="145"/>
      <c r="GIY85" s="61"/>
      <c r="GIZ85" s="108"/>
      <c r="GJA85" s="63"/>
      <c r="GJB85" s="103"/>
      <c r="GJC85" s="197"/>
      <c r="GJD85" s="197"/>
      <c r="GJE85" s="97"/>
      <c r="GJF85" s="79"/>
      <c r="GJG85" s="79"/>
      <c r="GJH85" s="210"/>
      <c r="GJI85" s="96"/>
      <c r="GJJ85" s="194"/>
      <c r="GJK85" s="80"/>
      <c r="GJL85" s="80"/>
      <c r="GJM85" s="194"/>
      <c r="GJN85" s="62"/>
      <c r="GJO85" s="107"/>
      <c r="GJP85" s="97"/>
      <c r="GJQ85" s="97"/>
      <c r="GJR85" s="97"/>
      <c r="GJS85" s="104"/>
      <c r="GJT85" s="97"/>
      <c r="GJU85" s="97"/>
      <c r="GJV85" s="97"/>
      <c r="GJW85" s="145"/>
      <c r="GJX85" s="61"/>
      <c r="GJY85" s="108"/>
      <c r="GJZ85" s="63"/>
      <c r="GKA85" s="103"/>
      <c r="GKB85" s="197"/>
      <c r="GKC85" s="197"/>
      <c r="GKD85" s="97"/>
      <c r="GKE85" s="79"/>
      <c r="GKF85" s="79"/>
      <c r="GKG85" s="210"/>
      <c r="GKH85" s="96"/>
      <c r="GKI85" s="194"/>
      <c r="GKJ85" s="80"/>
      <c r="GKK85" s="80"/>
      <c r="GKL85" s="194"/>
      <c r="GKM85" s="62"/>
      <c r="GKN85" s="107"/>
      <c r="GKO85" s="97"/>
      <c r="GKP85" s="97"/>
      <c r="GKQ85" s="97"/>
      <c r="GKR85" s="104"/>
      <c r="GKS85" s="97"/>
      <c r="GKT85" s="97"/>
      <c r="GKU85" s="97"/>
      <c r="GKV85" s="145"/>
      <c r="GKW85" s="61"/>
      <c r="GKX85" s="108"/>
      <c r="GKY85" s="63"/>
      <c r="GKZ85" s="103"/>
      <c r="GLA85" s="197"/>
      <c r="GLB85" s="197"/>
      <c r="GLC85" s="97"/>
      <c r="GLD85" s="79"/>
      <c r="GLE85" s="79"/>
      <c r="GLF85" s="210"/>
      <c r="GLG85" s="96"/>
      <c r="GLH85" s="194"/>
      <c r="GLI85" s="80"/>
      <c r="GLJ85" s="80"/>
      <c r="GLK85" s="194"/>
      <c r="GLL85" s="62"/>
      <c r="GLM85" s="107"/>
      <c r="GLN85" s="97"/>
      <c r="GLO85" s="97"/>
      <c r="GLP85" s="97"/>
      <c r="GLQ85" s="104"/>
      <c r="GLR85" s="97"/>
      <c r="GLS85" s="97"/>
      <c r="GLT85" s="97"/>
      <c r="GLU85" s="145"/>
      <c r="GLV85" s="61"/>
      <c r="GLW85" s="108"/>
      <c r="GLX85" s="63"/>
      <c r="GLY85" s="103"/>
      <c r="GLZ85" s="197"/>
      <c r="GMA85" s="197"/>
      <c r="GMB85" s="97"/>
      <c r="GMC85" s="79"/>
      <c r="GMD85" s="79"/>
      <c r="GME85" s="210"/>
      <c r="GMF85" s="96"/>
      <c r="GMG85" s="194"/>
      <c r="GMH85" s="80"/>
      <c r="GMI85" s="80"/>
      <c r="GMJ85" s="194"/>
      <c r="GMK85" s="62"/>
      <c r="GML85" s="107"/>
      <c r="GMM85" s="97"/>
      <c r="GMN85" s="97"/>
      <c r="GMO85" s="97"/>
      <c r="GMP85" s="104"/>
      <c r="GMQ85" s="97"/>
      <c r="GMR85" s="97"/>
      <c r="GMS85" s="97"/>
      <c r="GMT85" s="145"/>
      <c r="GMU85" s="61"/>
      <c r="GMV85" s="108"/>
      <c r="GMW85" s="63"/>
      <c r="GMX85" s="103"/>
      <c r="GMY85" s="197"/>
      <c r="GMZ85" s="197"/>
      <c r="GNA85" s="97"/>
      <c r="GNB85" s="79"/>
      <c r="GNC85" s="79"/>
      <c r="GND85" s="210"/>
      <c r="GNE85" s="96"/>
      <c r="GNF85" s="194"/>
      <c r="GNG85" s="80"/>
      <c r="GNH85" s="80"/>
      <c r="GNI85" s="194"/>
      <c r="GNJ85" s="62"/>
      <c r="GNK85" s="107"/>
      <c r="GNL85" s="97"/>
      <c r="GNM85" s="97"/>
      <c r="GNN85" s="97"/>
      <c r="GNO85" s="104"/>
      <c r="GNP85" s="97"/>
      <c r="GNQ85" s="97"/>
      <c r="GNR85" s="97"/>
      <c r="GNS85" s="145"/>
      <c r="GNT85" s="61"/>
      <c r="GNU85" s="108"/>
      <c r="GNV85" s="63"/>
      <c r="GNW85" s="103"/>
      <c r="GNX85" s="197"/>
      <c r="GNY85" s="197"/>
      <c r="GNZ85" s="97"/>
      <c r="GOA85" s="79"/>
      <c r="GOB85" s="79"/>
      <c r="GOC85" s="210"/>
      <c r="GOD85" s="96"/>
      <c r="GOE85" s="194"/>
      <c r="GOF85" s="80"/>
      <c r="GOG85" s="80"/>
      <c r="GOH85" s="194"/>
      <c r="GOI85" s="62"/>
      <c r="GOJ85" s="107"/>
      <c r="GOK85" s="97"/>
      <c r="GOL85" s="97"/>
      <c r="GOM85" s="97"/>
      <c r="GON85" s="104"/>
      <c r="GOO85" s="97"/>
      <c r="GOP85" s="97"/>
      <c r="GOQ85" s="97"/>
      <c r="GOR85" s="145"/>
      <c r="GOS85" s="61"/>
      <c r="GOT85" s="108"/>
      <c r="GOU85" s="63"/>
      <c r="GOV85" s="103"/>
      <c r="GOW85" s="197"/>
      <c r="GOX85" s="197"/>
      <c r="GOY85" s="97"/>
      <c r="GOZ85" s="79"/>
      <c r="GPA85" s="79"/>
      <c r="GPB85" s="210"/>
      <c r="GPC85" s="96"/>
      <c r="GPD85" s="194"/>
      <c r="GPE85" s="80"/>
      <c r="GPF85" s="80"/>
      <c r="GPG85" s="194"/>
      <c r="GPH85" s="62"/>
      <c r="GPI85" s="107"/>
      <c r="GPJ85" s="97"/>
      <c r="GPK85" s="97"/>
      <c r="GPL85" s="97"/>
      <c r="GPM85" s="104"/>
      <c r="GPN85" s="97"/>
      <c r="GPO85" s="97"/>
      <c r="GPP85" s="97"/>
      <c r="GPQ85" s="145"/>
      <c r="GPR85" s="61"/>
      <c r="GPS85" s="108"/>
      <c r="GPT85" s="63"/>
      <c r="GPU85" s="103"/>
      <c r="GPV85" s="197"/>
      <c r="GPW85" s="197"/>
      <c r="GPX85" s="97"/>
      <c r="GPY85" s="79"/>
      <c r="GPZ85" s="79"/>
      <c r="GQA85" s="210"/>
      <c r="GQB85" s="96"/>
      <c r="GQC85" s="194"/>
      <c r="GQD85" s="80"/>
      <c r="GQE85" s="80"/>
      <c r="GQF85" s="194"/>
      <c r="GQG85" s="62"/>
      <c r="GQH85" s="107"/>
      <c r="GQI85" s="97"/>
      <c r="GQJ85" s="97"/>
      <c r="GQK85" s="97"/>
      <c r="GQL85" s="104"/>
      <c r="GQM85" s="97"/>
      <c r="GQN85" s="97"/>
      <c r="GQO85" s="97"/>
      <c r="GQP85" s="145"/>
      <c r="GQQ85" s="61"/>
      <c r="GQR85" s="108"/>
      <c r="GQS85" s="63"/>
      <c r="GQT85" s="103"/>
      <c r="GQU85" s="197"/>
      <c r="GQV85" s="197"/>
      <c r="GQW85" s="97"/>
      <c r="GQX85" s="79"/>
      <c r="GQY85" s="79"/>
      <c r="GQZ85" s="210"/>
      <c r="GRA85" s="96"/>
      <c r="GRB85" s="194"/>
      <c r="GRC85" s="80"/>
      <c r="GRD85" s="80"/>
      <c r="GRE85" s="194"/>
      <c r="GRF85" s="62"/>
      <c r="GRG85" s="107"/>
      <c r="GRH85" s="97"/>
      <c r="GRI85" s="97"/>
      <c r="GRJ85" s="97"/>
      <c r="GRK85" s="104"/>
      <c r="GRL85" s="97"/>
      <c r="GRM85" s="97"/>
      <c r="GRN85" s="97"/>
      <c r="GRO85" s="145"/>
      <c r="GRP85" s="61"/>
      <c r="GRQ85" s="108"/>
      <c r="GRR85" s="63"/>
      <c r="GRS85" s="103"/>
      <c r="GRT85" s="197"/>
      <c r="GRU85" s="197"/>
      <c r="GRV85" s="97"/>
      <c r="GRW85" s="79"/>
      <c r="GRX85" s="79"/>
      <c r="GRY85" s="210"/>
      <c r="GRZ85" s="96"/>
      <c r="GSA85" s="194"/>
      <c r="GSB85" s="80"/>
      <c r="GSC85" s="80"/>
      <c r="GSD85" s="194"/>
      <c r="GSE85" s="62"/>
      <c r="GSF85" s="107"/>
      <c r="GSG85" s="97"/>
      <c r="GSH85" s="97"/>
      <c r="GSI85" s="97"/>
      <c r="GSJ85" s="104"/>
      <c r="GSK85" s="97"/>
      <c r="GSL85" s="97"/>
      <c r="GSM85" s="97"/>
      <c r="GSN85" s="145"/>
      <c r="GSO85" s="61"/>
      <c r="GSP85" s="108"/>
      <c r="GSQ85" s="63"/>
      <c r="GSR85" s="103"/>
      <c r="GSS85" s="197"/>
      <c r="GST85" s="197"/>
      <c r="GSU85" s="97"/>
      <c r="GSV85" s="79"/>
      <c r="GSW85" s="79"/>
      <c r="GSX85" s="210"/>
      <c r="GSY85" s="96"/>
      <c r="GSZ85" s="194"/>
      <c r="GTA85" s="80"/>
      <c r="GTB85" s="80"/>
      <c r="GTC85" s="194"/>
      <c r="GTD85" s="62"/>
      <c r="GTE85" s="107"/>
      <c r="GTF85" s="97"/>
      <c r="GTG85" s="97"/>
      <c r="GTH85" s="97"/>
      <c r="GTI85" s="104"/>
      <c r="GTJ85" s="97"/>
      <c r="GTK85" s="97"/>
      <c r="GTL85" s="97"/>
      <c r="GTM85" s="145"/>
      <c r="GTN85" s="61"/>
      <c r="GTO85" s="108"/>
      <c r="GTP85" s="63"/>
      <c r="GTQ85" s="103"/>
      <c r="GTR85" s="197"/>
      <c r="GTS85" s="197"/>
      <c r="GTT85" s="97"/>
      <c r="GTU85" s="79"/>
      <c r="GTV85" s="79"/>
      <c r="GTW85" s="210"/>
      <c r="GTX85" s="96"/>
      <c r="GTY85" s="194"/>
      <c r="GTZ85" s="80"/>
      <c r="GUA85" s="80"/>
      <c r="GUB85" s="194"/>
      <c r="GUC85" s="62"/>
      <c r="GUD85" s="107"/>
      <c r="GUE85" s="97"/>
      <c r="GUF85" s="97"/>
      <c r="GUG85" s="97"/>
      <c r="GUH85" s="104"/>
      <c r="GUI85" s="97"/>
      <c r="GUJ85" s="97"/>
      <c r="GUK85" s="97"/>
      <c r="GUL85" s="145"/>
      <c r="GUM85" s="61"/>
      <c r="GUN85" s="108"/>
      <c r="GUO85" s="63"/>
      <c r="GUP85" s="103"/>
      <c r="GUQ85" s="197"/>
      <c r="GUR85" s="197"/>
      <c r="GUS85" s="97"/>
      <c r="GUT85" s="79"/>
      <c r="GUU85" s="79"/>
      <c r="GUV85" s="210"/>
      <c r="GUW85" s="96"/>
      <c r="GUX85" s="194"/>
      <c r="GUY85" s="80"/>
      <c r="GUZ85" s="80"/>
      <c r="GVA85" s="194"/>
      <c r="GVB85" s="62"/>
      <c r="GVC85" s="107"/>
      <c r="GVD85" s="97"/>
      <c r="GVE85" s="97"/>
      <c r="GVF85" s="97"/>
      <c r="GVG85" s="104"/>
      <c r="GVH85" s="97"/>
      <c r="GVI85" s="97"/>
      <c r="GVJ85" s="97"/>
      <c r="GVK85" s="145"/>
      <c r="GVL85" s="61"/>
      <c r="GVM85" s="108"/>
      <c r="GVN85" s="63"/>
      <c r="GVO85" s="103"/>
      <c r="GVP85" s="197"/>
      <c r="GVQ85" s="197"/>
      <c r="GVR85" s="97"/>
      <c r="GVS85" s="79"/>
      <c r="GVT85" s="79"/>
      <c r="GVU85" s="210"/>
      <c r="GVV85" s="96"/>
      <c r="GVW85" s="194"/>
      <c r="GVX85" s="80"/>
      <c r="GVY85" s="80"/>
      <c r="GVZ85" s="194"/>
      <c r="GWA85" s="62"/>
      <c r="GWB85" s="107"/>
      <c r="GWC85" s="97"/>
      <c r="GWD85" s="97"/>
      <c r="GWE85" s="97"/>
      <c r="GWF85" s="104"/>
      <c r="GWG85" s="97"/>
      <c r="GWH85" s="97"/>
      <c r="GWI85" s="97"/>
      <c r="GWJ85" s="145"/>
      <c r="GWK85" s="61"/>
      <c r="GWL85" s="108"/>
      <c r="GWM85" s="63"/>
      <c r="GWN85" s="103"/>
      <c r="GWO85" s="197"/>
      <c r="GWP85" s="197"/>
      <c r="GWQ85" s="97"/>
      <c r="GWR85" s="79"/>
      <c r="GWS85" s="79"/>
      <c r="GWT85" s="210"/>
      <c r="GWU85" s="96"/>
      <c r="GWV85" s="194"/>
      <c r="GWW85" s="80"/>
      <c r="GWX85" s="80"/>
      <c r="GWY85" s="194"/>
      <c r="GWZ85" s="62"/>
      <c r="GXA85" s="107"/>
      <c r="GXB85" s="97"/>
      <c r="GXC85" s="97"/>
      <c r="GXD85" s="97"/>
      <c r="GXE85" s="104"/>
      <c r="GXF85" s="97"/>
      <c r="GXG85" s="97"/>
      <c r="GXH85" s="97"/>
      <c r="GXI85" s="145"/>
      <c r="GXJ85" s="61"/>
      <c r="GXK85" s="108"/>
      <c r="GXL85" s="63"/>
      <c r="GXM85" s="103"/>
      <c r="GXN85" s="197"/>
      <c r="GXO85" s="197"/>
      <c r="GXP85" s="97"/>
      <c r="GXQ85" s="79"/>
      <c r="GXR85" s="79"/>
      <c r="GXS85" s="210"/>
      <c r="GXT85" s="96"/>
      <c r="GXU85" s="194"/>
      <c r="GXV85" s="80"/>
      <c r="GXW85" s="80"/>
      <c r="GXX85" s="194"/>
      <c r="GXY85" s="62"/>
      <c r="GXZ85" s="107"/>
      <c r="GYA85" s="97"/>
      <c r="GYB85" s="97"/>
      <c r="GYC85" s="97"/>
      <c r="GYD85" s="104"/>
      <c r="GYE85" s="97"/>
      <c r="GYF85" s="97"/>
      <c r="GYG85" s="97"/>
      <c r="GYH85" s="145"/>
      <c r="GYI85" s="61"/>
      <c r="GYJ85" s="108"/>
      <c r="GYK85" s="63"/>
      <c r="GYL85" s="103"/>
      <c r="GYM85" s="197"/>
      <c r="GYN85" s="197"/>
      <c r="GYO85" s="97"/>
      <c r="GYP85" s="79"/>
      <c r="GYQ85" s="79"/>
      <c r="GYR85" s="210"/>
      <c r="GYS85" s="96"/>
      <c r="GYT85" s="194"/>
      <c r="GYU85" s="80"/>
      <c r="GYV85" s="80"/>
      <c r="GYW85" s="194"/>
      <c r="GYX85" s="62"/>
      <c r="GYY85" s="107"/>
      <c r="GYZ85" s="97"/>
      <c r="GZA85" s="97"/>
      <c r="GZB85" s="97"/>
      <c r="GZC85" s="104"/>
      <c r="GZD85" s="97"/>
      <c r="GZE85" s="97"/>
      <c r="GZF85" s="97"/>
      <c r="GZG85" s="145"/>
      <c r="GZH85" s="61"/>
      <c r="GZI85" s="108"/>
      <c r="GZJ85" s="63"/>
      <c r="GZK85" s="103"/>
      <c r="GZL85" s="197"/>
      <c r="GZM85" s="197"/>
      <c r="GZN85" s="97"/>
      <c r="GZO85" s="79"/>
      <c r="GZP85" s="79"/>
      <c r="GZQ85" s="210"/>
      <c r="GZR85" s="96"/>
      <c r="GZS85" s="194"/>
      <c r="GZT85" s="80"/>
      <c r="GZU85" s="80"/>
      <c r="GZV85" s="194"/>
      <c r="GZW85" s="62"/>
      <c r="GZX85" s="107"/>
      <c r="GZY85" s="97"/>
      <c r="GZZ85" s="97"/>
      <c r="HAA85" s="97"/>
      <c r="HAB85" s="104"/>
      <c r="HAC85" s="97"/>
      <c r="HAD85" s="97"/>
      <c r="HAE85" s="97"/>
      <c r="HAF85" s="145"/>
      <c r="HAG85" s="61"/>
      <c r="HAH85" s="108"/>
      <c r="HAI85" s="63"/>
      <c r="HAJ85" s="103"/>
      <c r="HAK85" s="197"/>
      <c r="HAL85" s="197"/>
      <c r="HAM85" s="97"/>
      <c r="HAN85" s="79"/>
      <c r="HAO85" s="79"/>
      <c r="HAP85" s="210"/>
      <c r="HAQ85" s="96"/>
      <c r="HAR85" s="194"/>
      <c r="HAS85" s="80"/>
      <c r="HAT85" s="80"/>
      <c r="HAU85" s="194"/>
      <c r="HAV85" s="62"/>
      <c r="HAW85" s="107"/>
      <c r="HAX85" s="97"/>
      <c r="HAY85" s="97"/>
      <c r="HAZ85" s="97"/>
      <c r="HBA85" s="104"/>
      <c r="HBB85" s="97"/>
      <c r="HBC85" s="97"/>
      <c r="HBD85" s="97"/>
      <c r="HBE85" s="145"/>
      <c r="HBF85" s="61"/>
      <c r="HBG85" s="108"/>
      <c r="HBH85" s="63"/>
      <c r="HBI85" s="103"/>
      <c r="HBJ85" s="197"/>
      <c r="HBK85" s="197"/>
      <c r="HBL85" s="97"/>
      <c r="HBM85" s="79"/>
      <c r="HBN85" s="79"/>
      <c r="HBO85" s="210"/>
      <c r="HBP85" s="96"/>
      <c r="HBQ85" s="194"/>
      <c r="HBR85" s="80"/>
      <c r="HBS85" s="80"/>
      <c r="HBT85" s="194"/>
      <c r="HBU85" s="62"/>
      <c r="HBV85" s="107"/>
      <c r="HBW85" s="97"/>
      <c r="HBX85" s="97"/>
      <c r="HBY85" s="97"/>
      <c r="HBZ85" s="104"/>
      <c r="HCA85" s="97"/>
      <c r="HCB85" s="97"/>
      <c r="HCC85" s="97"/>
      <c r="HCD85" s="145"/>
      <c r="HCE85" s="61"/>
      <c r="HCF85" s="108"/>
      <c r="HCG85" s="63"/>
      <c r="HCH85" s="103"/>
      <c r="HCI85" s="197"/>
      <c r="HCJ85" s="197"/>
      <c r="HCK85" s="97"/>
      <c r="HCL85" s="79"/>
      <c r="HCM85" s="79"/>
      <c r="HCN85" s="210"/>
      <c r="HCO85" s="96"/>
      <c r="HCP85" s="194"/>
      <c r="HCQ85" s="80"/>
      <c r="HCR85" s="80"/>
      <c r="HCS85" s="194"/>
      <c r="HCT85" s="62"/>
      <c r="HCU85" s="107"/>
      <c r="HCV85" s="97"/>
      <c r="HCW85" s="97"/>
      <c r="HCX85" s="97"/>
      <c r="HCY85" s="104"/>
      <c r="HCZ85" s="97"/>
      <c r="HDA85" s="97"/>
      <c r="HDB85" s="97"/>
      <c r="HDC85" s="145"/>
      <c r="HDD85" s="61"/>
      <c r="HDE85" s="108"/>
      <c r="HDF85" s="63"/>
      <c r="HDG85" s="103"/>
      <c r="HDH85" s="197"/>
      <c r="HDI85" s="197"/>
      <c r="HDJ85" s="97"/>
      <c r="HDK85" s="79"/>
      <c r="HDL85" s="79"/>
      <c r="HDM85" s="210"/>
      <c r="HDN85" s="96"/>
      <c r="HDO85" s="194"/>
      <c r="HDP85" s="80"/>
      <c r="HDQ85" s="80"/>
      <c r="HDR85" s="194"/>
      <c r="HDS85" s="62"/>
      <c r="HDT85" s="107"/>
      <c r="HDU85" s="97"/>
      <c r="HDV85" s="97"/>
      <c r="HDW85" s="97"/>
      <c r="HDX85" s="104"/>
      <c r="HDY85" s="97"/>
      <c r="HDZ85" s="97"/>
      <c r="HEA85" s="97"/>
      <c r="HEB85" s="145"/>
      <c r="HEC85" s="61"/>
      <c r="HED85" s="108"/>
      <c r="HEE85" s="63"/>
      <c r="HEF85" s="103"/>
      <c r="HEG85" s="197"/>
      <c r="HEH85" s="197"/>
      <c r="HEI85" s="97"/>
      <c r="HEJ85" s="79"/>
      <c r="HEK85" s="79"/>
      <c r="HEL85" s="210"/>
      <c r="HEM85" s="96"/>
      <c r="HEN85" s="194"/>
      <c r="HEO85" s="80"/>
      <c r="HEP85" s="80"/>
      <c r="HEQ85" s="194"/>
      <c r="HER85" s="62"/>
      <c r="HES85" s="107"/>
      <c r="HET85" s="97"/>
      <c r="HEU85" s="97"/>
      <c r="HEV85" s="97"/>
      <c r="HEW85" s="104"/>
      <c r="HEX85" s="97"/>
      <c r="HEY85" s="97"/>
      <c r="HEZ85" s="97"/>
      <c r="HFA85" s="145"/>
      <c r="HFB85" s="61"/>
      <c r="HFC85" s="108"/>
      <c r="HFD85" s="63"/>
      <c r="HFE85" s="103"/>
      <c r="HFF85" s="197"/>
      <c r="HFG85" s="197"/>
      <c r="HFH85" s="97"/>
      <c r="HFI85" s="79"/>
      <c r="HFJ85" s="79"/>
      <c r="HFK85" s="210"/>
      <c r="HFL85" s="96"/>
      <c r="HFM85" s="194"/>
      <c r="HFN85" s="80"/>
      <c r="HFO85" s="80"/>
      <c r="HFP85" s="194"/>
      <c r="HFQ85" s="62"/>
      <c r="HFR85" s="107"/>
      <c r="HFS85" s="97"/>
      <c r="HFT85" s="97"/>
      <c r="HFU85" s="97"/>
      <c r="HFV85" s="104"/>
      <c r="HFW85" s="97"/>
      <c r="HFX85" s="97"/>
      <c r="HFY85" s="97"/>
      <c r="HFZ85" s="145"/>
      <c r="HGA85" s="61"/>
      <c r="HGB85" s="108"/>
      <c r="HGC85" s="63"/>
      <c r="HGD85" s="103"/>
      <c r="HGE85" s="197"/>
      <c r="HGF85" s="197"/>
      <c r="HGG85" s="97"/>
      <c r="HGH85" s="79"/>
      <c r="HGI85" s="79"/>
      <c r="HGJ85" s="210"/>
      <c r="HGK85" s="96"/>
      <c r="HGL85" s="194"/>
      <c r="HGM85" s="80"/>
      <c r="HGN85" s="80"/>
      <c r="HGO85" s="194"/>
      <c r="HGP85" s="62"/>
      <c r="HGQ85" s="107"/>
      <c r="HGR85" s="97"/>
      <c r="HGS85" s="97"/>
      <c r="HGT85" s="97"/>
      <c r="HGU85" s="104"/>
      <c r="HGV85" s="97"/>
      <c r="HGW85" s="97"/>
      <c r="HGX85" s="97"/>
      <c r="HGY85" s="145"/>
      <c r="HGZ85" s="61"/>
      <c r="HHA85" s="108"/>
      <c r="HHB85" s="63"/>
      <c r="HHC85" s="103"/>
      <c r="HHD85" s="197"/>
      <c r="HHE85" s="197"/>
      <c r="HHF85" s="97"/>
      <c r="HHG85" s="79"/>
      <c r="HHH85" s="79"/>
      <c r="HHI85" s="210"/>
      <c r="HHJ85" s="96"/>
      <c r="HHK85" s="194"/>
      <c r="HHL85" s="80"/>
      <c r="HHM85" s="80"/>
      <c r="HHN85" s="194"/>
      <c r="HHO85" s="62"/>
      <c r="HHP85" s="107"/>
      <c r="HHQ85" s="97"/>
      <c r="HHR85" s="97"/>
      <c r="HHS85" s="97"/>
      <c r="HHT85" s="104"/>
      <c r="HHU85" s="97"/>
      <c r="HHV85" s="97"/>
      <c r="HHW85" s="97"/>
      <c r="HHX85" s="145"/>
      <c r="HHY85" s="61"/>
      <c r="HHZ85" s="108"/>
      <c r="HIA85" s="63"/>
      <c r="HIB85" s="103"/>
      <c r="HIC85" s="197"/>
      <c r="HID85" s="197"/>
      <c r="HIE85" s="97"/>
      <c r="HIF85" s="79"/>
      <c r="HIG85" s="79"/>
      <c r="HIH85" s="210"/>
      <c r="HII85" s="96"/>
      <c r="HIJ85" s="194"/>
      <c r="HIK85" s="80"/>
      <c r="HIL85" s="80"/>
      <c r="HIM85" s="194"/>
      <c r="HIN85" s="62"/>
      <c r="HIO85" s="107"/>
      <c r="HIP85" s="97"/>
      <c r="HIQ85" s="97"/>
      <c r="HIR85" s="97"/>
      <c r="HIS85" s="104"/>
      <c r="HIT85" s="97"/>
      <c r="HIU85" s="97"/>
      <c r="HIV85" s="97"/>
      <c r="HIW85" s="145"/>
      <c r="HIX85" s="61"/>
      <c r="HIY85" s="108"/>
      <c r="HIZ85" s="63"/>
      <c r="HJA85" s="103"/>
      <c r="HJB85" s="197"/>
      <c r="HJC85" s="197"/>
      <c r="HJD85" s="97"/>
      <c r="HJE85" s="79"/>
      <c r="HJF85" s="79"/>
      <c r="HJG85" s="210"/>
      <c r="HJH85" s="96"/>
      <c r="HJI85" s="194"/>
      <c r="HJJ85" s="80"/>
      <c r="HJK85" s="80"/>
      <c r="HJL85" s="194"/>
      <c r="HJM85" s="62"/>
      <c r="HJN85" s="107"/>
      <c r="HJO85" s="97"/>
      <c r="HJP85" s="97"/>
      <c r="HJQ85" s="97"/>
      <c r="HJR85" s="104"/>
      <c r="HJS85" s="97"/>
      <c r="HJT85" s="97"/>
      <c r="HJU85" s="97"/>
      <c r="HJV85" s="145"/>
      <c r="HJW85" s="61"/>
      <c r="HJX85" s="108"/>
      <c r="HJY85" s="63"/>
      <c r="HJZ85" s="103"/>
      <c r="HKA85" s="197"/>
      <c r="HKB85" s="197"/>
      <c r="HKC85" s="97"/>
      <c r="HKD85" s="79"/>
      <c r="HKE85" s="79"/>
      <c r="HKF85" s="210"/>
      <c r="HKG85" s="96"/>
      <c r="HKH85" s="194"/>
      <c r="HKI85" s="80"/>
      <c r="HKJ85" s="80"/>
      <c r="HKK85" s="194"/>
      <c r="HKL85" s="62"/>
      <c r="HKM85" s="107"/>
      <c r="HKN85" s="97"/>
      <c r="HKO85" s="97"/>
      <c r="HKP85" s="97"/>
      <c r="HKQ85" s="104"/>
      <c r="HKR85" s="97"/>
      <c r="HKS85" s="97"/>
      <c r="HKT85" s="97"/>
      <c r="HKU85" s="145"/>
      <c r="HKV85" s="61"/>
      <c r="HKW85" s="108"/>
      <c r="HKX85" s="63"/>
      <c r="HKY85" s="103"/>
      <c r="HKZ85" s="197"/>
      <c r="HLA85" s="197"/>
      <c r="HLB85" s="97"/>
      <c r="HLC85" s="79"/>
      <c r="HLD85" s="79"/>
      <c r="HLE85" s="210"/>
      <c r="HLF85" s="96"/>
      <c r="HLG85" s="194"/>
      <c r="HLH85" s="80"/>
      <c r="HLI85" s="80"/>
      <c r="HLJ85" s="194"/>
      <c r="HLK85" s="62"/>
      <c r="HLL85" s="107"/>
      <c r="HLM85" s="97"/>
      <c r="HLN85" s="97"/>
      <c r="HLO85" s="97"/>
      <c r="HLP85" s="104"/>
      <c r="HLQ85" s="97"/>
      <c r="HLR85" s="97"/>
      <c r="HLS85" s="97"/>
      <c r="HLT85" s="145"/>
      <c r="HLU85" s="61"/>
      <c r="HLV85" s="108"/>
      <c r="HLW85" s="63"/>
      <c r="HLX85" s="103"/>
      <c r="HLY85" s="197"/>
      <c r="HLZ85" s="197"/>
      <c r="HMA85" s="97"/>
      <c r="HMB85" s="79"/>
      <c r="HMC85" s="79"/>
      <c r="HMD85" s="210"/>
      <c r="HME85" s="96"/>
      <c r="HMF85" s="194"/>
      <c r="HMG85" s="80"/>
      <c r="HMH85" s="80"/>
      <c r="HMI85" s="194"/>
      <c r="HMJ85" s="62"/>
      <c r="HMK85" s="107"/>
      <c r="HML85" s="97"/>
      <c r="HMM85" s="97"/>
      <c r="HMN85" s="97"/>
      <c r="HMO85" s="104"/>
      <c r="HMP85" s="97"/>
      <c r="HMQ85" s="97"/>
      <c r="HMR85" s="97"/>
      <c r="HMS85" s="145"/>
      <c r="HMT85" s="61"/>
      <c r="HMU85" s="108"/>
      <c r="HMV85" s="63"/>
      <c r="HMW85" s="103"/>
      <c r="HMX85" s="197"/>
      <c r="HMY85" s="197"/>
      <c r="HMZ85" s="97"/>
      <c r="HNA85" s="79"/>
      <c r="HNB85" s="79"/>
      <c r="HNC85" s="210"/>
      <c r="HND85" s="96"/>
      <c r="HNE85" s="194"/>
      <c r="HNF85" s="80"/>
      <c r="HNG85" s="80"/>
      <c r="HNH85" s="194"/>
      <c r="HNI85" s="62"/>
      <c r="HNJ85" s="107"/>
      <c r="HNK85" s="97"/>
      <c r="HNL85" s="97"/>
      <c r="HNM85" s="97"/>
      <c r="HNN85" s="104"/>
      <c r="HNO85" s="97"/>
      <c r="HNP85" s="97"/>
      <c r="HNQ85" s="97"/>
      <c r="HNR85" s="145"/>
      <c r="HNS85" s="61"/>
      <c r="HNT85" s="108"/>
      <c r="HNU85" s="63"/>
      <c r="HNV85" s="103"/>
      <c r="HNW85" s="197"/>
      <c r="HNX85" s="197"/>
      <c r="HNY85" s="97"/>
      <c r="HNZ85" s="79"/>
      <c r="HOA85" s="79"/>
      <c r="HOB85" s="210"/>
      <c r="HOC85" s="96"/>
      <c r="HOD85" s="194"/>
      <c r="HOE85" s="80"/>
      <c r="HOF85" s="80"/>
      <c r="HOG85" s="194"/>
      <c r="HOH85" s="62"/>
      <c r="HOI85" s="107"/>
      <c r="HOJ85" s="97"/>
      <c r="HOK85" s="97"/>
      <c r="HOL85" s="97"/>
      <c r="HOM85" s="104"/>
      <c r="HON85" s="97"/>
      <c r="HOO85" s="97"/>
      <c r="HOP85" s="97"/>
      <c r="HOQ85" s="145"/>
      <c r="HOR85" s="61"/>
      <c r="HOS85" s="108"/>
      <c r="HOT85" s="63"/>
      <c r="HOU85" s="103"/>
      <c r="HOV85" s="197"/>
      <c r="HOW85" s="197"/>
      <c r="HOX85" s="97"/>
      <c r="HOY85" s="79"/>
      <c r="HOZ85" s="79"/>
      <c r="HPA85" s="210"/>
      <c r="HPB85" s="96"/>
      <c r="HPC85" s="194"/>
      <c r="HPD85" s="80"/>
      <c r="HPE85" s="80"/>
      <c r="HPF85" s="194"/>
      <c r="HPG85" s="62"/>
      <c r="HPH85" s="107"/>
      <c r="HPI85" s="97"/>
      <c r="HPJ85" s="97"/>
      <c r="HPK85" s="97"/>
      <c r="HPL85" s="104"/>
      <c r="HPM85" s="97"/>
      <c r="HPN85" s="97"/>
      <c r="HPO85" s="97"/>
      <c r="HPP85" s="145"/>
      <c r="HPQ85" s="61"/>
      <c r="HPR85" s="108"/>
      <c r="HPS85" s="63"/>
      <c r="HPT85" s="103"/>
      <c r="HPU85" s="197"/>
      <c r="HPV85" s="197"/>
      <c r="HPW85" s="97"/>
      <c r="HPX85" s="79"/>
      <c r="HPY85" s="79"/>
      <c r="HPZ85" s="210"/>
      <c r="HQA85" s="96"/>
      <c r="HQB85" s="194"/>
      <c r="HQC85" s="80"/>
      <c r="HQD85" s="80"/>
      <c r="HQE85" s="194"/>
      <c r="HQF85" s="62"/>
      <c r="HQG85" s="107"/>
      <c r="HQH85" s="97"/>
      <c r="HQI85" s="97"/>
      <c r="HQJ85" s="97"/>
      <c r="HQK85" s="104"/>
      <c r="HQL85" s="97"/>
      <c r="HQM85" s="97"/>
      <c r="HQN85" s="97"/>
      <c r="HQO85" s="145"/>
      <c r="HQP85" s="61"/>
      <c r="HQQ85" s="108"/>
      <c r="HQR85" s="63"/>
      <c r="HQS85" s="103"/>
      <c r="HQT85" s="197"/>
      <c r="HQU85" s="197"/>
      <c r="HQV85" s="97"/>
      <c r="HQW85" s="79"/>
      <c r="HQX85" s="79"/>
      <c r="HQY85" s="210"/>
      <c r="HQZ85" s="96"/>
      <c r="HRA85" s="194"/>
      <c r="HRB85" s="80"/>
      <c r="HRC85" s="80"/>
      <c r="HRD85" s="194"/>
      <c r="HRE85" s="62"/>
      <c r="HRF85" s="107"/>
      <c r="HRG85" s="97"/>
      <c r="HRH85" s="97"/>
      <c r="HRI85" s="97"/>
      <c r="HRJ85" s="104"/>
      <c r="HRK85" s="97"/>
      <c r="HRL85" s="97"/>
      <c r="HRM85" s="97"/>
      <c r="HRN85" s="145"/>
      <c r="HRO85" s="61"/>
      <c r="HRP85" s="108"/>
      <c r="HRQ85" s="63"/>
      <c r="HRR85" s="103"/>
      <c r="HRS85" s="197"/>
      <c r="HRT85" s="197"/>
      <c r="HRU85" s="97"/>
      <c r="HRV85" s="79"/>
      <c r="HRW85" s="79"/>
      <c r="HRX85" s="210"/>
      <c r="HRY85" s="96"/>
      <c r="HRZ85" s="194"/>
      <c r="HSA85" s="80"/>
      <c r="HSB85" s="80"/>
      <c r="HSC85" s="194"/>
      <c r="HSD85" s="62"/>
      <c r="HSE85" s="107"/>
      <c r="HSF85" s="97"/>
      <c r="HSG85" s="97"/>
      <c r="HSH85" s="97"/>
      <c r="HSI85" s="104"/>
      <c r="HSJ85" s="97"/>
      <c r="HSK85" s="97"/>
      <c r="HSL85" s="97"/>
      <c r="HSM85" s="145"/>
      <c r="HSN85" s="61"/>
      <c r="HSO85" s="108"/>
      <c r="HSP85" s="63"/>
      <c r="HSQ85" s="103"/>
      <c r="HSR85" s="197"/>
      <c r="HSS85" s="197"/>
      <c r="HST85" s="97"/>
      <c r="HSU85" s="79"/>
      <c r="HSV85" s="79"/>
      <c r="HSW85" s="210"/>
      <c r="HSX85" s="96"/>
      <c r="HSY85" s="194"/>
      <c r="HSZ85" s="80"/>
      <c r="HTA85" s="80"/>
      <c r="HTB85" s="194"/>
      <c r="HTC85" s="62"/>
      <c r="HTD85" s="107"/>
      <c r="HTE85" s="97"/>
      <c r="HTF85" s="97"/>
      <c r="HTG85" s="97"/>
      <c r="HTH85" s="104"/>
      <c r="HTI85" s="97"/>
      <c r="HTJ85" s="97"/>
      <c r="HTK85" s="97"/>
      <c r="HTL85" s="145"/>
      <c r="HTM85" s="61"/>
      <c r="HTN85" s="108"/>
      <c r="HTO85" s="63"/>
      <c r="HTP85" s="103"/>
      <c r="HTQ85" s="197"/>
      <c r="HTR85" s="197"/>
      <c r="HTS85" s="97"/>
      <c r="HTT85" s="79"/>
      <c r="HTU85" s="79"/>
      <c r="HTV85" s="210"/>
      <c r="HTW85" s="96"/>
      <c r="HTX85" s="194"/>
      <c r="HTY85" s="80"/>
      <c r="HTZ85" s="80"/>
      <c r="HUA85" s="194"/>
      <c r="HUB85" s="62"/>
      <c r="HUC85" s="107"/>
      <c r="HUD85" s="97"/>
      <c r="HUE85" s="97"/>
      <c r="HUF85" s="97"/>
      <c r="HUG85" s="104"/>
      <c r="HUH85" s="97"/>
      <c r="HUI85" s="97"/>
      <c r="HUJ85" s="97"/>
      <c r="HUK85" s="145"/>
      <c r="HUL85" s="61"/>
      <c r="HUM85" s="108"/>
      <c r="HUN85" s="63"/>
      <c r="HUO85" s="103"/>
      <c r="HUP85" s="197"/>
      <c r="HUQ85" s="197"/>
      <c r="HUR85" s="97"/>
      <c r="HUS85" s="79"/>
      <c r="HUT85" s="79"/>
      <c r="HUU85" s="210"/>
      <c r="HUV85" s="96"/>
      <c r="HUW85" s="194"/>
      <c r="HUX85" s="80"/>
      <c r="HUY85" s="80"/>
      <c r="HUZ85" s="194"/>
      <c r="HVA85" s="62"/>
      <c r="HVB85" s="107"/>
      <c r="HVC85" s="97"/>
      <c r="HVD85" s="97"/>
      <c r="HVE85" s="97"/>
      <c r="HVF85" s="104"/>
      <c r="HVG85" s="97"/>
      <c r="HVH85" s="97"/>
      <c r="HVI85" s="97"/>
      <c r="HVJ85" s="145"/>
      <c r="HVK85" s="61"/>
      <c r="HVL85" s="108"/>
      <c r="HVM85" s="63"/>
      <c r="HVN85" s="103"/>
      <c r="HVO85" s="197"/>
      <c r="HVP85" s="197"/>
      <c r="HVQ85" s="97"/>
      <c r="HVR85" s="79"/>
      <c r="HVS85" s="79"/>
      <c r="HVT85" s="210"/>
      <c r="HVU85" s="96"/>
      <c r="HVV85" s="194"/>
      <c r="HVW85" s="80"/>
      <c r="HVX85" s="80"/>
      <c r="HVY85" s="194"/>
      <c r="HVZ85" s="62"/>
      <c r="HWA85" s="107"/>
      <c r="HWB85" s="97"/>
      <c r="HWC85" s="97"/>
      <c r="HWD85" s="97"/>
      <c r="HWE85" s="104"/>
      <c r="HWF85" s="97"/>
      <c r="HWG85" s="97"/>
      <c r="HWH85" s="97"/>
      <c r="HWI85" s="145"/>
      <c r="HWJ85" s="61"/>
      <c r="HWK85" s="108"/>
      <c r="HWL85" s="63"/>
      <c r="HWM85" s="103"/>
      <c r="HWN85" s="197"/>
      <c r="HWO85" s="197"/>
      <c r="HWP85" s="97"/>
      <c r="HWQ85" s="79"/>
      <c r="HWR85" s="79"/>
      <c r="HWS85" s="210"/>
      <c r="HWT85" s="96"/>
      <c r="HWU85" s="194"/>
      <c r="HWV85" s="80"/>
      <c r="HWW85" s="80"/>
      <c r="HWX85" s="194"/>
      <c r="HWY85" s="62"/>
      <c r="HWZ85" s="107"/>
      <c r="HXA85" s="97"/>
      <c r="HXB85" s="97"/>
      <c r="HXC85" s="97"/>
      <c r="HXD85" s="104"/>
      <c r="HXE85" s="97"/>
      <c r="HXF85" s="97"/>
      <c r="HXG85" s="97"/>
      <c r="HXH85" s="145"/>
      <c r="HXI85" s="61"/>
      <c r="HXJ85" s="108"/>
      <c r="HXK85" s="63"/>
      <c r="HXL85" s="103"/>
      <c r="HXM85" s="197"/>
      <c r="HXN85" s="197"/>
      <c r="HXO85" s="97"/>
      <c r="HXP85" s="79"/>
      <c r="HXQ85" s="79"/>
      <c r="HXR85" s="210"/>
      <c r="HXS85" s="96"/>
      <c r="HXT85" s="194"/>
      <c r="HXU85" s="80"/>
      <c r="HXV85" s="80"/>
      <c r="HXW85" s="194"/>
      <c r="HXX85" s="62"/>
      <c r="HXY85" s="107"/>
      <c r="HXZ85" s="97"/>
      <c r="HYA85" s="97"/>
      <c r="HYB85" s="97"/>
      <c r="HYC85" s="104"/>
      <c r="HYD85" s="97"/>
      <c r="HYE85" s="97"/>
      <c r="HYF85" s="97"/>
      <c r="HYG85" s="145"/>
      <c r="HYH85" s="61"/>
      <c r="HYI85" s="108"/>
      <c r="HYJ85" s="63"/>
      <c r="HYK85" s="103"/>
      <c r="HYL85" s="197"/>
      <c r="HYM85" s="197"/>
      <c r="HYN85" s="97"/>
      <c r="HYO85" s="79"/>
      <c r="HYP85" s="79"/>
      <c r="HYQ85" s="210"/>
      <c r="HYR85" s="96"/>
      <c r="HYS85" s="194"/>
      <c r="HYT85" s="80"/>
      <c r="HYU85" s="80"/>
      <c r="HYV85" s="194"/>
      <c r="HYW85" s="62"/>
      <c r="HYX85" s="107"/>
      <c r="HYY85" s="97"/>
      <c r="HYZ85" s="97"/>
      <c r="HZA85" s="97"/>
      <c r="HZB85" s="104"/>
      <c r="HZC85" s="97"/>
      <c r="HZD85" s="97"/>
      <c r="HZE85" s="97"/>
      <c r="HZF85" s="145"/>
      <c r="HZG85" s="61"/>
      <c r="HZH85" s="108"/>
      <c r="HZI85" s="63"/>
      <c r="HZJ85" s="103"/>
      <c r="HZK85" s="197"/>
      <c r="HZL85" s="197"/>
      <c r="HZM85" s="97"/>
      <c r="HZN85" s="79"/>
      <c r="HZO85" s="79"/>
      <c r="HZP85" s="210"/>
      <c r="HZQ85" s="96"/>
      <c r="HZR85" s="194"/>
      <c r="HZS85" s="80"/>
      <c r="HZT85" s="80"/>
      <c r="HZU85" s="194"/>
      <c r="HZV85" s="62"/>
      <c r="HZW85" s="107"/>
      <c r="HZX85" s="97"/>
      <c r="HZY85" s="97"/>
      <c r="HZZ85" s="97"/>
      <c r="IAA85" s="104"/>
      <c r="IAB85" s="97"/>
      <c r="IAC85" s="97"/>
      <c r="IAD85" s="97"/>
      <c r="IAE85" s="145"/>
      <c r="IAF85" s="61"/>
      <c r="IAG85" s="108"/>
      <c r="IAH85" s="63"/>
      <c r="IAI85" s="103"/>
      <c r="IAJ85" s="197"/>
      <c r="IAK85" s="197"/>
      <c r="IAL85" s="97"/>
      <c r="IAM85" s="79"/>
      <c r="IAN85" s="79"/>
      <c r="IAO85" s="210"/>
      <c r="IAP85" s="96"/>
      <c r="IAQ85" s="194"/>
      <c r="IAR85" s="80"/>
      <c r="IAS85" s="80"/>
      <c r="IAT85" s="194"/>
      <c r="IAU85" s="62"/>
      <c r="IAV85" s="107"/>
      <c r="IAW85" s="97"/>
      <c r="IAX85" s="97"/>
      <c r="IAY85" s="97"/>
      <c r="IAZ85" s="104"/>
      <c r="IBA85" s="97"/>
      <c r="IBB85" s="97"/>
      <c r="IBC85" s="97"/>
      <c r="IBD85" s="145"/>
      <c r="IBE85" s="61"/>
      <c r="IBF85" s="108"/>
      <c r="IBG85" s="63"/>
      <c r="IBH85" s="103"/>
      <c r="IBI85" s="197"/>
      <c r="IBJ85" s="197"/>
      <c r="IBK85" s="97"/>
      <c r="IBL85" s="79"/>
      <c r="IBM85" s="79"/>
      <c r="IBN85" s="210"/>
      <c r="IBO85" s="96"/>
      <c r="IBP85" s="194"/>
      <c r="IBQ85" s="80"/>
      <c r="IBR85" s="80"/>
      <c r="IBS85" s="194"/>
      <c r="IBT85" s="62"/>
      <c r="IBU85" s="107"/>
      <c r="IBV85" s="97"/>
      <c r="IBW85" s="97"/>
      <c r="IBX85" s="97"/>
      <c r="IBY85" s="104"/>
      <c r="IBZ85" s="97"/>
      <c r="ICA85" s="97"/>
      <c r="ICB85" s="97"/>
      <c r="ICC85" s="145"/>
      <c r="ICD85" s="61"/>
      <c r="ICE85" s="108"/>
      <c r="ICF85" s="63"/>
      <c r="ICG85" s="103"/>
      <c r="ICH85" s="197"/>
      <c r="ICI85" s="197"/>
      <c r="ICJ85" s="97"/>
      <c r="ICK85" s="79"/>
      <c r="ICL85" s="79"/>
      <c r="ICM85" s="210"/>
      <c r="ICN85" s="96"/>
      <c r="ICO85" s="194"/>
      <c r="ICP85" s="80"/>
      <c r="ICQ85" s="80"/>
      <c r="ICR85" s="194"/>
      <c r="ICS85" s="62"/>
      <c r="ICT85" s="107"/>
      <c r="ICU85" s="97"/>
      <c r="ICV85" s="97"/>
      <c r="ICW85" s="97"/>
      <c r="ICX85" s="104"/>
      <c r="ICY85" s="97"/>
      <c r="ICZ85" s="97"/>
      <c r="IDA85" s="97"/>
      <c r="IDB85" s="145"/>
      <c r="IDC85" s="61"/>
      <c r="IDD85" s="108"/>
      <c r="IDE85" s="63"/>
      <c r="IDF85" s="103"/>
      <c r="IDG85" s="197"/>
      <c r="IDH85" s="197"/>
      <c r="IDI85" s="97"/>
      <c r="IDJ85" s="79"/>
      <c r="IDK85" s="79"/>
      <c r="IDL85" s="210"/>
      <c r="IDM85" s="96"/>
      <c r="IDN85" s="194"/>
      <c r="IDO85" s="80"/>
      <c r="IDP85" s="80"/>
      <c r="IDQ85" s="194"/>
      <c r="IDR85" s="62"/>
      <c r="IDS85" s="107"/>
      <c r="IDT85" s="97"/>
      <c r="IDU85" s="97"/>
      <c r="IDV85" s="97"/>
      <c r="IDW85" s="104"/>
      <c r="IDX85" s="97"/>
      <c r="IDY85" s="97"/>
      <c r="IDZ85" s="97"/>
      <c r="IEA85" s="145"/>
      <c r="IEB85" s="61"/>
      <c r="IEC85" s="108"/>
      <c r="IED85" s="63"/>
      <c r="IEE85" s="103"/>
      <c r="IEF85" s="197"/>
      <c r="IEG85" s="197"/>
      <c r="IEH85" s="97"/>
      <c r="IEI85" s="79"/>
      <c r="IEJ85" s="79"/>
      <c r="IEK85" s="210"/>
      <c r="IEL85" s="96"/>
      <c r="IEM85" s="194"/>
      <c r="IEN85" s="80"/>
      <c r="IEO85" s="80"/>
      <c r="IEP85" s="194"/>
      <c r="IEQ85" s="62"/>
      <c r="IER85" s="107"/>
      <c r="IES85" s="97"/>
      <c r="IET85" s="97"/>
      <c r="IEU85" s="97"/>
      <c r="IEV85" s="104"/>
      <c r="IEW85" s="97"/>
      <c r="IEX85" s="97"/>
      <c r="IEY85" s="97"/>
      <c r="IEZ85" s="145"/>
      <c r="IFA85" s="61"/>
      <c r="IFB85" s="108"/>
      <c r="IFC85" s="63"/>
      <c r="IFD85" s="103"/>
      <c r="IFE85" s="197"/>
      <c r="IFF85" s="197"/>
      <c r="IFG85" s="97"/>
      <c r="IFH85" s="79"/>
      <c r="IFI85" s="79"/>
      <c r="IFJ85" s="210"/>
      <c r="IFK85" s="96"/>
      <c r="IFL85" s="194"/>
      <c r="IFM85" s="80"/>
      <c r="IFN85" s="80"/>
      <c r="IFO85" s="194"/>
      <c r="IFP85" s="62"/>
      <c r="IFQ85" s="107"/>
      <c r="IFR85" s="97"/>
      <c r="IFS85" s="97"/>
      <c r="IFT85" s="97"/>
      <c r="IFU85" s="104"/>
      <c r="IFV85" s="97"/>
      <c r="IFW85" s="97"/>
      <c r="IFX85" s="97"/>
      <c r="IFY85" s="145"/>
      <c r="IFZ85" s="61"/>
      <c r="IGA85" s="108"/>
      <c r="IGB85" s="63"/>
      <c r="IGC85" s="103"/>
      <c r="IGD85" s="197"/>
      <c r="IGE85" s="197"/>
      <c r="IGF85" s="97"/>
      <c r="IGG85" s="79"/>
      <c r="IGH85" s="79"/>
      <c r="IGI85" s="210"/>
      <c r="IGJ85" s="96"/>
      <c r="IGK85" s="194"/>
      <c r="IGL85" s="80"/>
      <c r="IGM85" s="80"/>
      <c r="IGN85" s="194"/>
      <c r="IGO85" s="62"/>
      <c r="IGP85" s="107"/>
      <c r="IGQ85" s="97"/>
      <c r="IGR85" s="97"/>
      <c r="IGS85" s="97"/>
      <c r="IGT85" s="104"/>
      <c r="IGU85" s="97"/>
      <c r="IGV85" s="97"/>
      <c r="IGW85" s="97"/>
      <c r="IGX85" s="145"/>
      <c r="IGY85" s="61"/>
      <c r="IGZ85" s="108"/>
      <c r="IHA85" s="63"/>
      <c r="IHB85" s="103"/>
      <c r="IHC85" s="197"/>
      <c r="IHD85" s="197"/>
      <c r="IHE85" s="97"/>
      <c r="IHF85" s="79"/>
      <c r="IHG85" s="79"/>
      <c r="IHH85" s="210"/>
      <c r="IHI85" s="96"/>
      <c r="IHJ85" s="194"/>
      <c r="IHK85" s="80"/>
      <c r="IHL85" s="80"/>
      <c r="IHM85" s="194"/>
      <c r="IHN85" s="62"/>
      <c r="IHO85" s="107"/>
      <c r="IHP85" s="97"/>
      <c r="IHQ85" s="97"/>
      <c r="IHR85" s="97"/>
      <c r="IHS85" s="104"/>
      <c r="IHT85" s="97"/>
      <c r="IHU85" s="97"/>
      <c r="IHV85" s="97"/>
      <c r="IHW85" s="145"/>
      <c r="IHX85" s="61"/>
      <c r="IHY85" s="108"/>
      <c r="IHZ85" s="63"/>
      <c r="IIA85" s="103"/>
      <c r="IIB85" s="197"/>
      <c r="IIC85" s="197"/>
      <c r="IID85" s="97"/>
      <c r="IIE85" s="79"/>
      <c r="IIF85" s="79"/>
      <c r="IIG85" s="210"/>
      <c r="IIH85" s="96"/>
      <c r="III85" s="194"/>
      <c r="IIJ85" s="80"/>
      <c r="IIK85" s="80"/>
      <c r="IIL85" s="194"/>
      <c r="IIM85" s="62"/>
      <c r="IIN85" s="107"/>
      <c r="IIO85" s="97"/>
      <c r="IIP85" s="97"/>
      <c r="IIQ85" s="97"/>
      <c r="IIR85" s="104"/>
      <c r="IIS85" s="97"/>
      <c r="IIT85" s="97"/>
      <c r="IIU85" s="97"/>
      <c r="IIV85" s="145"/>
      <c r="IIW85" s="61"/>
      <c r="IIX85" s="108"/>
      <c r="IIY85" s="63"/>
      <c r="IIZ85" s="103"/>
      <c r="IJA85" s="197"/>
      <c r="IJB85" s="197"/>
      <c r="IJC85" s="97"/>
      <c r="IJD85" s="79"/>
      <c r="IJE85" s="79"/>
      <c r="IJF85" s="210"/>
      <c r="IJG85" s="96"/>
      <c r="IJH85" s="194"/>
      <c r="IJI85" s="80"/>
      <c r="IJJ85" s="80"/>
      <c r="IJK85" s="194"/>
      <c r="IJL85" s="62"/>
      <c r="IJM85" s="107"/>
      <c r="IJN85" s="97"/>
      <c r="IJO85" s="97"/>
      <c r="IJP85" s="97"/>
      <c r="IJQ85" s="104"/>
      <c r="IJR85" s="97"/>
      <c r="IJS85" s="97"/>
      <c r="IJT85" s="97"/>
      <c r="IJU85" s="145"/>
      <c r="IJV85" s="61"/>
      <c r="IJW85" s="108"/>
      <c r="IJX85" s="63"/>
      <c r="IJY85" s="103"/>
      <c r="IJZ85" s="197"/>
      <c r="IKA85" s="197"/>
      <c r="IKB85" s="97"/>
      <c r="IKC85" s="79"/>
      <c r="IKD85" s="79"/>
      <c r="IKE85" s="210"/>
      <c r="IKF85" s="96"/>
      <c r="IKG85" s="194"/>
      <c r="IKH85" s="80"/>
      <c r="IKI85" s="80"/>
      <c r="IKJ85" s="194"/>
      <c r="IKK85" s="62"/>
      <c r="IKL85" s="107"/>
      <c r="IKM85" s="97"/>
      <c r="IKN85" s="97"/>
      <c r="IKO85" s="97"/>
      <c r="IKP85" s="104"/>
      <c r="IKQ85" s="97"/>
      <c r="IKR85" s="97"/>
      <c r="IKS85" s="97"/>
      <c r="IKT85" s="145"/>
      <c r="IKU85" s="61"/>
      <c r="IKV85" s="108"/>
      <c r="IKW85" s="63"/>
      <c r="IKX85" s="103"/>
      <c r="IKY85" s="197"/>
      <c r="IKZ85" s="197"/>
      <c r="ILA85" s="97"/>
      <c r="ILB85" s="79"/>
      <c r="ILC85" s="79"/>
      <c r="ILD85" s="210"/>
      <c r="ILE85" s="96"/>
      <c r="ILF85" s="194"/>
      <c r="ILG85" s="80"/>
      <c r="ILH85" s="80"/>
      <c r="ILI85" s="194"/>
      <c r="ILJ85" s="62"/>
      <c r="ILK85" s="107"/>
      <c r="ILL85" s="97"/>
      <c r="ILM85" s="97"/>
      <c r="ILN85" s="97"/>
      <c r="ILO85" s="104"/>
      <c r="ILP85" s="97"/>
      <c r="ILQ85" s="97"/>
      <c r="ILR85" s="97"/>
      <c r="ILS85" s="145"/>
      <c r="ILT85" s="61"/>
      <c r="ILU85" s="108"/>
      <c r="ILV85" s="63"/>
      <c r="ILW85" s="103"/>
      <c r="ILX85" s="197"/>
      <c r="ILY85" s="197"/>
      <c r="ILZ85" s="97"/>
      <c r="IMA85" s="79"/>
      <c r="IMB85" s="79"/>
      <c r="IMC85" s="210"/>
      <c r="IMD85" s="96"/>
      <c r="IME85" s="194"/>
      <c r="IMF85" s="80"/>
      <c r="IMG85" s="80"/>
      <c r="IMH85" s="194"/>
      <c r="IMI85" s="62"/>
      <c r="IMJ85" s="107"/>
      <c r="IMK85" s="97"/>
      <c r="IML85" s="97"/>
      <c r="IMM85" s="97"/>
      <c r="IMN85" s="104"/>
      <c r="IMO85" s="97"/>
      <c r="IMP85" s="97"/>
      <c r="IMQ85" s="97"/>
      <c r="IMR85" s="145"/>
      <c r="IMS85" s="61"/>
      <c r="IMT85" s="108"/>
      <c r="IMU85" s="63"/>
      <c r="IMV85" s="103"/>
      <c r="IMW85" s="197"/>
      <c r="IMX85" s="197"/>
      <c r="IMY85" s="97"/>
      <c r="IMZ85" s="79"/>
      <c r="INA85" s="79"/>
      <c r="INB85" s="210"/>
      <c r="INC85" s="96"/>
      <c r="IND85" s="194"/>
      <c r="INE85" s="80"/>
      <c r="INF85" s="80"/>
      <c r="ING85" s="194"/>
      <c r="INH85" s="62"/>
      <c r="INI85" s="107"/>
      <c r="INJ85" s="97"/>
      <c r="INK85" s="97"/>
      <c r="INL85" s="97"/>
      <c r="INM85" s="104"/>
      <c r="INN85" s="97"/>
      <c r="INO85" s="97"/>
      <c r="INP85" s="97"/>
      <c r="INQ85" s="145"/>
      <c r="INR85" s="61"/>
      <c r="INS85" s="108"/>
      <c r="INT85" s="63"/>
      <c r="INU85" s="103"/>
      <c r="INV85" s="197"/>
      <c r="INW85" s="197"/>
      <c r="INX85" s="97"/>
      <c r="INY85" s="79"/>
      <c r="INZ85" s="79"/>
      <c r="IOA85" s="210"/>
      <c r="IOB85" s="96"/>
      <c r="IOC85" s="194"/>
      <c r="IOD85" s="80"/>
      <c r="IOE85" s="80"/>
      <c r="IOF85" s="194"/>
      <c r="IOG85" s="62"/>
      <c r="IOH85" s="107"/>
      <c r="IOI85" s="97"/>
      <c r="IOJ85" s="97"/>
      <c r="IOK85" s="97"/>
      <c r="IOL85" s="104"/>
      <c r="IOM85" s="97"/>
      <c r="ION85" s="97"/>
      <c r="IOO85" s="97"/>
      <c r="IOP85" s="145"/>
      <c r="IOQ85" s="61"/>
      <c r="IOR85" s="108"/>
      <c r="IOS85" s="63"/>
      <c r="IOT85" s="103"/>
      <c r="IOU85" s="197"/>
      <c r="IOV85" s="197"/>
      <c r="IOW85" s="97"/>
      <c r="IOX85" s="79"/>
      <c r="IOY85" s="79"/>
      <c r="IOZ85" s="210"/>
      <c r="IPA85" s="96"/>
      <c r="IPB85" s="194"/>
      <c r="IPC85" s="80"/>
      <c r="IPD85" s="80"/>
      <c r="IPE85" s="194"/>
      <c r="IPF85" s="62"/>
      <c r="IPG85" s="107"/>
      <c r="IPH85" s="97"/>
      <c r="IPI85" s="97"/>
      <c r="IPJ85" s="97"/>
      <c r="IPK85" s="104"/>
      <c r="IPL85" s="97"/>
      <c r="IPM85" s="97"/>
      <c r="IPN85" s="97"/>
      <c r="IPO85" s="145"/>
      <c r="IPP85" s="61"/>
      <c r="IPQ85" s="108"/>
      <c r="IPR85" s="63"/>
      <c r="IPS85" s="103"/>
      <c r="IPT85" s="197"/>
      <c r="IPU85" s="197"/>
      <c r="IPV85" s="97"/>
      <c r="IPW85" s="79"/>
      <c r="IPX85" s="79"/>
      <c r="IPY85" s="210"/>
      <c r="IPZ85" s="96"/>
      <c r="IQA85" s="194"/>
      <c r="IQB85" s="80"/>
      <c r="IQC85" s="80"/>
      <c r="IQD85" s="194"/>
      <c r="IQE85" s="62"/>
      <c r="IQF85" s="107"/>
      <c r="IQG85" s="97"/>
      <c r="IQH85" s="97"/>
      <c r="IQI85" s="97"/>
      <c r="IQJ85" s="104"/>
      <c r="IQK85" s="97"/>
      <c r="IQL85" s="97"/>
      <c r="IQM85" s="97"/>
      <c r="IQN85" s="145"/>
      <c r="IQO85" s="61"/>
      <c r="IQP85" s="108"/>
      <c r="IQQ85" s="63"/>
      <c r="IQR85" s="103"/>
      <c r="IQS85" s="197"/>
      <c r="IQT85" s="197"/>
      <c r="IQU85" s="97"/>
      <c r="IQV85" s="79"/>
      <c r="IQW85" s="79"/>
      <c r="IQX85" s="210"/>
      <c r="IQY85" s="96"/>
      <c r="IQZ85" s="194"/>
      <c r="IRA85" s="80"/>
      <c r="IRB85" s="80"/>
      <c r="IRC85" s="194"/>
      <c r="IRD85" s="62"/>
      <c r="IRE85" s="107"/>
      <c r="IRF85" s="97"/>
      <c r="IRG85" s="97"/>
      <c r="IRH85" s="97"/>
      <c r="IRI85" s="104"/>
      <c r="IRJ85" s="97"/>
      <c r="IRK85" s="97"/>
      <c r="IRL85" s="97"/>
      <c r="IRM85" s="145"/>
      <c r="IRN85" s="61"/>
      <c r="IRO85" s="108"/>
      <c r="IRP85" s="63"/>
      <c r="IRQ85" s="103"/>
      <c r="IRR85" s="197"/>
      <c r="IRS85" s="197"/>
      <c r="IRT85" s="97"/>
      <c r="IRU85" s="79"/>
      <c r="IRV85" s="79"/>
      <c r="IRW85" s="210"/>
      <c r="IRX85" s="96"/>
      <c r="IRY85" s="194"/>
      <c r="IRZ85" s="80"/>
      <c r="ISA85" s="80"/>
      <c r="ISB85" s="194"/>
      <c r="ISC85" s="62"/>
      <c r="ISD85" s="107"/>
      <c r="ISE85" s="97"/>
      <c r="ISF85" s="97"/>
      <c r="ISG85" s="97"/>
      <c r="ISH85" s="104"/>
      <c r="ISI85" s="97"/>
      <c r="ISJ85" s="97"/>
      <c r="ISK85" s="97"/>
      <c r="ISL85" s="145"/>
      <c r="ISM85" s="61"/>
      <c r="ISN85" s="108"/>
      <c r="ISO85" s="63"/>
      <c r="ISP85" s="103"/>
      <c r="ISQ85" s="197"/>
      <c r="ISR85" s="197"/>
      <c r="ISS85" s="97"/>
      <c r="IST85" s="79"/>
      <c r="ISU85" s="79"/>
      <c r="ISV85" s="210"/>
      <c r="ISW85" s="96"/>
      <c r="ISX85" s="194"/>
      <c r="ISY85" s="80"/>
      <c r="ISZ85" s="80"/>
      <c r="ITA85" s="194"/>
      <c r="ITB85" s="62"/>
      <c r="ITC85" s="107"/>
      <c r="ITD85" s="97"/>
      <c r="ITE85" s="97"/>
      <c r="ITF85" s="97"/>
      <c r="ITG85" s="104"/>
      <c r="ITH85" s="97"/>
      <c r="ITI85" s="97"/>
      <c r="ITJ85" s="97"/>
      <c r="ITK85" s="145"/>
      <c r="ITL85" s="61"/>
      <c r="ITM85" s="108"/>
      <c r="ITN85" s="63"/>
      <c r="ITO85" s="103"/>
      <c r="ITP85" s="197"/>
      <c r="ITQ85" s="197"/>
      <c r="ITR85" s="97"/>
      <c r="ITS85" s="79"/>
      <c r="ITT85" s="79"/>
      <c r="ITU85" s="210"/>
      <c r="ITV85" s="96"/>
      <c r="ITW85" s="194"/>
      <c r="ITX85" s="80"/>
      <c r="ITY85" s="80"/>
      <c r="ITZ85" s="194"/>
      <c r="IUA85" s="62"/>
      <c r="IUB85" s="107"/>
      <c r="IUC85" s="97"/>
      <c r="IUD85" s="97"/>
      <c r="IUE85" s="97"/>
      <c r="IUF85" s="104"/>
      <c r="IUG85" s="97"/>
      <c r="IUH85" s="97"/>
      <c r="IUI85" s="97"/>
      <c r="IUJ85" s="145"/>
      <c r="IUK85" s="61"/>
      <c r="IUL85" s="108"/>
      <c r="IUM85" s="63"/>
      <c r="IUN85" s="103"/>
      <c r="IUO85" s="197"/>
      <c r="IUP85" s="197"/>
      <c r="IUQ85" s="97"/>
      <c r="IUR85" s="79"/>
      <c r="IUS85" s="79"/>
      <c r="IUT85" s="210"/>
      <c r="IUU85" s="96"/>
      <c r="IUV85" s="194"/>
      <c r="IUW85" s="80"/>
      <c r="IUX85" s="80"/>
      <c r="IUY85" s="194"/>
      <c r="IUZ85" s="62"/>
      <c r="IVA85" s="107"/>
      <c r="IVB85" s="97"/>
      <c r="IVC85" s="97"/>
      <c r="IVD85" s="97"/>
      <c r="IVE85" s="104"/>
      <c r="IVF85" s="97"/>
      <c r="IVG85" s="97"/>
      <c r="IVH85" s="97"/>
      <c r="IVI85" s="145"/>
      <c r="IVJ85" s="61"/>
      <c r="IVK85" s="108"/>
      <c r="IVL85" s="63"/>
      <c r="IVM85" s="103"/>
      <c r="IVN85" s="197"/>
      <c r="IVO85" s="197"/>
      <c r="IVP85" s="97"/>
      <c r="IVQ85" s="79"/>
      <c r="IVR85" s="79"/>
      <c r="IVS85" s="210"/>
      <c r="IVT85" s="96"/>
      <c r="IVU85" s="194"/>
      <c r="IVV85" s="80"/>
      <c r="IVW85" s="80"/>
      <c r="IVX85" s="194"/>
      <c r="IVY85" s="62"/>
      <c r="IVZ85" s="107"/>
      <c r="IWA85" s="97"/>
      <c r="IWB85" s="97"/>
      <c r="IWC85" s="97"/>
      <c r="IWD85" s="104"/>
      <c r="IWE85" s="97"/>
      <c r="IWF85" s="97"/>
      <c r="IWG85" s="97"/>
      <c r="IWH85" s="145"/>
      <c r="IWI85" s="61"/>
      <c r="IWJ85" s="108"/>
      <c r="IWK85" s="63"/>
      <c r="IWL85" s="103"/>
      <c r="IWM85" s="197"/>
      <c r="IWN85" s="197"/>
      <c r="IWO85" s="97"/>
      <c r="IWP85" s="79"/>
      <c r="IWQ85" s="79"/>
      <c r="IWR85" s="210"/>
      <c r="IWS85" s="96"/>
      <c r="IWT85" s="194"/>
      <c r="IWU85" s="80"/>
      <c r="IWV85" s="80"/>
      <c r="IWW85" s="194"/>
      <c r="IWX85" s="62"/>
      <c r="IWY85" s="107"/>
      <c r="IWZ85" s="97"/>
      <c r="IXA85" s="97"/>
      <c r="IXB85" s="97"/>
      <c r="IXC85" s="104"/>
      <c r="IXD85" s="97"/>
      <c r="IXE85" s="97"/>
      <c r="IXF85" s="97"/>
      <c r="IXG85" s="145"/>
      <c r="IXH85" s="61"/>
      <c r="IXI85" s="108"/>
      <c r="IXJ85" s="63"/>
      <c r="IXK85" s="103"/>
      <c r="IXL85" s="197"/>
      <c r="IXM85" s="197"/>
      <c r="IXN85" s="97"/>
      <c r="IXO85" s="79"/>
      <c r="IXP85" s="79"/>
      <c r="IXQ85" s="210"/>
      <c r="IXR85" s="96"/>
      <c r="IXS85" s="194"/>
      <c r="IXT85" s="80"/>
      <c r="IXU85" s="80"/>
      <c r="IXV85" s="194"/>
      <c r="IXW85" s="62"/>
      <c r="IXX85" s="107"/>
      <c r="IXY85" s="97"/>
      <c r="IXZ85" s="97"/>
      <c r="IYA85" s="97"/>
      <c r="IYB85" s="104"/>
      <c r="IYC85" s="97"/>
      <c r="IYD85" s="97"/>
      <c r="IYE85" s="97"/>
      <c r="IYF85" s="145"/>
      <c r="IYG85" s="61"/>
      <c r="IYH85" s="108"/>
      <c r="IYI85" s="63"/>
      <c r="IYJ85" s="103"/>
      <c r="IYK85" s="197"/>
      <c r="IYL85" s="197"/>
      <c r="IYM85" s="97"/>
      <c r="IYN85" s="79"/>
      <c r="IYO85" s="79"/>
      <c r="IYP85" s="210"/>
      <c r="IYQ85" s="96"/>
      <c r="IYR85" s="194"/>
      <c r="IYS85" s="80"/>
      <c r="IYT85" s="80"/>
      <c r="IYU85" s="194"/>
      <c r="IYV85" s="62"/>
      <c r="IYW85" s="107"/>
      <c r="IYX85" s="97"/>
      <c r="IYY85" s="97"/>
      <c r="IYZ85" s="97"/>
      <c r="IZA85" s="104"/>
      <c r="IZB85" s="97"/>
      <c r="IZC85" s="97"/>
      <c r="IZD85" s="97"/>
      <c r="IZE85" s="145"/>
      <c r="IZF85" s="61"/>
      <c r="IZG85" s="108"/>
      <c r="IZH85" s="63"/>
      <c r="IZI85" s="103"/>
      <c r="IZJ85" s="197"/>
      <c r="IZK85" s="197"/>
      <c r="IZL85" s="97"/>
      <c r="IZM85" s="79"/>
      <c r="IZN85" s="79"/>
      <c r="IZO85" s="210"/>
      <c r="IZP85" s="96"/>
      <c r="IZQ85" s="194"/>
      <c r="IZR85" s="80"/>
      <c r="IZS85" s="80"/>
      <c r="IZT85" s="194"/>
      <c r="IZU85" s="62"/>
      <c r="IZV85" s="107"/>
      <c r="IZW85" s="97"/>
      <c r="IZX85" s="97"/>
      <c r="IZY85" s="97"/>
      <c r="IZZ85" s="104"/>
      <c r="JAA85" s="97"/>
      <c r="JAB85" s="97"/>
      <c r="JAC85" s="97"/>
      <c r="JAD85" s="145"/>
      <c r="JAE85" s="61"/>
      <c r="JAF85" s="108"/>
      <c r="JAG85" s="63"/>
      <c r="JAH85" s="103"/>
      <c r="JAI85" s="197"/>
      <c r="JAJ85" s="197"/>
      <c r="JAK85" s="97"/>
      <c r="JAL85" s="79"/>
      <c r="JAM85" s="79"/>
      <c r="JAN85" s="210"/>
      <c r="JAO85" s="96"/>
      <c r="JAP85" s="194"/>
      <c r="JAQ85" s="80"/>
      <c r="JAR85" s="80"/>
      <c r="JAS85" s="194"/>
      <c r="JAT85" s="62"/>
      <c r="JAU85" s="107"/>
      <c r="JAV85" s="97"/>
      <c r="JAW85" s="97"/>
      <c r="JAX85" s="97"/>
      <c r="JAY85" s="104"/>
      <c r="JAZ85" s="97"/>
      <c r="JBA85" s="97"/>
      <c r="JBB85" s="97"/>
      <c r="JBC85" s="145"/>
      <c r="JBD85" s="61"/>
      <c r="JBE85" s="108"/>
      <c r="JBF85" s="63"/>
      <c r="JBG85" s="103"/>
      <c r="JBH85" s="197"/>
      <c r="JBI85" s="197"/>
      <c r="JBJ85" s="97"/>
      <c r="JBK85" s="79"/>
      <c r="JBL85" s="79"/>
      <c r="JBM85" s="210"/>
      <c r="JBN85" s="96"/>
      <c r="JBO85" s="194"/>
      <c r="JBP85" s="80"/>
      <c r="JBQ85" s="80"/>
      <c r="JBR85" s="194"/>
      <c r="JBS85" s="62"/>
      <c r="JBT85" s="107"/>
      <c r="JBU85" s="97"/>
      <c r="JBV85" s="97"/>
      <c r="JBW85" s="97"/>
      <c r="JBX85" s="104"/>
      <c r="JBY85" s="97"/>
      <c r="JBZ85" s="97"/>
      <c r="JCA85" s="97"/>
      <c r="JCB85" s="145"/>
      <c r="JCC85" s="61"/>
      <c r="JCD85" s="108"/>
      <c r="JCE85" s="63"/>
      <c r="JCF85" s="103"/>
      <c r="JCG85" s="197"/>
      <c r="JCH85" s="197"/>
      <c r="JCI85" s="97"/>
      <c r="JCJ85" s="79"/>
      <c r="JCK85" s="79"/>
      <c r="JCL85" s="210"/>
      <c r="JCM85" s="96"/>
      <c r="JCN85" s="194"/>
      <c r="JCO85" s="80"/>
      <c r="JCP85" s="80"/>
      <c r="JCQ85" s="194"/>
      <c r="JCR85" s="62"/>
      <c r="JCS85" s="107"/>
      <c r="JCT85" s="97"/>
      <c r="JCU85" s="97"/>
      <c r="JCV85" s="97"/>
      <c r="JCW85" s="104"/>
      <c r="JCX85" s="97"/>
      <c r="JCY85" s="97"/>
      <c r="JCZ85" s="97"/>
      <c r="JDA85" s="145"/>
      <c r="JDB85" s="61"/>
      <c r="JDC85" s="108"/>
      <c r="JDD85" s="63"/>
      <c r="JDE85" s="103"/>
      <c r="JDF85" s="197"/>
      <c r="JDG85" s="197"/>
      <c r="JDH85" s="97"/>
      <c r="JDI85" s="79"/>
      <c r="JDJ85" s="79"/>
      <c r="JDK85" s="210"/>
      <c r="JDL85" s="96"/>
      <c r="JDM85" s="194"/>
      <c r="JDN85" s="80"/>
      <c r="JDO85" s="80"/>
      <c r="JDP85" s="194"/>
      <c r="JDQ85" s="62"/>
      <c r="JDR85" s="107"/>
      <c r="JDS85" s="97"/>
      <c r="JDT85" s="97"/>
      <c r="JDU85" s="97"/>
      <c r="JDV85" s="104"/>
      <c r="JDW85" s="97"/>
      <c r="JDX85" s="97"/>
      <c r="JDY85" s="97"/>
      <c r="JDZ85" s="145"/>
      <c r="JEA85" s="61"/>
      <c r="JEB85" s="108"/>
      <c r="JEC85" s="63"/>
      <c r="JED85" s="103"/>
      <c r="JEE85" s="197"/>
      <c r="JEF85" s="197"/>
      <c r="JEG85" s="97"/>
      <c r="JEH85" s="79"/>
      <c r="JEI85" s="79"/>
      <c r="JEJ85" s="210"/>
      <c r="JEK85" s="96"/>
      <c r="JEL85" s="194"/>
      <c r="JEM85" s="80"/>
      <c r="JEN85" s="80"/>
      <c r="JEO85" s="194"/>
      <c r="JEP85" s="62"/>
      <c r="JEQ85" s="107"/>
      <c r="JER85" s="97"/>
      <c r="JES85" s="97"/>
      <c r="JET85" s="97"/>
      <c r="JEU85" s="104"/>
      <c r="JEV85" s="97"/>
      <c r="JEW85" s="97"/>
      <c r="JEX85" s="97"/>
      <c r="JEY85" s="145"/>
      <c r="JEZ85" s="61"/>
      <c r="JFA85" s="108"/>
      <c r="JFB85" s="63"/>
      <c r="JFC85" s="103"/>
      <c r="JFD85" s="197"/>
      <c r="JFE85" s="197"/>
      <c r="JFF85" s="97"/>
      <c r="JFG85" s="79"/>
      <c r="JFH85" s="79"/>
      <c r="JFI85" s="210"/>
      <c r="JFJ85" s="96"/>
      <c r="JFK85" s="194"/>
      <c r="JFL85" s="80"/>
      <c r="JFM85" s="80"/>
      <c r="JFN85" s="194"/>
      <c r="JFO85" s="62"/>
      <c r="JFP85" s="107"/>
      <c r="JFQ85" s="97"/>
      <c r="JFR85" s="97"/>
      <c r="JFS85" s="97"/>
      <c r="JFT85" s="104"/>
      <c r="JFU85" s="97"/>
      <c r="JFV85" s="97"/>
      <c r="JFW85" s="97"/>
      <c r="JFX85" s="145"/>
      <c r="JFY85" s="61"/>
      <c r="JFZ85" s="108"/>
      <c r="JGA85" s="63"/>
      <c r="JGB85" s="103"/>
      <c r="JGC85" s="197"/>
      <c r="JGD85" s="197"/>
      <c r="JGE85" s="97"/>
      <c r="JGF85" s="79"/>
      <c r="JGG85" s="79"/>
      <c r="JGH85" s="210"/>
      <c r="JGI85" s="96"/>
      <c r="JGJ85" s="194"/>
      <c r="JGK85" s="80"/>
      <c r="JGL85" s="80"/>
      <c r="JGM85" s="194"/>
      <c r="JGN85" s="62"/>
      <c r="JGO85" s="107"/>
      <c r="JGP85" s="97"/>
      <c r="JGQ85" s="97"/>
      <c r="JGR85" s="97"/>
      <c r="JGS85" s="104"/>
      <c r="JGT85" s="97"/>
      <c r="JGU85" s="97"/>
      <c r="JGV85" s="97"/>
      <c r="JGW85" s="145"/>
      <c r="JGX85" s="61"/>
      <c r="JGY85" s="108"/>
      <c r="JGZ85" s="63"/>
      <c r="JHA85" s="103"/>
      <c r="JHB85" s="197"/>
      <c r="JHC85" s="197"/>
      <c r="JHD85" s="97"/>
      <c r="JHE85" s="79"/>
      <c r="JHF85" s="79"/>
      <c r="JHG85" s="210"/>
      <c r="JHH85" s="96"/>
      <c r="JHI85" s="194"/>
      <c r="JHJ85" s="80"/>
      <c r="JHK85" s="80"/>
      <c r="JHL85" s="194"/>
      <c r="JHM85" s="62"/>
      <c r="JHN85" s="107"/>
      <c r="JHO85" s="97"/>
      <c r="JHP85" s="97"/>
      <c r="JHQ85" s="97"/>
      <c r="JHR85" s="104"/>
      <c r="JHS85" s="97"/>
      <c r="JHT85" s="97"/>
      <c r="JHU85" s="97"/>
      <c r="JHV85" s="145"/>
      <c r="JHW85" s="61"/>
      <c r="JHX85" s="108"/>
      <c r="JHY85" s="63"/>
      <c r="JHZ85" s="103"/>
      <c r="JIA85" s="197"/>
      <c r="JIB85" s="197"/>
      <c r="JIC85" s="97"/>
      <c r="JID85" s="79"/>
      <c r="JIE85" s="79"/>
      <c r="JIF85" s="210"/>
      <c r="JIG85" s="96"/>
      <c r="JIH85" s="194"/>
      <c r="JII85" s="80"/>
      <c r="JIJ85" s="80"/>
      <c r="JIK85" s="194"/>
      <c r="JIL85" s="62"/>
      <c r="JIM85" s="107"/>
      <c r="JIN85" s="97"/>
      <c r="JIO85" s="97"/>
      <c r="JIP85" s="97"/>
      <c r="JIQ85" s="104"/>
      <c r="JIR85" s="97"/>
      <c r="JIS85" s="97"/>
      <c r="JIT85" s="97"/>
      <c r="JIU85" s="145"/>
      <c r="JIV85" s="61"/>
      <c r="JIW85" s="108"/>
      <c r="JIX85" s="63"/>
      <c r="JIY85" s="103"/>
      <c r="JIZ85" s="197"/>
      <c r="JJA85" s="197"/>
      <c r="JJB85" s="97"/>
      <c r="JJC85" s="79"/>
      <c r="JJD85" s="79"/>
      <c r="JJE85" s="210"/>
      <c r="JJF85" s="96"/>
      <c r="JJG85" s="194"/>
      <c r="JJH85" s="80"/>
      <c r="JJI85" s="80"/>
      <c r="JJJ85" s="194"/>
      <c r="JJK85" s="62"/>
      <c r="JJL85" s="107"/>
      <c r="JJM85" s="97"/>
      <c r="JJN85" s="97"/>
      <c r="JJO85" s="97"/>
      <c r="JJP85" s="104"/>
      <c r="JJQ85" s="97"/>
      <c r="JJR85" s="97"/>
      <c r="JJS85" s="97"/>
      <c r="JJT85" s="145"/>
      <c r="JJU85" s="61"/>
      <c r="JJV85" s="108"/>
      <c r="JJW85" s="63"/>
      <c r="JJX85" s="103"/>
      <c r="JJY85" s="197"/>
      <c r="JJZ85" s="197"/>
      <c r="JKA85" s="97"/>
      <c r="JKB85" s="79"/>
      <c r="JKC85" s="79"/>
      <c r="JKD85" s="210"/>
      <c r="JKE85" s="96"/>
      <c r="JKF85" s="194"/>
      <c r="JKG85" s="80"/>
      <c r="JKH85" s="80"/>
      <c r="JKI85" s="194"/>
      <c r="JKJ85" s="62"/>
      <c r="JKK85" s="107"/>
      <c r="JKL85" s="97"/>
      <c r="JKM85" s="97"/>
      <c r="JKN85" s="97"/>
      <c r="JKO85" s="104"/>
      <c r="JKP85" s="97"/>
      <c r="JKQ85" s="97"/>
      <c r="JKR85" s="97"/>
      <c r="JKS85" s="145"/>
      <c r="JKT85" s="61"/>
      <c r="JKU85" s="108"/>
      <c r="JKV85" s="63"/>
      <c r="JKW85" s="103"/>
      <c r="JKX85" s="197"/>
      <c r="JKY85" s="197"/>
      <c r="JKZ85" s="97"/>
      <c r="JLA85" s="79"/>
      <c r="JLB85" s="79"/>
      <c r="JLC85" s="210"/>
      <c r="JLD85" s="96"/>
      <c r="JLE85" s="194"/>
      <c r="JLF85" s="80"/>
      <c r="JLG85" s="80"/>
      <c r="JLH85" s="194"/>
      <c r="JLI85" s="62"/>
      <c r="JLJ85" s="107"/>
      <c r="JLK85" s="97"/>
      <c r="JLL85" s="97"/>
      <c r="JLM85" s="97"/>
      <c r="JLN85" s="104"/>
      <c r="JLO85" s="97"/>
      <c r="JLP85" s="97"/>
      <c r="JLQ85" s="97"/>
      <c r="JLR85" s="145"/>
      <c r="JLS85" s="61"/>
      <c r="JLT85" s="108"/>
      <c r="JLU85" s="63"/>
      <c r="JLV85" s="103"/>
      <c r="JLW85" s="197"/>
      <c r="JLX85" s="197"/>
      <c r="JLY85" s="97"/>
      <c r="JLZ85" s="79"/>
      <c r="JMA85" s="79"/>
      <c r="JMB85" s="210"/>
      <c r="JMC85" s="96"/>
      <c r="JMD85" s="194"/>
      <c r="JME85" s="80"/>
      <c r="JMF85" s="80"/>
      <c r="JMG85" s="194"/>
      <c r="JMH85" s="62"/>
      <c r="JMI85" s="107"/>
      <c r="JMJ85" s="97"/>
      <c r="JMK85" s="97"/>
      <c r="JML85" s="97"/>
      <c r="JMM85" s="104"/>
      <c r="JMN85" s="97"/>
      <c r="JMO85" s="97"/>
      <c r="JMP85" s="97"/>
      <c r="JMQ85" s="145"/>
      <c r="JMR85" s="61"/>
      <c r="JMS85" s="108"/>
      <c r="JMT85" s="63"/>
      <c r="JMU85" s="103"/>
      <c r="JMV85" s="197"/>
      <c r="JMW85" s="197"/>
      <c r="JMX85" s="97"/>
      <c r="JMY85" s="79"/>
      <c r="JMZ85" s="79"/>
      <c r="JNA85" s="210"/>
      <c r="JNB85" s="96"/>
      <c r="JNC85" s="194"/>
      <c r="JND85" s="80"/>
      <c r="JNE85" s="80"/>
      <c r="JNF85" s="194"/>
      <c r="JNG85" s="62"/>
      <c r="JNH85" s="107"/>
      <c r="JNI85" s="97"/>
      <c r="JNJ85" s="97"/>
      <c r="JNK85" s="97"/>
      <c r="JNL85" s="104"/>
      <c r="JNM85" s="97"/>
      <c r="JNN85" s="97"/>
      <c r="JNO85" s="97"/>
      <c r="JNP85" s="145"/>
      <c r="JNQ85" s="61"/>
      <c r="JNR85" s="108"/>
      <c r="JNS85" s="63"/>
      <c r="JNT85" s="103"/>
      <c r="JNU85" s="197"/>
      <c r="JNV85" s="197"/>
      <c r="JNW85" s="97"/>
      <c r="JNX85" s="79"/>
      <c r="JNY85" s="79"/>
      <c r="JNZ85" s="210"/>
      <c r="JOA85" s="96"/>
      <c r="JOB85" s="194"/>
      <c r="JOC85" s="80"/>
      <c r="JOD85" s="80"/>
      <c r="JOE85" s="194"/>
      <c r="JOF85" s="62"/>
      <c r="JOG85" s="107"/>
      <c r="JOH85" s="97"/>
      <c r="JOI85" s="97"/>
      <c r="JOJ85" s="97"/>
      <c r="JOK85" s="104"/>
      <c r="JOL85" s="97"/>
      <c r="JOM85" s="97"/>
      <c r="JON85" s="97"/>
      <c r="JOO85" s="145"/>
      <c r="JOP85" s="61"/>
      <c r="JOQ85" s="108"/>
      <c r="JOR85" s="63"/>
      <c r="JOS85" s="103"/>
      <c r="JOT85" s="197"/>
      <c r="JOU85" s="197"/>
      <c r="JOV85" s="97"/>
      <c r="JOW85" s="79"/>
      <c r="JOX85" s="79"/>
      <c r="JOY85" s="210"/>
      <c r="JOZ85" s="96"/>
      <c r="JPA85" s="194"/>
      <c r="JPB85" s="80"/>
      <c r="JPC85" s="80"/>
      <c r="JPD85" s="194"/>
      <c r="JPE85" s="62"/>
      <c r="JPF85" s="107"/>
      <c r="JPG85" s="97"/>
      <c r="JPH85" s="97"/>
      <c r="JPI85" s="97"/>
      <c r="JPJ85" s="104"/>
      <c r="JPK85" s="97"/>
      <c r="JPL85" s="97"/>
      <c r="JPM85" s="97"/>
      <c r="JPN85" s="145"/>
      <c r="JPO85" s="61"/>
      <c r="JPP85" s="108"/>
      <c r="JPQ85" s="63"/>
      <c r="JPR85" s="103"/>
      <c r="JPS85" s="197"/>
      <c r="JPT85" s="197"/>
      <c r="JPU85" s="97"/>
      <c r="JPV85" s="79"/>
      <c r="JPW85" s="79"/>
      <c r="JPX85" s="210"/>
      <c r="JPY85" s="96"/>
      <c r="JPZ85" s="194"/>
      <c r="JQA85" s="80"/>
      <c r="JQB85" s="80"/>
      <c r="JQC85" s="194"/>
      <c r="JQD85" s="62"/>
      <c r="JQE85" s="107"/>
      <c r="JQF85" s="97"/>
      <c r="JQG85" s="97"/>
      <c r="JQH85" s="97"/>
      <c r="JQI85" s="104"/>
      <c r="JQJ85" s="97"/>
      <c r="JQK85" s="97"/>
      <c r="JQL85" s="97"/>
      <c r="JQM85" s="145"/>
      <c r="JQN85" s="61"/>
      <c r="JQO85" s="108"/>
      <c r="JQP85" s="63"/>
      <c r="JQQ85" s="103"/>
      <c r="JQR85" s="197"/>
      <c r="JQS85" s="197"/>
      <c r="JQT85" s="97"/>
      <c r="JQU85" s="79"/>
      <c r="JQV85" s="79"/>
      <c r="JQW85" s="210"/>
      <c r="JQX85" s="96"/>
      <c r="JQY85" s="194"/>
      <c r="JQZ85" s="80"/>
      <c r="JRA85" s="80"/>
      <c r="JRB85" s="194"/>
      <c r="JRC85" s="62"/>
      <c r="JRD85" s="107"/>
      <c r="JRE85" s="97"/>
      <c r="JRF85" s="97"/>
      <c r="JRG85" s="97"/>
      <c r="JRH85" s="104"/>
      <c r="JRI85" s="97"/>
      <c r="JRJ85" s="97"/>
      <c r="JRK85" s="97"/>
      <c r="JRL85" s="145"/>
      <c r="JRM85" s="61"/>
      <c r="JRN85" s="108"/>
      <c r="JRO85" s="63"/>
      <c r="JRP85" s="103"/>
      <c r="JRQ85" s="197"/>
      <c r="JRR85" s="197"/>
      <c r="JRS85" s="97"/>
      <c r="JRT85" s="79"/>
      <c r="JRU85" s="79"/>
      <c r="JRV85" s="210"/>
      <c r="JRW85" s="96"/>
      <c r="JRX85" s="194"/>
      <c r="JRY85" s="80"/>
      <c r="JRZ85" s="80"/>
      <c r="JSA85" s="194"/>
      <c r="JSB85" s="62"/>
      <c r="JSC85" s="107"/>
      <c r="JSD85" s="97"/>
      <c r="JSE85" s="97"/>
      <c r="JSF85" s="97"/>
      <c r="JSG85" s="104"/>
      <c r="JSH85" s="97"/>
      <c r="JSI85" s="97"/>
      <c r="JSJ85" s="97"/>
      <c r="JSK85" s="145"/>
      <c r="JSL85" s="61"/>
      <c r="JSM85" s="108"/>
      <c r="JSN85" s="63"/>
      <c r="JSO85" s="103"/>
      <c r="JSP85" s="197"/>
      <c r="JSQ85" s="197"/>
      <c r="JSR85" s="97"/>
      <c r="JSS85" s="79"/>
      <c r="JST85" s="79"/>
      <c r="JSU85" s="210"/>
      <c r="JSV85" s="96"/>
      <c r="JSW85" s="194"/>
      <c r="JSX85" s="80"/>
      <c r="JSY85" s="80"/>
      <c r="JSZ85" s="194"/>
      <c r="JTA85" s="62"/>
      <c r="JTB85" s="107"/>
      <c r="JTC85" s="97"/>
      <c r="JTD85" s="97"/>
      <c r="JTE85" s="97"/>
      <c r="JTF85" s="104"/>
      <c r="JTG85" s="97"/>
      <c r="JTH85" s="97"/>
      <c r="JTI85" s="97"/>
      <c r="JTJ85" s="145"/>
      <c r="JTK85" s="61"/>
      <c r="JTL85" s="108"/>
      <c r="JTM85" s="63"/>
      <c r="JTN85" s="103"/>
      <c r="JTO85" s="197"/>
      <c r="JTP85" s="197"/>
      <c r="JTQ85" s="97"/>
      <c r="JTR85" s="79"/>
      <c r="JTS85" s="79"/>
      <c r="JTT85" s="210"/>
      <c r="JTU85" s="96"/>
      <c r="JTV85" s="194"/>
      <c r="JTW85" s="80"/>
      <c r="JTX85" s="80"/>
      <c r="JTY85" s="194"/>
      <c r="JTZ85" s="62"/>
      <c r="JUA85" s="107"/>
      <c r="JUB85" s="97"/>
      <c r="JUC85" s="97"/>
      <c r="JUD85" s="97"/>
      <c r="JUE85" s="104"/>
      <c r="JUF85" s="97"/>
      <c r="JUG85" s="97"/>
      <c r="JUH85" s="97"/>
      <c r="JUI85" s="145"/>
      <c r="JUJ85" s="61"/>
      <c r="JUK85" s="108"/>
      <c r="JUL85" s="63"/>
      <c r="JUM85" s="103"/>
      <c r="JUN85" s="197"/>
      <c r="JUO85" s="197"/>
      <c r="JUP85" s="97"/>
      <c r="JUQ85" s="79"/>
      <c r="JUR85" s="79"/>
      <c r="JUS85" s="210"/>
      <c r="JUT85" s="96"/>
      <c r="JUU85" s="194"/>
      <c r="JUV85" s="80"/>
      <c r="JUW85" s="80"/>
      <c r="JUX85" s="194"/>
      <c r="JUY85" s="62"/>
      <c r="JUZ85" s="107"/>
      <c r="JVA85" s="97"/>
      <c r="JVB85" s="97"/>
      <c r="JVC85" s="97"/>
      <c r="JVD85" s="104"/>
      <c r="JVE85" s="97"/>
      <c r="JVF85" s="97"/>
      <c r="JVG85" s="97"/>
      <c r="JVH85" s="145"/>
      <c r="JVI85" s="61"/>
      <c r="JVJ85" s="108"/>
      <c r="JVK85" s="63"/>
      <c r="JVL85" s="103"/>
      <c r="JVM85" s="197"/>
      <c r="JVN85" s="197"/>
      <c r="JVO85" s="97"/>
      <c r="JVP85" s="79"/>
      <c r="JVQ85" s="79"/>
      <c r="JVR85" s="210"/>
      <c r="JVS85" s="96"/>
      <c r="JVT85" s="194"/>
      <c r="JVU85" s="80"/>
      <c r="JVV85" s="80"/>
      <c r="JVW85" s="194"/>
      <c r="JVX85" s="62"/>
      <c r="JVY85" s="107"/>
      <c r="JVZ85" s="97"/>
      <c r="JWA85" s="97"/>
      <c r="JWB85" s="97"/>
      <c r="JWC85" s="104"/>
      <c r="JWD85" s="97"/>
      <c r="JWE85" s="97"/>
      <c r="JWF85" s="97"/>
      <c r="JWG85" s="145"/>
      <c r="JWH85" s="61"/>
      <c r="JWI85" s="108"/>
      <c r="JWJ85" s="63"/>
      <c r="JWK85" s="103"/>
      <c r="JWL85" s="197"/>
      <c r="JWM85" s="197"/>
      <c r="JWN85" s="97"/>
      <c r="JWO85" s="79"/>
      <c r="JWP85" s="79"/>
      <c r="JWQ85" s="210"/>
      <c r="JWR85" s="96"/>
      <c r="JWS85" s="194"/>
      <c r="JWT85" s="80"/>
      <c r="JWU85" s="80"/>
      <c r="JWV85" s="194"/>
      <c r="JWW85" s="62"/>
      <c r="JWX85" s="107"/>
      <c r="JWY85" s="97"/>
      <c r="JWZ85" s="97"/>
      <c r="JXA85" s="97"/>
      <c r="JXB85" s="104"/>
      <c r="JXC85" s="97"/>
      <c r="JXD85" s="97"/>
      <c r="JXE85" s="97"/>
      <c r="JXF85" s="145"/>
      <c r="JXG85" s="61"/>
      <c r="JXH85" s="108"/>
      <c r="JXI85" s="63"/>
      <c r="JXJ85" s="103"/>
      <c r="JXK85" s="197"/>
      <c r="JXL85" s="197"/>
      <c r="JXM85" s="97"/>
      <c r="JXN85" s="79"/>
      <c r="JXO85" s="79"/>
      <c r="JXP85" s="210"/>
      <c r="JXQ85" s="96"/>
      <c r="JXR85" s="194"/>
      <c r="JXS85" s="80"/>
      <c r="JXT85" s="80"/>
      <c r="JXU85" s="194"/>
      <c r="JXV85" s="62"/>
      <c r="JXW85" s="107"/>
      <c r="JXX85" s="97"/>
      <c r="JXY85" s="97"/>
      <c r="JXZ85" s="97"/>
      <c r="JYA85" s="104"/>
      <c r="JYB85" s="97"/>
      <c r="JYC85" s="97"/>
      <c r="JYD85" s="97"/>
      <c r="JYE85" s="145"/>
      <c r="JYF85" s="61"/>
      <c r="JYG85" s="108"/>
      <c r="JYH85" s="63"/>
      <c r="JYI85" s="103"/>
      <c r="JYJ85" s="197"/>
      <c r="JYK85" s="197"/>
      <c r="JYL85" s="97"/>
      <c r="JYM85" s="79"/>
      <c r="JYN85" s="79"/>
      <c r="JYO85" s="210"/>
      <c r="JYP85" s="96"/>
      <c r="JYQ85" s="194"/>
      <c r="JYR85" s="80"/>
      <c r="JYS85" s="80"/>
      <c r="JYT85" s="194"/>
      <c r="JYU85" s="62"/>
      <c r="JYV85" s="107"/>
      <c r="JYW85" s="97"/>
      <c r="JYX85" s="97"/>
      <c r="JYY85" s="97"/>
      <c r="JYZ85" s="104"/>
      <c r="JZA85" s="97"/>
      <c r="JZB85" s="97"/>
      <c r="JZC85" s="97"/>
      <c r="JZD85" s="145"/>
      <c r="JZE85" s="61"/>
      <c r="JZF85" s="108"/>
      <c r="JZG85" s="63"/>
      <c r="JZH85" s="103"/>
      <c r="JZI85" s="197"/>
      <c r="JZJ85" s="197"/>
      <c r="JZK85" s="97"/>
      <c r="JZL85" s="79"/>
      <c r="JZM85" s="79"/>
      <c r="JZN85" s="210"/>
      <c r="JZO85" s="96"/>
      <c r="JZP85" s="194"/>
      <c r="JZQ85" s="80"/>
      <c r="JZR85" s="80"/>
      <c r="JZS85" s="194"/>
      <c r="JZT85" s="62"/>
      <c r="JZU85" s="107"/>
      <c r="JZV85" s="97"/>
      <c r="JZW85" s="97"/>
      <c r="JZX85" s="97"/>
      <c r="JZY85" s="104"/>
      <c r="JZZ85" s="97"/>
      <c r="KAA85" s="97"/>
      <c r="KAB85" s="97"/>
      <c r="KAC85" s="145"/>
      <c r="KAD85" s="61"/>
      <c r="KAE85" s="108"/>
      <c r="KAF85" s="63"/>
      <c r="KAG85" s="103"/>
      <c r="KAH85" s="197"/>
      <c r="KAI85" s="197"/>
      <c r="KAJ85" s="97"/>
      <c r="KAK85" s="79"/>
      <c r="KAL85" s="79"/>
      <c r="KAM85" s="210"/>
      <c r="KAN85" s="96"/>
      <c r="KAO85" s="194"/>
      <c r="KAP85" s="80"/>
      <c r="KAQ85" s="80"/>
      <c r="KAR85" s="194"/>
      <c r="KAS85" s="62"/>
      <c r="KAT85" s="107"/>
      <c r="KAU85" s="97"/>
      <c r="KAV85" s="97"/>
      <c r="KAW85" s="97"/>
      <c r="KAX85" s="104"/>
      <c r="KAY85" s="97"/>
      <c r="KAZ85" s="97"/>
      <c r="KBA85" s="97"/>
      <c r="KBB85" s="145"/>
      <c r="KBC85" s="61"/>
      <c r="KBD85" s="108"/>
      <c r="KBE85" s="63"/>
      <c r="KBF85" s="103"/>
      <c r="KBG85" s="197"/>
      <c r="KBH85" s="197"/>
      <c r="KBI85" s="97"/>
      <c r="KBJ85" s="79"/>
      <c r="KBK85" s="79"/>
      <c r="KBL85" s="210"/>
      <c r="KBM85" s="96"/>
      <c r="KBN85" s="194"/>
      <c r="KBO85" s="80"/>
      <c r="KBP85" s="80"/>
      <c r="KBQ85" s="194"/>
      <c r="KBR85" s="62"/>
      <c r="KBS85" s="107"/>
      <c r="KBT85" s="97"/>
      <c r="KBU85" s="97"/>
      <c r="KBV85" s="97"/>
      <c r="KBW85" s="104"/>
      <c r="KBX85" s="97"/>
      <c r="KBY85" s="97"/>
      <c r="KBZ85" s="97"/>
      <c r="KCA85" s="145"/>
      <c r="KCB85" s="61"/>
      <c r="KCC85" s="108"/>
      <c r="KCD85" s="63"/>
      <c r="KCE85" s="103"/>
      <c r="KCF85" s="197"/>
      <c r="KCG85" s="197"/>
      <c r="KCH85" s="97"/>
      <c r="KCI85" s="79"/>
      <c r="KCJ85" s="79"/>
      <c r="KCK85" s="210"/>
      <c r="KCL85" s="96"/>
      <c r="KCM85" s="194"/>
      <c r="KCN85" s="80"/>
      <c r="KCO85" s="80"/>
      <c r="KCP85" s="194"/>
      <c r="KCQ85" s="62"/>
      <c r="KCR85" s="107"/>
      <c r="KCS85" s="97"/>
      <c r="KCT85" s="97"/>
      <c r="KCU85" s="97"/>
      <c r="KCV85" s="104"/>
      <c r="KCW85" s="97"/>
      <c r="KCX85" s="97"/>
      <c r="KCY85" s="97"/>
      <c r="KCZ85" s="145"/>
      <c r="KDA85" s="61"/>
      <c r="KDB85" s="108"/>
      <c r="KDC85" s="63"/>
      <c r="KDD85" s="103"/>
      <c r="KDE85" s="197"/>
      <c r="KDF85" s="197"/>
      <c r="KDG85" s="97"/>
      <c r="KDH85" s="79"/>
      <c r="KDI85" s="79"/>
      <c r="KDJ85" s="210"/>
      <c r="KDK85" s="96"/>
      <c r="KDL85" s="194"/>
      <c r="KDM85" s="80"/>
      <c r="KDN85" s="80"/>
      <c r="KDO85" s="194"/>
      <c r="KDP85" s="62"/>
      <c r="KDQ85" s="107"/>
      <c r="KDR85" s="97"/>
      <c r="KDS85" s="97"/>
      <c r="KDT85" s="97"/>
      <c r="KDU85" s="104"/>
      <c r="KDV85" s="97"/>
      <c r="KDW85" s="97"/>
      <c r="KDX85" s="97"/>
      <c r="KDY85" s="145"/>
      <c r="KDZ85" s="61"/>
      <c r="KEA85" s="108"/>
      <c r="KEB85" s="63"/>
      <c r="KEC85" s="103"/>
      <c r="KED85" s="197"/>
      <c r="KEE85" s="197"/>
      <c r="KEF85" s="97"/>
      <c r="KEG85" s="79"/>
      <c r="KEH85" s="79"/>
      <c r="KEI85" s="210"/>
      <c r="KEJ85" s="96"/>
      <c r="KEK85" s="194"/>
      <c r="KEL85" s="80"/>
      <c r="KEM85" s="80"/>
      <c r="KEN85" s="194"/>
      <c r="KEO85" s="62"/>
      <c r="KEP85" s="107"/>
      <c r="KEQ85" s="97"/>
      <c r="KER85" s="97"/>
      <c r="KES85" s="97"/>
      <c r="KET85" s="104"/>
      <c r="KEU85" s="97"/>
      <c r="KEV85" s="97"/>
      <c r="KEW85" s="97"/>
      <c r="KEX85" s="145"/>
      <c r="KEY85" s="61"/>
      <c r="KEZ85" s="108"/>
      <c r="KFA85" s="63"/>
      <c r="KFB85" s="103"/>
      <c r="KFC85" s="197"/>
      <c r="KFD85" s="197"/>
      <c r="KFE85" s="97"/>
      <c r="KFF85" s="79"/>
      <c r="KFG85" s="79"/>
      <c r="KFH85" s="210"/>
      <c r="KFI85" s="96"/>
      <c r="KFJ85" s="194"/>
      <c r="KFK85" s="80"/>
      <c r="KFL85" s="80"/>
      <c r="KFM85" s="194"/>
      <c r="KFN85" s="62"/>
      <c r="KFO85" s="107"/>
      <c r="KFP85" s="97"/>
      <c r="KFQ85" s="97"/>
      <c r="KFR85" s="97"/>
      <c r="KFS85" s="104"/>
      <c r="KFT85" s="97"/>
      <c r="KFU85" s="97"/>
      <c r="KFV85" s="97"/>
      <c r="KFW85" s="145"/>
      <c r="KFX85" s="61"/>
      <c r="KFY85" s="108"/>
      <c r="KFZ85" s="63"/>
      <c r="KGA85" s="103"/>
      <c r="KGB85" s="197"/>
      <c r="KGC85" s="197"/>
      <c r="KGD85" s="97"/>
      <c r="KGE85" s="79"/>
      <c r="KGF85" s="79"/>
      <c r="KGG85" s="210"/>
      <c r="KGH85" s="96"/>
      <c r="KGI85" s="194"/>
      <c r="KGJ85" s="80"/>
      <c r="KGK85" s="80"/>
      <c r="KGL85" s="194"/>
      <c r="KGM85" s="62"/>
      <c r="KGN85" s="107"/>
      <c r="KGO85" s="97"/>
      <c r="KGP85" s="97"/>
      <c r="KGQ85" s="97"/>
      <c r="KGR85" s="104"/>
      <c r="KGS85" s="97"/>
      <c r="KGT85" s="97"/>
      <c r="KGU85" s="97"/>
      <c r="KGV85" s="145"/>
      <c r="KGW85" s="61"/>
      <c r="KGX85" s="108"/>
      <c r="KGY85" s="63"/>
      <c r="KGZ85" s="103"/>
      <c r="KHA85" s="197"/>
      <c r="KHB85" s="197"/>
      <c r="KHC85" s="97"/>
      <c r="KHD85" s="79"/>
      <c r="KHE85" s="79"/>
      <c r="KHF85" s="210"/>
      <c r="KHG85" s="96"/>
      <c r="KHH85" s="194"/>
      <c r="KHI85" s="80"/>
      <c r="KHJ85" s="80"/>
      <c r="KHK85" s="194"/>
      <c r="KHL85" s="62"/>
      <c r="KHM85" s="107"/>
      <c r="KHN85" s="97"/>
      <c r="KHO85" s="97"/>
      <c r="KHP85" s="97"/>
      <c r="KHQ85" s="104"/>
      <c r="KHR85" s="97"/>
      <c r="KHS85" s="97"/>
      <c r="KHT85" s="97"/>
      <c r="KHU85" s="145"/>
      <c r="KHV85" s="61"/>
      <c r="KHW85" s="108"/>
      <c r="KHX85" s="63"/>
      <c r="KHY85" s="103"/>
      <c r="KHZ85" s="197"/>
      <c r="KIA85" s="197"/>
      <c r="KIB85" s="97"/>
      <c r="KIC85" s="79"/>
      <c r="KID85" s="79"/>
      <c r="KIE85" s="210"/>
      <c r="KIF85" s="96"/>
      <c r="KIG85" s="194"/>
      <c r="KIH85" s="80"/>
      <c r="KII85" s="80"/>
      <c r="KIJ85" s="194"/>
      <c r="KIK85" s="62"/>
      <c r="KIL85" s="107"/>
      <c r="KIM85" s="97"/>
      <c r="KIN85" s="97"/>
      <c r="KIO85" s="97"/>
      <c r="KIP85" s="104"/>
      <c r="KIQ85" s="97"/>
      <c r="KIR85" s="97"/>
      <c r="KIS85" s="97"/>
      <c r="KIT85" s="145"/>
      <c r="KIU85" s="61"/>
      <c r="KIV85" s="108"/>
      <c r="KIW85" s="63"/>
      <c r="KIX85" s="103"/>
      <c r="KIY85" s="197"/>
      <c r="KIZ85" s="197"/>
      <c r="KJA85" s="97"/>
      <c r="KJB85" s="79"/>
      <c r="KJC85" s="79"/>
      <c r="KJD85" s="210"/>
      <c r="KJE85" s="96"/>
      <c r="KJF85" s="194"/>
      <c r="KJG85" s="80"/>
      <c r="KJH85" s="80"/>
      <c r="KJI85" s="194"/>
      <c r="KJJ85" s="62"/>
      <c r="KJK85" s="107"/>
      <c r="KJL85" s="97"/>
      <c r="KJM85" s="97"/>
      <c r="KJN85" s="97"/>
      <c r="KJO85" s="104"/>
      <c r="KJP85" s="97"/>
      <c r="KJQ85" s="97"/>
      <c r="KJR85" s="97"/>
      <c r="KJS85" s="145"/>
      <c r="KJT85" s="61"/>
      <c r="KJU85" s="108"/>
      <c r="KJV85" s="63"/>
      <c r="KJW85" s="103"/>
      <c r="KJX85" s="197"/>
      <c r="KJY85" s="197"/>
      <c r="KJZ85" s="97"/>
      <c r="KKA85" s="79"/>
      <c r="KKB85" s="79"/>
      <c r="KKC85" s="210"/>
      <c r="KKD85" s="96"/>
      <c r="KKE85" s="194"/>
      <c r="KKF85" s="80"/>
      <c r="KKG85" s="80"/>
      <c r="KKH85" s="194"/>
      <c r="KKI85" s="62"/>
      <c r="KKJ85" s="107"/>
      <c r="KKK85" s="97"/>
      <c r="KKL85" s="97"/>
      <c r="KKM85" s="97"/>
      <c r="KKN85" s="104"/>
      <c r="KKO85" s="97"/>
      <c r="KKP85" s="97"/>
      <c r="KKQ85" s="97"/>
      <c r="KKR85" s="145"/>
      <c r="KKS85" s="61"/>
      <c r="KKT85" s="108"/>
      <c r="KKU85" s="63"/>
      <c r="KKV85" s="103"/>
      <c r="KKW85" s="197"/>
      <c r="KKX85" s="197"/>
      <c r="KKY85" s="97"/>
      <c r="KKZ85" s="79"/>
      <c r="KLA85" s="79"/>
      <c r="KLB85" s="210"/>
      <c r="KLC85" s="96"/>
      <c r="KLD85" s="194"/>
      <c r="KLE85" s="80"/>
      <c r="KLF85" s="80"/>
      <c r="KLG85" s="194"/>
      <c r="KLH85" s="62"/>
      <c r="KLI85" s="107"/>
      <c r="KLJ85" s="97"/>
      <c r="KLK85" s="97"/>
      <c r="KLL85" s="97"/>
      <c r="KLM85" s="104"/>
      <c r="KLN85" s="97"/>
      <c r="KLO85" s="97"/>
      <c r="KLP85" s="97"/>
      <c r="KLQ85" s="145"/>
      <c r="KLR85" s="61"/>
      <c r="KLS85" s="108"/>
      <c r="KLT85" s="63"/>
      <c r="KLU85" s="103"/>
      <c r="KLV85" s="197"/>
      <c r="KLW85" s="197"/>
      <c r="KLX85" s="97"/>
      <c r="KLY85" s="79"/>
      <c r="KLZ85" s="79"/>
      <c r="KMA85" s="210"/>
      <c r="KMB85" s="96"/>
      <c r="KMC85" s="194"/>
      <c r="KMD85" s="80"/>
      <c r="KME85" s="80"/>
      <c r="KMF85" s="194"/>
      <c r="KMG85" s="62"/>
      <c r="KMH85" s="107"/>
      <c r="KMI85" s="97"/>
      <c r="KMJ85" s="97"/>
      <c r="KMK85" s="97"/>
      <c r="KML85" s="104"/>
      <c r="KMM85" s="97"/>
      <c r="KMN85" s="97"/>
      <c r="KMO85" s="97"/>
      <c r="KMP85" s="145"/>
      <c r="KMQ85" s="61"/>
      <c r="KMR85" s="108"/>
      <c r="KMS85" s="63"/>
      <c r="KMT85" s="103"/>
      <c r="KMU85" s="197"/>
      <c r="KMV85" s="197"/>
      <c r="KMW85" s="97"/>
      <c r="KMX85" s="79"/>
      <c r="KMY85" s="79"/>
      <c r="KMZ85" s="210"/>
      <c r="KNA85" s="96"/>
      <c r="KNB85" s="194"/>
      <c r="KNC85" s="80"/>
      <c r="KND85" s="80"/>
      <c r="KNE85" s="194"/>
      <c r="KNF85" s="62"/>
      <c r="KNG85" s="107"/>
      <c r="KNH85" s="97"/>
      <c r="KNI85" s="97"/>
      <c r="KNJ85" s="97"/>
      <c r="KNK85" s="104"/>
      <c r="KNL85" s="97"/>
      <c r="KNM85" s="97"/>
      <c r="KNN85" s="97"/>
      <c r="KNO85" s="145"/>
      <c r="KNP85" s="61"/>
      <c r="KNQ85" s="108"/>
      <c r="KNR85" s="63"/>
      <c r="KNS85" s="103"/>
      <c r="KNT85" s="197"/>
      <c r="KNU85" s="197"/>
      <c r="KNV85" s="97"/>
      <c r="KNW85" s="79"/>
      <c r="KNX85" s="79"/>
      <c r="KNY85" s="210"/>
      <c r="KNZ85" s="96"/>
      <c r="KOA85" s="194"/>
      <c r="KOB85" s="80"/>
      <c r="KOC85" s="80"/>
      <c r="KOD85" s="194"/>
      <c r="KOE85" s="62"/>
      <c r="KOF85" s="107"/>
      <c r="KOG85" s="97"/>
      <c r="KOH85" s="97"/>
      <c r="KOI85" s="97"/>
      <c r="KOJ85" s="104"/>
      <c r="KOK85" s="97"/>
      <c r="KOL85" s="97"/>
      <c r="KOM85" s="97"/>
      <c r="KON85" s="145"/>
      <c r="KOO85" s="61"/>
      <c r="KOP85" s="108"/>
      <c r="KOQ85" s="63"/>
      <c r="KOR85" s="103"/>
      <c r="KOS85" s="197"/>
      <c r="KOT85" s="197"/>
      <c r="KOU85" s="97"/>
      <c r="KOV85" s="79"/>
      <c r="KOW85" s="79"/>
      <c r="KOX85" s="210"/>
      <c r="KOY85" s="96"/>
      <c r="KOZ85" s="194"/>
      <c r="KPA85" s="80"/>
      <c r="KPB85" s="80"/>
      <c r="KPC85" s="194"/>
      <c r="KPD85" s="62"/>
      <c r="KPE85" s="107"/>
      <c r="KPF85" s="97"/>
      <c r="KPG85" s="97"/>
      <c r="KPH85" s="97"/>
      <c r="KPI85" s="104"/>
      <c r="KPJ85" s="97"/>
      <c r="KPK85" s="97"/>
      <c r="KPL85" s="97"/>
      <c r="KPM85" s="145"/>
      <c r="KPN85" s="61"/>
      <c r="KPO85" s="108"/>
      <c r="KPP85" s="63"/>
      <c r="KPQ85" s="103"/>
      <c r="KPR85" s="197"/>
      <c r="KPS85" s="197"/>
      <c r="KPT85" s="97"/>
      <c r="KPU85" s="79"/>
      <c r="KPV85" s="79"/>
      <c r="KPW85" s="210"/>
      <c r="KPX85" s="96"/>
      <c r="KPY85" s="194"/>
      <c r="KPZ85" s="80"/>
      <c r="KQA85" s="80"/>
      <c r="KQB85" s="194"/>
      <c r="KQC85" s="62"/>
      <c r="KQD85" s="107"/>
      <c r="KQE85" s="97"/>
      <c r="KQF85" s="97"/>
      <c r="KQG85" s="97"/>
      <c r="KQH85" s="104"/>
      <c r="KQI85" s="97"/>
      <c r="KQJ85" s="97"/>
      <c r="KQK85" s="97"/>
      <c r="KQL85" s="145"/>
      <c r="KQM85" s="61"/>
      <c r="KQN85" s="108"/>
      <c r="KQO85" s="63"/>
      <c r="KQP85" s="103"/>
      <c r="KQQ85" s="197"/>
      <c r="KQR85" s="197"/>
      <c r="KQS85" s="97"/>
      <c r="KQT85" s="79"/>
      <c r="KQU85" s="79"/>
      <c r="KQV85" s="210"/>
      <c r="KQW85" s="96"/>
      <c r="KQX85" s="194"/>
      <c r="KQY85" s="80"/>
      <c r="KQZ85" s="80"/>
      <c r="KRA85" s="194"/>
      <c r="KRB85" s="62"/>
      <c r="KRC85" s="107"/>
      <c r="KRD85" s="97"/>
      <c r="KRE85" s="97"/>
      <c r="KRF85" s="97"/>
      <c r="KRG85" s="104"/>
      <c r="KRH85" s="97"/>
      <c r="KRI85" s="97"/>
      <c r="KRJ85" s="97"/>
      <c r="KRK85" s="145"/>
      <c r="KRL85" s="61"/>
      <c r="KRM85" s="108"/>
      <c r="KRN85" s="63"/>
      <c r="KRO85" s="103"/>
      <c r="KRP85" s="197"/>
      <c r="KRQ85" s="197"/>
      <c r="KRR85" s="97"/>
      <c r="KRS85" s="79"/>
      <c r="KRT85" s="79"/>
      <c r="KRU85" s="210"/>
      <c r="KRV85" s="96"/>
      <c r="KRW85" s="194"/>
      <c r="KRX85" s="80"/>
      <c r="KRY85" s="80"/>
      <c r="KRZ85" s="194"/>
      <c r="KSA85" s="62"/>
      <c r="KSB85" s="107"/>
      <c r="KSC85" s="97"/>
      <c r="KSD85" s="97"/>
      <c r="KSE85" s="97"/>
      <c r="KSF85" s="104"/>
      <c r="KSG85" s="97"/>
      <c r="KSH85" s="97"/>
      <c r="KSI85" s="97"/>
      <c r="KSJ85" s="145"/>
      <c r="KSK85" s="61"/>
      <c r="KSL85" s="108"/>
      <c r="KSM85" s="63"/>
      <c r="KSN85" s="103"/>
      <c r="KSO85" s="197"/>
      <c r="KSP85" s="197"/>
      <c r="KSQ85" s="97"/>
      <c r="KSR85" s="79"/>
      <c r="KSS85" s="79"/>
      <c r="KST85" s="210"/>
      <c r="KSU85" s="96"/>
      <c r="KSV85" s="194"/>
      <c r="KSW85" s="80"/>
      <c r="KSX85" s="80"/>
      <c r="KSY85" s="194"/>
      <c r="KSZ85" s="62"/>
      <c r="KTA85" s="107"/>
      <c r="KTB85" s="97"/>
      <c r="KTC85" s="97"/>
      <c r="KTD85" s="97"/>
      <c r="KTE85" s="104"/>
      <c r="KTF85" s="97"/>
      <c r="KTG85" s="97"/>
      <c r="KTH85" s="97"/>
      <c r="KTI85" s="145"/>
      <c r="KTJ85" s="61"/>
      <c r="KTK85" s="108"/>
      <c r="KTL85" s="63"/>
      <c r="KTM85" s="103"/>
      <c r="KTN85" s="197"/>
      <c r="KTO85" s="197"/>
      <c r="KTP85" s="97"/>
      <c r="KTQ85" s="79"/>
      <c r="KTR85" s="79"/>
      <c r="KTS85" s="210"/>
      <c r="KTT85" s="96"/>
      <c r="KTU85" s="194"/>
      <c r="KTV85" s="80"/>
      <c r="KTW85" s="80"/>
      <c r="KTX85" s="194"/>
      <c r="KTY85" s="62"/>
      <c r="KTZ85" s="107"/>
      <c r="KUA85" s="97"/>
      <c r="KUB85" s="97"/>
      <c r="KUC85" s="97"/>
      <c r="KUD85" s="104"/>
      <c r="KUE85" s="97"/>
      <c r="KUF85" s="97"/>
      <c r="KUG85" s="97"/>
      <c r="KUH85" s="145"/>
      <c r="KUI85" s="61"/>
      <c r="KUJ85" s="108"/>
      <c r="KUK85" s="63"/>
      <c r="KUL85" s="103"/>
      <c r="KUM85" s="197"/>
      <c r="KUN85" s="197"/>
      <c r="KUO85" s="97"/>
      <c r="KUP85" s="79"/>
      <c r="KUQ85" s="79"/>
      <c r="KUR85" s="210"/>
      <c r="KUS85" s="96"/>
      <c r="KUT85" s="194"/>
      <c r="KUU85" s="80"/>
      <c r="KUV85" s="80"/>
      <c r="KUW85" s="194"/>
      <c r="KUX85" s="62"/>
      <c r="KUY85" s="107"/>
      <c r="KUZ85" s="97"/>
      <c r="KVA85" s="97"/>
      <c r="KVB85" s="97"/>
      <c r="KVC85" s="104"/>
      <c r="KVD85" s="97"/>
      <c r="KVE85" s="97"/>
      <c r="KVF85" s="97"/>
      <c r="KVG85" s="145"/>
      <c r="KVH85" s="61"/>
      <c r="KVI85" s="108"/>
      <c r="KVJ85" s="63"/>
      <c r="KVK85" s="103"/>
      <c r="KVL85" s="197"/>
      <c r="KVM85" s="197"/>
      <c r="KVN85" s="97"/>
      <c r="KVO85" s="79"/>
      <c r="KVP85" s="79"/>
      <c r="KVQ85" s="210"/>
      <c r="KVR85" s="96"/>
      <c r="KVS85" s="194"/>
      <c r="KVT85" s="80"/>
      <c r="KVU85" s="80"/>
      <c r="KVV85" s="194"/>
      <c r="KVW85" s="62"/>
      <c r="KVX85" s="107"/>
      <c r="KVY85" s="97"/>
      <c r="KVZ85" s="97"/>
      <c r="KWA85" s="97"/>
      <c r="KWB85" s="104"/>
      <c r="KWC85" s="97"/>
      <c r="KWD85" s="97"/>
      <c r="KWE85" s="97"/>
      <c r="KWF85" s="145"/>
      <c r="KWG85" s="61"/>
      <c r="KWH85" s="108"/>
      <c r="KWI85" s="63"/>
      <c r="KWJ85" s="103"/>
      <c r="KWK85" s="197"/>
      <c r="KWL85" s="197"/>
      <c r="KWM85" s="97"/>
      <c r="KWN85" s="79"/>
      <c r="KWO85" s="79"/>
      <c r="KWP85" s="210"/>
      <c r="KWQ85" s="96"/>
      <c r="KWR85" s="194"/>
      <c r="KWS85" s="80"/>
      <c r="KWT85" s="80"/>
      <c r="KWU85" s="194"/>
      <c r="KWV85" s="62"/>
      <c r="KWW85" s="107"/>
      <c r="KWX85" s="97"/>
      <c r="KWY85" s="97"/>
      <c r="KWZ85" s="97"/>
      <c r="KXA85" s="104"/>
      <c r="KXB85" s="97"/>
      <c r="KXC85" s="97"/>
      <c r="KXD85" s="97"/>
      <c r="KXE85" s="145"/>
      <c r="KXF85" s="61"/>
      <c r="KXG85" s="108"/>
      <c r="KXH85" s="63"/>
      <c r="KXI85" s="103"/>
      <c r="KXJ85" s="197"/>
      <c r="KXK85" s="197"/>
      <c r="KXL85" s="97"/>
      <c r="KXM85" s="79"/>
      <c r="KXN85" s="79"/>
      <c r="KXO85" s="210"/>
      <c r="KXP85" s="96"/>
      <c r="KXQ85" s="194"/>
      <c r="KXR85" s="80"/>
      <c r="KXS85" s="80"/>
      <c r="KXT85" s="194"/>
      <c r="KXU85" s="62"/>
      <c r="KXV85" s="107"/>
      <c r="KXW85" s="97"/>
      <c r="KXX85" s="97"/>
      <c r="KXY85" s="97"/>
      <c r="KXZ85" s="104"/>
      <c r="KYA85" s="97"/>
      <c r="KYB85" s="97"/>
      <c r="KYC85" s="97"/>
      <c r="KYD85" s="145"/>
      <c r="KYE85" s="61"/>
      <c r="KYF85" s="108"/>
      <c r="KYG85" s="63"/>
      <c r="KYH85" s="103"/>
      <c r="KYI85" s="197"/>
      <c r="KYJ85" s="197"/>
      <c r="KYK85" s="97"/>
      <c r="KYL85" s="79"/>
      <c r="KYM85" s="79"/>
      <c r="KYN85" s="210"/>
      <c r="KYO85" s="96"/>
      <c r="KYP85" s="194"/>
      <c r="KYQ85" s="80"/>
      <c r="KYR85" s="80"/>
      <c r="KYS85" s="194"/>
      <c r="KYT85" s="62"/>
      <c r="KYU85" s="107"/>
      <c r="KYV85" s="97"/>
      <c r="KYW85" s="97"/>
      <c r="KYX85" s="97"/>
      <c r="KYY85" s="104"/>
      <c r="KYZ85" s="97"/>
      <c r="KZA85" s="97"/>
      <c r="KZB85" s="97"/>
      <c r="KZC85" s="145"/>
      <c r="KZD85" s="61"/>
      <c r="KZE85" s="108"/>
      <c r="KZF85" s="63"/>
      <c r="KZG85" s="103"/>
      <c r="KZH85" s="197"/>
      <c r="KZI85" s="197"/>
      <c r="KZJ85" s="97"/>
      <c r="KZK85" s="79"/>
      <c r="KZL85" s="79"/>
      <c r="KZM85" s="210"/>
      <c r="KZN85" s="96"/>
      <c r="KZO85" s="194"/>
      <c r="KZP85" s="80"/>
      <c r="KZQ85" s="80"/>
      <c r="KZR85" s="194"/>
      <c r="KZS85" s="62"/>
      <c r="KZT85" s="107"/>
      <c r="KZU85" s="97"/>
      <c r="KZV85" s="97"/>
      <c r="KZW85" s="97"/>
      <c r="KZX85" s="104"/>
      <c r="KZY85" s="97"/>
      <c r="KZZ85" s="97"/>
      <c r="LAA85" s="97"/>
      <c r="LAB85" s="145"/>
      <c r="LAC85" s="61"/>
      <c r="LAD85" s="108"/>
      <c r="LAE85" s="63"/>
      <c r="LAF85" s="103"/>
      <c r="LAG85" s="197"/>
      <c r="LAH85" s="197"/>
      <c r="LAI85" s="97"/>
      <c r="LAJ85" s="79"/>
      <c r="LAK85" s="79"/>
      <c r="LAL85" s="210"/>
      <c r="LAM85" s="96"/>
      <c r="LAN85" s="194"/>
      <c r="LAO85" s="80"/>
      <c r="LAP85" s="80"/>
      <c r="LAQ85" s="194"/>
      <c r="LAR85" s="62"/>
      <c r="LAS85" s="107"/>
      <c r="LAT85" s="97"/>
      <c r="LAU85" s="97"/>
      <c r="LAV85" s="97"/>
      <c r="LAW85" s="104"/>
      <c r="LAX85" s="97"/>
      <c r="LAY85" s="97"/>
      <c r="LAZ85" s="97"/>
      <c r="LBA85" s="145"/>
      <c r="LBB85" s="61"/>
      <c r="LBC85" s="108"/>
      <c r="LBD85" s="63"/>
      <c r="LBE85" s="103"/>
      <c r="LBF85" s="197"/>
      <c r="LBG85" s="197"/>
      <c r="LBH85" s="97"/>
      <c r="LBI85" s="79"/>
      <c r="LBJ85" s="79"/>
      <c r="LBK85" s="210"/>
      <c r="LBL85" s="96"/>
      <c r="LBM85" s="194"/>
      <c r="LBN85" s="80"/>
      <c r="LBO85" s="80"/>
      <c r="LBP85" s="194"/>
      <c r="LBQ85" s="62"/>
      <c r="LBR85" s="107"/>
      <c r="LBS85" s="97"/>
      <c r="LBT85" s="97"/>
      <c r="LBU85" s="97"/>
      <c r="LBV85" s="104"/>
      <c r="LBW85" s="97"/>
      <c r="LBX85" s="97"/>
      <c r="LBY85" s="97"/>
      <c r="LBZ85" s="145"/>
      <c r="LCA85" s="61"/>
      <c r="LCB85" s="108"/>
      <c r="LCC85" s="63"/>
      <c r="LCD85" s="103"/>
      <c r="LCE85" s="197"/>
      <c r="LCF85" s="197"/>
      <c r="LCG85" s="97"/>
      <c r="LCH85" s="79"/>
      <c r="LCI85" s="79"/>
      <c r="LCJ85" s="210"/>
      <c r="LCK85" s="96"/>
      <c r="LCL85" s="194"/>
      <c r="LCM85" s="80"/>
      <c r="LCN85" s="80"/>
      <c r="LCO85" s="194"/>
      <c r="LCP85" s="62"/>
      <c r="LCQ85" s="107"/>
      <c r="LCR85" s="97"/>
      <c r="LCS85" s="97"/>
      <c r="LCT85" s="97"/>
      <c r="LCU85" s="104"/>
      <c r="LCV85" s="97"/>
      <c r="LCW85" s="97"/>
      <c r="LCX85" s="97"/>
      <c r="LCY85" s="145"/>
      <c r="LCZ85" s="61"/>
      <c r="LDA85" s="108"/>
      <c r="LDB85" s="63"/>
      <c r="LDC85" s="103"/>
      <c r="LDD85" s="197"/>
      <c r="LDE85" s="197"/>
      <c r="LDF85" s="97"/>
      <c r="LDG85" s="79"/>
      <c r="LDH85" s="79"/>
      <c r="LDI85" s="210"/>
      <c r="LDJ85" s="96"/>
      <c r="LDK85" s="194"/>
      <c r="LDL85" s="80"/>
      <c r="LDM85" s="80"/>
      <c r="LDN85" s="194"/>
      <c r="LDO85" s="62"/>
      <c r="LDP85" s="107"/>
      <c r="LDQ85" s="97"/>
      <c r="LDR85" s="97"/>
      <c r="LDS85" s="97"/>
      <c r="LDT85" s="104"/>
      <c r="LDU85" s="97"/>
      <c r="LDV85" s="97"/>
      <c r="LDW85" s="97"/>
      <c r="LDX85" s="145"/>
      <c r="LDY85" s="61"/>
      <c r="LDZ85" s="108"/>
      <c r="LEA85" s="63"/>
      <c r="LEB85" s="103"/>
      <c r="LEC85" s="197"/>
      <c r="LED85" s="197"/>
      <c r="LEE85" s="97"/>
      <c r="LEF85" s="79"/>
      <c r="LEG85" s="79"/>
      <c r="LEH85" s="210"/>
      <c r="LEI85" s="96"/>
      <c r="LEJ85" s="194"/>
      <c r="LEK85" s="80"/>
      <c r="LEL85" s="80"/>
      <c r="LEM85" s="194"/>
      <c r="LEN85" s="62"/>
      <c r="LEO85" s="107"/>
      <c r="LEP85" s="97"/>
      <c r="LEQ85" s="97"/>
      <c r="LER85" s="97"/>
      <c r="LES85" s="104"/>
      <c r="LET85" s="97"/>
      <c r="LEU85" s="97"/>
      <c r="LEV85" s="97"/>
      <c r="LEW85" s="145"/>
      <c r="LEX85" s="61"/>
      <c r="LEY85" s="108"/>
      <c r="LEZ85" s="63"/>
      <c r="LFA85" s="103"/>
      <c r="LFB85" s="197"/>
      <c r="LFC85" s="197"/>
      <c r="LFD85" s="97"/>
      <c r="LFE85" s="79"/>
      <c r="LFF85" s="79"/>
      <c r="LFG85" s="210"/>
      <c r="LFH85" s="96"/>
      <c r="LFI85" s="194"/>
      <c r="LFJ85" s="80"/>
      <c r="LFK85" s="80"/>
      <c r="LFL85" s="194"/>
      <c r="LFM85" s="62"/>
      <c r="LFN85" s="107"/>
      <c r="LFO85" s="97"/>
      <c r="LFP85" s="97"/>
      <c r="LFQ85" s="97"/>
      <c r="LFR85" s="104"/>
      <c r="LFS85" s="97"/>
      <c r="LFT85" s="97"/>
      <c r="LFU85" s="97"/>
      <c r="LFV85" s="145"/>
      <c r="LFW85" s="61"/>
      <c r="LFX85" s="108"/>
      <c r="LFY85" s="63"/>
      <c r="LFZ85" s="103"/>
      <c r="LGA85" s="197"/>
      <c r="LGB85" s="197"/>
      <c r="LGC85" s="97"/>
      <c r="LGD85" s="79"/>
      <c r="LGE85" s="79"/>
      <c r="LGF85" s="210"/>
      <c r="LGG85" s="96"/>
      <c r="LGH85" s="194"/>
      <c r="LGI85" s="80"/>
      <c r="LGJ85" s="80"/>
      <c r="LGK85" s="194"/>
      <c r="LGL85" s="62"/>
      <c r="LGM85" s="107"/>
      <c r="LGN85" s="97"/>
      <c r="LGO85" s="97"/>
      <c r="LGP85" s="97"/>
      <c r="LGQ85" s="104"/>
      <c r="LGR85" s="97"/>
      <c r="LGS85" s="97"/>
      <c r="LGT85" s="97"/>
      <c r="LGU85" s="145"/>
      <c r="LGV85" s="61"/>
      <c r="LGW85" s="108"/>
      <c r="LGX85" s="63"/>
      <c r="LGY85" s="103"/>
      <c r="LGZ85" s="197"/>
      <c r="LHA85" s="197"/>
      <c r="LHB85" s="97"/>
      <c r="LHC85" s="79"/>
      <c r="LHD85" s="79"/>
      <c r="LHE85" s="210"/>
      <c r="LHF85" s="96"/>
      <c r="LHG85" s="194"/>
      <c r="LHH85" s="80"/>
      <c r="LHI85" s="80"/>
      <c r="LHJ85" s="194"/>
      <c r="LHK85" s="62"/>
      <c r="LHL85" s="107"/>
      <c r="LHM85" s="97"/>
      <c r="LHN85" s="97"/>
      <c r="LHO85" s="97"/>
      <c r="LHP85" s="104"/>
      <c r="LHQ85" s="97"/>
      <c r="LHR85" s="97"/>
      <c r="LHS85" s="97"/>
      <c r="LHT85" s="145"/>
      <c r="LHU85" s="61"/>
      <c r="LHV85" s="108"/>
      <c r="LHW85" s="63"/>
      <c r="LHX85" s="103"/>
      <c r="LHY85" s="197"/>
      <c r="LHZ85" s="197"/>
      <c r="LIA85" s="97"/>
      <c r="LIB85" s="79"/>
      <c r="LIC85" s="79"/>
      <c r="LID85" s="210"/>
      <c r="LIE85" s="96"/>
      <c r="LIF85" s="194"/>
      <c r="LIG85" s="80"/>
      <c r="LIH85" s="80"/>
      <c r="LII85" s="194"/>
      <c r="LIJ85" s="62"/>
      <c r="LIK85" s="107"/>
      <c r="LIL85" s="97"/>
      <c r="LIM85" s="97"/>
      <c r="LIN85" s="97"/>
      <c r="LIO85" s="104"/>
      <c r="LIP85" s="97"/>
      <c r="LIQ85" s="97"/>
      <c r="LIR85" s="97"/>
      <c r="LIS85" s="145"/>
      <c r="LIT85" s="61"/>
      <c r="LIU85" s="108"/>
      <c r="LIV85" s="63"/>
      <c r="LIW85" s="103"/>
      <c r="LIX85" s="197"/>
      <c r="LIY85" s="197"/>
      <c r="LIZ85" s="97"/>
      <c r="LJA85" s="79"/>
      <c r="LJB85" s="79"/>
      <c r="LJC85" s="210"/>
      <c r="LJD85" s="96"/>
      <c r="LJE85" s="194"/>
      <c r="LJF85" s="80"/>
      <c r="LJG85" s="80"/>
      <c r="LJH85" s="194"/>
      <c r="LJI85" s="62"/>
      <c r="LJJ85" s="107"/>
      <c r="LJK85" s="97"/>
      <c r="LJL85" s="97"/>
      <c r="LJM85" s="97"/>
      <c r="LJN85" s="104"/>
      <c r="LJO85" s="97"/>
      <c r="LJP85" s="97"/>
      <c r="LJQ85" s="97"/>
      <c r="LJR85" s="145"/>
      <c r="LJS85" s="61"/>
      <c r="LJT85" s="108"/>
      <c r="LJU85" s="63"/>
      <c r="LJV85" s="103"/>
      <c r="LJW85" s="197"/>
      <c r="LJX85" s="197"/>
      <c r="LJY85" s="97"/>
      <c r="LJZ85" s="79"/>
      <c r="LKA85" s="79"/>
      <c r="LKB85" s="210"/>
      <c r="LKC85" s="96"/>
      <c r="LKD85" s="194"/>
      <c r="LKE85" s="80"/>
      <c r="LKF85" s="80"/>
      <c r="LKG85" s="194"/>
      <c r="LKH85" s="62"/>
      <c r="LKI85" s="107"/>
      <c r="LKJ85" s="97"/>
      <c r="LKK85" s="97"/>
      <c r="LKL85" s="97"/>
      <c r="LKM85" s="104"/>
      <c r="LKN85" s="97"/>
      <c r="LKO85" s="97"/>
      <c r="LKP85" s="97"/>
      <c r="LKQ85" s="145"/>
      <c r="LKR85" s="61"/>
      <c r="LKS85" s="108"/>
      <c r="LKT85" s="63"/>
      <c r="LKU85" s="103"/>
      <c r="LKV85" s="197"/>
      <c r="LKW85" s="197"/>
      <c r="LKX85" s="97"/>
      <c r="LKY85" s="79"/>
      <c r="LKZ85" s="79"/>
      <c r="LLA85" s="210"/>
      <c r="LLB85" s="96"/>
      <c r="LLC85" s="194"/>
      <c r="LLD85" s="80"/>
      <c r="LLE85" s="80"/>
      <c r="LLF85" s="194"/>
      <c r="LLG85" s="62"/>
      <c r="LLH85" s="107"/>
      <c r="LLI85" s="97"/>
      <c r="LLJ85" s="97"/>
      <c r="LLK85" s="97"/>
      <c r="LLL85" s="104"/>
      <c r="LLM85" s="97"/>
      <c r="LLN85" s="97"/>
      <c r="LLO85" s="97"/>
      <c r="LLP85" s="145"/>
      <c r="LLQ85" s="61"/>
      <c r="LLR85" s="108"/>
      <c r="LLS85" s="63"/>
      <c r="LLT85" s="103"/>
      <c r="LLU85" s="197"/>
      <c r="LLV85" s="197"/>
      <c r="LLW85" s="97"/>
      <c r="LLX85" s="79"/>
      <c r="LLY85" s="79"/>
      <c r="LLZ85" s="210"/>
      <c r="LMA85" s="96"/>
      <c r="LMB85" s="194"/>
      <c r="LMC85" s="80"/>
      <c r="LMD85" s="80"/>
      <c r="LME85" s="194"/>
      <c r="LMF85" s="62"/>
      <c r="LMG85" s="107"/>
      <c r="LMH85" s="97"/>
      <c r="LMI85" s="97"/>
      <c r="LMJ85" s="97"/>
      <c r="LMK85" s="104"/>
      <c r="LML85" s="97"/>
      <c r="LMM85" s="97"/>
      <c r="LMN85" s="97"/>
      <c r="LMO85" s="145"/>
      <c r="LMP85" s="61"/>
      <c r="LMQ85" s="108"/>
      <c r="LMR85" s="63"/>
      <c r="LMS85" s="103"/>
      <c r="LMT85" s="197"/>
      <c r="LMU85" s="197"/>
      <c r="LMV85" s="97"/>
      <c r="LMW85" s="79"/>
      <c r="LMX85" s="79"/>
      <c r="LMY85" s="210"/>
      <c r="LMZ85" s="96"/>
      <c r="LNA85" s="194"/>
      <c r="LNB85" s="80"/>
      <c r="LNC85" s="80"/>
      <c r="LND85" s="194"/>
      <c r="LNE85" s="62"/>
      <c r="LNF85" s="107"/>
      <c r="LNG85" s="97"/>
      <c r="LNH85" s="97"/>
      <c r="LNI85" s="97"/>
      <c r="LNJ85" s="104"/>
      <c r="LNK85" s="97"/>
      <c r="LNL85" s="97"/>
      <c r="LNM85" s="97"/>
      <c r="LNN85" s="145"/>
      <c r="LNO85" s="61"/>
      <c r="LNP85" s="108"/>
      <c r="LNQ85" s="63"/>
      <c r="LNR85" s="103"/>
      <c r="LNS85" s="197"/>
      <c r="LNT85" s="197"/>
      <c r="LNU85" s="97"/>
      <c r="LNV85" s="79"/>
      <c r="LNW85" s="79"/>
      <c r="LNX85" s="210"/>
      <c r="LNY85" s="96"/>
      <c r="LNZ85" s="194"/>
      <c r="LOA85" s="80"/>
      <c r="LOB85" s="80"/>
      <c r="LOC85" s="194"/>
      <c r="LOD85" s="62"/>
      <c r="LOE85" s="107"/>
      <c r="LOF85" s="97"/>
      <c r="LOG85" s="97"/>
      <c r="LOH85" s="97"/>
      <c r="LOI85" s="104"/>
      <c r="LOJ85" s="97"/>
      <c r="LOK85" s="97"/>
      <c r="LOL85" s="97"/>
      <c r="LOM85" s="145"/>
      <c r="LON85" s="61"/>
      <c r="LOO85" s="108"/>
      <c r="LOP85" s="63"/>
      <c r="LOQ85" s="103"/>
      <c r="LOR85" s="197"/>
      <c r="LOS85" s="197"/>
      <c r="LOT85" s="97"/>
      <c r="LOU85" s="79"/>
      <c r="LOV85" s="79"/>
      <c r="LOW85" s="210"/>
      <c r="LOX85" s="96"/>
      <c r="LOY85" s="194"/>
      <c r="LOZ85" s="80"/>
      <c r="LPA85" s="80"/>
      <c r="LPB85" s="194"/>
      <c r="LPC85" s="62"/>
      <c r="LPD85" s="107"/>
      <c r="LPE85" s="97"/>
      <c r="LPF85" s="97"/>
      <c r="LPG85" s="97"/>
      <c r="LPH85" s="104"/>
      <c r="LPI85" s="97"/>
      <c r="LPJ85" s="97"/>
      <c r="LPK85" s="97"/>
      <c r="LPL85" s="145"/>
      <c r="LPM85" s="61"/>
      <c r="LPN85" s="108"/>
      <c r="LPO85" s="63"/>
      <c r="LPP85" s="103"/>
      <c r="LPQ85" s="197"/>
      <c r="LPR85" s="197"/>
      <c r="LPS85" s="97"/>
      <c r="LPT85" s="79"/>
      <c r="LPU85" s="79"/>
      <c r="LPV85" s="210"/>
      <c r="LPW85" s="96"/>
      <c r="LPX85" s="194"/>
      <c r="LPY85" s="80"/>
      <c r="LPZ85" s="80"/>
      <c r="LQA85" s="194"/>
      <c r="LQB85" s="62"/>
      <c r="LQC85" s="107"/>
      <c r="LQD85" s="97"/>
      <c r="LQE85" s="97"/>
      <c r="LQF85" s="97"/>
      <c r="LQG85" s="104"/>
      <c r="LQH85" s="97"/>
      <c r="LQI85" s="97"/>
      <c r="LQJ85" s="97"/>
      <c r="LQK85" s="145"/>
      <c r="LQL85" s="61"/>
      <c r="LQM85" s="108"/>
      <c r="LQN85" s="63"/>
      <c r="LQO85" s="103"/>
      <c r="LQP85" s="197"/>
      <c r="LQQ85" s="197"/>
      <c r="LQR85" s="97"/>
      <c r="LQS85" s="79"/>
      <c r="LQT85" s="79"/>
      <c r="LQU85" s="210"/>
      <c r="LQV85" s="96"/>
      <c r="LQW85" s="194"/>
      <c r="LQX85" s="80"/>
      <c r="LQY85" s="80"/>
      <c r="LQZ85" s="194"/>
      <c r="LRA85" s="62"/>
      <c r="LRB85" s="107"/>
      <c r="LRC85" s="97"/>
      <c r="LRD85" s="97"/>
      <c r="LRE85" s="97"/>
      <c r="LRF85" s="104"/>
      <c r="LRG85" s="97"/>
      <c r="LRH85" s="97"/>
      <c r="LRI85" s="97"/>
      <c r="LRJ85" s="145"/>
      <c r="LRK85" s="61"/>
      <c r="LRL85" s="108"/>
      <c r="LRM85" s="63"/>
      <c r="LRN85" s="103"/>
      <c r="LRO85" s="197"/>
      <c r="LRP85" s="197"/>
      <c r="LRQ85" s="97"/>
      <c r="LRR85" s="79"/>
      <c r="LRS85" s="79"/>
      <c r="LRT85" s="210"/>
      <c r="LRU85" s="96"/>
      <c r="LRV85" s="194"/>
      <c r="LRW85" s="80"/>
      <c r="LRX85" s="80"/>
      <c r="LRY85" s="194"/>
      <c r="LRZ85" s="62"/>
      <c r="LSA85" s="107"/>
      <c r="LSB85" s="97"/>
      <c r="LSC85" s="97"/>
      <c r="LSD85" s="97"/>
      <c r="LSE85" s="104"/>
      <c r="LSF85" s="97"/>
      <c r="LSG85" s="97"/>
      <c r="LSH85" s="97"/>
      <c r="LSI85" s="145"/>
      <c r="LSJ85" s="61"/>
      <c r="LSK85" s="108"/>
      <c r="LSL85" s="63"/>
      <c r="LSM85" s="103"/>
      <c r="LSN85" s="197"/>
      <c r="LSO85" s="197"/>
      <c r="LSP85" s="97"/>
      <c r="LSQ85" s="79"/>
      <c r="LSR85" s="79"/>
      <c r="LSS85" s="210"/>
      <c r="LST85" s="96"/>
      <c r="LSU85" s="194"/>
      <c r="LSV85" s="80"/>
      <c r="LSW85" s="80"/>
      <c r="LSX85" s="194"/>
      <c r="LSY85" s="62"/>
      <c r="LSZ85" s="107"/>
      <c r="LTA85" s="97"/>
      <c r="LTB85" s="97"/>
      <c r="LTC85" s="97"/>
      <c r="LTD85" s="104"/>
      <c r="LTE85" s="97"/>
      <c r="LTF85" s="97"/>
      <c r="LTG85" s="97"/>
      <c r="LTH85" s="145"/>
      <c r="LTI85" s="61"/>
      <c r="LTJ85" s="108"/>
      <c r="LTK85" s="63"/>
      <c r="LTL85" s="103"/>
      <c r="LTM85" s="197"/>
      <c r="LTN85" s="197"/>
      <c r="LTO85" s="97"/>
      <c r="LTP85" s="79"/>
      <c r="LTQ85" s="79"/>
      <c r="LTR85" s="210"/>
      <c r="LTS85" s="96"/>
      <c r="LTT85" s="194"/>
      <c r="LTU85" s="80"/>
      <c r="LTV85" s="80"/>
      <c r="LTW85" s="194"/>
      <c r="LTX85" s="62"/>
      <c r="LTY85" s="107"/>
      <c r="LTZ85" s="97"/>
      <c r="LUA85" s="97"/>
      <c r="LUB85" s="97"/>
      <c r="LUC85" s="104"/>
      <c r="LUD85" s="97"/>
      <c r="LUE85" s="97"/>
      <c r="LUF85" s="97"/>
      <c r="LUG85" s="145"/>
      <c r="LUH85" s="61"/>
      <c r="LUI85" s="108"/>
      <c r="LUJ85" s="63"/>
      <c r="LUK85" s="103"/>
      <c r="LUL85" s="197"/>
      <c r="LUM85" s="197"/>
      <c r="LUN85" s="97"/>
      <c r="LUO85" s="79"/>
      <c r="LUP85" s="79"/>
      <c r="LUQ85" s="210"/>
      <c r="LUR85" s="96"/>
      <c r="LUS85" s="194"/>
      <c r="LUT85" s="80"/>
      <c r="LUU85" s="80"/>
      <c r="LUV85" s="194"/>
      <c r="LUW85" s="62"/>
      <c r="LUX85" s="107"/>
      <c r="LUY85" s="97"/>
      <c r="LUZ85" s="97"/>
      <c r="LVA85" s="97"/>
      <c r="LVB85" s="104"/>
      <c r="LVC85" s="97"/>
      <c r="LVD85" s="97"/>
      <c r="LVE85" s="97"/>
      <c r="LVF85" s="145"/>
      <c r="LVG85" s="61"/>
      <c r="LVH85" s="108"/>
      <c r="LVI85" s="63"/>
      <c r="LVJ85" s="103"/>
      <c r="LVK85" s="197"/>
      <c r="LVL85" s="197"/>
      <c r="LVM85" s="97"/>
      <c r="LVN85" s="79"/>
      <c r="LVO85" s="79"/>
      <c r="LVP85" s="210"/>
      <c r="LVQ85" s="96"/>
      <c r="LVR85" s="194"/>
      <c r="LVS85" s="80"/>
      <c r="LVT85" s="80"/>
      <c r="LVU85" s="194"/>
      <c r="LVV85" s="62"/>
      <c r="LVW85" s="107"/>
      <c r="LVX85" s="97"/>
      <c r="LVY85" s="97"/>
      <c r="LVZ85" s="97"/>
      <c r="LWA85" s="104"/>
      <c r="LWB85" s="97"/>
      <c r="LWC85" s="97"/>
      <c r="LWD85" s="97"/>
      <c r="LWE85" s="145"/>
      <c r="LWF85" s="61"/>
      <c r="LWG85" s="108"/>
      <c r="LWH85" s="63"/>
      <c r="LWI85" s="103"/>
      <c r="LWJ85" s="197"/>
      <c r="LWK85" s="197"/>
      <c r="LWL85" s="97"/>
      <c r="LWM85" s="79"/>
      <c r="LWN85" s="79"/>
      <c r="LWO85" s="210"/>
      <c r="LWP85" s="96"/>
      <c r="LWQ85" s="194"/>
      <c r="LWR85" s="80"/>
      <c r="LWS85" s="80"/>
      <c r="LWT85" s="194"/>
      <c r="LWU85" s="62"/>
      <c r="LWV85" s="107"/>
      <c r="LWW85" s="97"/>
      <c r="LWX85" s="97"/>
      <c r="LWY85" s="97"/>
      <c r="LWZ85" s="104"/>
      <c r="LXA85" s="97"/>
      <c r="LXB85" s="97"/>
      <c r="LXC85" s="97"/>
      <c r="LXD85" s="145"/>
      <c r="LXE85" s="61"/>
      <c r="LXF85" s="108"/>
      <c r="LXG85" s="63"/>
      <c r="LXH85" s="103"/>
      <c r="LXI85" s="197"/>
      <c r="LXJ85" s="197"/>
      <c r="LXK85" s="97"/>
      <c r="LXL85" s="79"/>
      <c r="LXM85" s="79"/>
      <c r="LXN85" s="210"/>
      <c r="LXO85" s="96"/>
      <c r="LXP85" s="194"/>
      <c r="LXQ85" s="80"/>
      <c r="LXR85" s="80"/>
      <c r="LXS85" s="194"/>
      <c r="LXT85" s="62"/>
      <c r="LXU85" s="107"/>
      <c r="LXV85" s="97"/>
      <c r="LXW85" s="97"/>
      <c r="LXX85" s="97"/>
      <c r="LXY85" s="104"/>
      <c r="LXZ85" s="97"/>
      <c r="LYA85" s="97"/>
      <c r="LYB85" s="97"/>
      <c r="LYC85" s="145"/>
      <c r="LYD85" s="61"/>
      <c r="LYE85" s="108"/>
      <c r="LYF85" s="63"/>
      <c r="LYG85" s="103"/>
      <c r="LYH85" s="197"/>
      <c r="LYI85" s="197"/>
      <c r="LYJ85" s="97"/>
      <c r="LYK85" s="79"/>
      <c r="LYL85" s="79"/>
      <c r="LYM85" s="210"/>
      <c r="LYN85" s="96"/>
      <c r="LYO85" s="194"/>
      <c r="LYP85" s="80"/>
      <c r="LYQ85" s="80"/>
      <c r="LYR85" s="194"/>
      <c r="LYS85" s="62"/>
      <c r="LYT85" s="107"/>
      <c r="LYU85" s="97"/>
      <c r="LYV85" s="97"/>
      <c r="LYW85" s="97"/>
      <c r="LYX85" s="104"/>
      <c r="LYY85" s="97"/>
      <c r="LYZ85" s="97"/>
      <c r="LZA85" s="97"/>
      <c r="LZB85" s="145"/>
      <c r="LZC85" s="61"/>
      <c r="LZD85" s="108"/>
      <c r="LZE85" s="63"/>
      <c r="LZF85" s="103"/>
      <c r="LZG85" s="197"/>
      <c r="LZH85" s="197"/>
      <c r="LZI85" s="97"/>
      <c r="LZJ85" s="79"/>
      <c r="LZK85" s="79"/>
      <c r="LZL85" s="210"/>
      <c r="LZM85" s="96"/>
      <c r="LZN85" s="194"/>
      <c r="LZO85" s="80"/>
      <c r="LZP85" s="80"/>
      <c r="LZQ85" s="194"/>
      <c r="LZR85" s="62"/>
      <c r="LZS85" s="107"/>
      <c r="LZT85" s="97"/>
      <c r="LZU85" s="97"/>
      <c r="LZV85" s="97"/>
      <c r="LZW85" s="104"/>
      <c r="LZX85" s="97"/>
      <c r="LZY85" s="97"/>
      <c r="LZZ85" s="97"/>
      <c r="MAA85" s="145"/>
      <c r="MAB85" s="61"/>
      <c r="MAC85" s="108"/>
      <c r="MAD85" s="63"/>
      <c r="MAE85" s="103"/>
      <c r="MAF85" s="197"/>
      <c r="MAG85" s="197"/>
      <c r="MAH85" s="97"/>
      <c r="MAI85" s="79"/>
      <c r="MAJ85" s="79"/>
      <c r="MAK85" s="210"/>
      <c r="MAL85" s="96"/>
      <c r="MAM85" s="194"/>
      <c r="MAN85" s="80"/>
      <c r="MAO85" s="80"/>
      <c r="MAP85" s="194"/>
      <c r="MAQ85" s="62"/>
      <c r="MAR85" s="107"/>
      <c r="MAS85" s="97"/>
      <c r="MAT85" s="97"/>
      <c r="MAU85" s="97"/>
      <c r="MAV85" s="104"/>
      <c r="MAW85" s="97"/>
      <c r="MAX85" s="97"/>
      <c r="MAY85" s="97"/>
      <c r="MAZ85" s="145"/>
      <c r="MBA85" s="61"/>
      <c r="MBB85" s="108"/>
      <c r="MBC85" s="63"/>
      <c r="MBD85" s="103"/>
      <c r="MBE85" s="197"/>
      <c r="MBF85" s="197"/>
      <c r="MBG85" s="97"/>
      <c r="MBH85" s="79"/>
      <c r="MBI85" s="79"/>
      <c r="MBJ85" s="210"/>
      <c r="MBK85" s="96"/>
      <c r="MBL85" s="194"/>
      <c r="MBM85" s="80"/>
      <c r="MBN85" s="80"/>
      <c r="MBO85" s="194"/>
      <c r="MBP85" s="62"/>
      <c r="MBQ85" s="107"/>
      <c r="MBR85" s="97"/>
      <c r="MBS85" s="97"/>
      <c r="MBT85" s="97"/>
      <c r="MBU85" s="104"/>
      <c r="MBV85" s="97"/>
      <c r="MBW85" s="97"/>
      <c r="MBX85" s="97"/>
      <c r="MBY85" s="145"/>
      <c r="MBZ85" s="61"/>
      <c r="MCA85" s="108"/>
      <c r="MCB85" s="63"/>
      <c r="MCC85" s="103"/>
      <c r="MCD85" s="197"/>
      <c r="MCE85" s="197"/>
      <c r="MCF85" s="97"/>
      <c r="MCG85" s="79"/>
      <c r="MCH85" s="79"/>
      <c r="MCI85" s="210"/>
      <c r="MCJ85" s="96"/>
      <c r="MCK85" s="194"/>
      <c r="MCL85" s="80"/>
      <c r="MCM85" s="80"/>
      <c r="MCN85" s="194"/>
      <c r="MCO85" s="62"/>
      <c r="MCP85" s="107"/>
      <c r="MCQ85" s="97"/>
      <c r="MCR85" s="97"/>
      <c r="MCS85" s="97"/>
      <c r="MCT85" s="104"/>
      <c r="MCU85" s="97"/>
      <c r="MCV85" s="97"/>
      <c r="MCW85" s="97"/>
      <c r="MCX85" s="145"/>
      <c r="MCY85" s="61"/>
      <c r="MCZ85" s="108"/>
      <c r="MDA85" s="63"/>
      <c r="MDB85" s="103"/>
      <c r="MDC85" s="197"/>
      <c r="MDD85" s="197"/>
      <c r="MDE85" s="97"/>
      <c r="MDF85" s="79"/>
      <c r="MDG85" s="79"/>
      <c r="MDH85" s="210"/>
      <c r="MDI85" s="96"/>
      <c r="MDJ85" s="194"/>
      <c r="MDK85" s="80"/>
      <c r="MDL85" s="80"/>
      <c r="MDM85" s="194"/>
      <c r="MDN85" s="62"/>
      <c r="MDO85" s="107"/>
      <c r="MDP85" s="97"/>
      <c r="MDQ85" s="97"/>
      <c r="MDR85" s="97"/>
      <c r="MDS85" s="104"/>
      <c r="MDT85" s="97"/>
      <c r="MDU85" s="97"/>
      <c r="MDV85" s="97"/>
      <c r="MDW85" s="145"/>
      <c r="MDX85" s="61"/>
      <c r="MDY85" s="108"/>
      <c r="MDZ85" s="63"/>
      <c r="MEA85" s="103"/>
      <c r="MEB85" s="197"/>
      <c r="MEC85" s="197"/>
      <c r="MED85" s="97"/>
      <c r="MEE85" s="79"/>
      <c r="MEF85" s="79"/>
      <c r="MEG85" s="210"/>
      <c r="MEH85" s="96"/>
      <c r="MEI85" s="194"/>
      <c r="MEJ85" s="80"/>
      <c r="MEK85" s="80"/>
      <c r="MEL85" s="194"/>
      <c r="MEM85" s="62"/>
      <c r="MEN85" s="107"/>
      <c r="MEO85" s="97"/>
      <c r="MEP85" s="97"/>
      <c r="MEQ85" s="97"/>
      <c r="MER85" s="104"/>
      <c r="MES85" s="97"/>
      <c r="MET85" s="97"/>
      <c r="MEU85" s="97"/>
      <c r="MEV85" s="145"/>
      <c r="MEW85" s="61"/>
      <c r="MEX85" s="108"/>
      <c r="MEY85" s="63"/>
      <c r="MEZ85" s="103"/>
      <c r="MFA85" s="197"/>
      <c r="MFB85" s="197"/>
      <c r="MFC85" s="97"/>
      <c r="MFD85" s="79"/>
      <c r="MFE85" s="79"/>
      <c r="MFF85" s="210"/>
      <c r="MFG85" s="96"/>
      <c r="MFH85" s="194"/>
      <c r="MFI85" s="80"/>
      <c r="MFJ85" s="80"/>
      <c r="MFK85" s="194"/>
      <c r="MFL85" s="62"/>
      <c r="MFM85" s="107"/>
      <c r="MFN85" s="97"/>
      <c r="MFO85" s="97"/>
      <c r="MFP85" s="97"/>
      <c r="MFQ85" s="104"/>
      <c r="MFR85" s="97"/>
      <c r="MFS85" s="97"/>
      <c r="MFT85" s="97"/>
      <c r="MFU85" s="145"/>
      <c r="MFV85" s="61"/>
      <c r="MFW85" s="108"/>
      <c r="MFX85" s="63"/>
      <c r="MFY85" s="103"/>
      <c r="MFZ85" s="197"/>
      <c r="MGA85" s="197"/>
      <c r="MGB85" s="97"/>
      <c r="MGC85" s="79"/>
      <c r="MGD85" s="79"/>
      <c r="MGE85" s="210"/>
      <c r="MGF85" s="96"/>
      <c r="MGG85" s="194"/>
      <c r="MGH85" s="80"/>
      <c r="MGI85" s="80"/>
      <c r="MGJ85" s="194"/>
      <c r="MGK85" s="62"/>
      <c r="MGL85" s="107"/>
      <c r="MGM85" s="97"/>
      <c r="MGN85" s="97"/>
      <c r="MGO85" s="97"/>
      <c r="MGP85" s="104"/>
      <c r="MGQ85" s="97"/>
      <c r="MGR85" s="97"/>
      <c r="MGS85" s="97"/>
      <c r="MGT85" s="145"/>
      <c r="MGU85" s="61"/>
      <c r="MGV85" s="108"/>
      <c r="MGW85" s="63"/>
      <c r="MGX85" s="103"/>
      <c r="MGY85" s="197"/>
      <c r="MGZ85" s="197"/>
      <c r="MHA85" s="97"/>
      <c r="MHB85" s="79"/>
      <c r="MHC85" s="79"/>
      <c r="MHD85" s="210"/>
      <c r="MHE85" s="96"/>
      <c r="MHF85" s="194"/>
      <c r="MHG85" s="80"/>
      <c r="MHH85" s="80"/>
      <c r="MHI85" s="194"/>
      <c r="MHJ85" s="62"/>
      <c r="MHK85" s="107"/>
      <c r="MHL85" s="97"/>
      <c r="MHM85" s="97"/>
      <c r="MHN85" s="97"/>
      <c r="MHO85" s="104"/>
      <c r="MHP85" s="97"/>
      <c r="MHQ85" s="97"/>
      <c r="MHR85" s="97"/>
      <c r="MHS85" s="145"/>
      <c r="MHT85" s="61"/>
      <c r="MHU85" s="108"/>
      <c r="MHV85" s="63"/>
      <c r="MHW85" s="103"/>
      <c r="MHX85" s="197"/>
      <c r="MHY85" s="197"/>
      <c r="MHZ85" s="97"/>
      <c r="MIA85" s="79"/>
      <c r="MIB85" s="79"/>
      <c r="MIC85" s="210"/>
      <c r="MID85" s="96"/>
      <c r="MIE85" s="194"/>
      <c r="MIF85" s="80"/>
      <c r="MIG85" s="80"/>
      <c r="MIH85" s="194"/>
      <c r="MII85" s="62"/>
      <c r="MIJ85" s="107"/>
      <c r="MIK85" s="97"/>
      <c r="MIL85" s="97"/>
      <c r="MIM85" s="97"/>
      <c r="MIN85" s="104"/>
      <c r="MIO85" s="97"/>
      <c r="MIP85" s="97"/>
      <c r="MIQ85" s="97"/>
      <c r="MIR85" s="145"/>
      <c r="MIS85" s="61"/>
      <c r="MIT85" s="108"/>
      <c r="MIU85" s="63"/>
      <c r="MIV85" s="103"/>
      <c r="MIW85" s="197"/>
      <c r="MIX85" s="197"/>
      <c r="MIY85" s="97"/>
      <c r="MIZ85" s="79"/>
      <c r="MJA85" s="79"/>
      <c r="MJB85" s="210"/>
      <c r="MJC85" s="96"/>
      <c r="MJD85" s="194"/>
      <c r="MJE85" s="80"/>
      <c r="MJF85" s="80"/>
      <c r="MJG85" s="194"/>
      <c r="MJH85" s="62"/>
      <c r="MJI85" s="107"/>
      <c r="MJJ85" s="97"/>
      <c r="MJK85" s="97"/>
      <c r="MJL85" s="97"/>
      <c r="MJM85" s="104"/>
      <c r="MJN85" s="97"/>
      <c r="MJO85" s="97"/>
      <c r="MJP85" s="97"/>
      <c r="MJQ85" s="145"/>
      <c r="MJR85" s="61"/>
      <c r="MJS85" s="108"/>
      <c r="MJT85" s="63"/>
      <c r="MJU85" s="103"/>
      <c r="MJV85" s="197"/>
      <c r="MJW85" s="197"/>
      <c r="MJX85" s="97"/>
      <c r="MJY85" s="79"/>
      <c r="MJZ85" s="79"/>
      <c r="MKA85" s="210"/>
      <c r="MKB85" s="96"/>
      <c r="MKC85" s="194"/>
      <c r="MKD85" s="80"/>
      <c r="MKE85" s="80"/>
      <c r="MKF85" s="194"/>
      <c r="MKG85" s="62"/>
      <c r="MKH85" s="107"/>
      <c r="MKI85" s="97"/>
      <c r="MKJ85" s="97"/>
      <c r="MKK85" s="97"/>
      <c r="MKL85" s="104"/>
      <c r="MKM85" s="97"/>
      <c r="MKN85" s="97"/>
      <c r="MKO85" s="97"/>
      <c r="MKP85" s="145"/>
      <c r="MKQ85" s="61"/>
      <c r="MKR85" s="108"/>
      <c r="MKS85" s="63"/>
      <c r="MKT85" s="103"/>
      <c r="MKU85" s="197"/>
      <c r="MKV85" s="197"/>
      <c r="MKW85" s="97"/>
      <c r="MKX85" s="79"/>
      <c r="MKY85" s="79"/>
      <c r="MKZ85" s="210"/>
      <c r="MLA85" s="96"/>
      <c r="MLB85" s="194"/>
      <c r="MLC85" s="80"/>
      <c r="MLD85" s="80"/>
      <c r="MLE85" s="194"/>
      <c r="MLF85" s="62"/>
      <c r="MLG85" s="107"/>
      <c r="MLH85" s="97"/>
      <c r="MLI85" s="97"/>
      <c r="MLJ85" s="97"/>
      <c r="MLK85" s="104"/>
      <c r="MLL85" s="97"/>
      <c r="MLM85" s="97"/>
      <c r="MLN85" s="97"/>
      <c r="MLO85" s="145"/>
      <c r="MLP85" s="61"/>
      <c r="MLQ85" s="108"/>
      <c r="MLR85" s="63"/>
      <c r="MLS85" s="103"/>
      <c r="MLT85" s="197"/>
      <c r="MLU85" s="197"/>
      <c r="MLV85" s="97"/>
      <c r="MLW85" s="79"/>
      <c r="MLX85" s="79"/>
      <c r="MLY85" s="210"/>
      <c r="MLZ85" s="96"/>
      <c r="MMA85" s="194"/>
      <c r="MMB85" s="80"/>
      <c r="MMC85" s="80"/>
      <c r="MMD85" s="194"/>
      <c r="MME85" s="62"/>
      <c r="MMF85" s="107"/>
      <c r="MMG85" s="97"/>
      <c r="MMH85" s="97"/>
      <c r="MMI85" s="97"/>
      <c r="MMJ85" s="104"/>
      <c r="MMK85" s="97"/>
      <c r="MML85" s="97"/>
      <c r="MMM85" s="97"/>
      <c r="MMN85" s="145"/>
      <c r="MMO85" s="61"/>
      <c r="MMP85" s="108"/>
      <c r="MMQ85" s="63"/>
      <c r="MMR85" s="103"/>
      <c r="MMS85" s="197"/>
      <c r="MMT85" s="197"/>
      <c r="MMU85" s="97"/>
      <c r="MMV85" s="79"/>
      <c r="MMW85" s="79"/>
      <c r="MMX85" s="210"/>
      <c r="MMY85" s="96"/>
      <c r="MMZ85" s="194"/>
      <c r="MNA85" s="80"/>
      <c r="MNB85" s="80"/>
      <c r="MNC85" s="194"/>
      <c r="MND85" s="62"/>
      <c r="MNE85" s="107"/>
      <c r="MNF85" s="97"/>
      <c r="MNG85" s="97"/>
      <c r="MNH85" s="97"/>
      <c r="MNI85" s="104"/>
      <c r="MNJ85" s="97"/>
      <c r="MNK85" s="97"/>
      <c r="MNL85" s="97"/>
      <c r="MNM85" s="145"/>
      <c r="MNN85" s="61"/>
      <c r="MNO85" s="108"/>
      <c r="MNP85" s="63"/>
      <c r="MNQ85" s="103"/>
      <c r="MNR85" s="197"/>
      <c r="MNS85" s="197"/>
      <c r="MNT85" s="97"/>
      <c r="MNU85" s="79"/>
      <c r="MNV85" s="79"/>
      <c r="MNW85" s="210"/>
      <c r="MNX85" s="96"/>
      <c r="MNY85" s="194"/>
      <c r="MNZ85" s="80"/>
      <c r="MOA85" s="80"/>
      <c r="MOB85" s="194"/>
      <c r="MOC85" s="62"/>
      <c r="MOD85" s="107"/>
      <c r="MOE85" s="97"/>
      <c r="MOF85" s="97"/>
      <c r="MOG85" s="97"/>
      <c r="MOH85" s="104"/>
      <c r="MOI85" s="97"/>
      <c r="MOJ85" s="97"/>
      <c r="MOK85" s="97"/>
      <c r="MOL85" s="145"/>
      <c r="MOM85" s="61"/>
      <c r="MON85" s="108"/>
      <c r="MOO85" s="63"/>
      <c r="MOP85" s="103"/>
      <c r="MOQ85" s="197"/>
      <c r="MOR85" s="197"/>
      <c r="MOS85" s="97"/>
      <c r="MOT85" s="79"/>
      <c r="MOU85" s="79"/>
      <c r="MOV85" s="210"/>
      <c r="MOW85" s="96"/>
      <c r="MOX85" s="194"/>
      <c r="MOY85" s="80"/>
      <c r="MOZ85" s="80"/>
      <c r="MPA85" s="194"/>
      <c r="MPB85" s="62"/>
      <c r="MPC85" s="107"/>
      <c r="MPD85" s="97"/>
      <c r="MPE85" s="97"/>
      <c r="MPF85" s="97"/>
      <c r="MPG85" s="104"/>
      <c r="MPH85" s="97"/>
      <c r="MPI85" s="97"/>
      <c r="MPJ85" s="97"/>
      <c r="MPK85" s="145"/>
      <c r="MPL85" s="61"/>
      <c r="MPM85" s="108"/>
      <c r="MPN85" s="63"/>
      <c r="MPO85" s="103"/>
      <c r="MPP85" s="197"/>
      <c r="MPQ85" s="197"/>
      <c r="MPR85" s="97"/>
      <c r="MPS85" s="79"/>
      <c r="MPT85" s="79"/>
      <c r="MPU85" s="210"/>
      <c r="MPV85" s="96"/>
      <c r="MPW85" s="194"/>
      <c r="MPX85" s="80"/>
      <c r="MPY85" s="80"/>
      <c r="MPZ85" s="194"/>
      <c r="MQA85" s="62"/>
      <c r="MQB85" s="107"/>
      <c r="MQC85" s="97"/>
      <c r="MQD85" s="97"/>
      <c r="MQE85" s="97"/>
      <c r="MQF85" s="104"/>
      <c r="MQG85" s="97"/>
      <c r="MQH85" s="97"/>
      <c r="MQI85" s="97"/>
      <c r="MQJ85" s="145"/>
      <c r="MQK85" s="61"/>
      <c r="MQL85" s="108"/>
      <c r="MQM85" s="63"/>
      <c r="MQN85" s="103"/>
      <c r="MQO85" s="197"/>
      <c r="MQP85" s="197"/>
      <c r="MQQ85" s="97"/>
      <c r="MQR85" s="79"/>
      <c r="MQS85" s="79"/>
      <c r="MQT85" s="210"/>
      <c r="MQU85" s="96"/>
      <c r="MQV85" s="194"/>
      <c r="MQW85" s="80"/>
      <c r="MQX85" s="80"/>
      <c r="MQY85" s="194"/>
      <c r="MQZ85" s="62"/>
      <c r="MRA85" s="107"/>
      <c r="MRB85" s="97"/>
      <c r="MRC85" s="97"/>
      <c r="MRD85" s="97"/>
      <c r="MRE85" s="104"/>
      <c r="MRF85" s="97"/>
      <c r="MRG85" s="97"/>
      <c r="MRH85" s="97"/>
      <c r="MRI85" s="145"/>
      <c r="MRJ85" s="61"/>
      <c r="MRK85" s="108"/>
      <c r="MRL85" s="63"/>
      <c r="MRM85" s="103"/>
      <c r="MRN85" s="197"/>
      <c r="MRO85" s="197"/>
      <c r="MRP85" s="97"/>
      <c r="MRQ85" s="79"/>
      <c r="MRR85" s="79"/>
      <c r="MRS85" s="210"/>
      <c r="MRT85" s="96"/>
      <c r="MRU85" s="194"/>
      <c r="MRV85" s="80"/>
      <c r="MRW85" s="80"/>
      <c r="MRX85" s="194"/>
      <c r="MRY85" s="62"/>
      <c r="MRZ85" s="107"/>
      <c r="MSA85" s="97"/>
      <c r="MSB85" s="97"/>
      <c r="MSC85" s="97"/>
      <c r="MSD85" s="104"/>
      <c r="MSE85" s="97"/>
      <c r="MSF85" s="97"/>
      <c r="MSG85" s="97"/>
      <c r="MSH85" s="145"/>
      <c r="MSI85" s="61"/>
      <c r="MSJ85" s="108"/>
      <c r="MSK85" s="63"/>
      <c r="MSL85" s="103"/>
      <c r="MSM85" s="197"/>
      <c r="MSN85" s="197"/>
      <c r="MSO85" s="97"/>
      <c r="MSP85" s="79"/>
      <c r="MSQ85" s="79"/>
      <c r="MSR85" s="210"/>
      <c r="MSS85" s="96"/>
      <c r="MST85" s="194"/>
      <c r="MSU85" s="80"/>
      <c r="MSV85" s="80"/>
      <c r="MSW85" s="194"/>
      <c r="MSX85" s="62"/>
      <c r="MSY85" s="107"/>
      <c r="MSZ85" s="97"/>
      <c r="MTA85" s="97"/>
      <c r="MTB85" s="97"/>
      <c r="MTC85" s="104"/>
      <c r="MTD85" s="97"/>
      <c r="MTE85" s="97"/>
      <c r="MTF85" s="97"/>
      <c r="MTG85" s="145"/>
      <c r="MTH85" s="61"/>
      <c r="MTI85" s="108"/>
      <c r="MTJ85" s="63"/>
      <c r="MTK85" s="103"/>
      <c r="MTL85" s="197"/>
      <c r="MTM85" s="197"/>
      <c r="MTN85" s="97"/>
      <c r="MTO85" s="79"/>
      <c r="MTP85" s="79"/>
      <c r="MTQ85" s="210"/>
      <c r="MTR85" s="96"/>
      <c r="MTS85" s="194"/>
      <c r="MTT85" s="80"/>
      <c r="MTU85" s="80"/>
      <c r="MTV85" s="194"/>
      <c r="MTW85" s="62"/>
      <c r="MTX85" s="107"/>
      <c r="MTY85" s="97"/>
      <c r="MTZ85" s="97"/>
      <c r="MUA85" s="97"/>
      <c r="MUB85" s="104"/>
      <c r="MUC85" s="97"/>
      <c r="MUD85" s="97"/>
      <c r="MUE85" s="97"/>
      <c r="MUF85" s="145"/>
      <c r="MUG85" s="61"/>
      <c r="MUH85" s="108"/>
      <c r="MUI85" s="63"/>
      <c r="MUJ85" s="103"/>
      <c r="MUK85" s="197"/>
      <c r="MUL85" s="197"/>
      <c r="MUM85" s="97"/>
      <c r="MUN85" s="79"/>
      <c r="MUO85" s="79"/>
      <c r="MUP85" s="210"/>
      <c r="MUQ85" s="96"/>
      <c r="MUR85" s="194"/>
      <c r="MUS85" s="80"/>
      <c r="MUT85" s="80"/>
      <c r="MUU85" s="194"/>
      <c r="MUV85" s="62"/>
      <c r="MUW85" s="107"/>
      <c r="MUX85" s="97"/>
      <c r="MUY85" s="97"/>
      <c r="MUZ85" s="97"/>
      <c r="MVA85" s="104"/>
      <c r="MVB85" s="97"/>
      <c r="MVC85" s="97"/>
      <c r="MVD85" s="97"/>
      <c r="MVE85" s="145"/>
      <c r="MVF85" s="61"/>
      <c r="MVG85" s="108"/>
      <c r="MVH85" s="63"/>
      <c r="MVI85" s="103"/>
      <c r="MVJ85" s="197"/>
      <c r="MVK85" s="197"/>
      <c r="MVL85" s="97"/>
      <c r="MVM85" s="79"/>
      <c r="MVN85" s="79"/>
      <c r="MVO85" s="210"/>
      <c r="MVP85" s="96"/>
      <c r="MVQ85" s="194"/>
      <c r="MVR85" s="80"/>
      <c r="MVS85" s="80"/>
      <c r="MVT85" s="194"/>
      <c r="MVU85" s="62"/>
      <c r="MVV85" s="107"/>
      <c r="MVW85" s="97"/>
      <c r="MVX85" s="97"/>
      <c r="MVY85" s="97"/>
      <c r="MVZ85" s="104"/>
      <c r="MWA85" s="97"/>
      <c r="MWB85" s="97"/>
      <c r="MWC85" s="97"/>
      <c r="MWD85" s="145"/>
      <c r="MWE85" s="61"/>
      <c r="MWF85" s="108"/>
      <c r="MWG85" s="63"/>
      <c r="MWH85" s="103"/>
      <c r="MWI85" s="197"/>
      <c r="MWJ85" s="197"/>
      <c r="MWK85" s="97"/>
      <c r="MWL85" s="79"/>
      <c r="MWM85" s="79"/>
      <c r="MWN85" s="210"/>
      <c r="MWO85" s="96"/>
      <c r="MWP85" s="194"/>
      <c r="MWQ85" s="80"/>
      <c r="MWR85" s="80"/>
      <c r="MWS85" s="194"/>
      <c r="MWT85" s="62"/>
      <c r="MWU85" s="107"/>
      <c r="MWV85" s="97"/>
      <c r="MWW85" s="97"/>
      <c r="MWX85" s="97"/>
      <c r="MWY85" s="104"/>
      <c r="MWZ85" s="97"/>
      <c r="MXA85" s="97"/>
      <c r="MXB85" s="97"/>
      <c r="MXC85" s="145"/>
      <c r="MXD85" s="61"/>
      <c r="MXE85" s="108"/>
      <c r="MXF85" s="63"/>
      <c r="MXG85" s="103"/>
      <c r="MXH85" s="197"/>
      <c r="MXI85" s="197"/>
      <c r="MXJ85" s="97"/>
      <c r="MXK85" s="79"/>
      <c r="MXL85" s="79"/>
      <c r="MXM85" s="210"/>
      <c r="MXN85" s="96"/>
      <c r="MXO85" s="194"/>
      <c r="MXP85" s="80"/>
      <c r="MXQ85" s="80"/>
      <c r="MXR85" s="194"/>
      <c r="MXS85" s="62"/>
      <c r="MXT85" s="107"/>
      <c r="MXU85" s="97"/>
      <c r="MXV85" s="97"/>
      <c r="MXW85" s="97"/>
      <c r="MXX85" s="104"/>
      <c r="MXY85" s="97"/>
      <c r="MXZ85" s="97"/>
      <c r="MYA85" s="97"/>
      <c r="MYB85" s="145"/>
      <c r="MYC85" s="61"/>
      <c r="MYD85" s="108"/>
      <c r="MYE85" s="63"/>
      <c r="MYF85" s="103"/>
      <c r="MYG85" s="197"/>
      <c r="MYH85" s="197"/>
      <c r="MYI85" s="97"/>
      <c r="MYJ85" s="79"/>
      <c r="MYK85" s="79"/>
      <c r="MYL85" s="210"/>
      <c r="MYM85" s="96"/>
      <c r="MYN85" s="194"/>
      <c r="MYO85" s="80"/>
      <c r="MYP85" s="80"/>
      <c r="MYQ85" s="194"/>
      <c r="MYR85" s="62"/>
      <c r="MYS85" s="107"/>
      <c r="MYT85" s="97"/>
      <c r="MYU85" s="97"/>
      <c r="MYV85" s="97"/>
      <c r="MYW85" s="104"/>
      <c r="MYX85" s="97"/>
      <c r="MYY85" s="97"/>
      <c r="MYZ85" s="97"/>
      <c r="MZA85" s="145"/>
      <c r="MZB85" s="61"/>
      <c r="MZC85" s="108"/>
      <c r="MZD85" s="63"/>
      <c r="MZE85" s="103"/>
      <c r="MZF85" s="197"/>
      <c r="MZG85" s="197"/>
      <c r="MZH85" s="97"/>
      <c r="MZI85" s="79"/>
      <c r="MZJ85" s="79"/>
      <c r="MZK85" s="210"/>
      <c r="MZL85" s="96"/>
      <c r="MZM85" s="194"/>
      <c r="MZN85" s="80"/>
      <c r="MZO85" s="80"/>
      <c r="MZP85" s="194"/>
      <c r="MZQ85" s="62"/>
      <c r="MZR85" s="107"/>
      <c r="MZS85" s="97"/>
      <c r="MZT85" s="97"/>
      <c r="MZU85" s="97"/>
      <c r="MZV85" s="104"/>
      <c r="MZW85" s="97"/>
      <c r="MZX85" s="97"/>
      <c r="MZY85" s="97"/>
      <c r="MZZ85" s="145"/>
      <c r="NAA85" s="61"/>
      <c r="NAB85" s="108"/>
      <c r="NAC85" s="63"/>
      <c r="NAD85" s="103"/>
      <c r="NAE85" s="197"/>
      <c r="NAF85" s="197"/>
      <c r="NAG85" s="97"/>
      <c r="NAH85" s="79"/>
      <c r="NAI85" s="79"/>
      <c r="NAJ85" s="210"/>
      <c r="NAK85" s="96"/>
      <c r="NAL85" s="194"/>
      <c r="NAM85" s="80"/>
      <c r="NAN85" s="80"/>
      <c r="NAO85" s="194"/>
      <c r="NAP85" s="62"/>
      <c r="NAQ85" s="107"/>
      <c r="NAR85" s="97"/>
      <c r="NAS85" s="97"/>
      <c r="NAT85" s="97"/>
      <c r="NAU85" s="104"/>
      <c r="NAV85" s="97"/>
      <c r="NAW85" s="97"/>
      <c r="NAX85" s="97"/>
      <c r="NAY85" s="145"/>
      <c r="NAZ85" s="61"/>
      <c r="NBA85" s="108"/>
      <c r="NBB85" s="63"/>
      <c r="NBC85" s="103"/>
      <c r="NBD85" s="197"/>
      <c r="NBE85" s="197"/>
      <c r="NBF85" s="97"/>
      <c r="NBG85" s="79"/>
      <c r="NBH85" s="79"/>
      <c r="NBI85" s="210"/>
      <c r="NBJ85" s="96"/>
      <c r="NBK85" s="194"/>
      <c r="NBL85" s="80"/>
      <c r="NBM85" s="80"/>
      <c r="NBN85" s="194"/>
      <c r="NBO85" s="62"/>
      <c r="NBP85" s="107"/>
      <c r="NBQ85" s="97"/>
      <c r="NBR85" s="97"/>
      <c r="NBS85" s="97"/>
      <c r="NBT85" s="104"/>
      <c r="NBU85" s="97"/>
      <c r="NBV85" s="97"/>
      <c r="NBW85" s="97"/>
      <c r="NBX85" s="145"/>
      <c r="NBY85" s="61"/>
      <c r="NBZ85" s="108"/>
      <c r="NCA85" s="63"/>
      <c r="NCB85" s="103"/>
      <c r="NCC85" s="197"/>
      <c r="NCD85" s="197"/>
      <c r="NCE85" s="97"/>
      <c r="NCF85" s="79"/>
      <c r="NCG85" s="79"/>
      <c r="NCH85" s="210"/>
      <c r="NCI85" s="96"/>
      <c r="NCJ85" s="194"/>
      <c r="NCK85" s="80"/>
      <c r="NCL85" s="80"/>
      <c r="NCM85" s="194"/>
      <c r="NCN85" s="62"/>
      <c r="NCO85" s="107"/>
      <c r="NCP85" s="97"/>
      <c r="NCQ85" s="97"/>
      <c r="NCR85" s="97"/>
      <c r="NCS85" s="104"/>
      <c r="NCT85" s="97"/>
      <c r="NCU85" s="97"/>
      <c r="NCV85" s="97"/>
      <c r="NCW85" s="145"/>
      <c r="NCX85" s="61"/>
      <c r="NCY85" s="108"/>
      <c r="NCZ85" s="63"/>
      <c r="NDA85" s="103"/>
      <c r="NDB85" s="197"/>
      <c r="NDC85" s="197"/>
      <c r="NDD85" s="97"/>
      <c r="NDE85" s="79"/>
      <c r="NDF85" s="79"/>
      <c r="NDG85" s="210"/>
      <c r="NDH85" s="96"/>
      <c r="NDI85" s="194"/>
      <c r="NDJ85" s="80"/>
      <c r="NDK85" s="80"/>
      <c r="NDL85" s="194"/>
      <c r="NDM85" s="62"/>
      <c r="NDN85" s="107"/>
      <c r="NDO85" s="97"/>
      <c r="NDP85" s="97"/>
      <c r="NDQ85" s="97"/>
      <c r="NDR85" s="104"/>
      <c r="NDS85" s="97"/>
      <c r="NDT85" s="97"/>
      <c r="NDU85" s="97"/>
      <c r="NDV85" s="145"/>
      <c r="NDW85" s="61"/>
      <c r="NDX85" s="108"/>
      <c r="NDY85" s="63"/>
      <c r="NDZ85" s="103"/>
      <c r="NEA85" s="197"/>
      <c r="NEB85" s="197"/>
      <c r="NEC85" s="97"/>
      <c r="NED85" s="79"/>
      <c r="NEE85" s="79"/>
      <c r="NEF85" s="210"/>
      <c r="NEG85" s="96"/>
      <c r="NEH85" s="194"/>
      <c r="NEI85" s="80"/>
      <c r="NEJ85" s="80"/>
      <c r="NEK85" s="194"/>
      <c r="NEL85" s="62"/>
      <c r="NEM85" s="107"/>
      <c r="NEN85" s="97"/>
      <c r="NEO85" s="97"/>
      <c r="NEP85" s="97"/>
      <c r="NEQ85" s="104"/>
      <c r="NER85" s="97"/>
      <c r="NES85" s="97"/>
      <c r="NET85" s="97"/>
      <c r="NEU85" s="145"/>
      <c r="NEV85" s="61"/>
      <c r="NEW85" s="108"/>
      <c r="NEX85" s="63"/>
      <c r="NEY85" s="103"/>
      <c r="NEZ85" s="197"/>
      <c r="NFA85" s="197"/>
      <c r="NFB85" s="97"/>
      <c r="NFC85" s="79"/>
      <c r="NFD85" s="79"/>
      <c r="NFE85" s="210"/>
      <c r="NFF85" s="96"/>
      <c r="NFG85" s="194"/>
      <c r="NFH85" s="80"/>
      <c r="NFI85" s="80"/>
      <c r="NFJ85" s="194"/>
      <c r="NFK85" s="62"/>
      <c r="NFL85" s="107"/>
      <c r="NFM85" s="97"/>
      <c r="NFN85" s="97"/>
      <c r="NFO85" s="97"/>
      <c r="NFP85" s="104"/>
      <c r="NFQ85" s="97"/>
      <c r="NFR85" s="97"/>
      <c r="NFS85" s="97"/>
      <c r="NFT85" s="145"/>
      <c r="NFU85" s="61"/>
      <c r="NFV85" s="108"/>
      <c r="NFW85" s="63"/>
      <c r="NFX85" s="103"/>
      <c r="NFY85" s="197"/>
      <c r="NFZ85" s="197"/>
      <c r="NGA85" s="97"/>
      <c r="NGB85" s="79"/>
      <c r="NGC85" s="79"/>
      <c r="NGD85" s="210"/>
      <c r="NGE85" s="96"/>
      <c r="NGF85" s="194"/>
      <c r="NGG85" s="80"/>
      <c r="NGH85" s="80"/>
      <c r="NGI85" s="194"/>
      <c r="NGJ85" s="62"/>
      <c r="NGK85" s="107"/>
      <c r="NGL85" s="97"/>
      <c r="NGM85" s="97"/>
      <c r="NGN85" s="97"/>
      <c r="NGO85" s="104"/>
      <c r="NGP85" s="97"/>
      <c r="NGQ85" s="97"/>
      <c r="NGR85" s="97"/>
      <c r="NGS85" s="145"/>
      <c r="NGT85" s="61"/>
      <c r="NGU85" s="108"/>
      <c r="NGV85" s="63"/>
      <c r="NGW85" s="103"/>
      <c r="NGX85" s="197"/>
      <c r="NGY85" s="197"/>
      <c r="NGZ85" s="97"/>
      <c r="NHA85" s="79"/>
      <c r="NHB85" s="79"/>
      <c r="NHC85" s="210"/>
      <c r="NHD85" s="96"/>
      <c r="NHE85" s="194"/>
      <c r="NHF85" s="80"/>
      <c r="NHG85" s="80"/>
      <c r="NHH85" s="194"/>
      <c r="NHI85" s="62"/>
      <c r="NHJ85" s="107"/>
      <c r="NHK85" s="97"/>
      <c r="NHL85" s="97"/>
      <c r="NHM85" s="97"/>
      <c r="NHN85" s="104"/>
      <c r="NHO85" s="97"/>
      <c r="NHP85" s="97"/>
      <c r="NHQ85" s="97"/>
      <c r="NHR85" s="145"/>
      <c r="NHS85" s="61"/>
      <c r="NHT85" s="108"/>
      <c r="NHU85" s="63"/>
      <c r="NHV85" s="103"/>
      <c r="NHW85" s="197"/>
      <c r="NHX85" s="197"/>
      <c r="NHY85" s="97"/>
      <c r="NHZ85" s="79"/>
      <c r="NIA85" s="79"/>
      <c r="NIB85" s="210"/>
      <c r="NIC85" s="96"/>
      <c r="NID85" s="194"/>
      <c r="NIE85" s="80"/>
      <c r="NIF85" s="80"/>
      <c r="NIG85" s="194"/>
      <c r="NIH85" s="62"/>
      <c r="NII85" s="107"/>
      <c r="NIJ85" s="97"/>
      <c r="NIK85" s="97"/>
      <c r="NIL85" s="97"/>
      <c r="NIM85" s="104"/>
      <c r="NIN85" s="97"/>
      <c r="NIO85" s="97"/>
      <c r="NIP85" s="97"/>
      <c r="NIQ85" s="145"/>
      <c r="NIR85" s="61"/>
      <c r="NIS85" s="108"/>
      <c r="NIT85" s="63"/>
      <c r="NIU85" s="103"/>
      <c r="NIV85" s="197"/>
      <c r="NIW85" s="197"/>
      <c r="NIX85" s="97"/>
      <c r="NIY85" s="79"/>
      <c r="NIZ85" s="79"/>
      <c r="NJA85" s="210"/>
      <c r="NJB85" s="96"/>
      <c r="NJC85" s="194"/>
      <c r="NJD85" s="80"/>
      <c r="NJE85" s="80"/>
      <c r="NJF85" s="194"/>
      <c r="NJG85" s="62"/>
      <c r="NJH85" s="107"/>
      <c r="NJI85" s="97"/>
      <c r="NJJ85" s="97"/>
      <c r="NJK85" s="97"/>
      <c r="NJL85" s="104"/>
      <c r="NJM85" s="97"/>
      <c r="NJN85" s="97"/>
      <c r="NJO85" s="97"/>
      <c r="NJP85" s="145"/>
      <c r="NJQ85" s="61"/>
      <c r="NJR85" s="108"/>
      <c r="NJS85" s="63"/>
      <c r="NJT85" s="103"/>
      <c r="NJU85" s="197"/>
      <c r="NJV85" s="197"/>
      <c r="NJW85" s="97"/>
      <c r="NJX85" s="79"/>
      <c r="NJY85" s="79"/>
      <c r="NJZ85" s="210"/>
      <c r="NKA85" s="96"/>
      <c r="NKB85" s="194"/>
      <c r="NKC85" s="80"/>
      <c r="NKD85" s="80"/>
      <c r="NKE85" s="194"/>
      <c r="NKF85" s="62"/>
      <c r="NKG85" s="107"/>
      <c r="NKH85" s="97"/>
      <c r="NKI85" s="97"/>
      <c r="NKJ85" s="97"/>
      <c r="NKK85" s="104"/>
      <c r="NKL85" s="97"/>
      <c r="NKM85" s="97"/>
      <c r="NKN85" s="97"/>
      <c r="NKO85" s="145"/>
      <c r="NKP85" s="61"/>
      <c r="NKQ85" s="108"/>
      <c r="NKR85" s="63"/>
      <c r="NKS85" s="103"/>
      <c r="NKT85" s="197"/>
      <c r="NKU85" s="197"/>
      <c r="NKV85" s="97"/>
      <c r="NKW85" s="79"/>
      <c r="NKX85" s="79"/>
      <c r="NKY85" s="210"/>
      <c r="NKZ85" s="96"/>
      <c r="NLA85" s="194"/>
      <c r="NLB85" s="80"/>
      <c r="NLC85" s="80"/>
      <c r="NLD85" s="194"/>
      <c r="NLE85" s="62"/>
      <c r="NLF85" s="107"/>
      <c r="NLG85" s="97"/>
      <c r="NLH85" s="97"/>
      <c r="NLI85" s="97"/>
      <c r="NLJ85" s="104"/>
      <c r="NLK85" s="97"/>
      <c r="NLL85" s="97"/>
      <c r="NLM85" s="97"/>
      <c r="NLN85" s="145"/>
      <c r="NLO85" s="61"/>
      <c r="NLP85" s="108"/>
      <c r="NLQ85" s="63"/>
      <c r="NLR85" s="103"/>
      <c r="NLS85" s="197"/>
      <c r="NLT85" s="197"/>
      <c r="NLU85" s="97"/>
      <c r="NLV85" s="79"/>
      <c r="NLW85" s="79"/>
      <c r="NLX85" s="210"/>
      <c r="NLY85" s="96"/>
      <c r="NLZ85" s="194"/>
      <c r="NMA85" s="80"/>
      <c r="NMB85" s="80"/>
      <c r="NMC85" s="194"/>
      <c r="NMD85" s="62"/>
      <c r="NME85" s="107"/>
      <c r="NMF85" s="97"/>
      <c r="NMG85" s="97"/>
      <c r="NMH85" s="97"/>
      <c r="NMI85" s="104"/>
      <c r="NMJ85" s="97"/>
      <c r="NMK85" s="97"/>
      <c r="NML85" s="97"/>
      <c r="NMM85" s="145"/>
      <c r="NMN85" s="61"/>
      <c r="NMO85" s="108"/>
      <c r="NMP85" s="63"/>
      <c r="NMQ85" s="103"/>
      <c r="NMR85" s="197"/>
      <c r="NMS85" s="197"/>
      <c r="NMT85" s="97"/>
      <c r="NMU85" s="79"/>
      <c r="NMV85" s="79"/>
      <c r="NMW85" s="210"/>
      <c r="NMX85" s="96"/>
      <c r="NMY85" s="194"/>
      <c r="NMZ85" s="80"/>
      <c r="NNA85" s="80"/>
      <c r="NNB85" s="194"/>
      <c r="NNC85" s="62"/>
      <c r="NND85" s="107"/>
      <c r="NNE85" s="97"/>
      <c r="NNF85" s="97"/>
      <c r="NNG85" s="97"/>
      <c r="NNH85" s="104"/>
      <c r="NNI85" s="97"/>
      <c r="NNJ85" s="97"/>
      <c r="NNK85" s="97"/>
      <c r="NNL85" s="145"/>
      <c r="NNM85" s="61"/>
      <c r="NNN85" s="108"/>
      <c r="NNO85" s="63"/>
      <c r="NNP85" s="103"/>
      <c r="NNQ85" s="197"/>
      <c r="NNR85" s="197"/>
      <c r="NNS85" s="97"/>
      <c r="NNT85" s="79"/>
      <c r="NNU85" s="79"/>
      <c r="NNV85" s="210"/>
      <c r="NNW85" s="96"/>
      <c r="NNX85" s="194"/>
      <c r="NNY85" s="80"/>
      <c r="NNZ85" s="80"/>
      <c r="NOA85" s="194"/>
      <c r="NOB85" s="62"/>
      <c r="NOC85" s="107"/>
      <c r="NOD85" s="97"/>
      <c r="NOE85" s="97"/>
      <c r="NOF85" s="97"/>
      <c r="NOG85" s="104"/>
      <c r="NOH85" s="97"/>
      <c r="NOI85" s="97"/>
      <c r="NOJ85" s="97"/>
      <c r="NOK85" s="145"/>
      <c r="NOL85" s="61"/>
      <c r="NOM85" s="108"/>
      <c r="NON85" s="63"/>
      <c r="NOO85" s="103"/>
      <c r="NOP85" s="197"/>
      <c r="NOQ85" s="197"/>
      <c r="NOR85" s="97"/>
      <c r="NOS85" s="79"/>
      <c r="NOT85" s="79"/>
      <c r="NOU85" s="210"/>
      <c r="NOV85" s="96"/>
      <c r="NOW85" s="194"/>
      <c r="NOX85" s="80"/>
      <c r="NOY85" s="80"/>
      <c r="NOZ85" s="194"/>
      <c r="NPA85" s="62"/>
      <c r="NPB85" s="107"/>
      <c r="NPC85" s="97"/>
      <c r="NPD85" s="97"/>
      <c r="NPE85" s="97"/>
      <c r="NPF85" s="104"/>
      <c r="NPG85" s="97"/>
      <c r="NPH85" s="97"/>
      <c r="NPI85" s="97"/>
      <c r="NPJ85" s="145"/>
      <c r="NPK85" s="61"/>
      <c r="NPL85" s="108"/>
      <c r="NPM85" s="63"/>
      <c r="NPN85" s="103"/>
      <c r="NPO85" s="197"/>
      <c r="NPP85" s="197"/>
      <c r="NPQ85" s="97"/>
      <c r="NPR85" s="79"/>
      <c r="NPS85" s="79"/>
      <c r="NPT85" s="210"/>
      <c r="NPU85" s="96"/>
      <c r="NPV85" s="194"/>
      <c r="NPW85" s="80"/>
      <c r="NPX85" s="80"/>
      <c r="NPY85" s="194"/>
      <c r="NPZ85" s="62"/>
      <c r="NQA85" s="107"/>
      <c r="NQB85" s="97"/>
      <c r="NQC85" s="97"/>
      <c r="NQD85" s="97"/>
      <c r="NQE85" s="104"/>
      <c r="NQF85" s="97"/>
      <c r="NQG85" s="97"/>
      <c r="NQH85" s="97"/>
      <c r="NQI85" s="145"/>
      <c r="NQJ85" s="61"/>
      <c r="NQK85" s="108"/>
      <c r="NQL85" s="63"/>
      <c r="NQM85" s="103"/>
      <c r="NQN85" s="197"/>
      <c r="NQO85" s="197"/>
      <c r="NQP85" s="97"/>
      <c r="NQQ85" s="79"/>
      <c r="NQR85" s="79"/>
      <c r="NQS85" s="210"/>
      <c r="NQT85" s="96"/>
      <c r="NQU85" s="194"/>
      <c r="NQV85" s="80"/>
      <c r="NQW85" s="80"/>
      <c r="NQX85" s="194"/>
      <c r="NQY85" s="62"/>
      <c r="NQZ85" s="107"/>
      <c r="NRA85" s="97"/>
      <c r="NRB85" s="97"/>
      <c r="NRC85" s="97"/>
      <c r="NRD85" s="104"/>
      <c r="NRE85" s="97"/>
      <c r="NRF85" s="97"/>
      <c r="NRG85" s="97"/>
      <c r="NRH85" s="145"/>
      <c r="NRI85" s="61"/>
      <c r="NRJ85" s="108"/>
      <c r="NRK85" s="63"/>
      <c r="NRL85" s="103"/>
      <c r="NRM85" s="197"/>
      <c r="NRN85" s="197"/>
      <c r="NRO85" s="97"/>
      <c r="NRP85" s="79"/>
      <c r="NRQ85" s="79"/>
      <c r="NRR85" s="210"/>
      <c r="NRS85" s="96"/>
      <c r="NRT85" s="194"/>
      <c r="NRU85" s="80"/>
      <c r="NRV85" s="80"/>
      <c r="NRW85" s="194"/>
      <c r="NRX85" s="62"/>
      <c r="NRY85" s="107"/>
      <c r="NRZ85" s="97"/>
      <c r="NSA85" s="97"/>
      <c r="NSB85" s="97"/>
      <c r="NSC85" s="104"/>
      <c r="NSD85" s="97"/>
      <c r="NSE85" s="97"/>
      <c r="NSF85" s="97"/>
      <c r="NSG85" s="145"/>
      <c r="NSH85" s="61"/>
      <c r="NSI85" s="108"/>
      <c r="NSJ85" s="63"/>
      <c r="NSK85" s="103"/>
      <c r="NSL85" s="197"/>
      <c r="NSM85" s="197"/>
      <c r="NSN85" s="97"/>
      <c r="NSO85" s="79"/>
      <c r="NSP85" s="79"/>
      <c r="NSQ85" s="210"/>
      <c r="NSR85" s="96"/>
      <c r="NSS85" s="194"/>
      <c r="NST85" s="80"/>
      <c r="NSU85" s="80"/>
      <c r="NSV85" s="194"/>
      <c r="NSW85" s="62"/>
      <c r="NSX85" s="107"/>
      <c r="NSY85" s="97"/>
      <c r="NSZ85" s="97"/>
      <c r="NTA85" s="97"/>
      <c r="NTB85" s="104"/>
      <c r="NTC85" s="97"/>
      <c r="NTD85" s="97"/>
      <c r="NTE85" s="97"/>
      <c r="NTF85" s="145"/>
      <c r="NTG85" s="61"/>
      <c r="NTH85" s="108"/>
      <c r="NTI85" s="63"/>
      <c r="NTJ85" s="103"/>
      <c r="NTK85" s="197"/>
      <c r="NTL85" s="197"/>
      <c r="NTM85" s="97"/>
      <c r="NTN85" s="79"/>
      <c r="NTO85" s="79"/>
      <c r="NTP85" s="210"/>
      <c r="NTQ85" s="96"/>
      <c r="NTR85" s="194"/>
      <c r="NTS85" s="80"/>
      <c r="NTT85" s="80"/>
      <c r="NTU85" s="194"/>
      <c r="NTV85" s="62"/>
      <c r="NTW85" s="107"/>
      <c r="NTX85" s="97"/>
      <c r="NTY85" s="97"/>
      <c r="NTZ85" s="97"/>
      <c r="NUA85" s="104"/>
      <c r="NUB85" s="97"/>
      <c r="NUC85" s="97"/>
      <c r="NUD85" s="97"/>
      <c r="NUE85" s="145"/>
      <c r="NUF85" s="61"/>
      <c r="NUG85" s="108"/>
      <c r="NUH85" s="63"/>
      <c r="NUI85" s="103"/>
      <c r="NUJ85" s="197"/>
      <c r="NUK85" s="197"/>
      <c r="NUL85" s="97"/>
      <c r="NUM85" s="79"/>
      <c r="NUN85" s="79"/>
      <c r="NUO85" s="210"/>
      <c r="NUP85" s="96"/>
      <c r="NUQ85" s="194"/>
      <c r="NUR85" s="80"/>
      <c r="NUS85" s="80"/>
      <c r="NUT85" s="194"/>
      <c r="NUU85" s="62"/>
      <c r="NUV85" s="107"/>
      <c r="NUW85" s="97"/>
      <c r="NUX85" s="97"/>
      <c r="NUY85" s="97"/>
      <c r="NUZ85" s="104"/>
      <c r="NVA85" s="97"/>
      <c r="NVB85" s="97"/>
      <c r="NVC85" s="97"/>
      <c r="NVD85" s="145"/>
      <c r="NVE85" s="61"/>
      <c r="NVF85" s="108"/>
      <c r="NVG85" s="63"/>
      <c r="NVH85" s="103"/>
      <c r="NVI85" s="197"/>
      <c r="NVJ85" s="197"/>
      <c r="NVK85" s="97"/>
      <c r="NVL85" s="79"/>
      <c r="NVM85" s="79"/>
      <c r="NVN85" s="210"/>
      <c r="NVO85" s="96"/>
      <c r="NVP85" s="194"/>
      <c r="NVQ85" s="80"/>
      <c r="NVR85" s="80"/>
      <c r="NVS85" s="194"/>
      <c r="NVT85" s="62"/>
      <c r="NVU85" s="107"/>
      <c r="NVV85" s="97"/>
      <c r="NVW85" s="97"/>
      <c r="NVX85" s="97"/>
      <c r="NVY85" s="104"/>
      <c r="NVZ85" s="97"/>
      <c r="NWA85" s="97"/>
      <c r="NWB85" s="97"/>
      <c r="NWC85" s="145"/>
      <c r="NWD85" s="61"/>
      <c r="NWE85" s="108"/>
      <c r="NWF85" s="63"/>
      <c r="NWG85" s="103"/>
      <c r="NWH85" s="197"/>
      <c r="NWI85" s="197"/>
      <c r="NWJ85" s="97"/>
      <c r="NWK85" s="79"/>
      <c r="NWL85" s="79"/>
      <c r="NWM85" s="210"/>
      <c r="NWN85" s="96"/>
      <c r="NWO85" s="194"/>
      <c r="NWP85" s="80"/>
      <c r="NWQ85" s="80"/>
      <c r="NWR85" s="194"/>
      <c r="NWS85" s="62"/>
      <c r="NWT85" s="107"/>
      <c r="NWU85" s="97"/>
      <c r="NWV85" s="97"/>
      <c r="NWW85" s="97"/>
      <c r="NWX85" s="104"/>
      <c r="NWY85" s="97"/>
      <c r="NWZ85" s="97"/>
      <c r="NXA85" s="97"/>
      <c r="NXB85" s="145"/>
      <c r="NXC85" s="61"/>
      <c r="NXD85" s="108"/>
      <c r="NXE85" s="63"/>
      <c r="NXF85" s="103"/>
      <c r="NXG85" s="197"/>
      <c r="NXH85" s="197"/>
      <c r="NXI85" s="97"/>
      <c r="NXJ85" s="79"/>
      <c r="NXK85" s="79"/>
      <c r="NXL85" s="210"/>
      <c r="NXM85" s="96"/>
      <c r="NXN85" s="194"/>
      <c r="NXO85" s="80"/>
      <c r="NXP85" s="80"/>
      <c r="NXQ85" s="194"/>
      <c r="NXR85" s="62"/>
      <c r="NXS85" s="107"/>
      <c r="NXT85" s="97"/>
      <c r="NXU85" s="97"/>
      <c r="NXV85" s="97"/>
      <c r="NXW85" s="104"/>
      <c r="NXX85" s="97"/>
      <c r="NXY85" s="97"/>
      <c r="NXZ85" s="97"/>
      <c r="NYA85" s="145"/>
      <c r="NYB85" s="61"/>
      <c r="NYC85" s="108"/>
      <c r="NYD85" s="63"/>
      <c r="NYE85" s="103"/>
      <c r="NYF85" s="197"/>
      <c r="NYG85" s="197"/>
      <c r="NYH85" s="97"/>
      <c r="NYI85" s="79"/>
      <c r="NYJ85" s="79"/>
      <c r="NYK85" s="210"/>
      <c r="NYL85" s="96"/>
      <c r="NYM85" s="194"/>
      <c r="NYN85" s="80"/>
      <c r="NYO85" s="80"/>
      <c r="NYP85" s="194"/>
      <c r="NYQ85" s="62"/>
      <c r="NYR85" s="107"/>
      <c r="NYS85" s="97"/>
      <c r="NYT85" s="97"/>
      <c r="NYU85" s="97"/>
      <c r="NYV85" s="104"/>
      <c r="NYW85" s="97"/>
      <c r="NYX85" s="97"/>
      <c r="NYY85" s="97"/>
      <c r="NYZ85" s="145"/>
      <c r="NZA85" s="61"/>
      <c r="NZB85" s="108"/>
      <c r="NZC85" s="63"/>
      <c r="NZD85" s="103"/>
      <c r="NZE85" s="197"/>
      <c r="NZF85" s="197"/>
      <c r="NZG85" s="97"/>
      <c r="NZH85" s="79"/>
      <c r="NZI85" s="79"/>
      <c r="NZJ85" s="210"/>
      <c r="NZK85" s="96"/>
      <c r="NZL85" s="194"/>
      <c r="NZM85" s="80"/>
      <c r="NZN85" s="80"/>
      <c r="NZO85" s="194"/>
      <c r="NZP85" s="62"/>
      <c r="NZQ85" s="107"/>
      <c r="NZR85" s="97"/>
      <c r="NZS85" s="97"/>
      <c r="NZT85" s="97"/>
      <c r="NZU85" s="104"/>
      <c r="NZV85" s="97"/>
      <c r="NZW85" s="97"/>
      <c r="NZX85" s="97"/>
      <c r="NZY85" s="145"/>
      <c r="NZZ85" s="61"/>
      <c r="OAA85" s="108"/>
      <c r="OAB85" s="63"/>
      <c r="OAC85" s="103"/>
      <c r="OAD85" s="197"/>
      <c r="OAE85" s="197"/>
      <c r="OAF85" s="97"/>
      <c r="OAG85" s="79"/>
      <c r="OAH85" s="79"/>
      <c r="OAI85" s="210"/>
      <c r="OAJ85" s="96"/>
      <c r="OAK85" s="194"/>
      <c r="OAL85" s="80"/>
      <c r="OAM85" s="80"/>
      <c r="OAN85" s="194"/>
      <c r="OAO85" s="62"/>
      <c r="OAP85" s="107"/>
      <c r="OAQ85" s="97"/>
      <c r="OAR85" s="97"/>
      <c r="OAS85" s="97"/>
      <c r="OAT85" s="104"/>
      <c r="OAU85" s="97"/>
      <c r="OAV85" s="97"/>
      <c r="OAW85" s="97"/>
      <c r="OAX85" s="145"/>
      <c r="OAY85" s="61"/>
      <c r="OAZ85" s="108"/>
      <c r="OBA85" s="63"/>
      <c r="OBB85" s="103"/>
      <c r="OBC85" s="197"/>
      <c r="OBD85" s="197"/>
      <c r="OBE85" s="97"/>
      <c r="OBF85" s="79"/>
      <c r="OBG85" s="79"/>
      <c r="OBH85" s="210"/>
      <c r="OBI85" s="96"/>
      <c r="OBJ85" s="194"/>
      <c r="OBK85" s="80"/>
      <c r="OBL85" s="80"/>
      <c r="OBM85" s="194"/>
      <c r="OBN85" s="62"/>
      <c r="OBO85" s="107"/>
      <c r="OBP85" s="97"/>
      <c r="OBQ85" s="97"/>
      <c r="OBR85" s="97"/>
      <c r="OBS85" s="104"/>
      <c r="OBT85" s="97"/>
      <c r="OBU85" s="97"/>
      <c r="OBV85" s="97"/>
      <c r="OBW85" s="145"/>
      <c r="OBX85" s="61"/>
      <c r="OBY85" s="108"/>
      <c r="OBZ85" s="63"/>
      <c r="OCA85" s="103"/>
      <c r="OCB85" s="197"/>
      <c r="OCC85" s="197"/>
      <c r="OCD85" s="97"/>
      <c r="OCE85" s="79"/>
      <c r="OCF85" s="79"/>
      <c r="OCG85" s="210"/>
      <c r="OCH85" s="96"/>
      <c r="OCI85" s="194"/>
      <c r="OCJ85" s="80"/>
      <c r="OCK85" s="80"/>
      <c r="OCL85" s="194"/>
      <c r="OCM85" s="62"/>
      <c r="OCN85" s="107"/>
      <c r="OCO85" s="97"/>
      <c r="OCP85" s="97"/>
      <c r="OCQ85" s="97"/>
      <c r="OCR85" s="104"/>
      <c r="OCS85" s="97"/>
      <c r="OCT85" s="97"/>
      <c r="OCU85" s="97"/>
      <c r="OCV85" s="145"/>
      <c r="OCW85" s="61"/>
      <c r="OCX85" s="108"/>
      <c r="OCY85" s="63"/>
      <c r="OCZ85" s="103"/>
      <c r="ODA85" s="197"/>
      <c r="ODB85" s="197"/>
      <c r="ODC85" s="97"/>
      <c r="ODD85" s="79"/>
      <c r="ODE85" s="79"/>
      <c r="ODF85" s="210"/>
      <c r="ODG85" s="96"/>
      <c r="ODH85" s="194"/>
      <c r="ODI85" s="80"/>
      <c r="ODJ85" s="80"/>
      <c r="ODK85" s="194"/>
      <c r="ODL85" s="62"/>
      <c r="ODM85" s="107"/>
      <c r="ODN85" s="97"/>
      <c r="ODO85" s="97"/>
      <c r="ODP85" s="97"/>
      <c r="ODQ85" s="104"/>
      <c r="ODR85" s="97"/>
      <c r="ODS85" s="97"/>
      <c r="ODT85" s="97"/>
      <c r="ODU85" s="145"/>
      <c r="ODV85" s="61"/>
      <c r="ODW85" s="108"/>
      <c r="ODX85" s="63"/>
      <c r="ODY85" s="103"/>
      <c r="ODZ85" s="197"/>
      <c r="OEA85" s="197"/>
      <c r="OEB85" s="97"/>
      <c r="OEC85" s="79"/>
      <c r="OED85" s="79"/>
      <c r="OEE85" s="210"/>
      <c r="OEF85" s="96"/>
      <c r="OEG85" s="194"/>
      <c r="OEH85" s="80"/>
      <c r="OEI85" s="80"/>
      <c r="OEJ85" s="194"/>
      <c r="OEK85" s="62"/>
      <c r="OEL85" s="107"/>
      <c r="OEM85" s="97"/>
      <c r="OEN85" s="97"/>
      <c r="OEO85" s="97"/>
      <c r="OEP85" s="104"/>
      <c r="OEQ85" s="97"/>
      <c r="OER85" s="97"/>
      <c r="OES85" s="97"/>
      <c r="OET85" s="145"/>
      <c r="OEU85" s="61"/>
      <c r="OEV85" s="108"/>
      <c r="OEW85" s="63"/>
      <c r="OEX85" s="103"/>
      <c r="OEY85" s="197"/>
      <c r="OEZ85" s="197"/>
      <c r="OFA85" s="97"/>
      <c r="OFB85" s="79"/>
      <c r="OFC85" s="79"/>
      <c r="OFD85" s="210"/>
      <c r="OFE85" s="96"/>
      <c r="OFF85" s="194"/>
      <c r="OFG85" s="80"/>
      <c r="OFH85" s="80"/>
      <c r="OFI85" s="194"/>
      <c r="OFJ85" s="62"/>
      <c r="OFK85" s="107"/>
      <c r="OFL85" s="97"/>
      <c r="OFM85" s="97"/>
      <c r="OFN85" s="97"/>
      <c r="OFO85" s="104"/>
      <c r="OFP85" s="97"/>
      <c r="OFQ85" s="97"/>
      <c r="OFR85" s="97"/>
      <c r="OFS85" s="145"/>
      <c r="OFT85" s="61"/>
      <c r="OFU85" s="108"/>
      <c r="OFV85" s="63"/>
      <c r="OFW85" s="103"/>
      <c r="OFX85" s="197"/>
      <c r="OFY85" s="197"/>
      <c r="OFZ85" s="97"/>
      <c r="OGA85" s="79"/>
      <c r="OGB85" s="79"/>
      <c r="OGC85" s="210"/>
      <c r="OGD85" s="96"/>
      <c r="OGE85" s="194"/>
      <c r="OGF85" s="80"/>
      <c r="OGG85" s="80"/>
      <c r="OGH85" s="194"/>
      <c r="OGI85" s="62"/>
      <c r="OGJ85" s="107"/>
      <c r="OGK85" s="97"/>
      <c r="OGL85" s="97"/>
      <c r="OGM85" s="97"/>
      <c r="OGN85" s="104"/>
      <c r="OGO85" s="97"/>
      <c r="OGP85" s="97"/>
      <c r="OGQ85" s="97"/>
      <c r="OGR85" s="145"/>
      <c r="OGS85" s="61"/>
      <c r="OGT85" s="108"/>
      <c r="OGU85" s="63"/>
      <c r="OGV85" s="103"/>
      <c r="OGW85" s="197"/>
      <c r="OGX85" s="197"/>
      <c r="OGY85" s="97"/>
      <c r="OGZ85" s="79"/>
      <c r="OHA85" s="79"/>
      <c r="OHB85" s="210"/>
      <c r="OHC85" s="96"/>
      <c r="OHD85" s="194"/>
      <c r="OHE85" s="80"/>
      <c r="OHF85" s="80"/>
      <c r="OHG85" s="194"/>
      <c r="OHH85" s="62"/>
      <c r="OHI85" s="107"/>
      <c r="OHJ85" s="97"/>
      <c r="OHK85" s="97"/>
      <c r="OHL85" s="97"/>
      <c r="OHM85" s="104"/>
      <c r="OHN85" s="97"/>
      <c r="OHO85" s="97"/>
      <c r="OHP85" s="97"/>
      <c r="OHQ85" s="145"/>
      <c r="OHR85" s="61"/>
      <c r="OHS85" s="108"/>
      <c r="OHT85" s="63"/>
      <c r="OHU85" s="103"/>
      <c r="OHV85" s="197"/>
      <c r="OHW85" s="197"/>
      <c r="OHX85" s="97"/>
      <c r="OHY85" s="79"/>
      <c r="OHZ85" s="79"/>
      <c r="OIA85" s="210"/>
      <c r="OIB85" s="96"/>
      <c r="OIC85" s="194"/>
      <c r="OID85" s="80"/>
      <c r="OIE85" s="80"/>
      <c r="OIF85" s="194"/>
      <c r="OIG85" s="62"/>
      <c r="OIH85" s="107"/>
      <c r="OII85" s="97"/>
      <c r="OIJ85" s="97"/>
      <c r="OIK85" s="97"/>
      <c r="OIL85" s="104"/>
      <c r="OIM85" s="97"/>
      <c r="OIN85" s="97"/>
      <c r="OIO85" s="97"/>
      <c r="OIP85" s="145"/>
      <c r="OIQ85" s="61"/>
      <c r="OIR85" s="108"/>
      <c r="OIS85" s="63"/>
      <c r="OIT85" s="103"/>
      <c r="OIU85" s="197"/>
      <c r="OIV85" s="197"/>
      <c r="OIW85" s="97"/>
      <c r="OIX85" s="79"/>
      <c r="OIY85" s="79"/>
      <c r="OIZ85" s="210"/>
      <c r="OJA85" s="96"/>
      <c r="OJB85" s="194"/>
      <c r="OJC85" s="80"/>
      <c r="OJD85" s="80"/>
      <c r="OJE85" s="194"/>
      <c r="OJF85" s="62"/>
      <c r="OJG85" s="107"/>
      <c r="OJH85" s="97"/>
      <c r="OJI85" s="97"/>
      <c r="OJJ85" s="97"/>
      <c r="OJK85" s="104"/>
      <c r="OJL85" s="97"/>
      <c r="OJM85" s="97"/>
      <c r="OJN85" s="97"/>
      <c r="OJO85" s="145"/>
      <c r="OJP85" s="61"/>
      <c r="OJQ85" s="108"/>
      <c r="OJR85" s="63"/>
      <c r="OJS85" s="103"/>
      <c r="OJT85" s="197"/>
      <c r="OJU85" s="197"/>
      <c r="OJV85" s="97"/>
      <c r="OJW85" s="79"/>
      <c r="OJX85" s="79"/>
      <c r="OJY85" s="210"/>
      <c r="OJZ85" s="96"/>
      <c r="OKA85" s="194"/>
      <c r="OKB85" s="80"/>
      <c r="OKC85" s="80"/>
      <c r="OKD85" s="194"/>
      <c r="OKE85" s="62"/>
      <c r="OKF85" s="107"/>
      <c r="OKG85" s="97"/>
      <c r="OKH85" s="97"/>
      <c r="OKI85" s="97"/>
      <c r="OKJ85" s="104"/>
      <c r="OKK85" s="97"/>
      <c r="OKL85" s="97"/>
      <c r="OKM85" s="97"/>
      <c r="OKN85" s="145"/>
      <c r="OKO85" s="61"/>
      <c r="OKP85" s="108"/>
      <c r="OKQ85" s="63"/>
      <c r="OKR85" s="103"/>
      <c r="OKS85" s="197"/>
      <c r="OKT85" s="197"/>
      <c r="OKU85" s="97"/>
      <c r="OKV85" s="79"/>
      <c r="OKW85" s="79"/>
      <c r="OKX85" s="210"/>
      <c r="OKY85" s="96"/>
      <c r="OKZ85" s="194"/>
      <c r="OLA85" s="80"/>
      <c r="OLB85" s="80"/>
      <c r="OLC85" s="194"/>
      <c r="OLD85" s="62"/>
      <c r="OLE85" s="107"/>
      <c r="OLF85" s="97"/>
      <c r="OLG85" s="97"/>
      <c r="OLH85" s="97"/>
      <c r="OLI85" s="104"/>
      <c r="OLJ85" s="97"/>
      <c r="OLK85" s="97"/>
      <c r="OLL85" s="97"/>
      <c r="OLM85" s="145"/>
      <c r="OLN85" s="61"/>
      <c r="OLO85" s="108"/>
      <c r="OLP85" s="63"/>
      <c r="OLQ85" s="103"/>
      <c r="OLR85" s="197"/>
      <c r="OLS85" s="197"/>
      <c r="OLT85" s="97"/>
      <c r="OLU85" s="79"/>
      <c r="OLV85" s="79"/>
      <c r="OLW85" s="210"/>
      <c r="OLX85" s="96"/>
      <c r="OLY85" s="194"/>
      <c r="OLZ85" s="80"/>
      <c r="OMA85" s="80"/>
      <c r="OMB85" s="194"/>
      <c r="OMC85" s="62"/>
      <c r="OMD85" s="107"/>
      <c r="OME85" s="97"/>
      <c r="OMF85" s="97"/>
      <c r="OMG85" s="97"/>
      <c r="OMH85" s="104"/>
      <c r="OMI85" s="97"/>
      <c r="OMJ85" s="97"/>
      <c r="OMK85" s="97"/>
      <c r="OML85" s="145"/>
      <c r="OMM85" s="61"/>
      <c r="OMN85" s="108"/>
      <c r="OMO85" s="63"/>
      <c r="OMP85" s="103"/>
      <c r="OMQ85" s="197"/>
      <c r="OMR85" s="197"/>
      <c r="OMS85" s="97"/>
      <c r="OMT85" s="79"/>
      <c r="OMU85" s="79"/>
      <c r="OMV85" s="210"/>
      <c r="OMW85" s="96"/>
      <c r="OMX85" s="194"/>
      <c r="OMY85" s="80"/>
      <c r="OMZ85" s="80"/>
      <c r="ONA85" s="194"/>
      <c r="ONB85" s="62"/>
      <c r="ONC85" s="107"/>
      <c r="OND85" s="97"/>
      <c r="ONE85" s="97"/>
      <c r="ONF85" s="97"/>
      <c r="ONG85" s="104"/>
      <c r="ONH85" s="97"/>
      <c r="ONI85" s="97"/>
      <c r="ONJ85" s="97"/>
      <c r="ONK85" s="145"/>
      <c r="ONL85" s="61"/>
      <c r="ONM85" s="108"/>
      <c r="ONN85" s="63"/>
      <c r="ONO85" s="103"/>
      <c r="ONP85" s="197"/>
      <c r="ONQ85" s="197"/>
      <c r="ONR85" s="97"/>
      <c r="ONS85" s="79"/>
      <c r="ONT85" s="79"/>
      <c r="ONU85" s="210"/>
      <c r="ONV85" s="96"/>
      <c r="ONW85" s="194"/>
      <c r="ONX85" s="80"/>
      <c r="ONY85" s="80"/>
      <c r="ONZ85" s="194"/>
      <c r="OOA85" s="62"/>
      <c r="OOB85" s="107"/>
      <c r="OOC85" s="97"/>
      <c r="OOD85" s="97"/>
      <c r="OOE85" s="97"/>
      <c r="OOF85" s="104"/>
      <c r="OOG85" s="97"/>
      <c r="OOH85" s="97"/>
      <c r="OOI85" s="97"/>
      <c r="OOJ85" s="145"/>
      <c r="OOK85" s="61"/>
      <c r="OOL85" s="108"/>
      <c r="OOM85" s="63"/>
      <c r="OON85" s="103"/>
      <c r="OOO85" s="197"/>
      <c r="OOP85" s="197"/>
      <c r="OOQ85" s="97"/>
      <c r="OOR85" s="79"/>
      <c r="OOS85" s="79"/>
      <c r="OOT85" s="210"/>
      <c r="OOU85" s="96"/>
      <c r="OOV85" s="194"/>
      <c r="OOW85" s="80"/>
      <c r="OOX85" s="80"/>
      <c r="OOY85" s="194"/>
      <c r="OOZ85" s="62"/>
      <c r="OPA85" s="107"/>
      <c r="OPB85" s="97"/>
      <c r="OPC85" s="97"/>
      <c r="OPD85" s="97"/>
      <c r="OPE85" s="104"/>
      <c r="OPF85" s="97"/>
      <c r="OPG85" s="97"/>
      <c r="OPH85" s="97"/>
      <c r="OPI85" s="145"/>
      <c r="OPJ85" s="61"/>
      <c r="OPK85" s="108"/>
      <c r="OPL85" s="63"/>
      <c r="OPM85" s="103"/>
      <c r="OPN85" s="197"/>
      <c r="OPO85" s="197"/>
      <c r="OPP85" s="97"/>
      <c r="OPQ85" s="79"/>
      <c r="OPR85" s="79"/>
      <c r="OPS85" s="210"/>
      <c r="OPT85" s="96"/>
      <c r="OPU85" s="194"/>
      <c r="OPV85" s="80"/>
      <c r="OPW85" s="80"/>
      <c r="OPX85" s="194"/>
      <c r="OPY85" s="62"/>
      <c r="OPZ85" s="107"/>
      <c r="OQA85" s="97"/>
      <c r="OQB85" s="97"/>
      <c r="OQC85" s="97"/>
      <c r="OQD85" s="104"/>
      <c r="OQE85" s="97"/>
      <c r="OQF85" s="97"/>
      <c r="OQG85" s="97"/>
      <c r="OQH85" s="145"/>
      <c r="OQI85" s="61"/>
      <c r="OQJ85" s="108"/>
      <c r="OQK85" s="63"/>
      <c r="OQL85" s="103"/>
      <c r="OQM85" s="197"/>
      <c r="OQN85" s="197"/>
      <c r="OQO85" s="97"/>
      <c r="OQP85" s="79"/>
      <c r="OQQ85" s="79"/>
      <c r="OQR85" s="210"/>
      <c r="OQS85" s="96"/>
      <c r="OQT85" s="194"/>
      <c r="OQU85" s="80"/>
      <c r="OQV85" s="80"/>
      <c r="OQW85" s="194"/>
      <c r="OQX85" s="62"/>
      <c r="OQY85" s="107"/>
      <c r="OQZ85" s="97"/>
      <c r="ORA85" s="97"/>
      <c r="ORB85" s="97"/>
      <c r="ORC85" s="104"/>
      <c r="ORD85" s="97"/>
      <c r="ORE85" s="97"/>
      <c r="ORF85" s="97"/>
      <c r="ORG85" s="145"/>
      <c r="ORH85" s="61"/>
      <c r="ORI85" s="108"/>
      <c r="ORJ85" s="63"/>
      <c r="ORK85" s="103"/>
      <c r="ORL85" s="197"/>
      <c r="ORM85" s="197"/>
      <c r="ORN85" s="97"/>
      <c r="ORO85" s="79"/>
      <c r="ORP85" s="79"/>
      <c r="ORQ85" s="210"/>
      <c r="ORR85" s="96"/>
      <c r="ORS85" s="194"/>
      <c r="ORT85" s="80"/>
      <c r="ORU85" s="80"/>
      <c r="ORV85" s="194"/>
      <c r="ORW85" s="62"/>
      <c r="ORX85" s="107"/>
      <c r="ORY85" s="97"/>
      <c r="ORZ85" s="97"/>
      <c r="OSA85" s="97"/>
      <c r="OSB85" s="104"/>
      <c r="OSC85" s="97"/>
      <c r="OSD85" s="97"/>
      <c r="OSE85" s="97"/>
      <c r="OSF85" s="145"/>
      <c r="OSG85" s="61"/>
      <c r="OSH85" s="108"/>
      <c r="OSI85" s="63"/>
      <c r="OSJ85" s="103"/>
      <c r="OSK85" s="197"/>
      <c r="OSL85" s="197"/>
      <c r="OSM85" s="97"/>
      <c r="OSN85" s="79"/>
      <c r="OSO85" s="79"/>
      <c r="OSP85" s="210"/>
      <c r="OSQ85" s="96"/>
      <c r="OSR85" s="194"/>
      <c r="OSS85" s="80"/>
      <c r="OST85" s="80"/>
      <c r="OSU85" s="194"/>
      <c r="OSV85" s="62"/>
      <c r="OSW85" s="107"/>
      <c r="OSX85" s="97"/>
      <c r="OSY85" s="97"/>
      <c r="OSZ85" s="97"/>
      <c r="OTA85" s="104"/>
      <c r="OTB85" s="97"/>
      <c r="OTC85" s="97"/>
      <c r="OTD85" s="97"/>
      <c r="OTE85" s="145"/>
      <c r="OTF85" s="61"/>
      <c r="OTG85" s="108"/>
      <c r="OTH85" s="63"/>
      <c r="OTI85" s="103"/>
      <c r="OTJ85" s="197"/>
      <c r="OTK85" s="197"/>
      <c r="OTL85" s="97"/>
      <c r="OTM85" s="79"/>
      <c r="OTN85" s="79"/>
      <c r="OTO85" s="210"/>
      <c r="OTP85" s="96"/>
      <c r="OTQ85" s="194"/>
      <c r="OTR85" s="80"/>
      <c r="OTS85" s="80"/>
      <c r="OTT85" s="194"/>
      <c r="OTU85" s="62"/>
      <c r="OTV85" s="107"/>
      <c r="OTW85" s="97"/>
      <c r="OTX85" s="97"/>
      <c r="OTY85" s="97"/>
      <c r="OTZ85" s="104"/>
      <c r="OUA85" s="97"/>
      <c r="OUB85" s="97"/>
      <c r="OUC85" s="97"/>
      <c r="OUD85" s="145"/>
      <c r="OUE85" s="61"/>
      <c r="OUF85" s="108"/>
      <c r="OUG85" s="63"/>
      <c r="OUH85" s="103"/>
      <c r="OUI85" s="197"/>
      <c r="OUJ85" s="197"/>
      <c r="OUK85" s="97"/>
      <c r="OUL85" s="79"/>
      <c r="OUM85" s="79"/>
      <c r="OUN85" s="210"/>
      <c r="OUO85" s="96"/>
      <c r="OUP85" s="194"/>
      <c r="OUQ85" s="80"/>
      <c r="OUR85" s="80"/>
      <c r="OUS85" s="194"/>
      <c r="OUT85" s="62"/>
      <c r="OUU85" s="107"/>
      <c r="OUV85" s="97"/>
      <c r="OUW85" s="97"/>
      <c r="OUX85" s="97"/>
      <c r="OUY85" s="104"/>
      <c r="OUZ85" s="97"/>
      <c r="OVA85" s="97"/>
      <c r="OVB85" s="97"/>
      <c r="OVC85" s="145"/>
      <c r="OVD85" s="61"/>
      <c r="OVE85" s="108"/>
      <c r="OVF85" s="63"/>
      <c r="OVG85" s="103"/>
      <c r="OVH85" s="197"/>
      <c r="OVI85" s="197"/>
      <c r="OVJ85" s="97"/>
      <c r="OVK85" s="79"/>
      <c r="OVL85" s="79"/>
      <c r="OVM85" s="210"/>
      <c r="OVN85" s="96"/>
      <c r="OVO85" s="194"/>
      <c r="OVP85" s="80"/>
      <c r="OVQ85" s="80"/>
      <c r="OVR85" s="194"/>
      <c r="OVS85" s="62"/>
      <c r="OVT85" s="107"/>
      <c r="OVU85" s="97"/>
      <c r="OVV85" s="97"/>
      <c r="OVW85" s="97"/>
      <c r="OVX85" s="104"/>
      <c r="OVY85" s="97"/>
      <c r="OVZ85" s="97"/>
      <c r="OWA85" s="97"/>
      <c r="OWB85" s="145"/>
      <c r="OWC85" s="61"/>
      <c r="OWD85" s="108"/>
      <c r="OWE85" s="63"/>
      <c r="OWF85" s="103"/>
      <c r="OWG85" s="197"/>
      <c r="OWH85" s="197"/>
      <c r="OWI85" s="97"/>
      <c r="OWJ85" s="79"/>
      <c r="OWK85" s="79"/>
      <c r="OWL85" s="210"/>
      <c r="OWM85" s="96"/>
      <c r="OWN85" s="194"/>
      <c r="OWO85" s="80"/>
      <c r="OWP85" s="80"/>
      <c r="OWQ85" s="194"/>
      <c r="OWR85" s="62"/>
      <c r="OWS85" s="107"/>
      <c r="OWT85" s="97"/>
      <c r="OWU85" s="97"/>
      <c r="OWV85" s="97"/>
      <c r="OWW85" s="104"/>
      <c r="OWX85" s="97"/>
      <c r="OWY85" s="97"/>
      <c r="OWZ85" s="97"/>
      <c r="OXA85" s="145"/>
      <c r="OXB85" s="61"/>
      <c r="OXC85" s="108"/>
      <c r="OXD85" s="63"/>
      <c r="OXE85" s="103"/>
      <c r="OXF85" s="197"/>
      <c r="OXG85" s="197"/>
      <c r="OXH85" s="97"/>
      <c r="OXI85" s="79"/>
      <c r="OXJ85" s="79"/>
      <c r="OXK85" s="210"/>
      <c r="OXL85" s="96"/>
      <c r="OXM85" s="194"/>
      <c r="OXN85" s="80"/>
      <c r="OXO85" s="80"/>
      <c r="OXP85" s="194"/>
      <c r="OXQ85" s="62"/>
      <c r="OXR85" s="107"/>
      <c r="OXS85" s="97"/>
      <c r="OXT85" s="97"/>
      <c r="OXU85" s="97"/>
      <c r="OXV85" s="104"/>
      <c r="OXW85" s="97"/>
      <c r="OXX85" s="97"/>
      <c r="OXY85" s="97"/>
      <c r="OXZ85" s="145"/>
      <c r="OYA85" s="61"/>
      <c r="OYB85" s="108"/>
      <c r="OYC85" s="63"/>
      <c r="OYD85" s="103"/>
      <c r="OYE85" s="197"/>
      <c r="OYF85" s="197"/>
      <c r="OYG85" s="97"/>
      <c r="OYH85" s="79"/>
      <c r="OYI85" s="79"/>
      <c r="OYJ85" s="210"/>
      <c r="OYK85" s="96"/>
      <c r="OYL85" s="194"/>
      <c r="OYM85" s="80"/>
      <c r="OYN85" s="80"/>
      <c r="OYO85" s="194"/>
      <c r="OYP85" s="62"/>
      <c r="OYQ85" s="107"/>
      <c r="OYR85" s="97"/>
      <c r="OYS85" s="97"/>
      <c r="OYT85" s="97"/>
      <c r="OYU85" s="104"/>
      <c r="OYV85" s="97"/>
      <c r="OYW85" s="97"/>
      <c r="OYX85" s="97"/>
      <c r="OYY85" s="145"/>
      <c r="OYZ85" s="61"/>
      <c r="OZA85" s="108"/>
      <c r="OZB85" s="63"/>
      <c r="OZC85" s="103"/>
      <c r="OZD85" s="197"/>
      <c r="OZE85" s="197"/>
      <c r="OZF85" s="97"/>
      <c r="OZG85" s="79"/>
      <c r="OZH85" s="79"/>
      <c r="OZI85" s="210"/>
      <c r="OZJ85" s="96"/>
      <c r="OZK85" s="194"/>
      <c r="OZL85" s="80"/>
      <c r="OZM85" s="80"/>
      <c r="OZN85" s="194"/>
      <c r="OZO85" s="62"/>
      <c r="OZP85" s="107"/>
      <c r="OZQ85" s="97"/>
      <c r="OZR85" s="97"/>
      <c r="OZS85" s="97"/>
      <c r="OZT85" s="104"/>
      <c r="OZU85" s="97"/>
      <c r="OZV85" s="97"/>
      <c r="OZW85" s="97"/>
      <c r="OZX85" s="145"/>
      <c r="OZY85" s="61"/>
      <c r="OZZ85" s="108"/>
      <c r="PAA85" s="63"/>
      <c r="PAB85" s="103"/>
      <c r="PAC85" s="197"/>
      <c r="PAD85" s="197"/>
      <c r="PAE85" s="97"/>
      <c r="PAF85" s="79"/>
      <c r="PAG85" s="79"/>
      <c r="PAH85" s="210"/>
      <c r="PAI85" s="96"/>
      <c r="PAJ85" s="194"/>
      <c r="PAK85" s="80"/>
      <c r="PAL85" s="80"/>
      <c r="PAM85" s="194"/>
      <c r="PAN85" s="62"/>
      <c r="PAO85" s="107"/>
      <c r="PAP85" s="97"/>
      <c r="PAQ85" s="97"/>
      <c r="PAR85" s="97"/>
      <c r="PAS85" s="104"/>
      <c r="PAT85" s="97"/>
      <c r="PAU85" s="97"/>
      <c r="PAV85" s="97"/>
      <c r="PAW85" s="145"/>
      <c r="PAX85" s="61"/>
      <c r="PAY85" s="108"/>
      <c r="PAZ85" s="63"/>
      <c r="PBA85" s="103"/>
      <c r="PBB85" s="197"/>
      <c r="PBC85" s="197"/>
      <c r="PBD85" s="97"/>
      <c r="PBE85" s="79"/>
      <c r="PBF85" s="79"/>
      <c r="PBG85" s="210"/>
      <c r="PBH85" s="96"/>
      <c r="PBI85" s="194"/>
      <c r="PBJ85" s="80"/>
      <c r="PBK85" s="80"/>
      <c r="PBL85" s="194"/>
      <c r="PBM85" s="62"/>
      <c r="PBN85" s="107"/>
      <c r="PBO85" s="97"/>
      <c r="PBP85" s="97"/>
      <c r="PBQ85" s="97"/>
      <c r="PBR85" s="104"/>
      <c r="PBS85" s="97"/>
      <c r="PBT85" s="97"/>
      <c r="PBU85" s="97"/>
      <c r="PBV85" s="145"/>
      <c r="PBW85" s="61"/>
      <c r="PBX85" s="108"/>
      <c r="PBY85" s="63"/>
      <c r="PBZ85" s="103"/>
      <c r="PCA85" s="197"/>
      <c r="PCB85" s="197"/>
      <c r="PCC85" s="97"/>
      <c r="PCD85" s="79"/>
      <c r="PCE85" s="79"/>
      <c r="PCF85" s="210"/>
      <c r="PCG85" s="96"/>
      <c r="PCH85" s="194"/>
      <c r="PCI85" s="80"/>
      <c r="PCJ85" s="80"/>
      <c r="PCK85" s="194"/>
      <c r="PCL85" s="62"/>
      <c r="PCM85" s="107"/>
      <c r="PCN85" s="97"/>
      <c r="PCO85" s="97"/>
      <c r="PCP85" s="97"/>
      <c r="PCQ85" s="104"/>
      <c r="PCR85" s="97"/>
      <c r="PCS85" s="97"/>
      <c r="PCT85" s="97"/>
      <c r="PCU85" s="145"/>
      <c r="PCV85" s="61"/>
      <c r="PCW85" s="108"/>
      <c r="PCX85" s="63"/>
      <c r="PCY85" s="103"/>
      <c r="PCZ85" s="197"/>
      <c r="PDA85" s="197"/>
      <c r="PDB85" s="97"/>
      <c r="PDC85" s="79"/>
      <c r="PDD85" s="79"/>
      <c r="PDE85" s="210"/>
      <c r="PDF85" s="96"/>
      <c r="PDG85" s="194"/>
      <c r="PDH85" s="80"/>
      <c r="PDI85" s="80"/>
      <c r="PDJ85" s="194"/>
      <c r="PDK85" s="62"/>
      <c r="PDL85" s="107"/>
      <c r="PDM85" s="97"/>
      <c r="PDN85" s="97"/>
      <c r="PDO85" s="97"/>
      <c r="PDP85" s="104"/>
      <c r="PDQ85" s="97"/>
      <c r="PDR85" s="97"/>
      <c r="PDS85" s="97"/>
      <c r="PDT85" s="145"/>
      <c r="PDU85" s="61"/>
      <c r="PDV85" s="108"/>
      <c r="PDW85" s="63"/>
      <c r="PDX85" s="103"/>
      <c r="PDY85" s="197"/>
      <c r="PDZ85" s="197"/>
      <c r="PEA85" s="97"/>
      <c r="PEB85" s="79"/>
      <c r="PEC85" s="79"/>
      <c r="PED85" s="210"/>
      <c r="PEE85" s="96"/>
      <c r="PEF85" s="194"/>
      <c r="PEG85" s="80"/>
      <c r="PEH85" s="80"/>
      <c r="PEI85" s="194"/>
      <c r="PEJ85" s="62"/>
      <c r="PEK85" s="107"/>
      <c r="PEL85" s="97"/>
      <c r="PEM85" s="97"/>
      <c r="PEN85" s="97"/>
      <c r="PEO85" s="104"/>
      <c r="PEP85" s="97"/>
      <c r="PEQ85" s="97"/>
      <c r="PER85" s="97"/>
      <c r="PES85" s="145"/>
      <c r="PET85" s="61"/>
      <c r="PEU85" s="108"/>
      <c r="PEV85" s="63"/>
      <c r="PEW85" s="103"/>
      <c r="PEX85" s="197"/>
      <c r="PEY85" s="197"/>
      <c r="PEZ85" s="97"/>
      <c r="PFA85" s="79"/>
      <c r="PFB85" s="79"/>
      <c r="PFC85" s="210"/>
      <c r="PFD85" s="96"/>
      <c r="PFE85" s="194"/>
      <c r="PFF85" s="80"/>
      <c r="PFG85" s="80"/>
      <c r="PFH85" s="194"/>
      <c r="PFI85" s="62"/>
      <c r="PFJ85" s="107"/>
      <c r="PFK85" s="97"/>
      <c r="PFL85" s="97"/>
      <c r="PFM85" s="97"/>
      <c r="PFN85" s="104"/>
      <c r="PFO85" s="97"/>
      <c r="PFP85" s="97"/>
      <c r="PFQ85" s="97"/>
      <c r="PFR85" s="145"/>
      <c r="PFS85" s="61"/>
      <c r="PFT85" s="108"/>
      <c r="PFU85" s="63"/>
      <c r="PFV85" s="103"/>
      <c r="PFW85" s="197"/>
      <c r="PFX85" s="197"/>
      <c r="PFY85" s="97"/>
      <c r="PFZ85" s="79"/>
      <c r="PGA85" s="79"/>
      <c r="PGB85" s="210"/>
      <c r="PGC85" s="96"/>
      <c r="PGD85" s="194"/>
      <c r="PGE85" s="80"/>
      <c r="PGF85" s="80"/>
      <c r="PGG85" s="194"/>
      <c r="PGH85" s="62"/>
      <c r="PGI85" s="107"/>
      <c r="PGJ85" s="97"/>
      <c r="PGK85" s="97"/>
      <c r="PGL85" s="97"/>
      <c r="PGM85" s="104"/>
      <c r="PGN85" s="97"/>
      <c r="PGO85" s="97"/>
      <c r="PGP85" s="97"/>
      <c r="PGQ85" s="145"/>
      <c r="PGR85" s="61"/>
      <c r="PGS85" s="108"/>
      <c r="PGT85" s="63"/>
      <c r="PGU85" s="103"/>
      <c r="PGV85" s="197"/>
      <c r="PGW85" s="197"/>
      <c r="PGX85" s="97"/>
      <c r="PGY85" s="79"/>
      <c r="PGZ85" s="79"/>
      <c r="PHA85" s="210"/>
      <c r="PHB85" s="96"/>
      <c r="PHC85" s="194"/>
      <c r="PHD85" s="80"/>
      <c r="PHE85" s="80"/>
      <c r="PHF85" s="194"/>
      <c r="PHG85" s="62"/>
      <c r="PHH85" s="107"/>
      <c r="PHI85" s="97"/>
      <c r="PHJ85" s="97"/>
      <c r="PHK85" s="97"/>
      <c r="PHL85" s="104"/>
      <c r="PHM85" s="97"/>
      <c r="PHN85" s="97"/>
      <c r="PHO85" s="97"/>
      <c r="PHP85" s="145"/>
      <c r="PHQ85" s="61"/>
      <c r="PHR85" s="108"/>
      <c r="PHS85" s="63"/>
      <c r="PHT85" s="103"/>
      <c r="PHU85" s="197"/>
      <c r="PHV85" s="197"/>
      <c r="PHW85" s="97"/>
      <c r="PHX85" s="79"/>
      <c r="PHY85" s="79"/>
      <c r="PHZ85" s="210"/>
      <c r="PIA85" s="96"/>
      <c r="PIB85" s="194"/>
      <c r="PIC85" s="80"/>
      <c r="PID85" s="80"/>
      <c r="PIE85" s="194"/>
      <c r="PIF85" s="62"/>
      <c r="PIG85" s="107"/>
      <c r="PIH85" s="97"/>
      <c r="PII85" s="97"/>
      <c r="PIJ85" s="97"/>
      <c r="PIK85" s="104"/>
      <c r="PIL85" s="97"/>
      <c r="PIM85" s="97"/>
      <c r="PIN85" s="97"/>
      <c r="PIO85" s="145"/>
      <c r="PIP85" s="61"/>
      <c r="PIQ85" s="108"/>
      <c r="PIR85" s="63"/>
      <c r="PIS85" s="103"/>
      <c r="PIT85" s="197"/>
      <c r="PIU85" s="197"/>
      <c r="PIV85" s="97"/>
      <c r="PIW85" s="79"/>
      <c r="PIX85" s="79"/>
      <c r="PIY85" s="210"/>
      <c r="PIZ85" s="96"/>
      <c r="PJA85" s="194"/>
      <c r="PJB85" s="80"/>
      <c r="PJC85" s="80"/>
      <c r="PJD85" s="194"/>
      <c r="PJE85" s="62"/>
      <c r="PJF85" s="107"/>
      <c r="PJG85" s="97"/>
      <c r="PJH85" s="97"/>
      <c r="PJI85" s="97"/>
      <c r="PJJ85" s="104"/>
      <c r="PJK85" s="97"/>
      <c r="PJL85" s="97"/>
      <c r="PJM85" s="97"/>
      <c r="PJN85" s="145"/>
      <c r="PJO85" s="61"/>
      <c r="PJP85" s="108"/>
      <c r="PJQ85" s="63"/>
      <c r="PJR85" s="103"/>
      <c r="PJS85" s="197"/>
      <c r="PJT85" s="197"/>
      <c r="PJU85" s="97"/>
      <c r="PJV85" s="79"/>
      <c r="PJW85" s="79"/>
      <c r="PJX85" s="210"/>
      <c r="PJY85" s="96"/>
      <c r="PJZ85" s="194"/>
      <c r="PKA85" s="80"/>
      <c r="PKB85" s="80"/>
      <c r="PKC85" s="194"/>
      <c r="PKD85" s="62"/>
      <c r="PKE85" s="107"/>
      <c r="PKF85" s="97"/>
      <c r="PKG85" s="97"/>
      <c r="PKH85" s="97"/>
      <c r="PKI85" s="104"/>
      <c r="PKJ85" s="97"/>
      <c r="PKK85" s="97"/>
      <c r="PKL85" s="97"/>
      <c r="PKM85" s="145"/>
      <c r="PKN85" s="61"/>
      <c r="PKO85" s="108"/>
      <c r="PKP85" s="63"/>
      <c r="PKQ85" s="103"/>
      <c r="PKR85" s="197"/>
      <c r="PKS85" s="197"/>
      <c r="PKT85" s="97"/>
      <c r="PKU85" s="79"/>
      <c r="PKV85" s="79"/>
      <c r="PKW85" s="210"/>
      <c r="PKX85" s="96"/>
      <c r="PKY85" s="194"/>
      <c r="PKZ85" s="80"/>
      <c r="PLA85" s="80"/>
      <c r="PLB85" s="194"/>
      <c r="PLC85" s="62"/>
      <c r="PLD85" s="107"/>
      <c r="PLE85" s="97"/>
      <c r="PLF85" s="97"/>
      <c r="PLG85" s="97"/>
      <c r="PLH85" s="104"/>
      <c r="PLI85" s="97"/>
      <c r="PLJ85" s="97"/>
      <c r="PLK85" s="97"/>
      <c r="PLL85" s="145"/>
      <c r="PLM85" s="61"/>
      <c r="PLN85" s="108"/>
      <c r="PLO85" s="63"/>
      <c r="PLP85" s="103"/>
      <c r="PLQ85" s="197"/>
      <c r="PLR85" s="197"/>
      <c r="PLS85" s="97"/>
      <c r="PLT85" s="79"/>
      <c r="PLU85" s="79"/>
      <c r="PLV85" s="210"/>
      <c r="PLW85" s="96"/>
      <c r="PLX85" s="194"/>
      <c r="PLY85" s="80"/>
      <c r="PLZ85" s="80"/>
      <c r="PMA85" s="194"/>
      <c r="PMB85" s="62"/>
      <c r="PMC85" s="107"/>
      <c r="PMD85" s="97"/>
      <c r="PME85" s="97"/>
      <c r="PMF85" s="97"/>
      <c r="PMG85" s="104"/>
      <c r="PMH85" s="97"/>
      <c r="PMI85" s="97"/>
      <c r="PMJ85" s="97"/>
      <c r="PMK85" s="145"/>
      <c r="PML85" s="61"/>
      <c r="PMM85" s="108"/>
      <c r="PMN85" s="63"/>
      <c r="PMO85" s="103"/>
      <c r="PMP85" s="197"/>
      <c r="PMQ85" s="197"/>
      <c r="PMR85" s="97"/>
      <c r="PMS85" s="79"/>
      <c r="PMT85" s="79"/>
      <c r="PMU85" s="210"/>
      <c r="PMV85" s="96"/>
      <c r="PMW85" s="194"/>
      <c r="PMX85" s="80"/>
      <c r="PMY85" s="80"/>
      <c r="PMZ85" s="194"/>
      <c r="PNA85" s="62"/>
      <c r="PNB85" s="107"/>
      <c r="PNC85" s="97"/>
      <c r="PND85" s="97"/>
      <c r="PNE85" s="97"/>
      <c r="PNF85" s="104"/>
      <c r="PNG85" s="97"/>
      <c r="PNH85" s="97"/>
      <c r="PNI85" s="97"/>
      <c r="PNJ85" s="145"/>
      <c r="PNK85" s="61"/>
      <c r="PNL85" s="108"/>
      <c r="PNM85" s="63"/>
      <c r="PNN85" s="103"/>
      <c r="PNO85" s="197"/>
      <c r="PNP85" s="197"/>
      <c r="PNQ85" s="97"/>
      <c r="PNR85" s="79"/>
      <c r="PNS85" s="79"/>
      <c r="PNT85" s="210"/>
      <c r="PNU85" s="96"/>
      <c r="PNV85" s="194"/>
      <c r="PNW85" s="80"/>
      <c r="PNX85" s="80"/>
      <c r="PNY85" s="194"/>
      <c r="PNZ85" s="62"/>
      <c r="POA85" s="107"/>
      <c r="POB85" s="97"/>
      <c r="POC85" s="97"/>
      <c r="POD85" s="97"/>
      <c r="POE85" s="104"/>
      <c r="POF85" s="97"/>
      <c r="POG85" s="97"/>
      <c r="POH85" s="97"/>
      <c r="POI85" s="145"/>
      <c r="POJ85" s="61"/>
      <c r="POK85" s="108"/>
      <c r="POL85" s="63"/>
      <c r="POM85" s="103"/>
      <c r="PON85" s="197"/>
      <c r="POO85" s="197"/>
      <c r="POP85" s="97"/>
      <c r="POQ85" s="79"/>
      <c r="POR85" s="79"/>
      <c r="POS85" s="210"/>
      <c r="POT85" s="96"/>
      <c r="POU85" s="194"/>
      <c r="POV85" s="80"/>
      <c r="POW85" s="80"/>
      <c r="POX85" s="194"/>
      <c r="POY85" s="62"/>
      <c r="POZ85" s="107"/>
      <c r="PPA85" s="97"/>
      <c r="PPB85" s="97"/>
      <c r="PPC85" s="97"/>
      <c r="PPD85" s="104"/>
      <c r="PPE85" s="97"/>
      <c r="PPF85" s="97"/>
      <c r="PPG85" s="97"/>
      <c r="PPH85" s="145"/>
      <c r="PPI85" s="61"/>
      <c r="PPJ85" s="108"/>
      <c r="PPK85" s="63"/>
      <c r="PPL85" s="103"/>
      <c r="PPM85" s="197"/>
      <c r="PPN85" s="197"/>
      <c r="PPO85" s="97"/>
      <c r="PPP85" s="79"/>
      <c r="PPQ85" s="79"/>
      <c r="PPR85" s="210"/>
      <c r="PPS85" s="96"/>
      <c r="PPT85" s="194"/>
      <c r="PPU85" s="80"/>
      <c r="PPV85" s="80"/>
      <c r="PPW85" s="194"/>
      <c r="PPX85" s="62"/>
      <c r="PPY85" s="107"/>
      <c r="PPZ85" s="97"/>
      <c r="PQA85" s="97"/>
      <c r="PQB85" s="97"/>
      <c r="PQC85" s="104"/>
      <c r="PQD85" s="97"/>
      <c r="PQE85" s="97"/>
      <c r="PQF85" s="97"/>
      <c r="PQG85" s="145"/>
      <c r="PQH85" s="61"/>
      <c r="PQI85" s="108"/>
      <c r="PQJ85" s="63"/>
      <c r="PQK85" s="103"/>
      <c r="PQL85" s="197"/>
      <c r="PQM85" s="197"/>
      <c r="PQN85" s="97"/>
      <c r="PQO85" s="79"/>
      <c r="PQP85" s="79"/>
      <c r="PQQ85" s="210"/>
      <c r="PQR85" s="96"/>
      <c r="PQS85" s="194"/>
      <c r="PQT85" s="80"/>
      <c r="PQU85" s="80"/>
      <c r="PQV85" s="194"/>
      <c r="PQW85" s="62"/>
      <c r="PQX85" s="107"/>
      <c r="PQY85" s="97"/>
      <c r="PQZ85" s="97"/>
      <c r="PRA85" s="97"/>
      <c r="PRB85" s="104"/>
      <c r="PRC85" s="97"/>
      <c r="PRD85" s="97"/>
      <c r="PRE85" s="97"/>
      <c r="PRF85" s="145"/>
      <c r="PRG85" s="61"/>
      <c r="PRH85" s="108"/>
      <c r="PRI85" s="63"/>
      <c r="PRJ85" s="103"/>
      <c r="PRK85" s="197"/>
      <c r="PRL85" s="197"/>
      <c r="PRM85" s="97"/>
      <c r="PRN85" s="79"/>
      <c r="PRO85" s="79"/>
      <c r="PRP85" s="210"/>
      <c r="PRQ85" s="96"/>
      <c r="PRR85" s="194"/>
      <c r="PRS85" s="80"/>
      <c r="PRT85" s="80"/>
      <c r="PRU85" s="194"/>
      <c r="PRV85" s="62"/>
      <c r="PRW85" s="107"/>
      <c r="PRX85" s="97"/>
      <c r="PRY85" s="97"/>
      <c r="PRZ85" s="97"/>
      <c r="PSA85" s="104"/>
      <c r="PSB85" s="97"/>
      <c r="PSC85" s="97"/>
      <c r="PSD85" s="97"/>
      <c r="PSE85" s="145"/>
      <c r="PSF85" s="61"/>
      <c r="PSG85" s="108"/>
      <c r="PSH85" s="63"/>
      <c r="PSI85" s="103"/>
      <c r="PSJ85" s="197"/>
      <c r="PSK85" s="197"/>
      <c r="PSL85" s="97"/>
      <c r="PSM85" s="79"/>
      <c r="PSN85" s="79"/>
      <c r="PSO85" s="210"/>
      <c r="PSP85" s="96"/>
      <c r="PSQ85" s="194"/>
      <c r="PSR85" s="80"/>
      <c r="PSS85" s="80"/>
      <c r="PST85" s="194"/>
      <c r="PSU85" s="62"/>
      <c r="PSV85" s="107"/>
      <c r="PSW85" s="97"/>
      <c r="PSX85" s="97"/>
      <c r="PSY85" s="97"/>
      <c r="PSZ85" s="104"/>
      <c r="PTA85" s="97"/>
      <c r="PTB85" s="97"/>
      <c r="PTC85" s="97"/>
      <c r="PTD85" s="145"/>
      <c r="PTE85" s="61"/>
      <c r="PTF85" s="108"/>
      <c r="PTG85" s="63"/>
      <c r="PTH85" s="103"/>
      <c r="PTI85" s="197"/>
      <c r="PTJ85" s="197"/>
      <c r="PTK85" s="97"/>
      <c r="PTL85" s="79"/>
      <c r="PTM85" s="79"/>
      <c r="PTN85" s="210"/>
      <c r="PTO85" s="96"/>
      <c r="PTP85" s="194"/>
      <c r="PTQ85" s="80"/>
      <c r="PTR85" s="80"/>
      <c r="PTS85" s="194"/>
      <c r="PTT85" s="62"/>
      <c r="PTU85" s="107"/>
      <c r="PTV85" s="97"/>
      <c r="PTW85" s="97"/>
      <c r="PTX85" s="97"/>
      <c r="PTY85" s="104"/>
      <c r="PTZ85" s="97"/>
      <c r="PUA85" s="97"/>
      <c r="PUB85" s="97"/>
      <c r="PUC85" s="145"/>
      <c r="PUD85" s="61"/>
      <c r="PUE85" s="108"/>
      <c r="PUF85" s="63"/>
      <c r="PUG85" s="103"/>
      <c r="PUH85" s="197"/>
      <c r="PUI85" s="197"/>
      <c r="PUJ85" s="97"/>
      <c r="PUK85" s="79"/>
      <c r="PUL85" s="79"/>
      <c r="PUM85" s="210"/>
      <c r="PUN85" s="96"/>
      <c r="PUO85" s="194"/>
      <c r="PUP85" s="80"/>
      <c r="PUQ85" s="80"/>
      <c r="PUR85" s="194"/>
      <c r="PUS85" s="62"/>
      <c r="PUT85" s="107"/>
      <c r="PUU85" s="97"/>
      <c r="PUV85" s="97"/>
      <c r="PUW85" s="97"/>
      <c r="PUX85" s="104"/>
      <c r="PUY85" s="97"/>
      <c r="PUZ85" s="97"/>
      <c r="PVA85" s="97"/>
      <c r="PVB85" s="145"/>
      <c r="PVC85" s="61"/>
      <c r="PVD85" s="108"/>
      <c r="PVE85" s="63"/>
      <c r="PVF85" s="103"/>
      <c r="PVG85" s="197"/>
      <c r="PVH85" s="197"/>
      <c r="PVI85" s="97"/>
      <c r="PVJ85" s="79"/>
      <c r="PVK85" s="79"/>
      <c r="PVL85" s="210"/>
      <c r="PVM85" s="96"/>
      <c r="PVN85" s="194"/>
      <c r="PVO85" s="80"/>
      <c r="PVP85" s="80"/>
      <c r="PVQ85" s="194"/>
      <c r="PVR85" s="62"/>
      <c r="PVS85" s="107"/>
      <c r="PVT85" s="97"/>
      <c r="PVU85" s="97"/>
      <c r="PVV85" s="97"/>
      <c r="PVW85" s="104"/>
      <c r="PVX85" s="97"/>
      <c r="PVY85" s="97"/>
      <c r="PVZ85" s="97"/>
      <c r="PWA85" s="145"/>
      <c r="PWB85" s="61"/>
      <c r="PWC85" s="108"/>
      <c r="PWD85" s="63"/>
      <c r="PWE85" s="103"/>
      <c r="PWF85" s="197"/>
      <c r="PWG85" s="197"/>
      <c r="PWH85" s="97"/>
      <c r="PWI85" s="79"/>
      <c r="PWJ85" s="79"/>
      <c r="PWK85" s="210"/>
      <c r="PWL85" s="96"/>
      <c r="PWM85" s="194"/>
      <c r="PWN85" s="80"/>
      <c r="PWO85" s="80"/>
      <c r="PWP85" s="194"/>
      <c r="PWQ85" s="62"/>
      <c r="PWR85" s="107"/>
      <c r="PWS85" s="97"/>
      <c r="PWT85" s="97"/>
      <c r="PWU85" s="97"/>
      <c r="PWV85" s="104"/>
      <c r="PWW85" s="97"/>
      <c r="PWX85" s="97"/>
      <c r="PWY85" s="97"/>
      <c r="PWZ85" s="145"/>
      <c r="PXA85" s="61"/>
      <c r="PXB85" s="108"/>
      <c r="PXC85" s="63"/>
      <c r="PXD85" s="103"/>
      <c r="PXE85" s="197"/>
      <c r="PXF85" s="197"/>
      <c r="PXG85" s="97"/>
      <c r="PXH85" s="79"/>
      <c r="PXI85" s="79"/>
      <c r="PXJ85" s="210"/>
      <c r="PXK85" s="96"/>
      <c r="PXL85" s="194"/>
      <c r="PXM85" s="80"/>
      <c r="PXN85" s="80"/>
      <c r="PXO85" s="194"/>
      <c r="PXP85" s="62"/>
      <c r="PXQ85" s="107"/>
      <c r="PXR85" s="97"/>
      <c r="PXS85" s="97"/>
      <c r="PXT85" s="97"/>
      <c r="PXU85" s="104"/>
      <c r="PXV85" s="97"/>
      <c r="PXW85" s="97"/>
      <c r="PXX85" s="97"/>
      <c r="PXY85" s="145"/>
      <c r="PXZ85" s="61"/>
      <c r="PYA85" s="108"/>
      <c r="PYB85" s="63"/>
      <c r="PYC85" s="103"/>
      <c r="PYD85" s="197"/>
      <c r="PYE85" s="197"/>
      <c r="PYF85" s="97"/>
      <c r="PYG85" s="79"/>
      <c r="PYH85" s="79"/>
      <c r="PYI85" s="210"/>
      <c r="PYJ85" s="96"/>
      <c r="PYK85" s="194"/>
      <c r="PYL85" s="80"/>
      <c r="PYM85" s="80"/>
      <c r="PYN85" s="194"/>
      <c r="PYO85" s="62"/>
      <c r="PYP85" s="107"/>
      <c r="PYQ85" s="97"/>
      <c r="PYR85" s="97"/>
      <c r="PYS85" s="97"/>
      <c r="PYT85" s="104"/>
      <c r="PYU85" s="97"/>
      <c r="PYV85" s="97"/>
      <c r="PYW85" s="97"/>
      <c r="PYX85" s="145"/>
      <c r="PYY85" s="61"/>
      <c r="PYZ85" s="108"/>
      <c r="PZA85" s="63"/>
      <c r="PZB85" s="103"/>
      <c r="PZC85" s="197"/>
      <c r="PZD85" s="197"/>
      <c r="PZE85" s="97"/>
      <c r="PZF85" s="79"/>
      <c r="PZG85" s="79"/>
      <c r="PZH85" s="210"/>
      <c r="PZI85" s="96"/>
      <c r="PZJ85" s="194"/>
      <c r="PZK85" s="80"/>
      <c r="PZL85" s="80"/>
      <c r="PZM85" s="194"/>
      <c r="PZN85" s="62"/>
      <c r="PZO85" s="107"/>
      <c r="PZP85" s="97"/>
      <c r="PZQ85" s="97"/>
      <c r="PZR85" s="97"/>
      <c r="PZS85" s="104"/>
      <c r="PZT85" s="97"/>
      <c r="PZU85" s="97"/>
      <c r="PZV85" s="97"/>
      <c r="PZW85" s="145"/>
      <c r="PZX85" s="61"/>
      <c r="PZY85" s="108"/>
      <c r="PZZ85" s="63"/>
      <c r="QAA85" s="103"/>
      <c r="QAB85" s="197"/>
      <c r="QAC85" s="197"/>
      <c r="QAD85" s="97"/>
      <c r="QAE85" s="79"/>
      <c r="QAF85" s="79"/>
      <c r="QAG85" s="210"/>
      <c r="QAH85" s="96"/>
      <c r="QAI85" s="194"/>
      <c r="QAJ85" s="80"/>
      <c r="QAK85" s="80"/>
      <c r="QAL85" s="194"/>
      <c r="QAM85" s="62"/>
      <c r="QAN85" s="107"/>
      <c r="QAO85" s="97"/>
      <c r="QAP85" s="97"/>
      <c r="QAQ85" s="97"/>
      <c r="QAR85" s="104"/>
      <c r="QAS85" s="97"/>
      <c r="QAT85" s="97"/>
      <c r="QAU85" s="97"/>
      <c r="QAV85" s="145"/>
      <c r="QAW85" s="61"/>
      <c r="QAX85" s="108"/>
      <c r="QAY85" s="63"/>
      <c r="QAZ85" s="103"/>
      <c r="QBA85" s="197"/>
      <c r="QBB85" s="197"/>
      <c r="QBC85" s="97"/>
      <c r="QBD85" s="79"/>
      <c r="QBE85" s="79"/>
      <c r="QBF85" s="210"/>
      <c r="QBG85" s="96"/>
      <c r="QBH85" s="194"/>
      <c r="QBI85" s="80"/>
      <c r="QBJ85" s="80"/>
      <c r="QBK85" s="194"/>
      <c r="QBL85" s="62"/>
      <c r="QBM85" s="107"/>
      <c r="QBN85" s="97"/>
      <c r="QBO85" s="97"/>
      <c r="QBP85" s="97"/>
      <c r="QBQ85" s="104"/>
      <c r="QBR85" s="97"/>
      <c r="QBS85" s="97"/>
      <c r="QBT85" s="97"/>
      <c r="QBU85" s="145"/>
      <c r="QBV85" s="61"/>
      <c r="QBW85" s="108"/>
      <c r="QBX85" s="63"/>
      <c r="QBY85" s="103"/>
      <c r="QBZ85" s="197"/>
      <c r="QCA85" s="197"/>
      <c r="QCB85" s="97"/>
      <c r="QCC85" s="79"/>
      <c r="QCD85" s="79"/>
      <c r="QCE85" s="210"/>
      <c r="QCF85" s="96"/>
      <c r="QCG85" s="194"/>
      <c r="QCH85" s="80"/>
      <c r="QCI85" s="80"/>
      <c r="QCJ85" s="194"/>
      <c r="QCK85" s="62"/>
      <c r="QCL85" s="107"/>
      <c r="QCM85" s="97"/>
      <c r="QCN85" s="97"/>
      <c r="QCO85" s="97"/>
      <c r="QCP85" s="104"/>
      <c r="QCQ85" s="97"/>
      <c r="QCR85" s="97"/>
      <c r="QCS85" s="97"/>
      <c r="QCT85" s="145"/>
      <c r="QCU85" s="61"/>
      <c r="QCV85" s="108"/>
      <c r="QCW85" s="63"/>
      <c r="QCX85" s="103"/>
      <c r="QCY85" s="197"/>
      <c r="QCZ85" s="197"/>
      <c r="QDA85" s="97"/>
      <c r="QDB85" s="79"/>
      <c r="QDC85" s="79"/>
      <c r="QDD85" s="210"/>
      <c r="QDE85" s="96"/>
      <c r="QDF85" s="194"/>
      <c r="QDG85" s="80"/>
      <c r="QDH85" s="80"/>
      <c r="QDI85" s="194"/>
      <c r="QDJ85" s="62"/>
      <c r="QDK85" s="107"/>
      <c r="QDL85" s="97"/>
      <c r="QDM85" s="97"/>
      <c r="QDN85" s="97"/>
      <c r="QDO85" s="104"/>
      <c r="QDP85" s="97"/>
      <c r="QDQ85" s="97"/>
      <c r="QDR85" s="97"/>
      <c r="QDS85" s="145"/>
      <c r="QDT85" s="61"/>
      <c r="QDU85" s="108"/>
      <c r="QDV85" s="63"/>
      <c r="QDW85" s="103"/>
      <c r="QDX85" s="197"/>
      <c r="QDY85" s="197"/>
      <c r="QDZ85" s="97"/>
      <c r="QEA85" s="79"/>
      <c r="QEB85" s="79"/>
      <c r="QEC85" s="210"/>
      <c r="QED85" s="96"/>
      <c r="QEE85" s="194"/>
      <c r="QEF85" s="80"/>
      <c r="QEG85" s="80"/>
      <c r="QEH85" s="194"/>
      <c r="QEI85" s="62"/>
      <c r="QEJ85" s="107"/>
      <c r="QEK85" s="97"/>
      <c r="QEL85" s="97"/>
      <c r="QEM85" s="97"/>
      <c r="QEN85" s="104"/>
      <c r="QEO85" s="97"/>
      <c r="QEP85" s="97"/>
      <c r="QEQ85" s="97"/>
      <c r="QER85" s="145"/>
      <c r="QES85" s="61"/>
      <c r="QET85" s="108"/>
      <c r="QEU85" s="63"/>
      <c r="QEV85" s="103"/>
      <c r="QEW85" s="197"/>
      <c r="QEX85" s="197"/>
      <c r="QEY85" s="97"/>
      <c r="QEZ85" s="79"/>
      <c r="QFA85" s="79"/>
      <c r="QFB85" s="210"/>
      <c r="QFC85" s="96"/>
      <c r="QFD85" s="194"/>
      <c r="QFE85" s="80"/>
      <c r="QFF85" s="80"/>
      <c r="QFG85" s="194"/>
      <c r="QFH85" s="62"/>
      <c r="QFI85" s="107"/>
      <c r="QFJ85" s="97"/>
      <c r="QFK85" s="97"/>
      <c r="QFL85" s="97"/>
      <c r="QFM85" s="104"/>
      <c r="QFN85" s="97"/>
      <c r="QFO85" s="97"/>
      <c r="QFP85" s="97"/>
      <c r="QFQ85" s="145"/>
      <c r="QFR85" s="61"/>
      <c r="QFS85" s="108"/>
      <c r="QFT85" s="63"/>
      <c r="QFU85" s="103"/>
      <c r="QFV85" s="197"/>
      <c r="QFW85" s="197"/>
      <c r="QFX85" s="97"/>
      <c r="QFY85" s="79"/>
      <c r="QFZ85" s="79"/>
      <c r="QGA85" s="210"/>
      <c r="QGB85" s="96"/>
      <c r="QGC85" s="194"/>
      <c r="QGD85" s="80"/>
      <c r="QGE85" s="80"/>
      <c r="QGF85" s="194"/>
      <c r="QGG85" s="62"/>
      <c r="QGH85" s="107"/>
      <c r="QGI85" s="97"/>
      <c r="QGJ85" s="97"/>
      <c r="QGK85" s="97"/>
      <c r="QGL85" s="104"/>
      <c r="QGM85" s="97"/>
      <c r="QGN85" s="97"/>
      <c r="QGO85" s="97"/>
      <c r="QGP85" s="145"/>
      <c r="QGQ85" s="61"/>
      <c r="QGR85" s="108"/>
      <c r="QGS85" s="63"/>
      <c r="QGT85" s="103"/>
      <c r="QGU85" s="197"/>
      <c r="QGV85" s="197"/>
      <c r="QGW85" s="97"/>
      <c r="QGX85" s="79"/>
      <c r="QGY85" s="79"/>
      <c r="QGZ85" s="210"/>
      <c r="QHA85" s="96"/>
      <c r="QHB85" s="194"/>
      <c r="QHC85" s="80"/>
      <c r="QHD85" s="80"/>
      <c r="QHE85" s="194"/>
      <c r="QHF85" s="62"/>
      <c r="QHG85" s="107"/>
      <c r="QHH85" s="97"/>
      <c r="QHI85" s="97"/>
      <c r="QHJ85" s="97"/>
      <c r="QHK85" s="104"/>
      <c r="QHL85" s="97"/>
      <c r="QHM85" s="97"/>
      <c r="QHN85" s="97"/>
      <c r="QHO85" s="145"/>
      <c r="QHP85" s="61"/>
      <c r="QHQ85" s="108"/>
      <c r="QHR85" s="63"/>
      <c r="QHS85" s="103"/>
      <c r="QHT85" s="197"/>
      <c r="QHU85" s="197"/>
      <c r="QHV85" s="97"/>
      <c r="QHW85" s="79"/>
      <c r="QHX85" s="79"/>
      <c r="QHY85" s="210"/>
      <c r="QHZ85" s="96"/>
      <c r="QIA85" s="194"/>
      <c r="QIB85" s="80"/>
      <c r="QIC85" s="80"/>
      <c r="QID85" s="194"/>
      <c r="QIE85" s="62"/>
      <c r="QIF85" s="107"/>
      <c r="QIG85" s="97"/>
      <c r="QIH85" s="97"/>
      <c r="QII85" s="97"/>
      <c r="QIJ85" s="104"/>
      <c r="QIK85" s="97"/>
      <c r="QIL85" s="97"/>
      <c r="QIM85" s="97"/>
      <c r="QIN85" s="145"/>
      <c r="QIO85" s="61"/>
      <c r="QIP85" s="108"/>
      <c r="QIQ85" s="63"/>
      <c r="QIR85" s="103"/>
      <c r="QIS85" s="197"/>
      <c r="QIT85" s="197"/>
      <c r="QIU85" s="97"/>
      <c r="QIV85" s="79"/>
      <c r="QIW85" s="79"/>
      <c r="QIX85" s="210"/>
      <c r="QIY85" s="96"/>
      <c r="QIZ85" s="194"/>
      <c r="QJA85" s="80"/>
      <c r="QJB85" s="80"/>
      <c r="QJC85" s="194"/>
      <c r="QJD85" s="62"/>
      <c r="QJE85" s="107"/>
      <c r="QJF85" s="97"/>
      <c r="QJG85" s="97"/>
      <c r="QJH85" s="97"/>
      <c r="QJI85" s="104"/>
      <c r="QJJ85" s="97"/>
      <c r="QJK85" s="97"/>
      <c r="QJL85" s="97"/>
      <c r="QJM85" s="145"/>
      <c r="QJN85" s="61"/>
      <c r="QJO85" s="108"/>
      <c r="QJP85" s="63"/>
      <c r="QJQ85" s="103"/>
      <c r="QJR85" s="197"/>
      <c r="QJS85" s="197"/>
      <c r="QJT85" s="97"/>
      <c r="QJU85" s="79"/>
      <c r="QJV85" s="79"/>
      <c r="QJW85" s="210"/>
      <c r="QJX85" s="96"/>
      <c r="QJY85" s="194"/>
      <c r="QJZ85" s="80"/>
      <c r="QKA85" s="80"/>
      <c r="QKB85" s="194"/>
      <c r="QKC85" s="62"/>
      <c r="QKD85" s="107"/>
      <c r="QKE85" s="97"/>
      <c r="QKF85" s="97"/>
      <c r="QKG85" s="97"/>
      <c r="QKH85" s="104"/>
      <c r="QKI85" s="97"/>
      <c r="QKJ85" s="97"/>
      <c r="QKK85" s="97"/>
      <c r="QKL85" s="145"/>
      <c r="QKM85" s="61"/>
      <c r="QKN85" s="108"/>
      <c r="QKO85" s="63"/>
      <c r="QKP85" s="103"/>
      <c r="QKQ85" s="197"/>
      <c r="QKR85" s="197"/>
      <c r="QKS85" s="97"/>
      <c r="QKT85" s="79"/>
      <c r="QKU85" s="79"/>
      <c r="QKV85" s="210"/>
      <c r="QKW85" s="96"/>
      <c r="QKX85" s="194"/>
      <c r="QKY85" s="80"/>
      <c r="QKZ85" s="80"/>
      <c r="QLA85" s="194"/>
      <c r="QLB85" s="62"/>
      <c r="QLC85" s="107"/>
      <c r="QLD85" s="97"/>
      <c r="QLE85" s="97"/>
      <c r="QLF85" s="97"/>
      <c r="QLG85" s="104"/>
      <c r="QLH85" s="97"/>
      <c r="QLI85" s="97"/>
      <c r="QLJ85" s="97"/>
      <c r="QLK85" s="145"/>
      <c r="QLL85" s="61"/>
      <c r="QLM85" s="108"/>
      <c r="QLN85" s="63"/>
      <c r="QLO85" s="103"/>
      <c r="QLP85" s="197"/>
      <c r="QLQ85" s="197"/>
      <c r="QLR85" s="97"/>
      <c r="QLS85" s="79"/>
      <c r="QLT85" s="79"/>
      <c r="QLU85" s="210"/>
      <c r="QLV85" s="96"/>
      <c r="QLW85" s="194"/>
      <c r="QLX85" s="80"/>
      <c r="QLY85" s="80"/>
      <c r="QLZ85" s="194"/>
      <c r="QMA85" s="62"/>
      <c r="QMB85" s="107"/>
      <c r="QMC85" s="97"/>
      <c r="QMD85" s="97"/>
      <c r="QME85" s="97"/>
      <c r="QMF85" s="104"/>
      <c r="QMG85" s="97"/>
      <c r="QMH85" s="97"/>
      <c r="QMI85" s="97"/>
      <c r="QMJ85" s="145"/>
      <c r="QMK85" s="61"/>
      <c r="QML85" s="108"/>
      <c r="QMM85" s="63"/>
      <c r="QMN85" s="103"/>
      <c r="QMO85" s="197"/>
      <c r="QMP85" s="197"/>
      <c r="QMQ85" s="97"/>
      <c r="QMR85" s="79"/>
      <c r="QMS85" s="79"/>
      <c r="QMT85" s="210"/>
      <c r="QMU85" s="96"/>
      <c r="QMV85" s="194"/>
      <c r="QMW85" s="80"/>
      <c r="QMX85" s="80"/>
      <c r="QMY85" s="194"/>
      <c r="QMZ85" s="62"/>
      <c r="QNA85" s="107"/>
      <c r="QNB85" s="97"/>
      <c r="QNC85" s="97"/>
      <c r="QND85" s="97"/>
      <c r="QNE85" s="104"/>
      <c r="QNF85" s="97"/>
      <c r="QNG85" s="97"/>
      <c r="QNH85" s="97"/>
      <c r="QNI85" s="145"/>
      <c r="QNJ85" s="61"/>
      <c r="QNK85" s="108"/>
      <c r="QNL85" s="63"/>
      <c r="QNM85" s="103"/>
      <c r="QNN85" s="197"/>
      <c r="QNO85" s="197"/>
      <c r="QNP85" s="97"/>
      <c r="QNQ85" s="79"/>
      <c r="QNR85" s="79"/>
      <c r="QNS85" s="210"/>
      <c r="QNT85" s="96"/>
      <c r="QNU85" s="194"/>
      <c r="QNV85" s="80"/>
      <c r="QNW85" s="80"/>
      <c r="QNX85" s="194"/>
      <c r="QNY85" s="62"/>
      <c r="QNZ85" s="107"/>
      <c r="QOA85" s="97"/>
      <c r="QOB85" s="97"/>
      <c r="QOC85" s="97"/>
      <c r="QOD85" s="104"/>
      <c r="QOE85" s="97"/>
      <c r="QOF85" s="97"/>
      <c r="QOG85" s="97"/>
      <c r="QOH85" s="145"/>
      <c r="QOI85" s="61"/>
      <c r="QOJ85" s="108"/>
      <c r="QOK85" s="63"/>
      <c r="QOL85" s="103"/>
      <c r="QOM85" s="197"/>
      <c r="QON85" s="197"/>
      <c r="QOO85" s="97"/>
      <c r="QOP85" s="79"/>
      <c r="QOQ85" s="79"/>
      <c r="QOR85" s="210"/>
      <c r="QOS85" s="96"/>
      <c r="QOT85" s="194"/>
      <c r="QOU85" s="80"/>
      <c r="QOV85" s="80"/>
      <c r="QOW85" s="194"/>
      <c r="QOX85" s="62"/>
      <c r="QOY85" s="107"/>
      <c r="QOZ85" s="97"/>
      <c r="QPA85" s="97"/>
      <c r="QPB85" s="97"/>
      <c r="QPC85" s="104"/>
      <c r="QPD85" s="97"/>
      <c r="QPE85" s="97"/>
      <c r="QPF85" s="97"/>
      <c r="QPG85" s="145"/>
      <c r="QPH85" s="61"/>
      <c r="QPI85" s="108"/>
      <c r="QPJ85" s="63"/>
      <c r="QPK85" s="103"/>
      <c r="QPL85" s="197"/>
      <c r="QPM85" s="197"/>
      <c r="QPN85" s="97"/>
      <c r="QPO85" s="79"/>
      <c r="QPP85" s="79"/>
      <c r="QPQ85" s="210"/>
      <c r="QPR85" s="96"/>
      <c r="QPS85" s="194"/>
      <c r="QPT85" s="80"/>
      <c r="QPU85" s="80"/>
      <c r="QPV85" s="194"/>
      <c r="QPW85" s="62"/>
      <c r="QPX85" s="107"/>
      <c r="QPY85" s="97"/>
      <c r="QPZ85" s="97"/>
      <c r="QQA85" s="97"/>
      <c r="QQB85" s="104"/>
      <c r="QQC85" s="97"/>
      <c r="QQD85" s="97"/>
      <c r="QQE85" s="97"/>
      <c r="QQF85" s="145"/>
      <c r="QQG85" s="61"/>
      <c r="QQH85" s="108"/>
      <c r="QQI85" s="63"/>
      <c r="QQJ85" s="103"/>
      <c r="QQK85" s="197"/>
      <c r="QQL85" s="197"/>
      <c r="QQM85" s="97"/>
      <c r="QQN85" s="79"/>
      <c r="QQO85" s="79"/>
      <c r="QQP85" s="210"/>
      <c r="QQQ85" s="96"/>
      <c r="QQR85" s="194"/>
      <c r="QQS85" s="80"/>
      <c r="QQT85" s="80"/>
      <c r="QQU85" s="194"/>
      <c r="QQV85" s="62"/>
      <c r="QQW85" s="107"/>
      <c r="QQX85" s="97"/>
      <c r="QQY85" s="97"/>
      <c r="QQZ85" s="97"/>
      <c r="QRA85" s="104"/>
      <c r="QRB85" s="97"/>
      <c r="QRC85" s="97"/>
      <c r="QRD85" s="97"/>
      <c r="QRE85" s="145"/>
      <c r="QRF85" s="61"/>
      <c r="QRG85" s="108"/>
      <c r="QRH85" s="63"/>
      <c r="QRI85" s="103"/>
      <c r="QRJ85" s="197"/>
      <c r="QRK85" s="197"/>
      <c r="QRL85" s="97"/>
      <c r="QRM85" s="79"/>
      <c r="QRN85" s="79"/>
      <c r="QRO85" s="210"/>
      <c r="QRP85" s="96"/>
      <c r="QRQ85" s="194"/>
      <c r="QRR85" s="80"/>
      <c r="QRS85" s="80"/>
      <c r="QRT85" s="194"/>
      <c r="QRU85" s="62"/>
      <c r="QRV85" s="107"/>
      <c r="QRW85" s="97"/>
      <c r="QRX85" s="97"/>
      <c r="QRY85" s="97"/>
      <c r="QRZ85" s="104"/>
      <c r="QSA85" s="97"/>
      <c r="QSB85" s="97"/>
      <c r="QSC85" s="97"/>
      <c r="QSD85" s="145"/>
      <c r="QSE85" s="61"/>
      <c r="QSF85" s="108"/>
      <c r="QSG85" s="63"/>
      <c r="QSH85" s="103"/>
      <c r="QSI85" s="197"/>
      <c r="QSJ85" s="197"/>
      <c r="QSK85" s="97"/>
      <c r="QSL85" s="79"/>
      <c r="QSM85" s="79"/>
      <c r="QSN85" s="210"/>
      <c r="QSO85" s="96"/>
      <c r="QSP85" s="194"/>
      <c r="QSQ85" s="80"/>
      <c r="QSR85" s="80"/>
      <c r="QSS85" s="194"/>
      <c r="QST85" s="62"/>
      <c r="QSU85" s="107"/>
      <c r="QSV85" s="97"/>
      <c r="QSW85" s="97"/>
      <c r="QSX85" s="97"/>
      <c r="QSY85" s="104"/>
      <c r="QSZ85" s="97"/>
      <c r="QTA85" s="97"/>
      <c r="QTB85" s="97"/>
      <c r="QTC85" s="145"/>
      <c r="QTD85" s="61"/>
      <c r="QTE85" s="108"/>
      <c r="QTF85" s="63"/>
      <c r="QTG85" s="103"/>
      <c r="QTH85" s="197"/>
      <c r="QTI85" s="197"/>
      <c r="QTJ85" s="97"/>
      <c r="QTK85" s="79"/>
      <c r="QTL85" s="79"/>
      <c r="QTM85" s="210"/>
      <c r="QTN85" s="96"/>
      <c r="QTO85" s="194"/>
      <c r="QTP85" s="80"/>
      <c r="QTQ85" s="80"/>
      <c r="QTR85" s="194"/>
      <c r="QTS85" s="62"/>
      <c r="QTT85" s="107"/>
      <c r="QTU85" s="97"/>
      <c r="QTV85" s="97"/>
      <c r="QTW85" s="97"/>
      <c r="QTX85" s="104"/>
      <c r="QTY85" s="97"/>
      <c r="QTZ85" s="97"/>
      <c r="QUA85" s="97"/>
      <c r="QUB85" s="145"/>
      <c r="QUC85" s="61"/>
      <c r="QUD85" s="108"/>
      <c r="QUE85" s="63"/>
      <c r="QUF85" s="103"/>
      <c r="QUG85" s="197"/>
      <c r="QUH85" s="197"/>
      <c r="QUI85" s="97"/>
      <c r="QUJ85" s="79"/>
      <c r="QUK85" s="79"/>
      <c r="QUL85" s="210"/>
      <c r="QUM85" s="96"/>
      <c r="QUN85" s="194"/>
      <c r="QUO85" s="80"/>
      <c r="QUP85" s="80"/>
      <c r="QUQ85" s="194"/>
      <c r="QUR85" s="62"/>
      <c r="QUS85" s="107"/>
      <c r="QUT85" s="97"/>
      <c r="QUU85" s="97"/>
      <c r="QUV85" s="97"/>
      <c r="QUW85" s="104"/>
      <c r="QUX85" s="97"/>
      <c r="QUY85" s="97"/>
      <c r="QUZ85" s="97"/>
      <c r="QVA85" s="145"/>
      <c r="QVB85" s="61"/>
      <c r="QVC85" s="108"/>
      <c r="QVD85" s="63"/>
      <c r="QVE85" s="103"/>
      <c r="QVF85" s="197"/>
      <c r="QVG85" s="197"/>
      <c r="QVH85" s="97"/>
      <c r="QVI85" s="79"/>
      <c r="QVJ85" s="79"/>
      <c r="QVK85" s="210"/>
      <c r="QVL85" s="96"/>
      <c r="QVM85" s="194"/>
      <c r="QVN85" s="80"/>
      <c r="QVO85" s="80"/>
      <c r="QVP85" s="194"/>
      <c r="QVQ85" s="62"/>
      <c r="QVR85" s="107"/>
      <c r="QVS85" s="97"/>
      <c r="QVT85" s="97"/>
      <c r="QVU85" s="97"/>
      <c r="QVV85" s="104"/>
      <c r="QVW85" s="97"/>
      <c r="QVX85" s="97"/>
      <c r="QVY85" s="97"/>
      <c r="QVZ85" s="145"/>
      <c r="QWA85" s="61"/>
      <c r="QWB85" s="108"/>
      <c r="QWC85" s="63"/>
      <c r="QWD85" s="103"/>
      <c r="QWE85" s="197"/>
      <c r="QWF85" s="197"/>
      <c r="QWG85" s="97"/>
      <c r="QWH85" s="79"/>
      <c r="QWI85" s="79"/>
      <c r="QWJ85" s="210"/>
      <c r="QWK85" s="96"/>
      <c r="QWL85" s="194"/>
      <c r="QWM85" s="80"/>
      <c r="QWN85" s="80"/>
      <c r="QWO85" s="194"/>
      <c r="QWP85" s="62"/>
      <c r="QWQ85" s="107"/>
      <c r="QWR85" s="97"/>
      <c r="QWS85" s="97"/>
      <c r="QWT85" s="97"/>
      <c r="QWU85" s="104"/>
      <c r="QWV85" s="97"/>
      <c r="QWW85" s="97"/>
      <c r="QWX85" s="97"/>
      <c r="QWY85" s="145"/>
      <c r="QWZ85" s="61"/>
      <c r="QXA85" s="108"/>
      <c r="QXB85" s="63"/>
      <c r="QXC85" s="103"/>
      <c r="QXD85" s="197"/>
      <c r="QXE85" s="197"/>
      <c r="QXF85" s="97"/>
      <c r="QXG85" s="79"/>
      <c r="QXH85" s="79"/>
      <c r="QXI85" s="210"/>
      <c r="QXJ85" s="96"/>
      <c r="QXK85" s="194"/>
      <c r="QXL85" s="80"/>
      <c r="QXM85" s="80"/>
      <c r="QXN85" s="194"/>
      <c r="QXO85" s="62"/>
      <c r="QXP85" s="107"/>
      <c r="QXQ85" s="97"/>
      <c r="QXR85" s="97"/>
      <c r="QXS85" s="97"/>
      <c r="QXT85" s="104"/>
      <c r="QXU85" s="97"/>
      <c r="QXV85" s="97"/>
      <c r="QXW85" s="97"/>
      <c r="QXX85" s="145"/>
      <c r="QXY85" s="61"/>
      <c r="QXZ85" s="108"/>
      <c r="QYA85" s="63"/>
      <c r="QYB85" s="103"/>
      <c r="QYC85" s="197"/>
      <c r="QYD85" s="197"/>
      <c r="QYE85" s="97"/>
      <c r="QYF85" s="79"/>
      <c r="QYG85" s="79"/>
      <c r="QYH85" s="210"/>
      <c r="QYI85" s="96"/>
      <c r="QYJ85" s="194"/>
      <c r="QYK85" s="80"/>
      <c r="QYL85" s="80"/>
      <c r="QYM85" s="194"/>
      <c r="QYN85" s="62"/>
      <c r="QYO85" s="107"/>
      <c r="QYP85" s="97"/>
      <c r="QYQ85" s="97"/>
      <c r="QYR85" s="97"/>
      <c r="QYS85" s="104"/>
      <c r="QYT85" s="97"/>
      <c r="QYU85" s="97"/>
      <c r="QYV85" s="97"/>
      <c r="QYW85" s="145"/>
      <c r="QYX85" s="61"/>
      <c r="QYY85" s="108"/>
      <c r="QYZ85" s="63"/>
      <c r="QZA85" s="103"/>
      <c r="QZB85" s="197"/>
      <c r="QZC85" s="197"/>
      <c r="QZD85" s="97"/>
      <c r="QZE85" s="79"/>
      <c r="QZF85" s="79"/>
      <c r="QZG85" s="210"/>
      <c r="QZH85" s="96"/>
      <c r="QZI85" s="194"/>
      <c r="QZJ85" s="80"/>
      <c r="QZK85" s="80"/>
      <c r="QZL85" s="194"/>
      <c r="QZM85" s="62"/>
      <c r="QZN85" s="107"/>
      <c r="QZO85" s="97"/>
      <c r="QZP85" s="97"/>
      <c r="QZQ85" s="97"/>
      <c r="QZR85" s="104"/>
      <c r="QZS85" s="97"/>
      <c r="QZT85" s="97"/>
      <c r="QZU85" s="97"/>
      <c r="QZV85" s="145"/>
      <c r="QZW85" s="61"/>
      <c r="QZX85" s="108"/>
      <c r="QZY85" s="63"/>
      <c r="QZZ85" s="103"/>
      <c r="RAA85" s="197"/>
      <c r="RAB85" s="197"/>
      <c r="RAC85" s="97"/>
      <c r="RAD85" s="79"/>
      <c r="RAE85" s="79"/>
      <c r="RAF85" s="210"/>
      <c r="RAG85" s="96"/>
      <c r="RAH85" s="194"/>
      <c r="RAI85" s="80"/>
      <c r="RAJ85" s="80"/>
      <c r="RAK85" s="194"/>
      <c r="RAL85" s="62"/>
      <c r="RAM85" s="107"/>
      <c r="RAN85" s="97"/>
      <c r="RAO85" s="97"/>
      <c r="RAP85" s="97"/>
      <c r="RAQ85" s="104"/>
      <c r="RAR85" s="97"/>
      <c r="RAS85" s="97"/>
      <c r="RAT85" s="97"/>
      <c r="RAU85" s="145"/>
      <c r="RAV85" s="61"/>
      <c r="RAW85" s="108"/>
      <c r="RAX85" s="63"/>
      <c r="RAY85" s="103"/>
      <c r="RAZ85" s="197"/>
      <c r="RBA85" s="197"/>
      <c r="RBB85" s="97"/>
      <c r="RBC85" s="79"/>
      <c r="RBD85" s="79"/>
      <c r="RBE85" s="210"/>
      <c r="RBF85" s="96"/>
      <c r="RBG85" s="194"/>
      <c r="RBH85" s="80"/>
      <c r="RBI85" s="80"/>
      <c r="RBJ85" s="194"/>
      <c r="RBK85" s="62"/>
      <c r="RBL85" s="107"/>
      <c r="RBM85" s="97"/>
      <c r="RBN85" s="97"/>
      <c r="RBO85" s="97"/>
      <c r="RBP85" s="104"/>
      <c r="RBQ85" s="97"/>
      <c r="RBR85" s="97"/>
      <c r="RBS85" s="97"/>
      <c r="RBT85" s="145"/>
      <c r="RBU85" s="61"/>
      <c r="RBV85" s="108"/>
      <c r="RBW85" s="63"/>
      <c r="RBX85" s="103"/>
      <c r="RBY85" s="197"/>
      <c r="RBZ85" s="197"/>
      <c r="RCA85" s="97"/>
      <c r="RCB85" s="79"/>
      <c r="RCC85" s="79"/>
      <c r="RCD85" s="210"/>
      <c r="RCE85" s="96"/>
      <c r="RCF85" s="194"/>
      <c r="RCG85" s="80"/>
      <c r="RCH85" s="80"/>
      <c r="RCI85" s="194"/>
      <c r="RCJ85" s="62"/>
      <c r="RCK85" s="107"/>
      <c r="RCL85" s="97"/>
      <c r="RCM85" s="97"/>
      <c r="RCN85" s="97"/>
      <c r="RCO85" s="104"/>
      <c r="RCP85" s="97"/>
      <c r="RCQ85" s="97"/>
      <c r="RCR85" s="97"/>
      <c r="RCS85" s="145"/>
      <c r="RCT85" s="61"/>
      <c r="RCU85" s="108"/>
      <c r="RCV85" s="63"/>
      <c r="RCW85" s="103"/>
      <c r="RCX85" s="197"/>
      <c r="RCY85" s="197"/>
      <c r="RCZ85" s="97"/>
      <c r="RDA85" s="79"/>
      <c r="RDB85" s="79"/>
      <c r="RDC85" s="210"/>
      <c r="RDD85" s="96"/>
      <c r="RDE85" s="194"/>
      <c r="RDF85" s="80"/>
      <c r="RDG85" s="80"/>
      <c r="RDH85" s="194"/>
      <c r="RDI85" s="62"/>
      <c r="RDJ85" s="107"/>
      <c r="RDK85" s="97"/>
      <c r="RDL85" s="97"/>
      <c r="RDM85" s="97"/>
      <c r="RDN85" s="104"/>
      <c r="RDO85" s="97"/>
      <c r="RDP85" s="97"/>
      <c r="RDQ85" s="97"/>
      <c r="RDR85" s="145"/>
      <c r="RDS85" s="61"/>
      <c r="RDT85" s="108"/>
      <c r="RDU85" s="63"/>
      <c r="RDV85" s="103"/>
      <c r="RDW85" s="197"/>
      <c r="RDX85" s="197"/>
      <c r="RDY85" s="97"/>
      <c r="RDZ85" s="79"/>
      <c r="REA85" s="79"/>
      <c r="REB85" s="210"/>
      <c r="REC85" s="96"/>
      <c r="RED85" s="194"/>
      <c r="REE85" s="80"/>
      <c r="REF85" s="80"/>
      <c r="REG85" s="194"/>
      <c r="REH85" s="62"/>
      <c r="REI85" s="107"/>
      <c r="REJ85" s="97"/>
      <c r="REK85" s="97"/>
      <c r="REL85" s="97"/>
      <c r="REM85" s="104"/>
      <c r="REN85" s="97"/>
      <c r="REO85" s="97"/>
      <c r="REP85" s="97"/>
      <c r="REQ85" s="145"/>
      <c r="RER85" s="61"/>
      <c r="RES85" s="108"/>
      <c r="RET85" s="63"/>
      <c r="REU85" s="103"/>
      <c r="REV85" s="197"/>
      <c r="REW85" s="197"/>
      <c r="REX85" s="97"/>
      <c r="REY85" s="79"/>
      <c r="REZ85" s="79"/>
      <c r="RFA85" s="210"/>
      <c r="RFB85" s="96"/>
      <c r="RFC85" s="194"/>
      <c r="RFD85" s="80"/>
      <c r="RFE85" s="80"/>
      <c r="RFF85" s="194"/>
      <c r="RFG85" s="62"/>
      <c r="RFH85" s="107"/>
      <c r="RFI85" s="97"/>
      <c r="RFJ85" s="97"/>
      <c r="RFK85" s="97"/>
      <c r="RFL85" s="104"/>
      <c r="RFM85" s="97"/>
      <c r="RFN85" s="97"/>
      <c r="RFO85" s="97"/>
      <c r="RFP85" s="145"/>
      <c r="RFQ85" s="61"/>
      <c r="RFR85" s="108"/>
      <c r="RFS85" s="63"/>
      <c r="RFT85" s="103"/>
      <c r="RFU85" s="197"/>
      <c r="RFV85" s="197"/>
      <c r="RFW85" s="97"/>
      <c r="RFX85" s="79"/>
      <c r="RFY85" s="79"/>
      <c r="RFZ85" s="210"/>
      <c r="RGA85" s="96"/>
      <c r="RGB85" s="194"/>
      <c r="RGC85" s="80"/>
      <c r="RGD85" s="80"/>
      <c r="RGE85" s="194"/>
      <c r="RGF85" s="62"/>
      <c r="RGG85" s="107"/>
      <c r="RGH85" s="97"/>
      <c r="RGI85" s="97"/>
      <c r="RGJ85" s="97"/>
      <c r="RGK85" s="104"/>
      <c r="RGL85" s="97"/>
      <c r="RGM85" s="97"/>
      <c r="RGN85" s="97"/>
      <c r="RGO85" s="145"/>
      <c r="RGP85" s="61"/>
      <c r="RGQ85" s="108"/>
      <c r="RGR85" s="63"/>
      <c r="RGS85" s="103"/>
      <c r="RGT85" s="197"/>
      <c r="RGU85" s="197"/>
      <c r="RGV85" s="97"/>
      <c r="RGW85" s="79"/>
      <c r="RGX85" s="79"/>
      <c r="RGY85" s="210"/>
      <c r="RGZ85" s="96"/>
      <c r="RHA85" s="194"/>
      <c r="RHB85" s="80"/>
      <c r="RHC85" s="80"/>
      <c r="RHD85" s="194"/>
      <c r="RHE85" s="62"/>
      <c r="RHF85" s="107"/>
      <c r="RHG85" s="97"/>
      <c r="RHH85" s="97"/>
      <c r="RHI85" s="97"/>
      <c r="RHJ85" s="104"/>
      <c r="RHK85" s="97"/>
      <c r="RHL85" s="97"/>
      <c r="RHM85" s="97"/>
      <c r="RHN85" s="145"/>
      <c r="RHO85" s="61"/>
      <c r="RHP85" s="108"/>
      <c r="RHQ85" s="63"/>
      <c r="RHR85" s="103"/>
      <c r="RHS85" s="197"/>
      <c r="RHT85" s="197"/>
      <c r="RHU85" s="97"/>
      <c r="RHV85" s="79"/>
      <c r="RHW85" s="79"/>
      <c r="RHX85" s="210"/>
      <c r="RHY85" s="96"/>
      <c r="RHZ85" s="194"/>
      <c r="RIA85" s="80"/>
      <c r="RIB85" s="80"/>
      <c r="RIC85" s="194"/>
      <c r="RID85" s="62"/>
      <c r="RIE85" s="107"/>
      <c r="RIF85" s="97"/>
      <c r="RIG85" s="97"/>
      <c r="RIH85" s="97"/>
      <c r="RII85" s="104"/>
      <c r="RIJ85" s="97"/>
      <c r="RIK85" s="97"/>
      <c r="RIL85" s="97"/>
      <c r="RIM85" s="145"/>
      <c r="RIN85" s="61"/>
      <c r="RIO85" s="108"/>
      <c r="RIP85" s="63"/>
      <c r="RIQ85" s="103"/>
      <c r="RIR85" s="197"/>
      <c r="RIS85" s="197"/>
      <c r="RIT85" s="97"/>
      <c r="RIU85" s="79"/>
      <c r="RIV85" s="79"/>
      <c r="RIW85" s="210"/>
      <c r="RIX85" s="96"/>
      <c r="RIY85" s="194"/>
      <c r="RIZ85" s="80"/>
      <c r="RJA85" s="80"/>
      <c r="RJB85" s="194"/>
      <c r="RJC85" s="62"/>
      <c r="RJD85" s="107"/>
      <c r="RJE85" s="97"/>
      <c r="RJF85" s="97"/>
      <c r="RJG85" s="97"/>
      <c r="RJH85" s="104"/>
      <c r="RJI85" s="97"/>
      <c r="RJJ85" s="97"/>
      <c r="RJK85" s="97"/>
      <c r="RJL85" s="145"/>
      <c r="RJM85" s="61"/>
      <c r="RJN85" s="108"/>
      <c r="RJO85" s="63"/>
      <c r="RJP85" s="103"/>
      <c r="RJQ85" s="197"/>
      <c r="RJR85" s="197"/>
      <c r="RJS85" s="97"/>
      <c r="RJT85" s="79"/>
      <c r="RJU85" s="79"/>
      <c r="RJV85" s="210"/>
      <c r="RJW85" s="96"/>
      <c r="RJX85" s="194"/>
      <c r="RJY85" s="80"/>
      <c r="RJZ85" s="80"/>
      <c r="RKA85" s="194"/>
      <c r="RKB85" s="62"/>
      <c r="RKC85" s="107"/>
      <c r="RKD85" s="97"/>
      <c r="RKE85" s="97"/>
      <c r="RKF85" s="97"/>
      <c r="RKG85" s="104"/>
      <c r="RKH85" s="97"/>
      <c r="RKI85" s="97"/>
      <c r="RKJ85" s="97"/>
      <c r="RKK85" s="145"/>
      <c r="RKL85" s="61"/>
      <c r="RKM85" s="108"/>
      <c r="RKN85" s="63"/>
      <c r="RKO85" s="103"/>
      <c r="RKP85" s="197"/>
      <c r="RKQ85" s="197"/>
      <c r="RKR85" s="97"/>
      <c r="RKS85" s="79"/>
      <c r="RKT85" s="79"/>
      <c r="RKU85" s="210"/>
      <c r="RKV85" s="96"/>
      <c r="RKW85" s="194"/>
      <c r="RKX85" s="80"/>
      <c r="RKY85" s="80"/>
      <c r="RKZ85" s="194"/>
      <c r="RLA85" s="62"/>
      <c r="RLB85" s="107"/>
      <c r="RLC85" s="97"/>
      <c r="RLD85" s="97"/>
      <c r="RLE85" s="97"/>
      <c r="RLF85" s="104"/>
      <c r="RLG85" s="97"/>
      <c r="RLH85" s="97"/>
      <c r="RLI85" s="97"/>
      <c r="RLJ85" s="145"/>
      <c r="RLK85" s="61"/>
      <c r="RLL85" s="108"/>
      <c r="RLM85" s="63"/>
      <c r="RLN85" s="103"/>
      <c r="RLO85" s="197"/>
      <c r="RLP85" s="197"/>
      <c r="RLQ85" s="97"/>
      <c r="RLR85" s="79"/>
      <c r="RLS85" s="79"/>
      <c r="RLT85" s="210"/>
      <c r="RLU85" s="96"/>
      <c r="RLV85" s="194"/>
      <c r="RLW85" s="80"/>
      <c r="RLX85" s="80"/>
      <c r="RLY85" s="194"/>
      <c r="RLZ85" s="62"/>
      <c r="RMA85" s="107"/>
      <c r="RMB85" s="97"/>
      <c r="RMC85" s="97"/>
      <c r="RMD85" s="97"/>
      <c r="RME85" s="104"/>
      <c r="RMF85" s="97"/>
      <c r="RMG85" s="97"/>
      <c r="RMH85" s="97"/>
      <c r="RMI85" s="145"/>
      <c r="RMJ85" s="61"/>
      <c r="RMK85" s="108"/>
      <c r="RML85" s="63"/>
      <c r="RMM85" s="103"/>
      <c r="RMN85" s="197"/>
      <c r="RMO85" s="197"/>
      <c r="RMP85" s="97"/>
      <c r="RMQ85" s="79"/>
      <c r="RMR85" s="79"/>
      <c r="RMS85" s="210"/>
      <c r="RMT85" s="96"/>
      <c r="RMU85" s="194"/>
      <c r="RMV85" s="80"/>
      <c r="RMW85" s="80"/>
      <c r="RMX85" s="194"/>
      <c r="RMY85" s="62"/>
      <c r="RMZ85" s="107"/>
      <c r="RNA85" s="97"/>
      <c r="RNB85" s="97"/>
      <c r="RNC85" s="97"/>
      <c r="RND85" s="104"/>
      <c r="RNE85" s="97"/>
      <c r="RNF85" s="97"/>
      <c r="RNG85" s="97"/>
      <c r="RNH85" s="145"/>
      <c r="RNI85" s="61"/>
      <c r="RNJ85" s="108"/>
      <c r="RNK85" s="63"/>
      <c r="RNL85" s="103"/>
      <c r="RNM85" s="197"/>
      <c r="RNN85" s="197"/>
      <c r="RNO85" s="97"/>
      <c r="RNP85" s="79"/>
      <c r="RNQ85" s="79"/>
      <c r="RNR85" s="210"/>
      <c r="RNS85" s="96"/>
      <c r="RNT85" s="194"/>
      <c r="RNU85" s="80"/>
      <c r="RNV85" s="80"/>
      <c r="RNW85" s="194"/>
      <c r="RNX85" s="62"/>
      <c r="RNY85" s="107"/>
      <c r="RNZ85" s="97"/>
      <c r="ROA85" s="97"/>
      <c r="ROB85" s="97"/>
      <c r="ROC85" s="104"/>
      <c r="ROD85" s="97"/>
      <c r="ROE85" s="97"/>
      <c r="ROF85" s="97"/>
      <c r="ROG85" s="145"/>
      <c r="ROH85" s="61"/>
      <c r="ROI85" s="108"/>
      <c r="ROJ85" s="63"/>
      <c r="ROK85" s="103"/>
      <c r="ROL85" s="197"/>
      <c r="ROM85" s="197"/>
      <c r="RON85" s="97"/>
      <c r="ROO85" s="79"/>
      <c r="ROP85" s="79"/>
      <c r="ROQ85" s="210"/>
      <c r="ROR85" s="96"/>
      <c r="ROS85" s="194"/>
      <c r="ROT85" s="80"/>
      <c r="ROU85" s="80"/>
      <c r="ROV85" s="194"/>
      <c r="ROW85" s="62"/>
      <c r="ROX85" s="107"/>
      <c r="ROY85" s="97"/>
      <c r="ROZ85" s="97"/>
      <c r="RPA85" s="97"/>
      <c r="RPB85" s="104"/>
      <c r="RPC85" s="97"/>
      <c r="RPD85" s="97"/>
      <c r="RPE85" s="97"/>
      <c r="RPF85" s="145"/>
      <c r="RPG85" s="61"/>
      <c r="RPH85" s="108"/>
      <c r="RPI85" s="63"/>
      <c r="RPJ85" s="103"/>
      <c r="RPK85" s="197"/>
      <c r="RPL85" s="197"/>
      <c r="RPM85" s="97"/>
      <c r="RPN85" s="79"/>
      <c r="RPO85" s="79"/>
      <c r="RPP85" s="210"/>
      <c r="RPQ85" s="96"/>
      <c r="RPR85" s="194"/>
      <c r="RPS85" s="80"/>
      <c r="RPT85" s="80"/>
      <c r="RPU85" s="194"/>
      <c r="RPV85" s="62"/>
      <c r="RPW85" s="107"/>
      <c r="RPX85" s="97"/>
      <c r="RPY85" s="97"/>
      <c r="RPZ85" s="97"/>
      <c r="RQA85" s="104"/>
      <c r="RQB85" s="97"/>
      <c r="RQC85" s="97"/>
      <c r="RQD85" s="97"/>
      <c r="RQE85" s="145"/>
      <c r="RQF85" s="61"/>
      <c r="RQG85" s="108"/>
      <c r="RQH85" s="63"/>
      <c r="RQI85" s="103"/>
      <c r="RQJ85" s="197"/>
      <c r="RQK85" s="197"/>
      <c r="RQL85" s="97"/>
      <c r="RQM85" s="79"/>
      <c r="RQN85" s="79"/>
      <c r="RQO85" s="210"/>
      <c r="RQP85" s="96"/>
      <c r="RQQ85" s="194"/>
      <c r="RQR85" s="80"/>
      <c r="RQS85" s="80"/>
      <c r="RQT85" s="194"/>
      <c r="RQU85" s="62"/>
      <c r="RQV85" s="107"/>
      <c r="RQW85" s="97"/>
      <c r="RQX85" s="97"/>
      <c r="RQY85" s="97"/>
      <c r="RQZ85" s="104"/>
      <c r="RRA85" s="97"/>
      <c r="RRB85" s="97"/>
      <c r="RRC85" s="97"/>
      <c r="RRD85" s="145"/>
      <c r="RRE85" s="61"/>
      <c r="RRF85" s="108"/>
      <c r="RRG85" s="63"/>
      <c r="RRH85" s="103"/>
      <c r="RRI85" s="197"/>
      <c r="RRJ85" s="197"/>
      <c r="RRK85" s="97"/>
      <c r="RRL85" s="79"/>
      <c r="RRM85" s="79"/>
      <c r="RRN85" s="210"/>
      <c r="RRO85" s="96"/>
      <c r="RRP85" s="194"/>
      <c r="RRQ85" s="80"/>
      <c r="RRR85" s="80"/>
      <c r="RRS85" s="194"/>
      <c r="RRT85" s="62"/>
      <c r="RRU85" s="107"/>
      <c r="RRV85" s="97"/>
      <c r="RRW85" s="97"/>
      <c r="RRX85" s="97"/>
      <c r="RRY85" s="104"/>
      <c r="RRZ85" s="97"/>
      <c r="RSA85" s="97"/>
      <c r="RSB85" s="97"/>
      <c r="RSC85" s="145"/>
      <c r="RSD85" s="61"/>
      <c r="RSE85" s="108"/>
      <c r="RSF85" s="63"/>
      <c r="RSG85" s="103"/>
      <c r="RSH85" s="197"/>
      <c r="RSI85" s="197"/>
      <c r="RSJ85" s="97"/>
      <c r="RSK85" s="79"/>
      <c r="RSL85" s="79"/>
      <c r="RSM85" s="210"/>
      <c r="RSN85" s="96"/>
      <c r="RSO85" s="194"/>
      <c r="RSP85" s="80"/>
      <c r="RSQ85" s="80"/>
      <c r="RSR85" s="194"/>
      <c r="RSS85" s="62"/>
      <c r="RST85" s="107"/>
      <c r="RSU85" s="97"/>
      <c r="RSV85" s="97"/>
      <c r="RSW85" s="97"/>
      <c r="RSX85" s="104"/>
      <c r="RSY85" s="97"/>
      <c r="RSZ85" s="97"/>
      <c r="RTA85" s="97"/>
      <c r="RTB85" s="145"/>
      <c r="RTC85" s="61"/>
      <c r="RTD85" s="108"/>
      <c r="RTE85" s="63"/>
      <c r="RTF85" s="103"/>
      <c r="RTG85" s="197"/>
      <c r="RTH85" s="197"/>
      <c r="RTI85" s="97"/>
      <c r="RTJ85" s="79"/>
      <c r="RTK85" s="79"/>
      <c r="RTL85" s="210"/>
      <c r="RTM85" s="96"/>
      <c r="RTN85" s="194"/>
      <c r="RTO85" s="80"/>
      <c r="RTP85" s="80"/>
      <c r="RTQ85" s="194"/>
      <c r="RTR85" s="62"/>
      <c r="RTS85" s="107"/>
      <c r="RTT85" s="97"/>
      <c r="RTU85" s="97"/>
      <c r="RTV85" s="97"/>
      <c r="RTW85" s="104"/>
      <c r="RTX85" s="97"/>
      <c r="RTY85" s="97"/>
      <c r="RTZ85" s="97"/>
      <c r="RUA85" s="145"/>
      <c r="RUB85" s="61"/>
      <c r="RUC85" s="108"/>
      <c r="RUD85" s="63"/>
      <c r="RUE85" s="103"/>
      <c r="RUF85" s="197"/>
      <c r="RUG85" s="197"/>
      <c r="RUH85" s="97"/>
      <c r="RUI85" s="79"/>
      <c r="RUJ85" s="79"/>
      <c r="RUK85" s="210"/>
      <c r="RUL85" s="96"/>
      <c r="RUM85" s="194"/>
      <c r="RUN85" s="80"/>
      <c r="RUO85" s="80"/>
      <c r="RUP85" s="194"/>
      <c r="RUQ85" s="62"/>
      <c r="RUR85" s="107"/>
      <c r="RUS85" s="97"/>
      <c r="RUT85" s="97"/>
      <c r="RUU85" s="97"/>
      <c r="RUV85" s="104"/>
      <c r="RUW85" s="97"/>
      <c r="RUX85" s="97"/>
      <c r="RUY85" s="97"/>
      <c r="RUZ85" s="145"/>
      <c r="RVA85" s="61"/>
      <c r="RVB85" s="108"/>
      <c r="RVC85" s="63"/>
      <c r="RVD85" s="103"/>
      <c r="RVE85" s="197"/>
      <c r="RVF85" s="197"/>
      <c r="RVG85" s="97"/>
      <c r="RVH85" s="79"/>
      <c r="RVI85" s="79"/>
      <c r="RVJ85" s="210"/>
      <c r="RVK85" s="96"/>
      <c r="RVL85" s="194"/>
      <c r="RVM85" s="80"/>
      <c r="RVN85" s="80"/>
      <c r="RVO85" s="194"/>
      <c r="RVP85" s="62"/>
      <c r="RVQ85" s="107"/>
      <c r="RVR85" s="97"/>
      <c r="RVS85" s="97"/>
      <c r="RVT85" s="97"/>
      <c r="RVU85" s="104"/>
      <c r="RVV85" s="97"/>
      <c r="RVW85" s="97"/>
      <c r="RVX85" s="97"/>
      <c r="RVY85" s="145"/>
      <c r="RVZ85" s="61"/>
      <c r="RWA85" s="108"/>
      <c r="RWB85" s="63"/>
      <c r="RWC85" s="103"/>
      <c r="RWD85" s="197"/>
      <c r="RWE85" s="197"/>
      <c r="RWF85" s="97"/>
      <c r="RWG85" s="79"/>
      <c r="RWH85" s="79"/>
      <c r="RWI85" s="210"/>
      <c r="RWJ85" s="96"/>
      <c r="RWK85" s="194"/>
      <c r="RWL85" s="80"/>
      <c r="RWM85" s="80"/>
      <c r="RWN85" s="194"/>
      <c r="RWO85" s="62"/>
      <c r="RWP85" s="107"/>
      <c r="RWQ85" s="97"/>
      <c r="RWR85" s="97"/>
      <c r="RWS85" s="97"/>
      <c r="RWT85" s="104"/>
      <c r="RWU85" s="97"/>
      <c r="RWV85" s="97"/>
      <c r="RWW85" s="97"/>
      <c r="RWX85" s="145"/>
      <c r="RWY85" s="61"/>
      <c r="RWZ85" s="108"/>
      <c r="RXA85" s="63"/>
      <c r="RXB85" s="103"/>
      <c r="RXC85" s="197"/>
      <c r="RXD85" s="197"/>
      <c r="RXE85" s="97"/>
      <c r="RXF85" s="79"/>
      <c r="RXG85" s="79"/>
      <c r="RXH85" s="210"/>
      <c r="RXI85" s="96"/>
      <c r="RXJ85" s="194"/>
      <c r="RXK85" s="80"/>
      <c r="RXL85" s="80"/>
      <c r="RXM85" s="194"/>
      <c r="RXN85" s="62"/>
      <c r="RXO85" s="107"/>
      <c r="RXP85" s="97"/>
      <c r="RXQ85" s="97"/>
      <c r="RXR85" s="97"/>
      <c r="RXS85" s="104"/>
      <c r="RXT85" s="97"/>
      <c r="RXU85" s="97"/>
      <c r="RXV85" s="97"/>
      <c r="RXW85" s="145"/>
      <c r="RXX85" s="61"/>
      <c r="RXY85" s="108"/>
      <c r="RXZ85" s="63"/>
      <c r="RYA85" s="103"/>
      <c r="RYB85" s="197"/>
      <c r="RYC85" s="197"/>
      <c r="RYD85" s="97"/>
      <c r="RYE85" s="79"/>
      <c r="RYF85" s="79"/>
      <c r="RYG85" s="210"/>
      <c r="RYH85" s="96"/>
      <c r="RYI85" s="194"/>
      <c r="RYJ85" s="80"/>
      <c r="RYK85" s="80"/>
      <c r="RYL85" s="194"/>
      <c r="RYM85" s="62"/>
      <c r="RYN85" s="107"/>
      <c r="RYO85" s="97"/>
      <c r="RYP85" s="97"/>
      <c r="RYQ85" s="97"/>
      <c r="RYR85" s="104"/>
      <c r="RYS85" s="97"/>
      <c r="RYT85" s="97"/>
      <c r="RYU85" s="97"/>
      <c r="RYV85" s="145"/>
      <c r="RYW85" s="61"/>
      <c r="RYX85" s="108"/>
      <c r="RYY85" s="63"/>
      <c r="RYZ85" s="103"/>
      <c r="RZA85" s="197"/>
      <c r="RZB85" s="197"/>
      <c r="RZC85" s="97"/>
      <c r="RZD85" s="79"/>
      <c r="RZE85" s="79"/>
      <c r="RZF85" s="210"/>
      <c r="RZG85" s="96"/>
      <c r="RZH85" s="194"/>
      <c r="RZI85" s="80"/>
      <c r="RZJ85" s="80"/>
      <c r="RZK85" s="194"/>
      <c r="RZL85" s="62"/>
      <c r="RZM85" s="107"/>
      <c r="RZN85" s="97"/>
      <c r="RZO85" s="97"/>
      <c r="RZP85" s="97"/>
      <c r="RZQ85" s="104"/>
      <c r="RZR85" s="97"/>
      <c r="RZS85" s="97"/>
      <c r="RZT85" s="97"/>
      <c r="RZU85" s="145"/>
      <c r="RZV85" s="61"/>
      <c r="RZW85" s="108"/>
      <c r="RZX85" s="63"/>
      <c r="RZY85" s="103"/>
      <c r="RZZ85" s="197"/>
      <c r="SAA85" s="197"/>
      <c r="SAB85" s="97"/>
      <c r="SAC85" s="79"/>
      <c r="SAD85" s="79"/>
      <c r="SAE85" s="210"/>
      <c r="SAF85" s="96"/>
      <c r="SAG85" s="194"/>
      <c r="SAH85" s="80"/>
      <c r="SAI85" s="80"/>
      <c r="SAJ85" s="194"/>
      <c r="SAK85" s="62"/>
      <c r="SAL85" s="107"/>
      <c r="SAM85" s="97"/>
      <c r="SAN85" s="97"/>
      <c r="SAO85" s="97"/>
      <c r="SAP85" s="104"/>
      <c r="SAQ85" s="97"/>
      <c r="SAR85" s="97"/>
      <c r="SAS85" s="97"/>
      <c r="SAT85" s="145"/>
      <c r="SAU85" s="61"/>
      <c r="SAV85" s="108"/>
      <c r="SAW85" s="63"/>
      <c r="SAX85" s="103"/>
      <c r="SAY85" s="197"/>
      <c r="SAZ85" s="197"/>
      <c r="SBA85" s="97"/>
      <c r="SBB85" s="79"/>
      <c r="SBC85" s="79"/>
      <c r="SBD85" s="210"/>
      <c r="SBE85" s="96"/>
      <c r="SBF85" s="194"/>
      <c r="SBG85" s="80"/>
      <c r="SBH85" s="80"/>
      <c r="SBI85" s="194"/>
      <c r="SBJ85" s="62"/>
      <c r="SBK85" s="107"/>
      <c r="SBL85" s="97"/>
      <c r="SBM85" s="97"/>
      <c r="SBN85" s="97"/>
      <c r="SBO85" s="104"/>
      <c r="SBP85" s="97"/>
      <c r="SBQ85" s="97"/>
      <c r="SBR85" s="97"/>
      <c r="SBS85" s="145"/>
      <c r="SBT85" s="61"/>
      <c r="SBU85" s="108"/>
      <c r="SBV85" s="63"/>
      <c r="SBW85" s="103"/>
      <c r="SBX85" s="197"/>
      <c r="SBY85" s="197"/>
      <c r="SBZ85" s="97"/>
      <c r="SCA85" s="79"/>
      <c r="SCB85" s="79"/>
      <c r="SCC85" s="210"/>
      <c r="SCD85" s="96"/>
      <c r="SCE85" s="194"/>
      <c r="SCF85" s="80"/>
      <c r="SCG85" s="80"/>
      <c r="SCH85" s="194"/>
      <c r="SCI85" s="62"/>
      <c r="SCJ85" s="107"/>
      <c r="SCK85" s="97"/>
      <c r="SCL85" s="97"/>
      <c r="SCM85" s="97"/>
      <c r="SCN85" s="104"/>
      <c r="SCO85" s="97"/>
      <c r="SCP85" s="97"/>
      <c r="SCQ85" s="97"/>
      <c r="SCR85" s="145"/>
      <c r="SCS85" s="61"/>
      <c r="SCT85" s="108"/>
      <c r="SCU85" s="63"/>
      <c r="SCV85" s="103"/>
      <c r="SCW85" s="197"/>
      <c r="SCX85" s="197"/>
      <c r="SCY85" s="97"/>
      <c r="SCZ85" s="79"/>
      <c r="SDA85" s="79"/>
      <c r="SDB85" s="210"/>
      <c r="SDC85" s="96"/>
      <c r="SDD85" s="194"/>
      <c r="SDE85" s="80"/>
      <c r="SDF85" s="80"/>
      <c r="SDG85" s="194"/>
      <c r="SDH85" s="62"/>
      <c r="SDI85" s="107"/>
      <c r="SDJ85" s="97"/>
      <c r="SDK85" s="97"/>
      <c r="SDL85" s="97"/>
      <c r="SDM85" s="104"/>
      <c r="SDN85" s="97"/>
      <c r="SDO85" s="97"/>
      <c r="SDP85" s="97"/>
      <c r="SDQ85" s="145"/>
      <c r="SDR85" s="61"/>
      <c r="SDS85" s="108"/>
      <c r="SDT85" s="63"/>
      <c r="SDU85" s="103"/>
      <c r="SDV85" s="197"/>
      <c r="SDW85" s="197"/>
      <c r="SDX85" s="97"/>
      <c r="SDY85" s="79"/>
      <c r="SDZ85" s="79"/>
      <c r="SEA85" s="210"/>
      <c r="SEB85" s="96"/>
      <c r="SEC85" s="194"/>
      <c r="SED85" s="80"/>
      <c r="SEE85" s="80"/>
      <c r="SEF85" s="194"/>
      <c r="SEG85" s="62"/>
      <c r="SEH85" s="107"/>
      <c r="SEI85" s="97"/>
      <c r="SEJ85" s="97"/>
      <c r="SEK85" s="97"/>
      <c r="SEL85" s="104"/>
      <c r="SEM85" s="97"/>
      <c r="SEN85" s="97"/>
      <c r="SEO85" s="97"/>
      <c r="SEP85" s="145"/>
      <c r="SEQ85" s="61"/>
      <c r="SER85" s="108"/>
      <c r="SES85" s="63"/>
      <c r="SET85" s="103"/>
      <c r="SEU85" s="197"/>
      <c r="SEV85" s="197"/>
      <c r="SEW85" s="97"/>
      <c r="SEX85" s="79"/>
      <c r="SEY85" s="79"/>
      <c r="SEZ85" s="210"/>
      <c r="SFA85" s="96"/>
      <c r="SFB85" s="194"/>
      <c r="SFC85" s="80"/>
      <c r="SFD85" s="80"/>
      <c r="SFE85" s="194"/>
      <c r="SFF85" s="62"/>
      <c r="SFG85" s="107"/>
      <c r="SFH85" s="97"/>
      <c r="SFI85" s="97"/>
      <c r="SFJ85" s="97"/>
      <c r="SFK85" s="104"/>
      <c r="SFL85" s="97"/>
      <c r="SFM85" s="97"/>
      <c r="SFN85" s="97"/>
      <c r="SFO85" s="145"/>
      <c r="SFP85" s="61"/>
      <c r="SFQ85" s="108"/>
      <c r="SFR85" s="63"/>
      <c r="SFS85" s="103"/>
      <c r="SFT85" s="197"/>
      <c r="SFU85" s="197"/>
      <c r="SFV85" s="97"/>
      <c r="SFW85" s="79"/>
      <c r="SFX85" s="79"/>
      <c r="SFY85" s="210"/>
      <c r="SFZ85" s="96"/>
      <c r="SGA85" s="194"/>
      <c r="SGB85" s="80"/>
      <c r="SGC85" s="80"/>
      <c r="SGD85" s="194"/>
      <c r="SGE85" s="62"/>
      <c r="SGF85" s="107"/>
      <c r="SGG85" s="97"/>
      <c r="SGH85" s="97"/>
      <c r="SGI85" s="97"/>
      <c r="SGJ85" s="104"/>
      <c r="SGK85" s="97"/>
      <c r="SGL85" s="97"/>
      <c r="SGM85" s="97"/>
      <c r="SGN85" s="145"/>
      <c r="SGO85" s="61"/>
      <c r="SGP85" s="108"/>
      <c r="SGQ85" s="63"/>
      <c r="SGR85" s="103"/>
      <c r="SGS85" s="197"/>
      <c r="SGT85" s="197"/>
      <c r="SGU85" s="97"/>
      <c r="SGV85" s="79"/>
      <c r="SGW85" s="79"/>
      <c r="SGX85" s="210"/>
      <c r="SGY85" s="96"/>
      <c r="SGZ85" s="194"/>
      <c r="SHA85" s="80"/>
      <c r="SHB85" s="80"/>
      <c r="SHC85" s="194"/>
      <c r="SHD85" s="62"/>
      <c r="SHE85" s="107"/>
      <c r="SHF85" s="97"/>
      <c r="SHG85" s="97"/>
      <c r="SHH85" s="97"/>
      <c r="SHI85" s="104"/>
      <c r="SHJ85" s="97"/>
      <c r="SHK85" s="97"/>
      <c r="SHL85" s="97"/>
      <c r="SHM85" s="145"/>
      <c r="SHN85" s="61"/>
      <c r="SHO85" s="108"/>
      <c r="SHP85" s="63"/>
      <c r="SHQ85" s="103"/>
      <c r="SHR85" s="197"/>
      <c r="SHS85" s="197"/>
      <c r="SHT85" s="97"/>
      <c r="SHU85" s="79"/>
      <c r="SHV85" s="79"/>
      <c r="SHW85" s="210"/>
      <c r="SHX85" s="96"/>
      <c r="SHY85" s="194"/>
      <c r="SHZ85" s="80"/>
      <c r="SIA85" s="80"/>
      <c r="SIB85" s="194"/>
      <c r="SIC85" s="62"/>
      <c r="SID85" s="107"/>
      <c r="SIE85" s="97"/>
      <c r="SIF85" s="97"/>
      <c r="SIG85" s="97"/>
      <c r="SIH85" s="104"/>
      <c r="SII85" s="97"/>
      <c r="SIJ85" s="97"/>
      <c r="SIK85" s="97"/>
      <c r="SIL85" s="145"/>
      <c r="SIM85" s="61"/>
      <c r="SIN85" s="108"/>
      <c r="SIO85" s="63"/>
      <c r="SIP85" s="103"/>
      <c r="SIQ85" s="197"/>
      <c r="SIR85" s="197"/>
      <c r="SIS85" s="97"/>
      <c r="SIT85" s="79"/>
      <c r="SIU85" s="79"/>
      <c r="SIV85" s="210"/>
      <c r="SIW85" s="96"/>
      <c r="SIX85" s="194"/>
      <c r="SIY85" s="80"/>
      <c r="SIZ85" s="80"/>
      <c r="SJA85" s="194"/>
      <c r="SJB85" s="62"/>
      <c r="SJC85" s="107"/>
      <c r="SJD85" s="97"/>
      <c r="SJE85" s="97"/>
      <c r="SJF85" s="97"/>
      <c r="SJG85" s="104"/>
      <c r="SJH85" s="97"/>
      <c r="SJI85" s="97"/>
      <c r="SJJ85" s="97"/>
      <c r="SJK85" s="145"/>
      <c r="SJL85" s="61"/>
      <c r="SJM85" s="108"/>
      <c r="SJN85" s="63"/>
      <c r="SJO85" s="103"/>
      <c r="SJP85" s="197"/>
      <c r="SJQ85" s="197"/>
      <c r="SJR85" s="97"/>
      <c r="SJS85" s="79"/>
      <c r="SJT85" s="79"/>
      <c r="SJU85" s="210"/>
      <c r="SJV85" s="96"/>
      <c r="SJW85" s="194"/>
      <c r="SJX85" s="80"/>
      <c r="SJY85" s="80"/>
      <c r="SJZ85" s="194"/>
      <c r="SKA85" s="62"/>
      <c r="SKB85" s="107"/>
      <c r="SKC85" s="97"/>
      <c r="SKD85" s="97"/>
      <c r="SKE85" s="97"/>
      <c r="SKF85" s="104"/>
      <c r="SKG85" s="97"/>
      <c r="SKH85" s="97"/>
      <c r="SKI85" s="97"/>
      <c r="SKJ85" s="145"/>
      <c r="SKK85" s="61"/>
      <c r="SKL85" s="108"/>
      <c r="SKM85" s="63"/>
      <c r="SKN85" s="103"/>
      <c r="SKO85" s="197"/>
      <c r="SKP85" s="197"/>
      <c r="SKQ85" s="97"/>
      <c r="SKR85" s="79"/>
      <c r="SKS85" s="79"/>
      <c r="SKT85" s="210"/>
      <c r="SKU85" s="96"/>
      <c r="SKV85" s="194"/>
      <c r="SKW85" s="80"/>
      <c r="SKX85" s="80"/>
      <c r="SKY85" s="194"/>
      <c r="SKZ85" s="62"/>
      <c r="SLA85" s="107"/>
      <c r="SLB85" s="97"/>
      <c r="SLC85" s="97"/>
      <c r="SLD85" s="97"/>
      <c r="SLE85" s="104"/>
      <c r="SLF85" s="97"/>
      <c r="SLG85" s="97"/>
      <c r="SLH85" s="97"/>
      <c r="SLI85" s="145"/>
      <c r="SLJ85" s="61"/>
      <c r="SLK85" s="108"/>
      <c r="SLL85" s="63"/>
      <c r="SLM85" s="103"/>
      <c r="SLN85" s="197"/>
      <c r="SLO85" s="197"/>
      <c r="SLP85" s="97"/>
      <c r="SLQ85" s="79"/>
      <c r="SLR85" s="79"/>
      <c r="SLS85" s="210"/>
      <c r="SLT85" s="96"/>
      <c r="SLU85" s="194"/>
      <c r="SLV85" s="80"/>
      <c r="SLW85" s="80"/>
      <c r="SLX85" s="194"/>
      <c r="SLY85" s="62"/>
      <c r="SLZ85" s="107"/>
      <c r="SMA85" s="97"/>
      <c r="SMB85" s="97"/>
      <c r="SMC85" s="97"/>
      <c r="SMD85" s="104"/>
      <c r="SME85" s="97"/>
      <c r="SMF85" s="97"/>
      <c r="SMG85" s="97"/>
      <c r="SMH85" s="145"/>
      <c r="SMI85" s="61"/>
      <c r="SMJ85" s="108"/>
      <c r="SMK85" s="63"/>
      <c r="SML85" s="103"/>
      <c r="SMM85" s="197"/>
      <c r="SMN85" s="197"/>
      <c r="SMO85" s="97"/>
      <c r="SMP85" s="79"/>
      <c r="SMQ85" s="79"/>
      <c r="SMR85" s="210"/>
      <c r="SMS85" s="96"/>
      <c r="SMT85" s="194"/>
      <c r="SMU85" s="80"/>
      <c r="SMV85" s="80"/>
      <c r="SMW85" s="194"/>
      <c r="SMX85" s="62"/>
      <c r="SMY85" s="107"/>
      <c r="SMZ85" s="97"/>
      <c r="SNA85" s="97"/>
      <c r="SNB85" s="97"/>
      <c r="SNC85" s="104"/>
      <c r="SND85" s="97"/>
      <c r="SNE85" s="97"/>
      <c r="SNF85" s="97"/>
      <c r="SNG85" s="145"/>
      <c r="SNH85" s="61"/>
      <c r="SNI85" s="108"/>
      <c r="SNJ85" s="63"/>
      <c r="SNK85" s="103"/>
      <c r="SNL85" s="197"/>
      <c r="SNM85" s="197"/>
      <c r="SNN85" s="97"/>
      <c r="SNO85" s="79"/>
      <c r="SNP85" s="79"/>
      <c r="SNQ85" s="210"/>
      <c r="SNR85" s="96"/>
      <c r="SNS85" s="194"/>
      <c r="SNT85" s="80"/>
      <c r="SNU85" s="80"/>
      <c r="SNV85" s="194"/>
      <c r="SNW85" s="62"/>
      <c r="SNX85" s="107"/>
      <c r="SNY85" s="97"/>
      <c r="SNZ85" s="97"/>
      <c r="SOA85" s="97"/>
      <c r="SOB85" s="104"/>
      <c r="SOC85" s="97"/>
      <c r="SOD85" s="97"/>
      <c r="SOE85" s="97"/>
      <c r="SOF85" s="145"/>
      <c r="SOG85" s="61"/>
      <c r="SOH85" s="108"/>
      <c r="SOI85" s="63"/>
      <c r="SOJ85" s="103"/>
      <c r="SOK85" s="197"/>
      <c r="SOL85" s="197"/>
      <c r="SOM85" s="97"/>
      <c r="SON85" s="79"/>
      <c r="SOO85" s="79"/>
      <c r="SOP85" s="210"/>
      <c r="SOQ85" s="96"/>
      <c r="SOR85" s="194"/>
      <c r="SOS85" s="80"/>
      <c r="SOT85" s="80"/>
      <c r="SOU85" s="194"/>
      <c r="SOV85" s="62"/>
      <c r="SOW85" s="107"/>
      <c r="SOX85" s="97"/>
      <c r="SOY85" s="97"/>
      <c r="SOZ85" s="97"/>
      <c r="SPA85" s="104"/>
      <c r="SPB85" s="97"/>
      <c r="SPC85" s="97"/>
      <c r="SPD85" s="97"/>
      <c r="SPE85" s="145"/>
      <c r="SPF85" s="61"/>
      <c r="SPG85" s="108"/>
      <c r="SPH85" s="63"/>
      <c r="SPI85" s="103"/>
      <c r="SPJ85" s="197"/>
      <c r="SPK85" s="197"/>
      <c r="SPL85" s="97"/>
      <c r="SPM85" s="79"/>
      <c r="SPN85" s="79"/>
      <c r="SPO85" s="210"/>
      <c r="SPP85" s="96"/>
      <c r="SPQ85" s="194"/>
      <c r="SPR85" s="80"/>
      <c r="SPS85" s="80"/>
      <c r="SPT85" s="194"/>
      <c r="SPU85" s="62"/>
      <c r="SPV85" s="107"/>
      <c r="SPW85" s="97"/>
      <c r="SPX85" s="97"/>
      <c r="SPY85" s="97"/>
      <c r="SPZ85" s="104"/>
      <c r="SQA85" s="97"/>
      <c r="SQB85" s="97"/>
      <c r="SQC85" s="97"/>
      <c r="SQD85" s="145"/>
      <c r="SQE85" s="61"/>
      <c r="SQF85" s="108"/>
      <c r="SQG85" s="63"/>
      <c r="SQH85" s="103"/>
      <c r="SQI85" s="197"/>
      <c r="SQJ85" s="197"/>
      <c r="SQK85" s="97"/>
      <c r="SQL85" s="79"/>
      <c r="SQM85" s="79"/>
      <c r="SQN85" s="210"/>
      <c r="SQO85" s="96"/>
      <c r="SQP85" s="194"/>
      <c r="SQQ85" s="80"/>
      <c r="SQR85" s="80"/>
      <c r="SQS85" s="194"/>
      <c r="SQT85" s="62"/>
      <c r="SQU85" s="107"/>
      <c r="SQV85" s="97"/>
      <c r="SQW85" s="97"/>
      <c r="SQX85" s="97"/>
      <c r="SQY85" s="104"/>
      <c r="SQZ85" s="97"/>
      <c r="SRA85" s="97"/>
      <c r="SRB85" s="97"/>
      <c r="SRC85" s="145"/>
      <c r="SRD85" s="61"/>
      <c r="SRE85" s="108"/>
      <c r="SRF85" s="63"/>
      <c r="SRG85" s="103"/>
      <c r="SRH85" s="197"/>
      <c r="SRI85" s="197"/>
      <c r="SRJ85" s="97"/>
      <c r="SRK85" s="79"/>
      <c r="SRL85" s="79"/>
      <c r="SRM85" s="210"/>
      <c r="SRN85" s="96"/>
      <c r="SRO85" s="194"/>
      <c r="SRP85" s="80"/>
      <c r="SRQ85" s="80"/>
      <c r="SRR85" s="194"/>
      <c r="SRS85" s="62"/>
      <c r="SRT85" s="107"/>
      <c r="SRU85" s="97"/>
      <c r="SRV85" s="97"/>
      <c r="SRW85" s="97"/>
      <c r="SRX85" s="104"/>
      <c r="SRY85" s="97"/>
      <c r="SRZ85" s="97"/>
      <c r="SSA85" s="97"/>
      <c r="SSB85" s="145"/>
      <c r="SSC85" s="61"/>
      <c r="SSD85" s="108"/>
      <c r="SSE85" s="63"/>
      <c r="SSF85" s="103"/>
      <c r="SSG85" s="197"/>
      <c r="SSH85" s="197"/>
      <c r="SSI85" s="97"/>
      <c r="SSJ85" s="79"/>
      <c r="SSK85" s="79"/>
      <c r="SSL85" s="210"/>
      <c r="SSM85" s="96"/>
      <c r="SSN85" s="194"/>
      <c r="SSO85" s="80"/>
      <c r="SSP85" s="80"/>
      <c r="SSQ85" s="194"/>
      <c r="SSR85" s="62"/>
      <c r="SSS85" s="107"/>
      <c r="SST85" s="97"/>
      <c r="SSU85" s="97"/>
      <c r="SSV85" s="97"/>
      <c r="SSW85" s="104"/>
      <c r="SSX85" s="97"/>
      <c r="SSY85" s="97"/>
      <c r="SSZ85" s="97"/>
      <c r="STA85" s="145"/>
      <c r="STB85" s="61"/>
      <c r="STC85" s="108"/>
      <c r="STD85" s="63"/>
      <c r="STE85" s="103"/>
      <c r="STF85" s="197"/>
      <c r="STG85" s="197"/>
      <c r="STH85" s="97"/>
      <c r="STI85" s="79"/>
      <c r="STJ85" s="79"/>
      <c r="STK85" s="210"/>
      <c r="STL85" s="96"/>
      <c r="STM85" s="194"/>
      <c r="STN85" s="80"/>
      <c r="STO85" s="80"/>
      <c r="STP85" s="194"/>
      <c r="STQ85" s="62"/>
      <c r="STR85" s="107"/>
      <c r="STS85" s="97"/>
      <c r="STT85" s="97"/>
      <c r="STU85" s="97"/>
      <c r="STV85" s="104"/>
      <c r="STW85" s="97"/>
      <c r="STX85" s="97"/>
      <c r="STY85" s="97"/>
      <c r="STZ85" s="145"/>
      <c r="SUA85" s="61"/>
      <c r="SUB85" s="108"/>
      <c r="SUC85" s="63"/>
      <c r="SUD85" s="103"/>
      <c r="SUE85" s="197"/>
      <c r="SUF85" s="197"/>
      <c r="SUG85" s="97"/>
      <c r="SUH85" s="79"/>
      <c r="SUI85" s="79"/>
      <c r="SUJ85" s="210"/>
      <c r="SUK85" s="96"/>
      <c r="SUL85" s="194"/>
      <c r="SUM85" s="80"/>
      <c r="SUN85" s="80"/>
      <c r="SUO85" s="194"/>
      <c r="SUP85" s="62"/>
      <c r="SUQ85" s="107"/>
      <c r="SUR85" s="97"/>
      <c r="SUS85" s="97"/>
      <c r="SUT85" s="97"/>
      <c r="SUU85" s="104"/>
      <c r="SUV85" s="97"/>
      <c r="SUW85" s="97"/>
      <c r="SUX85" s="97"/>
      <c r="SUY85" s="145"/>
      <c r="SUZ85" s="61"/>
      <c r="SVA85" s="108"/>
      <c r="SVB85" s="63"/>
      <c r="SVC85" s="103"/>
      <c r="SVD85" s="197"/>
      <c r="SVE85" s="197"/>
      <c r="SVF85" s="97"/>
      <c r="SVG85" s="79"/>
      <c r="SVH85" s="79"/>
      <c r="SVI85" s="210"/>
      <c r="SVJ85" s="96"/>
      <c r="SVK85" s="194"/>
      <c r="SVL85" s="80"/>
      <c r="SVM85" s="80"/>
      <c r="SVN85" s="194"/>
      <c r="SVO85" s="62"/>
      <c r="SVP85" s="107"/>
      <c r="SVQ85" s="97"/>
      <c r="SVR85" s="97"/>
      <c r="SVS85" s="97"/>
      <c r="SVT85" s="104"/>
      <c r="SVU85" s="97"/>
      <c r="SVV85" s="97"/>
      <c r="SVW85" s="97"/>
      <c r="SVX85" s="145"/>
      <c r="SVY85" s="61"/>
      <c r="SVZ85" s="108"/>
      <c r="SWA85" s="63"/>
      <c r="SWB85" s="103"/>
      <c r="SWC85" s="197"/>
      <c r="SWD85" s="197"/>
      <c r="SWE85" s="97"/>
      <c r="SWF85" s="79"/>
      <c r="SWG85" s="79"/>
      <c r="SWH85" s="210"/>
      <c r="SWI85" s="96"/>
      <c r="SWJ85" s="194"/>
      <c r="SWK85" s="80"/>
      <c r="SWL85" s="80"/>
      <c r="SWM85" s="194"/>
      <c r="SWN85" s="62"/>
      <c r="SWO85" s="107"/>
      <c r="SWP85" s="97"/>
      <c r="SWQ85" s="97"/>
      <c r="SWR85" s="97"/>
      <c r="SWS85" s="104"/>
      <c r="SWT85" s="97"/>
      <c r="SWU85" s="97"/>
      <c r="SWV85" s="97"/>
      <c r="SWW85" s="145"/>
      <c r="SWX85" s="61"/>
      <c r="SWY85" s="108"/>
      <c r="SWZ85" s="63"/>
      <c r="SXA85" s="103"/>
      <c r="SXB85" s="197"/>
      <c r="SXC85" s="197"/>
      <c r="SXD85" s="97"/>
      <c r="SXE85" s="79"/>
      <c r="SXF85" s="79"/>
      <c r="SXG85" s="210"/>
      <c r="SXH85" s="96"/>
      <c r="SXI85" s="194"/>
      <c r="SXJ85" s="80"/>
      <c r="SXK85" s="80"/>
      <c r="SXL85" s="194"/>
      <c r="SXM85" s="62"/>
      <c r="SXN85" s="107"/>
      <c r="SXO85" s="97"/>
      <c r="SXP85" s="97"/>
      <c r="SXQ85" s="97"/>
      <c r="SXR85" s="104"/>
      <c r="SXS85" s="97"/>
      <c r="SXT85" s="97"/>
      <c r="SXU85" s="97"/>
      <c r="SXV85" s="145"/>
      <c r="SXW85" s="61"/>
      <c r="SXX85" s="108"/>
      <c r="SXY85" s="63"/>
      <c r="SXZ85" s="103"/>
      <c r="SYA85" s="197"/>
      <c r="SYB85" s="197"/>
      <c r="SYC85" s="97"/>
      <c r="SYD85" s="79"/>
      <c r="SYE85" s="79"/>
      <c r="SYF85" s="210"/>
      <c r="SYG85" s="96"/>
      <c r="SYH85" s="194"/>
      <c r="SYI85" s="80"/>
      <c r="SYJ85" s="80"/>
      <c r="SYK85" s="194"/>
      <c r="SYL85" s="62"/>
      <c r="SYM85" s="107"/>
      <c r="SYN85" s="97"/>
      <c r="SYO85" s="97"/>
      <c r="SYP85" s="97"/>
      <c r="SYQ85" s="104"/>
      <c r="SYR85" s="97"/>
      <c r="SYS85" s="97"/>
      <c r="SYT85" s="97"/>
      <c r="SYU85" s="145"/>
      <c r="SYV85" s="61"/>
      <c r="SYW85" s="108"/>
      <c r="SYX85" s="63"/>
      <c r="SYY85" s="103"/>
      <c r="SYZ85" s="197"/>
      <c r="SZA85" s="197"/>
      <c r="SZB85" s="97"/>
      <c r="SZC85" s="79"/>
      <c r="SZD85" s="79"/>
      <c r="SZE85" s="210"/>
      <c r="SZF85" s="96"/>
      <c r="SZG85" s="194"/>
      <c r="SZH85" s="80"/>
      <c r="SZI85" s="80"/>
      <c r="SZJ85" s="194"/>
      <c r="SZK85" s="62"/>
      <c r="SZL85" s="107"/>
      <c r="SZM85" s="97"/>
      <c r="SZN85" s="97"/>
      <c r="SZO85" s="97"/>
      <c r="SZP85" s="104"/>
      <c r="SZQ85" s="97"/>
      <c r="SZR85" s="97"/>
      <c r="SZS85" s="97"/>
      <c r="SZT85" s="145"/>
      <c r="SZU85" s="61"/>
      <c r="SZV85" s="108"/>
      <c r="SZW85" s="63"/>
      <c r="SZX85" s="103"/>
      <c r="SZY85" s="197"/>
      <c r="SZZ85" s="197"/>
      <c r="TAA85" s="97"/>
      <c r="TAB85" s="79"/>
      <c r="TAC85" s="79"/>
      <c r="TAD85" s="210"/>
      <c r="TAE85" s="96"/>
      <c r="TAF85" s="194"/>
      <c r="TAG85" s="80"/>
      <c r="TAH85" s="80"/>
      <c r="TAI85" s="194"/>
      <c r="TAJ85" s="62"/>
      <c r="TAK85" s="107"/>
      <c r="TAL85" s="97"/>
      <c r="TAM85" s="97"/>
      <c r="TAN85" s="97"/>
      <c r="TAO85" s="104"/>
      <c r="TAP85" s="97"/>
      <c r="TAQ85" s="97"/>
      <c r="TAR85" s="97"/>
      <c r="TAS85" s="145"/>
      <c r="TAT85" s="61"/>
      <c r="TAU85" s="108"/>
      <c r="TAV85" s="63"/>
      <c r="TAW85" s="103"/>
      <c r="TAX85" s="197"/>
      <c r="TAY85" s="197"/>
      <c r="TAZ85" s="97"/>
      <c r="TBA85" s="79"/>
      <c r="TBB85" s="79"/>
      <c r="TBC85" s="210"/>
      <c r="TBD85" s="96"/>
      <c r="TBE85" s="194"/>
      <c r="TBF85" s="80"/>
      <c r="TBG85" s="80"/>
      <c r="TBH85" s="194"/>
      <c r="TBI85" s="62"/>
      <c r="TBJ85" s="107"/>
      <c r="TBK85" s="97"/>
      <c r="TBL85" s="97"/>
      <c r="TBM85" s="97"/>
      <c r="TBN85" s="104"/>
      <c r="TBO85" s="97"/>
      <c r="TBP85" s="97"/>
      <c r="TBQ85" s="97"/>
      <c r="TBR85" s="145"/>
      <c r="TBS85" s="61"/>
      <c r="TBT85" s="108"/>
      <c r="TBU85" s="63"/>
      <c r="TBV85" s="103"/>
      <c r="TBW85" s="197"/>
      <c r="TBX85" s="197"/>
      <c r="TBY85" s="97"/>
      <c r="TBZ85" s="79"/>
      <c r="TCA85" s="79"/>
      <c r="TCB85" s="210"/>
      <c r="TCC85" s="96"/>
      <c r="TCD85" s="194"/>
      <c r="TCE85" s="80"/>
      <c r="TCF85" s="80"/>
      <c r="TCG85" s="194"/>
      <c r="TCH85" s="62"/>
      <c r="TCI85" s="107"/>
      <c r="TCJ85" s="97"/>
      <c r="TCK85" s="97"/>
      <c r="TCL85" s="97"/>
      <c r="TCM85" s="104"/>
      <c r="TCN85" s="97"/>
      <c r="TCO85" s="97"/>
      <c r="TCP85" s="97"/>
      <c r="TCQ85" s="145"/>
      <c r="TCR85" s="61"/>
      <c r="TCS85" s="108"/>
      <c r="TCT85" s="63"/>
      <c r="TCU85" s="103"/>
      <c r="TCV85" s="197"/>
      <c r="TCW85" s="197"/>
      <c r="TCX85" s="97"/>
      <c r="TCY85" s="79"/>
      <c r="TCZ85" s="79"/>
      <c r="TDA85" s="210"/>
      <c r="TDB85" s="96"/>
      <c r="TDC85" s="194"/>
      <c r="TDD85" s="80"/>
      <c r="TDE85" s="80"/>
      <c r="TDF85" s="194"/>
      <c r="TDG85" s="62"/>
      <c r="TDH85" s="107"/>
      <c r="TDI85" s="97"/>
      <c r="TDJ85" s="97"/>
      <c r="TDK85" s="97"/>
      <c r="TDL85" s="104"/>
      <c r="TDM85" s="97"/>
      <c r="TDN85" s="97"/>
      <c r="TDO85" s="97"/>
      <c r="TDP85" s="145"/>
      <c r="TDQ85" s="61"/>
      <c r="TDR85" s="108"/>
      <c r="TDS85" s="63"/>
      <c r="TDT85" s="103"/>
      <c r="TDU85" s="197"/>
      <c r="TDV85" s="197"/>
      <c r="TDW85" s="97"/>
      <c r="TDX85" s="79"/>
      <c r="TDY85" s="79"/>
      <c r="TDZ85" s="210"/>
      <c r="TEA85" s="96"/>
      <c r="TEB85" s="194"/>
      <c r="TEC85" s="80"/>
      <c r="TED85" s="80"/>
      <c r="TEE85" s="194"/>
      <c r="TEF85" s="62"/>
      <c r="TEG85" s="107"/>
      <c r="TEH85" s="97"/>
      <c r="TEI85" s="97"/>
      <c r="TEJ85" s="97"/>
      <c r="TEK85" s="104"/>
      <c r="TEL85" s="97"/>
      <c r="TEM85" s="97"/>
      <c r="TEN85" s="97"/>
      <c r="TEO85" s="145"/>
      <c r="TEP85" s="61"/>
      <c r="TEQ85" s="108"/>
      <c r="TER85" s="63"/>
      <c r="TES85" s="103"/>
      <c r="TET85" s="197"/>
      <c r="TEU85" s="197"/>
      <c r="TEV85" s="97"/>
      <c r="TEW85" s="79"/>
      <c r="TEX85" s="79"/>
      <c r="TEY85" s="210"/>
      <c r="TEZ85" s="96"/>
      <c r="TFA85" s="194"/>
      <c r="TFB85" s="80"/>
      <c r="TFC85" s="80"/>
      <c r="TFD85" s="194"/>
      <c r="TFE85" s="62"/>
      <c r="TFF85" s="107"/>
      <c r="TFG85" s="97"/>
      <c r="TFH85" s="97"/>
      <c r="TFI85" s="97"/>
      <c r="TFJ85" s="104"/>
      <c r="TFK85" s="97"/>
      <c r="TFL85" s="97"/>
      <c r="TFM85" s="97"/>
      <c r="TFN85" s="145"/>
      <c r="TFO85" s="61"/>
      <c r="TFP85" s="108"/>
      <c r="TFQ85" s="63"/>
      <c r="TFR85" s="103"/>
      <c r="TFS85" s="197"/>
      <c r="TFT85" s="197"/>
      <c r="TFU85" s="97"/>
      <c r="TFV85" s="79"/>
      <c r="TFW85" s="79"/>
      <c r="TFX85" s="210"/>
      <c r="TFY85" s="96"/>
      <c r="TFZ85" s="194"/>
      <c r="TGA85" s="80"/>
      <c r="TGB85" s="80"/>
      <c r="TGC85" s="194"/>
      <c r="TGD85" s="62"/>
      <c r="TGE85" s="107"/>
      <c r="TGF85" s="97"/>
      <c r="TGG85" s="97"/>
      <c r="TGH85" s="97"/>
      <c r="TGI85" s="104"/>
      <c r="TGJ85" s="97"/>
      <c r="TGK85" s="97"/>
      <c r="TGL85" s="97"/>
      <c r="TGM85" s="145"/>
      <c r="TGN85" s="61"/>
      <c r="TGO85" s="108"/>
      <c r="TGP85" s="63"/>
      <c r="TGQ85" s="103"/>
      <c r="TGR85" s="197"/>
      <c r="TGS85" s="197"/>
      <c r="TGT85" s="97"/>
      <c r="TGU85" s="79"/>
      <c r="TGV85" s="79"/>
      <c r="TGW85" s="210"/>
      <c r="TGX85" s="96"/>
      <c r="TGY85" s="194"/>
      <c r="TGZ85" s="80"/>
      <c r="THA85" s="80"/>
      <c r="THB85" s="194"/>
      <c r="THC85" s="62"/>
      <c r="THD85" s="107"/>
      <c r="THE85" s="97"/>
      <c r="THF85" s="97"/>
      <c r="THG85" s="97"/>
      <c r="THH85" s="104"/>
      <c r="THI85" s="97"/>
      <c r="THJ85" s="97"/>
      <c r="THK85" s="97"/>
      <c r="THL85" s="145"/>
      <c r="THM85" s="61"/>
      <c r="THN85" s="108"/>
      <c r="THO85" s="63"/>
      <c r="THP85" s="103"/>
      <c r="THQ85" s="197"/>
      <c r="THR85" s="197"/>
      <c r="THS85" s="97"/>
      <c r="THT85" s="79"/>
      <c r="THU85" s="79"/>
      <c r="THV85" s="210"/>
      <c r="THW85" s="96"/>
      <c r="THX85" s="194"/>
      <c r="THY85" s="80"/>
      <c r="THZ85" s="80"/>
      <c r="TIA85" s="194"/>
      <c r="TIB85" s="62"/>
      <c r="TIC85" s="107"/>
      <c r="TID85" s="97"/>
      <c r="TIE85" s="97"/>
      <c r="TIF85" s="97"/>
      <c r="TIG85" s="104"/>
      <c r="TIH85" s="97"/>
      <c r="TII85" s="97"/>
      <c r="TIJ85" s="97"/>
      <c r="TIK85" s="145"/>
      <c r="TIL85" s="61"/>
      <c r="TIM85" s="108"/>
      <c r="TIN85" s="63"/>
      <c r="TIO85" s="103"/>
      <c r="TIP85" s="197"/>
      <c r="TIQ85" s="197"/>
      <c r="TIR85" s="97"/>
      <c r="TIS85" s="79"/>
      <c r="TIT85" s="79"/>
      <c r="TIU85" s="210"/>
      <c r="TIV85" s="96"/>
      <c r="TIW85" s="194"/>
      <c r="TIX85" s="80"/>
      <c r="TIY85" s="80"/>
      <c r="TIZ85" s="194"/>
      <c r="TJA85" s="62"/>
      <c r="TJB85" s="107"/>
      <c r="TJC85" s="97"/>
      <c r="TJD85" s="97"/>
      <c r="TJE85" s="97"/>
      <c r="TJF85" s="104"/>
      <c r="TJG85" s="97"/>
      <c r="TJH85" s="97"/>
      <c r="TJI85" s="97"/>
      <c r="TJJ85" s="145"/>
      <c r="TJK85" s="61"/>
      <c r="TJL85" s="108"/>
      <c r="TJM85" s="63"/>
      <c r="TJN85" s="103"/>
      <c r="TJO85" s="197"/>
      <c r="TJP85" s="197"/>
      <c r="TJQ85" s="97"/>
      <c r="TJR85" s="79"/>
      <c r="TJS85" s="79"/>
      <c r="TJT85" s="210"/>
      <c r="TJU85" s="96"/>
      <c r="TJV85" s="194"/>
      <c r="TJW85" s="80"/>
      <c r="TJX85" s="80"/>
      <c r="TJY85" s="194"/>
      <c r="TJZ85" s="62"/>
      <c r="TKA85" s="107"/>
      <c r="TKB85" s="97"/>
      <c r="TKC85" s="97"/>
      <c r="TKD85" s="97"/>
      <c r="TKE85" s="104"/>
      <c r="TKF85" s="97"/>
      <c r="TKG85" s="97"/>
      <c r="TKH85" s="97"/>
      <c r="TKI85" s="145"/>
      <c r="TKJ85" s="61"/>
      <c r="TKK85" s="108"/>
      <c r="TKL85" s="63"/>
      <c r="TKM85" s="103"/>
      <c r="TKN85" s="197"/>
      <c r="TKO85" s="197"/>
      <c r="TKP85" s="97"/>
      <c r="TKQ85" s="79"/>
      <c r="TKR85" s="79"/>
      <c r="TKS85" s="210"/>
      <c r="TKT85" s="96"/>
      <c r="TKU85" s="194"/>
      <c r="TKV85" s="80"/>
      <c r="TKW85" s="80"/>
      <c r="TKX85" s="194"/>
      <c r="TKY85" s="62"/>
      <c r="TKZ85" s="107"/>
      <c r="TLA85" s="97"/>
      <c r="TLB85" s="97"/>
      <c r="TLC85" s="97"/>
      <c r="TLD85" s="104"/>
      <c r="TLE85" s="97"/>
      <c r="TLF85" s="97"/>
      <c r="TLG85" s="97"/>
      <c r="TLH85" s="145"/>
      <c r="TLI85" s="61"/>
      <c r="TLJ85" s="108"/>
      <c r="TLK85" s="63"/>
      <c r="TLL85" s="103"/>
      <c r="TLM85" s="197"/>
      <c r="TLN85" s="197"/>
      <c r="TLO85" s="97"/>
      <c r="TLP85" s="79"/>
      <c r="TLQ85" s="79"/>
      <c r="TLR85" s="210"/>
      <c r="TLS85" s="96"/>
      <c r="TLT85" s="194"/>
      <c r="TLU85" s="80"/>
      <c r="TLV85" s="80"/>
      <c r="TLW85" s="194"/>
      <c r="TLX85" s="62"/>
      <c r="TLY85" s="107"/>
      <c r="TLZ85" s="97"/>
      <c r="TMA85" s="97"/>
      <c r="TMB85" s="97"/>
      <c r="TMC85" s="104"/>
      <c r="TMD85" s="97"/>
      <c r="TME85" s="97"/>
      <c r="TMF85" s="97"/>
      <c r="TMG85" s="145"/>
      <c r="TMH85" s="61"/>
      <c r="TMI85" s="108"/>
      <c r="TMJ85" s="63"/>
      <c r="TMK85" s="103"/>
      <c r="TML85" s="197"/>
      <c r="TMM85" s="197"/>
      <c r="TMN85" s="97"/>
      <c r="TMO85" s="79"/>
      <c r="TMP85" s="79"/>
      <c r="TMQ85" s="210"/>
      <c r="TMR85" s="96"/>
      <c r="TMS85" s="194"/>
      <c r="TMT85" s="80"/>
      <c r="TMU85" s="80"/>
      <c r="TMV85" s="194"/>
      <c r="TMW85" s="62"/>
      <c r="TMX85" s="107"/>
      <c r="TMY85" s="97"/>
      <c r="TMZ85" s="97"/>
      <c r="TNA85" s="97"/>
      <c r="TNB85" s="104"/>
      <c r="TNC85" s="97"/>
      <c r="TND85" s="97"/>
      <c r="TNE85" s="97"/>
      <c r="TNF85" s="145"/>
      <c r="TNG85" s="61"/>
      <c r="TNH85" s="108"/>
      <c r="TNI85" s="63"/>
      <c r="TNJ85" s="103"/>
      <c r="TNK85" s="197"/>
      <c r="TNL85" s="197"/>
      <c r="TNM85" s="97"/>
      <c r="TNN85" s="79"/>
      <c r="TNO85" s="79"/>
      <c r="TNP85" s="210"/>
      <c r="TNQ85" s="96"/>
      <c r="TNR85" s="194"/>
      <c r="TNS85" s="80"/>
      <c r="TNT85" s="80"/>
      <c r="TNU85" s="194"/>
      <c r="TNV85" s="62"/>
      <c r="TNW85" s="107"/>
      <c r="TNX85" s="97"/>
      <c r="TNY85" s="97"/>
      <c r="TNZ85" s="97"/>
      <c r="TOA85" s="104"/>
      <c r="TOB85" s="97"/>
      <c r="TOC85" s="97"/>
      <c r="TOD85" s="97"/>
      <c r="TOE85" s="145"/>
      <c r="TOF85" s="61"/>
      <c r="TOG85" s="108"/>
      <c r="TOH85" s="63"/>
      <c r="TOI85" s="103"/>
      <c r="TOJ85" s="197"/>
      <c r="TOK85" s="197"/>
      <c r="TOL85" s="97"/>
      <c r="TOM85" s="79"/>
      <c r="TON85" s="79"/>
      <c r="TOO85" s="210"/>
      <c r="TOP85" s="96"/>
      <c r="TOQ85" s="194"/>
      <c r="TOR85" s="80"/>
      <c r="TOS85" s="80"/>
      <c r="TOT85" s="194"/>
      <c r="TOU85" s="62"/>
      <c r="TOV85" s="107"/>
      <c r="TOW85" s="97"/>
      <c r="TOX85" s="97"/>
      <c r="TOY85" s="97"/>
      <c r="TOZ85" s="104"/>
      <c r="TPA85" s="97"/>
      <c r="TPB85" s="97"/>
      <c r="TPC85" s="97"/>
      <c r="TPD85" s="145"/>
      <c r="TPE85" s="61"/>
      <c r="TPF85" s="108"/>
      <c r="TPG85" s="63"/>
      <c r="TPH85" s="103"/>
      <c r="TPI85" s="197"/>
      <c r="TPJ85" s="197"/>
      <c r="TPK85" s="97"/>
      <c r="TPL85" s="79"/>
      <c r="TPM85" s="79"/>
      <c r="TPN85" s="210"/>
      <c r="TPO85" s="96"/>
      <c r="TPP85" s="194"/>
      <c r="TPQ85" s="80"/>
      <c r="TPR85" s="80"/>
      <c r="TPS85" s="194"/>
      <c r="TPT85" s="62"/>
      <c r="TPU85" s="107"/>
      <c r="TPV85" s="97"/>
      <c r="TPW85" s="97"/>
      <c r="TPX85" s="97"/>
      <c r="TPY85" s="104"/>
      <c r="TPZ85" s="97"/>
      <c r="TQA85" s="97"/>
      <c r="TQB85" s="97"/>
      <c r="TQC85" s="145"/>
      <c r="TQD85" s="61"/>
      <c r="TQE85" s="108"/>
      <c r="TQF85" s="63"/>
      <c r="TQG85" s="103"/>
      <c r="TQH85" s="197"/>
      <c r="TQI85" s="197"/>
      <c r="TQJ85" s="97"/>
      <c r="TQK85" s="79"/>
      <c r="TQL85" s="79"/>
      <c r="TQM85" s="210"/>
      <c r="TQN85" s="96"/>
      <c r="TQO85" s="194"/>
      <c r="TQP85" s="80"/>
      <c r="TQQ85" s="80"/>
      <c r="TQR85" s="194"/>
      <c r="TQS85" s="62"/>
      <c r="TQT85" s="107"/>
      <c r="TQU85" s="97"/>
      <c r="TQV85" s="97"/>
      <c r="TQW85" s="97"/>
      <c r="TQX85" s="104"/>
      <c r="TQY85" s="97"/>
      <c r="TQZ85" s="97"/>
      <c r="TRA85" s="97"/>
      <c r="TRB85" s="145"/>
      <c r="TRC85" s="61"/>
      <c r="TRD85" s="108"/>
      <c r="TRE85" s="63"/>
      <c r="TRF85" s="103"/>
      <c r="TRG85" s="197"/>
      <c r="TRH85" s="197"/>
      <c r="TRI85" s="97"/>
      <c r="TRJ85" s="79"/>
      <c r="TRK85" s="79"/>
      <c r="TRL85" s="210"/>
      <c r="TRM85" s="96"/>
      <c r="TRN85" s="194"/>
      <c r="TRO85" s="80"/>
      <c r="TRP85" s="80"/>
      <c r="TRQ85" s="194"/>
      <c r="TRR85" s="62"/>
      <c r="TRS85" s="107"/>
      <c r="TRT85" s="97"/>
      <c r="TRU85" s="97"/>
      <c r="TRV85" s="97"/>
      <c r="TRW85" s="104"/>
      <c r="TRX85" s="97"/>
      <c r="TRY85" s="97"/>
      <c r="TRZ85" s="97"/>
      <c r="TSA85" s="145"/>
      <c r="TSB85" s="61"/>
      <c r="TSC85" s="108"/>
      <c r="TSD85" s="63"/>
      <c r="TSE85" s="103"/>
      <c r="TSF85" s="197"/>
      <c r="TSG85" s="197"/>
      <c r="TSH85" s="97"/>
      <c r="TSI85" s="79"/>
      <c r="TSJ85" s="79"/>
      <c r="TSK85" s="210"/>
      <c r="TSL85" s="96"/>
      <c r="TSM85" s="194"/>
      <c r="TSN85" s="80"/>
      <c r="TSO85" s="80"/>
      <c r="TSP85" s="194"/>
      <c r="TSQ85" s="62"/>
      <c r="TSR85" s="107"/>
      <c r="TSS85" s="97"/>
      <c r="TST85" s="97"/>
      <c r="TSU85" s="97"/>
      <c r="TSV85" s="104"/>
      <c r="TSW85" s="97"/>
      <c r="TSX85" s="97"/>
      <c r="TSY85" s="97"/>
      <c r="TSZ85" s="145"/>
      <c r="TTA85" s="61"/>
      <c r="TTB85" s="108"/>
      <c r="TTC85" s="63"/>
      <c r="TTD85" s="103"/>
      <c r="TTE85" s="197"/>
      <c r="TTF85" s="197"/>
      <c r="TTG85" s="97"/>
      <c r="TTH85" s="79"/>
      <c r="TTI85" s="79"/>
      <c r="TTJ85" s="210"/>
      <c r="TTK85" s="96"/>
      <c r="TTL85" s="194"/>
      <c r="TTM85" s="80"/>
      <c r="TTN85" s="80"/>
      <c r="TTO85" s="194"/>
      <c r="TTP85" s="62"/>
      <c r="TTQ85" s="107"/>
      <c r="TTR85" s="97"/>
      <c r="TTS85" s="97"/>
      <c r="TTT85" s="97"/>
      <c r="TTU85" s="104"/>
      <c r="TTV85" s="97"/>
      <c r="TTW85" s="97"/>
      <c r="TTX85" s="97"/>
      <c r="TTY85" s="145"/>
      <c r="TTZ85" s="61"/>
      <c r="TUA85" s="108"/>
      <c r="TUB85" s="63"/>
      <c r="TUC85" s="103"/>
      <c r="TUD85" s="197"/>
      <c r="TUE85" s="197"/>
      <c r="TUF85" s="97"/>
      <c r="TUG85" s="79"/>
      <c r="TUH85" s="79"/>
      <c r="TUI85" s="210"/>
      <c r="TUJ85" s="96"/>
      <c r="TUK85" s="194"/>
      <c r="TUL85" s="80"/>
      <c r="TUM85" s="80"/>
      <c r="TUN85" s="194"/>
      <c r="TUO85" s="62"/>
      <c r="TUP85" s="107"/>
      <c r="TUQ85" s="97"/>
      <c r="TUR85" s="97"/>
      <c r="TUS85" s="97"/>
      <c r="TUT85" s="104"/>
      <c r="TUU85" s="97"/>
      <c r="TUV85" s="97"/>
      <c r="TUW85" s="97"/>
      <c r="TUX85" s="145"/>
      <c r="TUY85" s="61"/>
      <c r="TUZ85" s="108"/>
      <c r="TVA85" s="63"/>
      <c r="TVB85" s="103"/>
      <c r="TVC85" s="197"/>
      <c r="TVD85" s="197"/>
      <c r="TVE85" s="97"/>
      <c r="TVF85" s="79"/>
      <c r="TVG85" s="79"/>
      <c r="TVH85" s="210"/>
      <c r="TVI85" s="96"/>
      <c r="TVJ85" s="194"/>
      <c r="TVK85" s="80"/>
      <c r="TVL85" s="80"/>
      <c r="TVM85" s="194"/>
      <c r="TVN85" s="62"/>
      <c r="TVO85" s="107"/>
      <c r="TVP85" s="97"/>
      <c r="TVQ85" s="97"/>
      <c r="TVR85" s="97"/>
      <c r="TVS85" s="104"/>
      <c r="TVT85" s="97"/>
      <c r="TVU85" s="97"/>
      <c r="TVV85" s="97"/>
      <c r="TVW85" s="145"/>
      <c r="TVX85" s="61"/>
      <c r="TVY85" s="108"/>
      <c r="TVZ85" s="63"/>
      <c r="TWA85" s="103"/>
      <c r="TWB85" s="197"/>
      <c r="TWC85" s="197"/>
      <c r="TWD85" s="97"/>
      <c r="TWE85" s="79"/>
      <c r="TWF85" s="79"/>
      <c r="TWG85" s="210"/>
      <c r="TWH85" s="96"/>
      <c r="TWI85" s="194"/>
      <c r="TWJ85" s="80"/>
      <c r="TWK85" s="80"/>
      <c r="TWL85" s="194"/>
      <c r="TWM85" s="62"/>
      <c r="TWN85" s="107"/>
      <c r="TWO85" s="97"/>
      <c r="TWP85" s="97"/>
      <c r="TWQ85" s="97"/>
      <c r="TWR85" s="104"/>
      <c r="TWS85" s="97"/>
      <c r="TWT85" s="97"/>
      <c r="TWU85" s="97"/>
      <c r="TWV85" s="145"/>
      <c r="TWW85" s="61"/>
      <c r="TWX85" s="108"/>
      <c r="TWY85" s="63"/>
      <c r="TWZ85" s="103"/>
      <c r="TXA85" s="197"/>
      <c r="TXB85" s="197"/>
      <c r="TXC85" s="97"/>
      <c r="TXD85" s="79"/>
      <c r="TXE85" s="79"/>
      <c r="TXF85" s="210"/>
      <c r="TXG85" s="96"/>
      <c r="TXH85" s="194"/>
      <c r="TXI85" s="80"/>
      <c r="TXJ85" s="80"/>
      <c r="TXK85" s="194"/>
      <c r="TXL85" s="62"/>
      <c r="TXM85" s="107"/>
      <c r="TXN85" s="97"/>
      <c r="TXO85" s="97"/>
      <c r="TXP85" s="97"/>
      <c r="TXQ85" s="104"/>
      <c r="TXR85" s="97"/>
      <c r="TXS85" s="97"/>
      <c r="TXT85" s="97"/>
      <c r="TXU85" s="145"/>
      <c r="TXV85" s="61"/>
      <c r="TXW85" s="108"/>
      <c r="TXX85" s="63"/>
      <c r="TXY85" s="103"/>
      <c r="TXZ85" s="197"/>
      <c r="TYA85" s="197"/>
      <c r="TYB85" s="97"/>
      <c r="TYC85" s="79"/>
      <c r="TYD85" s="79"/>
      <c r="TYE85" s="210"/>
      <c r="TYF85" s="96"/>
      <c r="TYG85" s="194"/>
      <c r="TYH85" s="80"/>
      <c r="TYI85" s="80"/>
      <c r="TYJ85" s="194"/>
      <c r="TYK85" s="62"/>
      <c r="TYL85" s="107"/>
      <c r="TYM85" s="97"/>
      <c r="TYN85" s="97"/>
      <c r="TYO85" s="97"/>
      <c r="TYP85" s="104"/>
      <c r="TYQ85" s="97"/>
      <c r="TYR85" s="97"/>
      <c r="TYS85" s="97"/>
      <c r="TYT85" s="145"/>
      <c r="TYU85" s="61"/>
      <c r="TYV85" s="108"/>
      <c r="TYW85" s="63"/>
      <c r="TYX85" s="103"/>
      <c r="TYY85" s="197"/>
      <c r="TYZ85" s="197"/>
      <c r="TZA85" s="97"/>
      <c r="TZB85" s="79"/>
      <c r="TZC85" s="79"/>
      <c r="TZD85" s="210"/>
      <c r="TZE85" s="96"/>
      <c r="TZF85" s="194"/>
      <c r="TZG85" s="80"/>
      <c r="TZH85" s="80"/>
      <c r="TZI85" s="194"/>
      <c r="TZJ85" s="62"/>
      <c r="TZK85" s="107"/>
      <c r="TZL85" s="97"/>
      <c r="TZM85" s="97"/>
      <c r="TZN85" s="97"/>
      <c r="TZO85" s="104"/>
      <c r="TZP85" s="97"/>
      <c r="TZQ85" s="97"/>
      <c r="TZR85" s="97"/>
      <c r="TZS85" s="145"/>
      <c r="TZT85" s="61"/>
      <c r="TZU85" s="108"/>
      <c r="TZV85" s="63"/>
      <c r="TZW85" s="103"/>
      <c r="TZX85" s="197"/>
      <c r="TZY85" s="197"/>
      <c r="TZZ85" s="97"/>
      <c r="UAA85" s="79"/>
      <c r="UAB85" s="79"/>
      <c r="UAC85" s="210"/>
      <c r="UAD85" s="96"/>
      <c r="UAE85" s="194"/>
      <c r="UAF85" s="80"/>
      <c r="UAG85" s="80"/>
      <c r="UAH85" s="194"/>
      <c r="UAI85" s="62"/>
      <c r="UAJ85" s="107"/>
      <c r="UAK85" s="97"/>
      <c r="UAL85" s="97"/>
      <c r="UAM85" s="97"/>
      <c r="UAN85" s="104"/>
      <c r="UAO85" s="97"/>
      <c r="UAP85" s="97"/>
      <c r="UAQ85" s="97"/>
      <c r="UAR85" s="145"/>
      <c r="UAS85" s="61"/>
      <c r="UAT85" s="108"/>
      <c r="UAU85" s="63"/>
      <c r="UAV85" s="103"/>
      <c r="UAW85" s="197"/>
      <c r="UAX85" s="197"/>
      <c r="UAY85" s="97"/>
      <c r="UAZ85" s="79"/>
      <c r="UBA85" s="79"/>
      <c r="UBB85" s="210"/>
      <c r="UBC85" s="96"/>
      <c r="UBD85" s="194"/>
      <c r="UBE85" s="80"/>
      <c r="UBF85" s="80"/>
      <c r="UBG85" s="194"/>
      <c r="UBH85" s="62"/>
      <c r="UBI85" s="107"/>
      <c r="UBJ85" s="97"/>
      <c r="UBK85" s="97"/>
      <c r="UBL85" s="97"/>
      <c r="UBM85" s="104"/>
      <c r="UBN85" s="97"/>
      <c r="UBO85" s="97"/>
      <c r="UBP85" s="97"/>
      <c r="UBQ85" s="145"/>
      <c r="UBR85" s="61"/>
      <c r="UBS85" s="108"/>
      <c r="UBT85" s="63"/>
      <c r="UBU85" s="103"/>
      <c r="UBV85" s="197"/>
      <c r="UBW85" s="197"/>
      <c r="UBX85" s="97"/>
      <c r="UBY85" s="79"/>
      <c r="UBZ85" s="79"/>
      <c r="UCA85" s="210"/>
      <c r="UCB85" s="96"/>
      <c r="UCC85" s="194"/>
      <c r="UCD85" s="80"/>
      <c r="UCE85" s="80"/>
      <c r="UCF85" s="194"/>
      <c r="UCG85" s="62"/>
      <c r="UCH85" s="107"/>
      <c r="UCI85" s="97"/>
      <c r="UCJ85" s="97"/>
      <c r="UCK85" s="97"/>
      <c r="UCL85" s="104"/>
      <c r="UCM85" s="97"/>
      <c r="UCN85" s="97"/>
      <c r="UCO85" s="97"/>
      <c r="UCP85" s="145"/>
      <c r="UCQ85" s="61"/>
      <c r="UCR85" s="108"/>
      <c r="UCS85" s="63"/>
      <c r="UCT85" s="103"/>
      <c r="UCU85" s="197"/>
      <c r="UCV85" s="197"/>
      <c r="UCW85" s="97"/>
      <c r="UCX85" s="79"/>
      <c r="UCY85" s="79"/>
      <c r="UCZ85" s="210"/>
      <c r="UDA85" s="96"/>
      <c r="UDB85" s="194"/>
      <c r="UDC85" s="80"/>
      <c r="UDD85" s="80"/>
      <c r="UDE85" s="194"/>
      <c r="UDF85" s="62"/>
      <c r="UDG85" s="107"/>
      <c r="UDH85" s="97"/>
      <c r="UDI85" s="97"/>
      <c r="UDJ85" s="97"/>
      <c r="UDK85" s="104"/>
      <c r="UDL85" s="97"/>
      <c r="UDM85" s="97"/>
      <c r="UDN85" s="97"/>
      <c r="UDO85" s="145"/>
      <c r="UDP85" s="61"/>
      <c r="UDQ85" s="108"/>
      <c r="UDR85" s="63"/>
      <c r="UDS85" s="103"/>
      <c r="UDT85" s="197"/>
      <c r="UDU85" s="197"/>
      <c r="UDV85" s="97"/>
      <c r="UDW85" s="79"/>
      <c r="UDX85" s="79"/>
      <c r="UDY85" s="210"/>
      <c r="UDZ85" s="96"/>
      <c r="UEA85" s="194"/>
      <c r="UEB85" s="80"/>
      <c r="UEC85" s="80"/>
      <c r="UED85" s="194"/>
      <c r="UEE85" s="62"/>
      <c r="UEF85" s="107"/>
      <c r="UEG85" s="97"/>
      <c r="UEH85" s="97"/>
      <c r="UEI85" s="97"/>
      <c r="UEJ85" s="104"/>
      <c r="UEK85" s="97"/>
      <c r="UEL85" s="97"/>
      <c r="UEM85" s="97"/>
      <c r="UEN85" s="145"/>
      <c r="UEO85" s="61"/>
      <c r="UEP85" s="108"/>
      <c r="UEQ85" s="63"/>
      <c r="UER85" s="103"/>
      <c r="UES85" s="197"/>
      <c r="UET85" s="197"/>
      <c r="UEU85" s="97"/>
      <c r="UEV85" s="79"/>
      <c r="UEW85" s="79"/>
      <c r="UEX85" s="210"/>
      <c r="UEY85" s="96"/>
      <c r="UEZ85" s="194"/>
      <c r="UFA85" s="80"/>
      <c r="UFB85" s="80"/>
      <c r="UFC85" s="194"/>
      <c r="UFD85" s="62"/>
      <c r="UFE85" s="107"/>
      <c r="UFF85" s="97"/>
      <c r="UFG85" s="97"/>
      <c r="UFH85" s="97"/>
      <c r="UFI85" s="104"/>
      <c r="UFJ85" s="97"/>
      <c r="UFK85" s="97"/>
      <c r="UFL85" s="97"/>
      <c r="UFM85" s="145"/>
      <c r="UFN85" s="61"/>
      <c r="UFO85" s="108"/>
      <c r="UFP85" s="63"/>
      <c r="UFQ85" s="103"/>
      <c r="UFR85" s="197"/>
      <c r="UFS85" s="197"/>
      <c r="UFT85" s="97"/>
      <c r="UFU85" s="79"/>
      <c r="UFV85" s="79"/>
      <c r="UFW85" s="210"/>
      <c r="UFX85" s="96"/>
      <c r="UFY85" s="194"/>
      <c r="UFZ85" s="80"/>
      <c r="UGA85" s="80"/>
      <c r="UGB85" s="194"/>
      <c r="UGC85" s="62"/>
      <c r="UGD85" s="107"/>
      <c r="UGE85" s="97"/>
      <c r="UGF85" s="97"/>
      <c r="UGG85" s="97"/>
      <c r="UGH85" s="104"/>
      <c r="UGI85" s="97"/>
      <c r="UGJ85" s="97"/>
      <c r="UGK85" s="97"/>
      <c r="UGL85" s="145"/>
      <c r="UGM85" s="61"/>
      <c r="UGN85" s="108"/>
      <c r="UGO85" s="63"/>
      <c r="UGP85" s="103"/>
      <c r="UGQ85" s="197"/>
      <c r="UGR85" s="197"/>
      <c r="UGS85" s="97"/>
      <c r="UGT85" s="79"/>
      <c r="UGU85" s="79"/>
      <c r="UGV85" s="210"/>
      <c r="UGW85" s="96"/>
      <c r="UGX85" s="194"/>
      <c r="UGY85" s="80"/>
      <c r="UGZ85" s="80"/>
      <c r="UHA85" s="194"/>
      <c r="UHB85" s="62"/>
      <c r="UHC85" s="107"/>
      <c r="UHD85" s="97"/>
      <c r="UHE85" s="97"/>
      <c r="UHF85" s="97"/>
      <c r="UHG85" s="104"/>
      <c r="UHH85" s="97"/>
      <c r="UHI85" s="97"/>
      <c r="UHJ85" s="97"/>
      <c r="UHK85" s="145"/>
      <c r="UHL85" s="61"/>
      <c r="UHM85" s="108"/>
      <c r="UHN85" s="63"/>
      <c r="UHO85" s="103"/>
      <c r="UHP85" s="197"/>
      <c r="UHQ85" s="197"/>
      <c r="UHR85" s="97"/>
      <c r="UHS85" s="79"/>
      <c r="UHT85" s="79"/>
      <c r="UHU85" s="210"/>
      <c r="UHV85" s="96"/>
      <c r="UHW85" s="194"/>
      <c r="UHX85" s="80"/>
      <c r="UHY85" s="80"/>
      <c r="UHZ85" s="194"/>
      <c r="UIA85" s="62"/>
      <c r="UIB85" s="107"/>
      <c r="UIC85" s="97"/>
      <c r="UID85" s="97"/>
      <c r="UIE85" s="97"/>
      <c r="UIF85" s="104"/>
      <c r="UIG85" s="97"/>
      <c r="UIH85" s="97"/>
      <c r="UII85" s="97"/>
      <c r="UIJ85" s="145"/>
      <c r="UIK85" s="61"/>
      <c r="UIL85" s="108"/>
      <c r="UIM85" s="63"/>
      <c r="UIN85" s="103"/>
      <c r="UIO85" s="197"/>
      <c r="UIP85" s="197"/>
      <c r="UIQ85" s="97"/>
      <c r="UIR85" s="79"/>
      <c r="UIS85" s="79"/>
      <c r="UIT85" s="210"/>
      <c r="UIU85" s="96"/>
      <c r="UIV85" s="194"/>
      <c r="UIW85" s="80"/>
      <c r="UIX85" s="80"/>
      <c r="UIY85" s="194"/>
      <c r="UIZ85" s="62"/>
      <c r="UJA85" s="107"/>
      <c r="UJB85" s="97"/>
      <c r="UJC85" s="97"/>
      <c r="UJD85" s="97"/>
      <c r="UJE85" s="104"/>
      <c r="UJF85" s="97"/>
      <c r="UJG85" s="97"/>
      <c r="UJH85" s="97"/>
      <c r="UJI85" s="145"/>
      <c r="UJJ85" s="61"/>
      <c r="UJK85" s="108"/>
      <c r="UJL85" s="63"/>
      <c r="UJM85" s="103"/>
      <c r="UJN85" s="197"/>
      <c r="UJO85" s="197"/>
      <c r="UJP85" s="97"/>
      <c r="UJQ85" s="79"/>
      <c r="UJR85" s="79"/>
      <c r="UJS85" s="210"/>
      <c r="UJT85" s="96"/>
      <c r="UJU85" s="194"/>
      <c r="UJV85" s="80"/>
      <c r="UJW85" s="80"/>
      <c r="UJX85" s="194"/>
      <c r="UJY85" s="62"/>
      <c r="UJZ85" s="107"/>
      <c r="UKA85" s="97"/>
      <c r="UKB85" s="97"/>
      <c r="UKC85" s="97"/>
      <c r="UKD85" s="104"/>
      <c r="UKE85" s="97"/>
      <c r="UKF85" s="97"/>
      <c r="UKG85" s="97"/>
      <c r="UKH85" s="145"/>
      <c r="UKI85" s="61"/>
      <c r="UKJ85" s="108"/>
      <c r="UKK85" s="63"/>
      <c r="UKL85" s="103"/>
      <c r="UKM85" s="197"/>
      <c r="UKN85" s="197"/>
      <c r="UKO85" s="97"/>
      <c r="UKP85" s="79"/>
      <c r="UKQ85" s="79"/>
      <c r="UKR85" s="210"/>
      <c r="UKS85" s="96"/>
      <c r="UKT85" s="194"/>
      <c r="UKU85" s="80"/>
      <c r="UKV85" s="80"/>
      <c r="UKW85" s="194"/>
      <c r="UKX85" s="62"/>
      <c r="UKY85" s="107"/>
      <c r="UKZ85" s="97"/>
      <c r="ULA85" s="97"/>
      <c r="ULB85" s="97"/>
      <c r="ULC85" s="104"/>
      <c r="ULD85" s="97"/>
      <c r="ULE85" s="97"/>
      <c r="ULF85" s="97"/>
      <c r="ULG85" s="145"/>
      <c r="ULH85" s="61"/>
      <c r="ULI85" s="108"/>
      <c r="ULJ85" s="63"/>
      <c r="ULK85" s="103"/>
      <c r="ULL85" s="197"/>
      <c r="ULM85" s="197"/>
      <c r="ULN85" s="97"/>
      <c r="ULO85" s="79"/>
      <c r="ULP85" s="79"/>
      <c r="ULQ85" s="210"/>
      <c r="ULR85" s="96"/>
      <c r="ULS85" s="194"/>
      <c r="ULT85" s="80"/>
      <c r="ULU85" s="80"/>
      <c r="ULV85" s="194"/>
      <c r="ULW85" s="62"/>
      <c r="ULX85" s="107"/>
      <c r="ULY85" s="97"/>
      <c r="ULZ85" s="97"/>
      <c r="UMA85" s="97"/>
      <c r="UMB85" s="104"/>
      <c r="UMC85" s="97"/>
      <c r="UMD85" s="97"/>
      <c r="UME85" s="97"/>
      <c r="UMF85" s="145"/>
      <c r="UMG85" s="61"/>
      <c r="UMH85" s="108"/>
      <c r="UMI85" s="63"/>
      <c r="UMJ85" s="103"/>
      <c r="UMK85" s="197"/>
      <c r="UML85" s="197"/>
      <c r="UMM85" s="97"/>
      <c r="UMN85" s="79"/>
      <c r="UMO85" s="79"/>
      <c r="UMP85" s="210"/>
      <c r="UMQ85" s="96"/>
      <c r="UMR85" s="194"/>
      <c r="UMS85" s="80"/>
      <c r="UMT85" s="80"/>
      <c r="UMU85" s="194"/>
      <c r="UMV85" s="62"/>
      <c r="UMW85" s="107"/>
      <c r="UMX85" s="97"/>
      <c r="UMY85" s="97"/>
      <c r="UMZ85" s="97"/>
      <c r="UNA85" s="104"/>
      <c r="UNB85" s="97"/>
      <c r="UNC85" s="97"/>
      <c r="UND85" s="97"/>
      <c r="UNE85" s="145"/>
      <c r="UNF85" s="61"/>
      <c r="UNG85" s="108"/>
      <c r="UNH85" s="63"/>
      <c r="UNI85" s="103"/>
      <c r="UNJ85" s="197"/>
      <c r="UNK85" s="197"/>
      <c r="UNL85" s="97"/>
      <c r="UNM85" s="79"/>
      <c r="UNN85" s="79"/>
      <c r="UNO85" s="210"/>
      <c r="UNP85" s="96"/>
      <c r="UNQ85" s="194"/>
      <c r="UNR85" s="80"/>
      <c r="UNS85" s="80"/>
      <c r="UNT85" s="194"/>
      <c r="UNU85" s="62"/>
      <c r="UNV85" s="107"/>
      <c r="UNW85" s="97"/>
      <c r="UNX85" s="97"/>
      <c r="UNY85" s="97"/>
      <c r="UNZ85" s="104"/>
      <c r="UOA85" s="97"/>
      <c r="UOB85" s="97"/>
      <c r="UOC85" s="97"/>
      <c r="UOD85" s="145"/>
      <c r="UOE85" s="61"/>
      <c r="UOF85" s="108"/>
      <c r="UOG85" s="63"/>
      <c r="UOH85" s="103"/>
      <c r="UOI85" s="197"/>
      <c r="UOJ85" s="197"/>
      <c r="UOK85" s="97"/>
      <c r="UOL85" s="79"/>
      <c r="UOM85" s="79"/>
      <c r="UON85" s="210"/>
      <c r="UOO85" s="96"/>
      <c r="UOP85" s="194"/>
      <c r="UOQ85" s="80"/>
      <c r="UOR85" s="80"/>
      <c r="UOS85" s="194"/>
      <c r="UOT85" s="62"/>
      <c r="UOU85" s="107"/>
      <c r="UOV85" s="97"/>
      <c r="UOW85" s="97"/>
      <c r="UOX85" s="97"/>
      <c r="UOY85" s="104"/>
      <c r="UOZ85" s="97"/>
      <c r="UPA85" s="97"/>
      <c r="UPB85" s="97"/>
      <c r="UPC85" s="145"/>
      <c r="UPD85" s="61"/>
      <c r="UPE85" s="108"/>
      <c r="UPF85" s="63"/>
      <c r="UPG85" s="103"/>
      <c r="UPH85" s="197"/>
      <c r="UPI85" s="197"/>
      <c r="UPJ85" s="97"/>
      <c r="UPK85" s="79"/>
      <c r="UPL85" s="79"/>
      <c r="UPM85" s="210"/>
      <c r="UPN85" s="96"/>
      <c r="UPO85" s="194"/>
      <c r="UPP85" s="80"/>
      <c r="UPQ85" s="80"/>
      <c r="UPR85" s="194"/>
      <c r="UPS85" s="62"/>
      <c r="UPT85" s="107"/>
      <c r="UPU85" s="97"/>
      <c r="UPV85" s="97"/>
      <c r="UPW85" s="97"/>
      <c r="UPX85" s="104"/>
      <c r="UPY85" s="97"/>
      <c r="UPZ85" s="97"/>
      <c r="UQA85" s="97"/>
      <c r="UQB85" s="145"/>
      <c r="UQC85" s="61"/>
      <c r="UQD85" s="108"/>
      <c r="UQE85" s="63"/>
      <c r="UQF85" s="103"/>
      <c r="UQG85" s="197"/>
      <c r="UQH85" s="197"/>
      <c r="UQI85" s="97"/>
      <c r="UQJ85" s="79"/>
      <c r="UQK85" s="79"/>
      <c r="UQL85" s="210"/>
      <c r="UQM85" s="96"/>
      <c r="UQN85" s="194"/>
      <c r="UQO85" s="80"/>
      <c r="UQP85" s="80"/>
      <c r="UQQ85" s="194"/>
      <c r="UQR85" s="62"/>
      <c r="UQS85" s="107"/>
      <c r="UQT85" s="97"/>
      <c r="UQU85" s="97"/>
      <c r="UQV85" s="97"/>
      <c r="UQW85" s="104"/>
      <c r="UQX85" s="97"/>
      <c r="UQY85" s="97"/>
      <c r="UQZ85" s="97"/>
      <c r="URA85" s="145"/>
      <c r="URB85" s="61"/>
      <c r="URC85" s="108"/>
      <c r="URD85" s="63"/>
      <c r="URE85" s="103"/>
      <c r="URF85" s="197"/>
      <c r="URG85" s="197"/>
      <c r="URH85" s="97"/>
      <c r="URI85" s="79"/>
      <c r="URJ85" s="79"/>
      <c r="URK85" s="210"/>
      <c r="URL85" s="96"/>
      <c r="URM85" s="194"/>
      <c r="URN85" s="80"/>
      <c r="URO85" s="80"/>
      <c r="URP85" s="194"/>
      <c r="URQ85" s="62"/>
      <c r="URR85" s="107"/>
      <c r="URS85" s="97"/>
      <c r="URT85" s="97"/>
      <c r="URU85" s="97"/>
      <c r="URV85" s="104"/>
      <c r="URW85" s="97"/>
      <c r="URX85" s="97"/>
      <c r="URY85" s="97"/>
      <c r="URZ85" s="145"/>
      <c r="USA85" s="61"/>
      <c r="USB85" s="108"/>
      <c r="USC85" s="63"/>
      <c r="USD85" s="103"/>
      <c r="USE85" s="197"/>
      <c r="USF85" s="197"/>
      <c r="USG85" s="97"/>
      <c r="USH85" s="79"/>
      <c r="USI85" s="79"/>
      <c r="USJ85" s="210"/>
      <c r="USK85" s="96"/>
      <c r="USL85" s="194"/>
      <c r="USM85" s="80"/>
      <c r="USN85" s="80"/>
      <c r="USO85" s="194"/>
      <c r="USP85" s="62"/>
      <c r="USQ85" s="107"/>
      <c r="USR85" s="97"/>
      <c r="USS85" s="97"/>
      <c r="UST85" s="97"/>
      <c r="USU85" s="104"/>
      <c r="USV85" s="97"/>
      <c r="USW85" s="97"/>
      <c r="USX85" s="97"/>
      <c r="USY85" s="145"/>
      <c r="USZ85" s="61"/>
      <c r="UTA85" s="108"/>
      <c r="UTB85" s="63"/>
      <c r="UTC85" s="103"/>
      <c r="UTD85" s="197"/>
      <c r="UTE85" s="197"/>
      <c r="UTF85" s="97"/>
      <c r="UTG85" s="79"/>
      <c r="UTH85" s="79"/>
      <c r="UTI85" s="210"/>
      <c r="UTJ85" s="96"/>
      <c r="UTK85" s="194"/>
      <c r="UTL85" s="80"/>
      <c r="UTM85" s="80"/>
      <c r="UTN85" s="194"/>
      <c r="UTO85" s="62"/>
      <c r="UTP85" s="107"/>
      <c r="UTQ85" s="97"/>
      <c r="UTR85" s="97"/>
      <c r="UTS85" s="97"/>
      <c r="UTT85" s="104"/>
      <c r="UTU85" s="97"/>
      <c r="UTV85" s="97"/>
      <c r="UTW85" s="97"/>
      <c r="UTX85" s="145"/>
      <c r="UTY85" s="61"/>
      <c r="UTZ85" s="108"/>
      <c r="UUA85" s="63"/>
      <c r="UUB85" s="103"/>
      <c r="UUC85" s="197"/>
      <c r="UUD85" s="197"/>
      <c r="UUE85" s="97"/>
      <c r="UUF85" s="79"/>
      <c r="UUG85" s="79"/>
      <c r="UUH85" s="210"/>
      <c r="UUI85" s="96"/>
      <c r="UUJ85" s="194"/>
      <c r="UUK85" s="80"/>
      <c r="UUL85" s="80"/>
      <c r="UUM85" s="194"/>
      <c r="UUN85" s="62"/>
      <c r="UUO85" s="107"/>
      <c r="UUP85" s="97"/>
      <c r="UUQ85" s="97"/>
      <c r="UUR85" s="97"/>
      <c r="UUS85" s="104"/>
      <c r="UUT85" s="97"/>
      <c r="UUU85" s="97"/>
      <c r="UUV85" s="97"/>
      <c r="UUW85" s="145"/>
      <c r="UUX85" s="61"/>
      <c r="UUY85" s="108"/>
      <c r="UUZ85" s="63"/>
      <c r="UVA85" s="103"/>
      <c r="UVB85" s="197"/>
      <c r="UVC85" s="197"/>
      <c r="UVD85" s="97"/>
      <c r="UVE85" s="79"/>
      <c r="UVF85" s="79"/>
      <c r="UVG85" s="210"/>
      <c r="UVH85" s="96"/>
      <c r="UVI85" s="194"/>
      <c r="UVJ85" s="80"/>
      <c r="UVK85" s="80"/>
      <c r="UVL85" s="194"/>
      <c r="UVM85" s="62"/>
      <c r="UVN85" s="107"/>
      <c r="UVO85" s="97"/>
      <c r="UVP85" s="97"/>
      <c r="UVQ85" s="97"/>
      <c r="UVR85" s="104"/>
      <c r="UVS85" s="97"/>
      <c r="UVT85" s="97"/>
      <c r="UVU85" s="97"/>
      <c r="UVV85" s="145"/>
      <c r="UVW85" s="61"/>
      <c r="UVX85" s="108"/>
      <c r="UVY85" s="63"/>
      <c r="UVZ85" s="103"/>
      <c r="UWA85" s="197"/>
      <c r="UWB85" s="197"/>
      <c r="UWC85" s="97"/>
      <c r="UWD85" s="79"/>
      <c r="UWE85" s="79"/>
      <c r="UWF85" s="210"/>
      <c r="UWG85" s="96"/>
      <c r="UWH85" s="194"/>
      <c r="UWI85" s="80"/>
      <c r="UWJ85" s="80"/>
      <c r="UWK85" s="194"/>
      <c r="UWL85" s="62"/>
      <c r="UWM85" s="107"/>
      <c r="UWN85" s="97"/>
      <c r="UWO85" s="97"/>
      <c r="UWP85" s="97"/>
      <c r="UWQ85" s="104"/>
      <c r="UWR85" s="97"/>
      <c r="UWS85" s="97"/>
      <c r="UWT85" s="97"/>
      <c r="UWU85" s="145"/>
      <c r="UWV85" s="61"/>
      <c r="UWW85" s="108"/>
      <c r="UWX85" s="63"/>
      <c r="UWY85" s="103"/>
      <c r="UWZ85" s="197"/>
      <c r="UXA85" s="197"/>
      <c r="UXB85" s="97"/>
      <c r="UXC85" s="79"/>
      <c r="UXD85" s="79"/>
      <c r="UXE85" s="210"/>
      <c r="UXF85" s="96"/>
      <c r="UXG85" s="194"/>
      <c r="UXH85" s="80"/>
      <c r="UXI85" s="80"/>
      <c r="UXJ85" s="194"/>
      <c r="UXK85" s="62"/>
      <c r="UXL85" s="107"/>
      <c r="UXM85" s="97"/>
      <c r="UXN85" s="97"/>
      <c r="UXO85" s="97"/>
      <c r="UXP85" s="104"/>
      <c r="UXQ85" s="97"/>
      <c r="UXR85" s="97"/>
      <c r="UXS85" s="97"/>
      <c r="UXT85" s="145"/>
      <c r="UXU85" s="61"/>
      <c r="UXV85" s="108"/>
      <c r="UXW85" s="63"/>
      <c r="UXX85" s="103"/>
      <c r="UXY85" s="197"/>
      <c r="UXZ85" s="197"/>
      <c r="UYA85" s="97"/>
      <c r="UYB85" s="79"/>
      <c r="UYC85" s="79"/>
      <c r="UYD85" s="210"/>
      <c r="UYE85" s="96"/>
      <c r="UYF85" s="194"/>
      <c r="UYG85" s="80"/>
      <c r="UYH85" s="80"/>
      <c r="UYI85" s="194"/>
      <c r="UYJ85" s="62"/>
      <c r="UYK85" s="107"/>
      <c r="UYL85" s="97"/>
      <c r="UYM85" s="97"/>
      <c r="UYN85" s="97"/>
      <c r="UYO85" s="104"/>
      <c r="UYP85" s="97"/>
      <c r="UYQ85" s="97"/>
      <c r="UYR85" s="97"/>
      <c r="UYS85" s="145"/>
      <c r="UYT85" s="61"/>
      <c r="UYU85" s="108"/>
      <c r="UYV85" s="63"/>
      <c r="UYW85" s="103"/>
      <c r="UYX85" s="197"/>
      <c r="UYY85" s="197"/>
      <c r="UYZ85" s="97"/>
      <c r="UZA85" s="79"/>
      <c r="UZB85" s="79"/>
      <c r="UZC85" s="210"/>
      <c r="UZD85" s="96"/>
      <c r="UZE85" s="194"/>
      <c r="UZF85" s="80"/>
      <c r="UZG85" s="80"/>
      <c r="UZH85" s="194"/>
      <c r="UZI85" s="62"/>
      <c r="UZJ85" s="107"/>
      <c r="UZK85" s="97"/>
      <c r="UZL85" s="97"/>
      <c r="UZM85" s="97"/>
      <c r="UZN85" s="104"/>
      <c r="UZO85" s="97"/>
      <c r="UZP85" s="97"/>
      <c r="UZQ85" s="97"/>
      <c r="UZR85" s="145"/>
      <c r="UZS85" s="61"/>
      <c r="UZT85" s="108"/>
      <c r="UZU85" s="63"/>
      <c r="UZV85" s="103"/>
      <c r="UZW85" s="197"/>
      <c r="UZX85" s="197"/>
      <c r="UZY85" s="97"/>
      <c r="UZZ85" s="79"/>
      <c r="VAA85" s="79"/>
      <c r="VAB85" s="210"/>
      <c r="VAC85" s="96"/>
      <c r="VAD85" s="194"/>
      <c r="VAE85" s="80"/>
      <c r="VAF85" s="80"/>
      <c r="VAG85" s="194"/>
      <c r="VAH85" s="62"/>
      <c r="VAI85" s="107"/>
      <c r="VAJ85" s="97"/>
      <c r="VAK85" s="97"/>
      <c r="VAL85" s="97"/>
      <c r="VAM85" s="104"/>
      <c r="VAN85" s="97"/>
      <c r="VAO85" s="97"/>
      <c r="VAP85" s="97"/>
      <c r="VAQ85" s="145"/>
      <c r="VAR85" s="61"/>
      <c r="VAS85" s="108"/>
      <c r="VAT85" s="63"/>
      <c r="VAU85" s="103"/>
      <c r="VAV85" s="197"/>
      <c r="VAW85" s="197"/>
      <c r="VAX85" s="97"/>
      <c r="VAY85" s="79"/>
      <c r="VAZ85" s="79"/>
      <c r="VBA85" s="210"/>
      <c r="VBB85" s="96"/>
      <c r="VBC85" s="194"/>
      <c r="VBD85" s="80"/>
      <c r="VBE85" s="80"/>
      <c r="VBF85" s="194"/>
      <c r="VBG85" s="62"/>
      <c r="VBH85" s="107"/>
      <c r="VBI85" s="97"/>
      <c r="VBJ85" s="97"/>
      <c r="VBK85" s="97"/>
      <c r="VBL85" s="104"/>
      <c r="VBM85" s="97"/>
      <c r="VBN85" s="97"/>
      <c r="VBO85" s="97"/>
      <c r="VBP85" s="145"/>
      <c r="VBQ85" s="61"/>
      <c r="VBR85" s="108"/>
      <c r="VBS85" s="63"/>
      <c r="VBT85" s="103"/>
      <c r="VBU85" s="197"/>
      <c r="VBV85" s="197"/>
      <c r="VBW85" s="97"/>
      <c r="VBX85" s="79"/>
      <c r="VBY85" s="79"/>
      <c r="VBZ85" s="210"/>
      <c r="VCA85" s="96"/>
      <c r="VCB85" s="194"/>
      <c r="VCC85" s="80"/>
      <c r="VCD85" s="80"/>
      <c r="VCE85" s="194"/>
      <c r="VCF85" s="62"/>
      <c r="VCG85" s="107"/>
      <c r="VCH85" s="97"/>
      <c r="VCI85" s="97"/>
      <c r="VCJ85" s="97"/>
      <c r="VCK85" s="104"/>
      <c r="VCL85" s="97"/>
      <c r="VCM85" s="97"/>
      <c r="VCN85" s="97"/>
      <c r="VCO85" s="145"/>
      <c r="VCP85" s="61"/>
      <c r="VCQ85" s="108"/>
      <c r="VCR85" s="63"/>
      <c r="VCS85" s="103"/>
      <c r="VCT85" s="197"/>
      <c r="VCU85" s="197"/>
      <c r="VCV85" s="97"/>
      <c r="VCW85" s="79"/>
      <c r="VCX85" s="79"/>
      <c r="VCY85" s="210"/>
      <c r="VCZ85" s="96"/>
      <c r="VDA85" s="194"/>
      <c r="VDB85" s="80"/>
      <c r="VDC85" s="80"/>
      <c r="VDD85" s="194"/>
      <c r="VDE85" s="62"/>
      <c r="VDF85" s="107"/>
      <c r="VDG85" s="97"/>
      <c r="VDH85" s="97"/>
      <c r="VDI85" s="97"/>
      <c r="VDJ85" s="104"/>
      <c r="VDK85" s="97"/>
      <c r="VDL85" s="97"/>
      <c r="VDM85" s="97"/>
      <c r="VDN85" s="145"/>
      <c r="VDO85" s="61"/>
      <c r="VDP85" s="108"/>
      <c r="VDQ85" s="63"/>
      <c r="VDR85" s="103"/>
      <c r="VDS85" s="197"/>
      <c r="VDT85" s="197"/>
      <c r="VDU85" s="97"/>
      <c r="VDV85" s="79"/>
      <c r="VDW85" s="79"/>
      <c r="VDX85" s="210"/>
      <c r="VDY85" s="96"/>
      <c r="VDZ85" s="194"/>
      <c r="VEA85" s="80"/>
      <c r="VEB85" s="80"/>
      <c r="VEC85" s="194"/>
      <c r="VED85" s="62"/>
      <c r="VEE85" s="107"/>
      <c r="VEF85" s="97"/>
      <c r="VEG85" s="97"/>
      <c r="VEH85" s="97"/>
      <c r="VEI85" s="104"/>
      <c r="VEJ85" s="97"/>
      <c r="VEK85" s="97"/>
      <c r="VEL85" s="97"/>
      <c r="VEM85" s="145"/>
      <c r="VEN85" s="61"/>
      <c r="VEO85" s="108"/>
      <c r="VEP85" s="63"/>
      <c r="VEQ85" s="103"/>
      <c r="VER85" s="197"/>
      <c r="VES85" s="197"/>
      <c r="VET85" s="97"/>
      <c r="VEU85" s="79"/>
      <c r="VEV85" s="79"/>
      <c r="VEW85" s="210"/>
      <c r="VEX85" s="96"/>
      <c r="VEY85" s="194"/>
      <c r="VEZ85" s="80"/>
      <c r="VFA85" s="80"/>
      <c r="VFB85" s="194"/>
      <c r="VFC85" s="62"/>
      <c r="VFD85" s="107"/>
      <c r="VFE85" s="97"/>
      <c r="VFF85" s="97"/>
      <c r="VFG85" s="97"/>
      <c r="VFH85" s="104"/>
      <c r="VFI85" s="97"/>
      <c r="VFJ85" s="97"/>
      <c r="VFK85" s="97"/>
      <c r="VFL85" s="145"/>
      <c r="VFM85" s="61"/>
      <c r="VFN85" s="108"/>
      <c r="VFO85" s="63"/>
      <c r="VFP85" s="103"/>
      <c r="VFQ85" s="197"/>
      <c r="VFR85" s="197"/>
      <c r="VFS85" s="97"/>
      <c r="VFT85" s="79"/>
      <c r="VFU85" s="79"/>
      <c r="VFV85" s="210"/>
      <c r="VFW85" s="96"/>
      <c r="VFX85" s="194"/>
      <c r="VFY85" s="80"/>
      <c r="VFZ85" s="80"/>
      <c r="VGA85" s="194"/>
      <c r="VGB85" s="62"/>
      <c r="VGC85" s="107"/>
      <c r="VGD85" s="97"/>
      <c r="VGE85" s="97"/>
      <c r="VGF85" s="97"/>
      <c r="VGG85" s="104"/>
      <c r="VGH85" s="97"/>
      <c r="VGI85" s="97"/>
      <c r="VGJ85" s="97"/>
      <c r="VGK85" s="145"/>
      <c r="VGL85" s="61"/>
      <c r="VGM85" s="108"/>
      <c r="VGN85" s="63"/>
      <c r="VGO85" s="103"/>
      <c r="VGP85" s="197"/>
      <c r="VGQ85" s="197"/>
      <c r="VGR85" s="97"/>
      <c r="VGS85" s="79"/>
      <c r="VGT85" s="79"/>
      <c r="VGU85" s="210"/>
      <c r="VGV85" s="96"/>
      <c r="VGW85" s="194"/>
      <c r="VGX85" s="80"/>
      <c r="VGY85" s="80"/>
      <c r="VGZ85" s="194"/>
      <c r="VHA85" s="62"/>
      <c r="VHB85" s="107"/>
      <c r="VHC85" s="97"/>
      <c r="VHD85" s="97"/>
      <c r="VHE85" s="97"/>
      <c r="VHF85" s="104"/>
      <c r="VHG85" s="97"/>
      <c r="VHH85" s="97"/>
      <c r="VHI85" s="97"/>
      <c r="VHJ85" s="145"/>
      <c r="VHK85" s="61"/>
      <c r="VHL85" s="108"/>
      <c r="VHM85" s="63"/>
      <c r="VHN85" s="103"/>
      <c r="VHO85" s="197"/>
      <c r="VHP85" s="197"/>
      <c r="VHQ85" s="97"/>
      <c r="VHR85" s="79"/>
      <c r="VHS85" s="79"/>
      <c r="VHT85" s="210"/>
      <c r="VHU85" s="96"/>
      <c r="VHV85" s="194"/>
      <c r="VHW85" s="80"/>
      <c r="VHX85" s="80"/>
      <c r="VHY85" s="194"/>
      <c r="VHZ85" s="62"/>
      <c r="VIA85" s="107"/>
      <c r="VIB85" s="97"/>
      <c r="VIC85" s="97"/>
      <c r="VID85" s="97"/>
      <c r="VIE85" s="104"/>
      <c r="VIF85" s="97"/>
      <c r="VIG85" s="97"/>
      <c r="VIH85" s="97"/>
      <c r="VII85" s="145"/>
      <c r="VIJ85" s="61"/>
      <c r="VIK85" s="108"/>
      <c r="VIL85" s="63"/>
      <c r="VIM85" s="103"/>
      <c r="VIN85" s="197"/>
      <c r="VIO85" s="197"/>
      <c r="VIP85" s="97"/>
      <c r="VIQ85" s="79"/>
      <c r="VIR85" s="79"/>
      <c r="VIS85" s="210"/>
      <c r="VIT85" s="96"/>
      <c r="VIU85" s="194"/>
      <c r="VIV85" s="80"/>
      <c r="VIW85" s="80"/>
      <c r="VIX85" s="194"/>
      <c r="VIY85" s="62"/>
      <c r="VIZ85" s="107"/>
      <c r="VJA85" s="97"/>
      <c r="VJB85" s="97"/>
      <c r="VJC85" s="97"/>
      <c r="VJD85" s="104"/>
      <c r="VJE85" s="97"/>
      <c r="VJF85" s="97"/>
      <c r="VJG85" s="97"/>
      <c r="VJH85" s="145"/>
      <c r="VJI85" s="61"/>
      <c r="VJJ85" s="108"/>
      <c r="VJK85" s="63"/>
      <c r="VJL85" s="103"/>
      <c r="VJM85" s="197"/>
      <c r="VJN85" s="197"/>
      <c r="VJO85" s="97"/>
      <c r="VJP85" s="79"/>
      <c r="VJQ85" s="79"/>
      <c r="VJR85" s="210"/>
      <c r="VJS85" s="96"/>
      <c r="VJT85" s="194"/>
      <c r="VJU85" s="80"/>
      <c r="VJV85" s="80"/>
      <c r="VJW85" s="194"/>
      <c r="VJX85" s="62"/>
      <c r="VJY85" s="107"/>
      <c r="VJZ85" s="97"/>
      <c r="VKA85" s="97"/>
      <c r="VKB85" s="97"/>
      <c r="VKC85" s="104"/>
      <c r="VKD85" s="97"/>
      <c r="VKE85" s="97"/>
      <c r="VKF85" s="97"/>
      <c r="VKG85" s="145"/>
      <c r="VKH85" s="61"/>
      <c r="VKI85" s="108"/>
      <c r="VKJ85" s="63"/>
      <c r="VKK85" s="103"/>
      <c r="VKL85" s="197"/>
      <c r="VKM85" s="197"/>
      <c r="VKN85" s="97"/>
      <c r="VKO85" s="79"/>
      <c r="VKP85" s="79"/>
      <c r="VKQ85" s="210"/>
      <c r="VKR85" s="96"/>
      <c r="VKS85" s="194"/>
      <c r="VKT85" s="80"/>
      <c r="VKU85" s="80"/>
      <c r="VKV85" s="194"/>
      <c r="VKW85" s="62"/>
      <c r="VKX85" s="107"/>
      <c r="VKY85" s="97"/>
      <c r="VKZ85" s="97"/>
      <c r="VLA85" s="97"/>
      <c r="VLB85" s="104"/>
      <c r="VLC85" s="97"/>
      <c r="VLD85" s="97"/>
      <c r="VLE85" s="97"/>
      <c r="VLF85" s="145"/>
      <c r="VLG85" s="61"/>
      <c r="VLH85" s="108"/>
      <c r="VLI85" s="63"/>
      <c r="VLJ85" s="103"/>
      <c r="VLK85" s="197"/>
      <c r="VLL85" s="197"/>
      <c r="VLM85" s="97"/>
      <c r="VLN85" s="79"/>
      <c r="VLO85" s="79"/>
      <c r="VLP85" s="210"/>
      <c r="VLQ85" s="96"/>
      <c r="VLR85" s="194"/>
      <c r="VLS85" s="80"/>
      <c r="VLT85" s="80"/>
      <c r="VLU85" s="194"/>
      <c r="VLV85" s="62"/>
      <c r="VLW85" s="107"/>
      <c r="VLX85" s="97"/>
      <c r="VLY85" s="97"/>
      <c r="VLZ85" s="97"/>
      <c r="VMA85" s="104"/>
      <c r="VMB85" s="97"/>
      <c r="VMC85" s="97"/>
      <c r="VMD85" s="97"/>
      <c r="VME85" s="145"/>
      <c r="VMF85" s="61"/>
      <c r="VMG85" s="108"/>
      <c r="VMH85" s="63"/>
      <c r="VMI85" s="103"/>
      <c r="VMJ85" s="197"/>
      <c r="VMK85" s="197"/>
      <c r="VML85" s="97"/>
      <c r="VMM85" s="79"/>
      <c r="VMN85" s="79"/>
      <c r="VMO85" s="210"/>
      <c r="VMP85" s="96"/>
      <c r="VMQ85" s="194"/>
      <c r="VMR85" s="80"/>
      <c r="VMS85" s="80"/>
      <c r="VMT85" s="194"/>
      <c r="VMU85" s="62"/>
      <c r="VMV85" s="107"/>
      <c r="VMW85" s="97"/>
      <c r="VMX85" s="97"/>
      <c r="VMY85" s="97"/>
      <c r="VMZ85" s="104"/>
      <c r="VNA85" s="97"/>
      <c r="VNB85" s="97"/>
      <c r="VNC85" s="97"/>
      <c r="VND85" s="145"/>
      <c r="VNE85" s="61"/>
      <c r="VNF85" s="108"/>
      <c r="VNG85" s="63"/>
      <c r="VNH85" s="103"/>
      <c r="VNI85" s="197"/>
      <c r="VNJ85" s="197"/>
      <c r="VNK85" s="97"/>
      <c r="VNL85" s="79"/>
      <c r="VNM85" s="79"/>
      <c r="VNN85" s="210"/>
      <c r="VNO85" s="96"/>
      <c r="VNP85" s="194"/>
      <c r="VNQ85" s="80"/>
      <c r="VNR85" s="80"/>
      <c r="VNS85" s="194"/>
      <c r="VNT85" s="62"/>
      <c r="VNU85" s="107"/>
      <c r="VNV85" s="97"/>
      <c r="VNW85" s="97"/>
      <c r="VNX85" s="97"/>
      <c r="VNY85" s="104"/>
      <c r="VNZ85" s="97"/>
      <c r="VOA85" s="97"/>
      <c r="VOB85" s="97"/>
      <c r="VOC85" s="145"/>
      <c r="VOD85" s="61"/>
      <c r="VOE85" s="108"/>
      <c r="VOF85" s="63"/>
      <c r="VOG85" s="103"/>
      <c r="VOH85" s="197"/>
      <c r="VOI85" s="197"/>
      <c r="VOJ85" s="97"/>
      <c r="VOK85" s="79"/>
      <c r="VOL85" s="79"/>
      <c r="VOM85" s="210"/>
      <c r="VON85" s="96"/>
      <c r="VOO85" s="194"/>
      <c r="VOP85" s="80"/>
      <c r="VOQ85" s="80"/>
      <c r="VOR85" s="194"/>
      <c r="VOS85" s="62"/>
      <c r="VOT85" s="107"/>
      <c r="VOU85" s="97"/>
      <c r="VOV85" s="97"/>
      <c r="VOW85" s="97"/>
      <c r="VOX85" s="104"/>
      <c r="VOY85" s="97"/>
      <c r="VOZ85" s="97"/>
      <c r="VPA85" s="97"/>
      <c r="VPB85" s="145"/>
      <c r="VPC85" s="61"/>
      <c r="VPD85" s="108"/>
      <c r="VPE85" s="63"/>
      <c r="VPF85" s="103"/>
      <c r="VPG85" s="197"/>
      <c r="VPH85" s="197"/>
      <c r="VPI85" s="97"/>
      <c r="VPJ85" s="79"/>
      <c r="VPK85" s="79"/>
      <c r="VPL85" s="210"/>
      <c r="VPM85" s="96"/>
      <c r="VPN85" s="194"/>
      <c r="VPO85" s="80"/>
      <c r="VPP85" s="80"/>
      <c r="VPQ85" s="194"/>
      <c r="VPR85" s="62"/>
      <c r="VPS85" s="107"/>
      <c r="VPT85" s="97"/>
      <c r="VPU85" s="97"/>
      <c r="VPV85" s="97"/>
      <c r="VPW85" s="104"/>
      <c r="VPX85" s="97"/>
      <c r="VPY85" s="97"/>
      <c r="VPZ85" s="97"/>
      <c r="VQA85" s="145"/>
      <c r="VQB85" s="61"/>
      <c r="VQC85" s="108"/>
      <c r="VQD85" s="63"/>
      <c r="VQE85" s="103"/>
      <c r="VQF85" s="197"/>
      <c r="VQG85" s="197"/>
      <c r="VQH85" s="97"/>
      <c r="VQI85" s="79"/>
      <c r="VQJ85" s="79"/>
      <c r="VQK85" s="210"/>
      <c r="VQL85" s="96"/>
      <c r="VQM85" s="194"/>
      <c r="VQN85" s="80"/>
      <c r="VQO85" s="80"/>
      <c r="VQP85" s="194"/>
      <c r="VQQ85" s="62"/>
      <c r="VQR85" s="107"/>
      <c r="VQS85" s="97"/>
      <c r="VQT85" s="97"/>
      <c r="VQU85" s="97"/>
      <c r="VQV85" s="104"/>
      <c r="VQW85" s="97"/>
      <c r="VQX85" s="97"/>
      <c r="VQY85" s="97"/>
      <c r="VQZ85" s="145"/>
      <c r="VRA85" s="61"/>
      <c r="VRB85" s="108"/>
      <c r="VRC85" s="63"/>
      <c r="VRD85" s="103"/>
      <c r="VRE85" s="197"/>
      <c r="VRF85" s="197"/>
      <c r="VRG85" s="97"/>
      <c r="VRH85" s="79"/>
      <c r="VRI85" s="79"/>
      <c r="VRJ85" s="210"/>
      <c r="VRK85" s="96"/>
      <c r="VRL85" s="194"/>
      <c r="VRM85" s="80"/>
      <c r="VRN85" s="80"/>
      <c r="VRO85" s="194"/>
      <c r="VRP85" s="62"/>
      <c r="VRQ85" s="107"/>
      <c r="VRR85" s="97"/>
      <c r="VRS85" s="97"/>
      <c r="VRT85" s="97"/>
      <c r="VRU85" s="104"/>
      <c r="VRV85" s="97"/>
      <c r="VRW85" s="97"/>
      <c r="VRX85" s="97"/>
      <c r="VRY85" s="145"/>
      <c r="VRZ85" s="61"/>
      <c r="VSA85" s="108"/>
      <c r="VSB85" s="63"/>
      <c r="VSC85" s="103"/>
      <c r="VSD85" s="197"/>
      <c r="VSE85" s="197"/>
      <c r="VSF85" s="97"/>
      <c r="VSG85" s="79"/>
      <c r="VSH85" s="79"/>
      <c r="VSI85" s="210"/>
      <c r="VSJ85" s="96"/>
      <c r="VSK85" s="194"/>
      <c r="VSL85" s="80"/>
      <c r="VSM85" s="80"/>
      <c r="VSN85" s="194"/>
      <c r="VSO85" s="62"/>
      <c r="VSP85" s="107"/>
      <c r="VSQ85" s="97"/>
      <c r="VSR85" s="97"/>
      <c r="VSS85" s="97"/>
      <c r="VST85" s="104"/>
      <c r="VSU85" s="97"/>
      <c r="VSV85" s="97"/>
      <c r="VSW85" s="97"/>
      <c r="VSX85" s="145"/>
      <c r="VSY85" s="61"/>
      <c r="VSZ85" s="108"/>
      <c r="VTA85" s="63"/>
      <c r="VTB85" s="103"/>
      <c r="VTC85" s="197"/>
      <c r="VTD85" s="197"/>
      <c r="VTE85" s="97"/>
      <c r="VTF85" s="79"/>
      <c r="VTG85" s="79"/>
      <c r="VTH85" s="210"/>
      <c r="VTI85" s="96"/>
      <c r="VTJ85" s="194"/>
      <c r="VTK85" s="80"/>
      <c r="VTL85" s="80"/>
      <c r="VTM85" s="194"/>
      <c r="VTN85" s="62"/>
      <c r="VTO85" s="107"/>
      <c r="VTP85" s="97"/>
      <c r="VTQ85" s="97"/>
      <c r="VTR85" s="97"/>
      <c r="VTS85" s="104"/>
      <c r="VTT85" s="97"/>
      <c r="VTU85" s="97"/>
      <c r="VTV85" s="97"/>
      <c r="VTW85" s="145"/>
      <c r="VTX85" s="61"/>
      <c r="VTY85" s="108"/>
      <c r="VTZ85" s="63"/>
      <c r="VUA85" s="103"/>
      <c r="VUB85" s="197"/>
      <c r="VUC85" s="197"/>
      <c r="VUD85" s="97"/>
      <c r="VUE85" s="79"/>
      <c r="VUF85" s="79"/>
      <c r="VUG85" s="210"/>
      <c r="VUH85" s="96"/>
      <c r="VUI85" s="194"/>
      <c r="VUJ85" s="80"/>
      <c r="VUK85" s="80"/>
      <c r="VUL85" s="194"/>
      <c r="VUM85" s="62"/>
      <c r="VUN85" s="107"/>
      <c r="VUO85" s="97"/>
      <c r="VUP85" s="97"/>
      <c r="VUQ85" s="97"/>
      <c r="VUR85" s="104"/>
      <c r="VUS85" s="97"/>
      <c r="VUT85" s="97"/>
      <c r="VUU85" s="97"/>
      <c r="VUV85" s="145"/>
      <c r="VUW85" s="61"/>
      <c r="VUX85" s="108"/>
      <c r="VUY85" s="63"/>
      <c r="VUZ85" s="103"/>
      <c r="VVA85" s="197"/>
      <c r="VVB85" s="197"/>
      <c r="VVC85" s="97"/>
      <c r="VVD85" s="79"/>
      <c r="VVE85" s="79"/>
      <c r="VVF85" s="210"/>
      <c r="VVG85" s="96"/>
      <c r="VVH85" s="194"/>
      <c r="VVI85" s="80"/>
      <c r="VVJ85" s="80"/>
      <c r="VVK85" s="194"/>
      <c r="VVL85" s="62"/>
      <c r="VVM85" s="107"/>
      <c r="VVN85" s="97"/>
      <c r="VVO85" s="97"/>
      <c r="VVP85" s="97"/>
      <c r="VVQ85" s="104"/>
      <c r="VVR85" s="97"/>
      <c r="VVS85" s="97"/>
      <c r="VVT85" s="97"/>
      <c r="VVU85" s="145"/>
      <c r="VVV85" s="61"/>
      <c r="VVW85" s="108"/>
      <c r="VVX85" s="63"/>
      <c r="VVY85" s="103"/>
      <c r="VVZ85" s="197"/>
      <c r="VWA85" s="197"/>
      <c r="VWB85" s="97"/>
      <c r="VWC85" s="79"/>
      <c r="VWD85" s="79"/>
      <c r="VWE85" s="210"/>
      <c r="VWF85" s="96"/>
      <c r="VWG85" s="194"/>
      <c r="VWH85" s="80"/>
      <c r="VWI85" s="80"/>
      <c r="VWJ85" s="194"/>
      <c r="VWK85" s="62"/>
      <c r="VWL85" s="107"/>
      <c r="VWM85" s="97"/>
      <c r="VWN85" s="97"/>
      <c r="VWO85" s="97"/>
      <c r="VWP85" s="104"/>
      <c r="VWQ85" s="97"/>
      <c r="VWR85" s="97"/>
      <c r="VWS85" s="97"/>
      <c r="VWT85" s="145"/>
      <c r="VWU85" s="61"/>
      <c r="VWV85" s="108"/>
      <c r="VWW85" s="63"/>
      <c r="VWX85" s="103"/>
      <c r="VWY85" s="197"/>
      <c r="VWZ85" s="197"/>
      <c r="VXA85" s="97"/>
      <c r="VXB85" s="79"/>
      <c r="VXC85" s="79"/>
      <c r="VXD85" s="210"/>
      <c r="VXE85" s="96"/>
      <c r="VXF85" s="194"/>
      <c r="VXG85" s="80"/>
      <c r="VXH85" s="80"/>
      <c r="VXI85" s="194"/>
      <c r="VXJ85" s="62"/>
      <c r="VXK85" s="107"/>
      <c r="VXL85" s="97"/>
      <c r="VXM85" s="97"/>
      <c r="VXN85" s="97"/>
      <c r="VXO85" s="104"/>
      <c r="VXP85" s="97"/>
      <c r="VXQ85" s="97"/>
      <c r="VXR85" s="97"/>
      <c r="VXS85" s="145"/>
      <c r="VXT85" s="61"/>
      <c r="VXU85" s="108"/>
      <c r="VXV85" s="63"/>
      <c r="VXW85" s="103"/>
      <c r="VXX85" s="197"/>
      <c r="VXY85" s="197"/>
      <c r="VXZ85" s="97"/>
      <c r="VYA85" s="79"/>
      <c r="VYB85" s="79"/>
      <c r="VYC85" s="210"/>
      <c r="VYD85" s="96"/>
      <c r="VYE85" s="194"/>
      <c r="VYF85" s="80"/>
      <c r="VYG85" s="80"/>
      <c r="VYH85" s="194"/>
      <c r="VYI85" s="62"/>
      <c r="VYJ85" s="107"/>
      <c r="VYK85" s="97"/>
      <c r="VYL85" s="97"/>
      <c r="VYM85" s="97"/>
      <c r="VYN85" s="104"/>
      <c r="VYO85" s="97"/>
      <c r="VYP85" s="97"/>
      <c r="VYQ85" s="97"/>
      <c r="VYR85" s="145"/>
      <c r="VYS85" s="61"/>
      <c r="VYT85" s="108"/>
      <c r="VYU85" s="63"/>
      <c r="VYV85" s="103"/>
      <c r="VYW85" s="197"/>
      <c r="VYX85" s="197"/>
      <c r="VYY85" s="97"/>
      <c r="VYZ85" s="79"/>
      <c r="VZA85" s="79"/>
      <c r="VZB85" s="210"/>
      <c r="VZC85" s="96"/>
      <c r="VZD85" s="194"/>
      <c r="VZE85" s="80"/>
      <c r="VZF85" s="80"/>
      <c r="VZG85" s="194"/>
      <c r="VZH85" s="62"/>
      <c r="VZI85" s="107"/>
      <c r="VZJ85" s="97"/>
      <c r="VZK85" s="97"/>
      <c r="VZL85" s="97"/>
      <c r="VZM85" s="104"/>
      <c r="VZN85" s="97"/>
      <c r="VZO85" s="97"/>
      <c r="VZP85" s="97"/>
      <c r="VZQ85" s="145"/>
      <c r="VZR85" s="61"/>
      <c r="VZS85" s="108"/>
      <c r="VZT85" s="63"/>
      <c r="VZU85" s="103"/>
      <c r="VZV85" s="197"/>
      <c r="VZW85" s="197"/>
      <c r="VZX85" s="97"/>
      <c r="VZY85" s="79"/>
      <c r="VZZ85" s="79"/>
      <c r="WAA85" s="210"/>
      <c r="WAB85" s="96"/>
      <c r="WAC85" s="194"/>
      <c r="WAD85" s="80"/>
      <c r="WAE85" s="80"/>
      <c r="WAF85" s="194"/>
      <c r="WAG85" s="62"/>
      <c r="WAH85" s="107"/>
      <c r="WAI85" s="97"/>
      <c r="WAJ85" s="97"/>
      <c r="WAK85" s="97"/>
      <c r="WAL85" s="104"/>
      <c r="WAM85" s="97"/>
      <c r="WAN85" s="97"/>
      <c r="WAO85" s="97"/>
      <c r="WAP85" s="145"/>
      <c r="WAQ85" s="61"/>
      <c r="WAR85" s="108"/>
      <c r="WAS85" s="63"/>
      <c r="WAT85" s="103"/>
      <c r="WAU85" s="197"/>
      <c r="WAV85" s="197"/>
      <c r="WAW85" s="97"/>
      <c r="WAX85" s="79"/>
      <c r="WAY85" s="79"/>
      <c r="WAZ85" s="210"/>
      <c r="WBA85" s="96"/>
      <c r="WBB85" s="194"/>
      <c r="WBC85" s="80"/>
      <c r="WBD85" s="80"/>
      <c r="WBE85" s="194"/>
      <c r="WBF85" s="62"/>
      <c r="WBG85" s="107"/>
      <c r="WBH85" s="97"/>
      <c r="WBI85" s="97"/>
      <c r="WBJ85" s="97"/>
      <c r="WBK85" s="104"/>
      <c r="WBL85" s="97"/>
      <c r="WBM85" s="97"/>
      <c r="WBN85" s="97"/>
      <c r="WBO85" s="145"/>
      <c r="WBP85" s="61"/>
      <c r="WBQ85" s="108"/>
      <c r="WBR85" s="63"/>
      <c r="WBS85" s="103"/>
      <c r="WBT85" s="197"/>
      <c r="WBU85" s="197"/>
      <c r="WBV85" s="97"/>
      <c r="WBW85" s="79"/>
      <c r="WBX85" s="79"/>
      <c r="WBY85" s="210"/>
      <c r="WBZ85" s="96"/>
      <c r="WCA85" s="194"/>
      <c r="WCB85" s="80"/>
      <c r="WCC85" s="80"/>
      <c r="WCD85" s="194"/>
      <c r="WCE85" s="62"/>
      <c r="WCF85" s="107"/>
      <c r="WCG85" s="97"/>
      <c r="WCH85" s="97"/>
      <c r="WCI85" s="97"/>
      <c r="WCJ85" s="104"/>
      <c r="WCK85" s="97"/>
      <c r="WCL85" s="97"/>
      <c r="WCM85" s="97"/>
      <c r="WCN85" s="145"/>
      <c r="WCO85" s="61"/>
      <c r="WCP85" s="108"/>
      <c r="WCQ85" s="63"/>
      <c r="WCR85" s="103"/>
      <c r="WCS85" s="197"/>
      <c r="WCT85" s="197"/>
      <c r="WCU85" s="97"/>
      <c r="WCV85" s="79"/>
      <c r="WCW85" s="79"/>
      <c r="WCX85" s="210"/>
      <c r="WCY85" s="96"/>
      <c r="WCZ85" s="194"/>
      <c r="WDA85" s="80"/>
      <c r="WDB85" s="80"/>
      <c r="WDC85" s="194"/>
      <c r="WDD85" s="62"/>
      <c r="WDE85" s="107"/>
      <c r="WDF85" s="97"/>
      <c r="WDG85" s="97"/>
      <c r="WDH85" s="97"/>
      <c r="WDI85" s="104"/>
      <c r="WDJ85" s="97"/>
      <c r="WDK85" s="97"/>
      <c r="WDL85" s="97"/>
      <c r="WDM85" s="145"/>
      <c r="WDN85" s="61"/>
      <c r="WDO85" s="108"/>
      <c r="WDP85" s="63"/>
      <c r="WDQ85" s="103"/>
      <c r="WDR85" s="197"/>
      <c r="WDS85" s="197"/>
      <c r="WDT85" s="97"/>
      <c r="WDU85" s="79"/>
      <c r="WDV85" s="79"/>
      <c r="WDW85" s="210"/>
      <c r="WDX85" s="96"/>
      <c r="WDY85" s="194"/>
      <c r="WDZ85" s="80"/>
      <c r="WEA85" s="80"/>
      <c r="WEB85" s="194"/>
      <c r="WEC85" s="62"/>
      <c r="WED85" s="107"/>
      <c r="WEE85" s="97"/>
      <c r="WEF85" s="97"/>
      <c r="WEG85" s="97"/>
      <c r="WEH85" s="104"/>
      <c r="WEI85" s="97"/>
      <c r="WEJ85" s="97"/>
      <c r="WEK85" s="97"/>
      <c r="WEL85" s="145"/>
      <c r="WEM85" s="61"/>
      <c r="WEN85" s="108"/>
      <c r="WEO85" s="63"/>
      <c r="WEP85" s="103"/>
      <c r="WEQ85" s="197"/>
      <c r="WER85" s="197"/>
      <c r="WES85" s="97"/>
      <c r="WET85" s="79"/>
      <c r="WEU85" s="79"/>
      <c r="WEV85" s="210"/>
      <c r="WEW85" s="96"/>
      <c r="WEX85" s="194"/>
      <c r="WEY85" s="80"/>
      <c r="WEZ85" s="80"/>
      <c r="WFA85" s="194"/>
      <c r="WFB85" s="62"/>
      <c r="WFC85" s="107"/>
      <c r="WFD85" s="97"/>
      <c r="WFE85" s="97"/>
      <c r="WFF85" s="97"/>
      <c r="WFG85" s="104"/>
      <c r="WFH85" s="97"/>
      <c r="WFI85" s="97"/>
      <c r="WFJ85" s="97"/>
      <c r="WFK85" s="145"/>
      <c r="WFL85" s="61"/>
      <c r="WFM85" s="108"/>
      <c r="WFN85" s="63"/>
      <c r="WFO85" s="103"/>
      <c r="WFP85" s="197"/>
      <c r="WFQ85" s="197"/>
      <c r="WFR85" s="97"/>
      <c r="WFS85" s="79"/>
      <c r="WFT85" s="79"/>
      <c r="WFU85" s="210"/>
      <c r="WFV85" s="96"/>
      <c r="WFW85" s="194"/>
      <c r="WFX85" s="80"/>
      <c r="WFY85" s="80"/>
      <c r="WFZ85" s="194"/>
      <c r="WGA85" s="62"/>
      <c r="WGB85" s="107"/>
      <c r="WGC85" s="97"/>
      <c r="WGD85" s="97"/>
      <c r="WGE85" s="97"/>
      <c r="WGF85" s="104"/>
      <c r="WGG85" s="97"/>
      <c r="WGH85" s="97"/>
      <c r="WGI85" s="97"/>
      <c r="WGJ85" s="145"/>
      <c r="WGK85" s="61"/>
      <c r="WGL85" s="108"/>
      <c r="WGM85" s="63"/>
      <c r="WGN85" s="103"/>
      <c r="WGO85" s="197"/>
      <c r="WGP85" s="197"/>
      <c r="WGQ85" s="97"/>
      <c r="WGR85" s="79"/>
      <c r="WGS85" s="79"/>
      <c r="WGT85" s="210"/>
      <c r="WGU85" s="96"/>
      <c r="WGV85" s="194"/>
      <c r="WGW85" s="80"/>
      <c r="WGX85" s="80"/>
      <c r="WGY85" s="194"/>
      <c r="WGZ85" s="62"/>
      <c r="WHA85" s="107"/>
      <c r="WHB85" s="97"/>
      <c r="WHC85" s="97"/>
      <c r="WHD85" s="97"/>
      <c r="WHE85" s="104"/>
      <c r="WHF85" s="97"/>
      <c r="WHG85" s="97"/>
      <c r="WHH85" s="97"/>
      <c r="WHI85" s="145"/>
      <c r="WHJ85" s="61"/>
      <c r="WHK85" s="108"/>
      <c r="WHL85" s="63"/>
      <c r="WHM85" s="103"/>
      <c r="WHN85" s="197"/>
      <c r="WHO85" s="197"/>
      <c r="WHP85" s="97"/>
      <c r="WHQ85" s="79"/>
      <c r="WHR85" s="79"/>
      <c r="WHS85" s="210"/>
      <c r="WHT85" s="96"/>
      <c r="WHU85" s="194"/>
      <c r="WHV85" s="80"/>
      <c r="WHW85" s="80"/>
      <c r="WHX85" s="194"/>
      <c r="WHY85" s="62"/>
      <c r="WHZ85" s="107"/>
      <c r="WIA85" s="97"/>
      <c r="WIB85" s="97"/>
      <c r="WIC85" s="97"/>
      <c r="WID85" s="104"/>
      <c r="WIE85" s="97"/>
      <c r="WIF85" s="97"/>
      <c r="WIG85" s="97"/>
      <c r="WIH85" s="145"/>
      <c r="WII85" s="61"/>
      <c r="WIJ85" s="108"/>
      <c r="WIK85" s="63"/>
      <c r="WIL85" s="103"/>
      <c r="WIM85" s="197"/>
      <c r="WIN85" s="197"/>
      <c r="WIO85" s="97"/>
      <c r="WIP85" s="79"/>
      <c r="WIQ85" s="79"/>
      <c r="WIR85" s="210"/>
      <c r="WIS85" s="96"/>
      <c r="WIT85" s="194"/>
      <c r="WIU85" s="80"/>
      <c r="WIV85" s="80"/>
      <c r="WIW85" s="194"/>
      <c r="WIX85" s="62"/>
      <c r="WIY85" s="107"/>
      <c r="WIZ85" s="97"/>
      <c r="WJA85" s="97"/>
      <c r="WJB85" s="97"/>
      <c r="WJC85" s="104"/>
      <c r="WJD85" s="97"/>
      <c r="WJE85" s="97"/>
      <c r="WJF85" s="97"/>
      <c r="WJG85" s="145"/>
      <c r="WJH85" s="61"/>
      <c r="WJI85" s="108"/>
      <c r="WJJ85" s="63"/>
      <c r="WJK85" s="103"/>
      <c r="WJL85" s="197"/>
      <c r="WJM85" s="197"/>
      <c r="WJN85" s="97"/>
      <c r="WJO85" s="79"/>
      <c r="WJP85" s="79"/>
      <c r="WJQ85" s="210"/>
      <c r="WJR85" s="96"/>
      <c r="WJS85" s="194"/>
      <c r="WJT85" s="80"/>
      <c r="WJU85" s="80"/>
      <c r="WJV85" s="194"/>
      <c r="WJW85" s="62"/>
      <c r="WJX85" s="107"/>
      <c r="WJY85" s="97"/>
      <c r="WJZ85" s="97"/>
      <c r="WKA85" s="97"/>
      <c r="WKB85" s="104"/>
      <c r="WKC85" s="97"/>
      <c r="WKD85" s="97"/>
      <c r="WKE85" s="97"/>
      <c r="WKF85" s="145"/>
      <c r="WKG85" s="61"/>
      <c r="WKH85" s="108"/>
      <c r="WKI85" s="63"/>
      <c r="WKJ85" s="103"/>
      <c r="WKK85" s="197"/>
      <c r="WKL85" s="197"/>
      <c r="WKM85" s="97"/>
      <c r="WKN85" s="79"/>
      <c r="WKO85" s="79"/>
      <c r="WKP85" s="210"/>
      <c r="WKQ85" s="96"/>
      <c r="WKR85" s="194"/>
      <c r="WKS85" s="80"/>
      <c r="WKT85" s="80"/>
      <c r="WKU85" s="194"/>
      <c r="WKV85" s="62"/>
      <c r="WKW85" s="107"/>
      <c r="WKX85" s="97"/>
      <c r="WKY85" s="97"/>
      <c r="WKZ85" s="97"/>
      <c r="WLA85" s="104"/>
      <c r="WLB85" s="97"/>
      <c r="WLC85" s="97"/>
      <c r="WLD85" s="97"/>
      <c r="WLE85" s="145"/>
      <c r="WLF85" s="61"/>
      <c r="WLG85" s="108"/>
      <c r="WLH85" s="63"/>
      <c r="WLI85" s="103"/>
      <c r="WLJ85" s="197"/>
      <c r="WLK85" s="197"/>
      <c r="WLL85" s="97"/>
      <c r="WLM85" s="79"/>
      <c r="WLN85" s="79"/>
      <c r="WLO85" s="210"/>
      <c r="WLP85" s="96"/>
      <c r="WLQ85" s="194"/>
      <c r="WLR85" s="80"/>
      <c r="WLS85" s="80"/>
      <c r="WLT85" s="194"/>
      <c r="WLU85" s="62"/>
      <c r="WLV85" s="107"/>
      <c r="WLW85" s="97"/>
      <c r="WLX85" s="97"/>
      <c r="WLY85" s="97"/>
      <c r="WLZ85" s="104"/>
      <c r="WMA85" s="97"/>
      <c r="WMB85" s="97"/>
      <c r="WMC85" s="97"/>
      <c r="WMD85" s="145"/>
      <c r="WME85" s="61"/>
      <c r="WMF85" s="108"/>
      <c r="WMG85" s="63"/>
      <c r="WMH85" s="103"/>
      <c r="WMI85" s="197"/>
      <c r="WMJ85" s="197"/>
      <c r="WMK85" s="97"/>
      <c r="WML85" s="79"/>
      <c r="WMM85" s="79"/>
      <c r="WMN85" s="210"/>
      <c r="WMO85" s="96"/>
      <c r="WMP85" s="194"/>
      <c r="WMQ85" s="80"/>
      <c r="WMR85" s="80"/>
      <c r="WMS85" s="194"/>
      <c r="WMT85" s="62"/>
      <c r="WMU85" s="107"/>
      <c r="WMV85" s="97"/>
      <c r="WMW85" s="97"/>
      <c r="WMX85" s="97"/>
      <c r="WMY85" s="104"/>
      <c r="WMZ85" s="97"/>
      <c r="WNA85" s="97"/>
      <c r="WNB85" s="97"/>
      <c r="WNC85" s="145"/>
      <c r="WND85" s="61"/>
      <c r="WNE85" s="108"/>
      <c r="WNF85" s="63"/>
      <c r="WNG85" s="103"/>
      <c r="WNH85" s="197"/>
      <c r="WNI85" s="197"/>
      <c r="WNJ85" s="97"/>
      <c r="WNK85" s="79"/>
      <c r="WNL85" s="79"/>
      <c r="WNM85" s="210"/>
      <c r="WNN85" s="96"/>
      <c r="WNO85" s="194"/>
      <c r="WNP85" s="80"/>
      <c r="WNQ85" s="80"/>
      <c r="WNR85" s="194"/>
      <c r="WNS85" s="62"/>
      <c r="WNT85" s="107"/>
      <c r="WNU85" s="97"/>
      <c r="WNV85" s="97"/>
      <c r="WNW85" s="97"/>
      <c r="WNX85" s="104"/>
      <c r="WNY85" s="97"/>
      <c r="WNZ85" s="97"/>
      <c r="WOA85" s="97"/>
      <c r="WOB85" s="145"/>
      <c r="WOC85" s="61"/>
      <c r="WOD85" s="108"/>
      <c r="WOE85" s="63"/>
      <c r="WOF85" s="103"/>
      <c r="WOG85" s="197"/>
      <c r="WOH85" s="197"/>
      <c r="WOI85" s="97"/>
      <c r="WOJ85" s="79"/>
      <c r="WOK85" s="79"/>
      <c r="WOL85" s="210"/>
      <c r="WOM85" s="96"/>
      <c r="WON85" s="194"/>
      <c r="WOO85" s="80"/>
      <c r="WOP85" s="80"/>
      <c r="WOQ85" s="194"/>
      <c r="WOR85" s="62"/>
      <c r="WOS85" s="107"/>
      <c r="WOT85" s="97"/>
      <c r="WOU85" s="97"/>
      <c r="WOV85" s="97"/>
      <c r="WOW85" s="104"/>
      <c r="WOX85" s="97"/>
      <c r="WOY85" s="97"/>
      <c r="WOZ85" s="97"/>
      <c r="WPA85" s="145"/>
      <c r="WPB85" s="61"/>
      <c r="WPC85" s="108"/>
      <c r="WPD85" s="63"/>
      <c r="WPE85" s="103"/>
      <c r="WPF85" s="197"/>
      <c r="WPG85" s="197"/>
      <c r="WPH85" s="97"/>
      <c r="WPI85" s="79"/>
      <c r="WPJ85" s="79"/>
      <c r="WPK85" s="210"/>
      <c r="WPL85" s="96"/>
      <c r="WPM85" s="194"/>
      <c r="WPN85" s="80"/>
      <c r="WPO85" s="80"/>
      <c r="WPP85" s="194"/>
      <c r="WPQ85" s="62"/>
      <c r="WPR85" s="107"/>
      <c r="WPS85" s="97"/>
      <c r="WPT85" s="97"/>
      <c r="WPU85" s="97"/>
      <c r="WPV85" s="104"/>
      <c r="WPW85" s="97"/>
      <c r="WPX85" s="97"/>
      <c r="WPY85" s="97"/>
      <c r="WPZ85" s="145"/>
      <c r="WQA85" s="61"/>
      <c r="WQB85" s="108"/>
      <c r="WQC85" s="63"/>
      <c r="WQD85" s="103"/>
      <c r="WQE85" s="197"/>
      <c r="WQF85" s="197"/>
      <c r="WQG85" s="97"/>
      <c r="WQH85" s="79"/>
      <c r="WQI85" s="79"/>
      <c r="WQJ85" s="210"/>
      <c r="WQK85" s="96"/>
      <c r="WQL85" s="194"/>
      <c r="WQM85" s="80"/>
      <c r="WQN85" s="80"/>
      <c r="WQO85" s="194"/>
      <c r="WQP85" s="62"/>
      <c r="WQQ85" s="107"/>
      <c r="WQR85" s="97"/>
      <c r="WQS85" s="97"/>
      <c r="WQT85" s="97"/>
      <c r="WQU85" s="104"/>
      <c r="WQV85" s="97"/>
      <c r="WQW85" s="97"/>
      <c r="WQX85" s="97"/>
      <c r="WQY85" s="145"/>
      <c r="WQZ85" s="61"/>
      <c r="WRA85" s="108"/>
      <c r="WRB85" s="63"/>
      <c r="WRC85" s="103"/>
      <c r="WRD85" s="197"/>
      <c r="WRE85" s="197"/>
      <c r="WRF85" s="97"/>
      <c r="WRG85" s="79"/>
      <c r="WRH85" s="79"/>
      <c r="WRI85" s="210"/>
      <c r="WRJ85" s="96"/>
      <c r="WRK85" s="194"/>
      <c r="WRL85" s="80"/>
      <c r="WRM85" s="80"/>
      <c r="WRN85" s="194"/>
      <c r="WRO85" s="62"/>
      <c r="WRP85" s="107"/>
      <c r="WRQ85" s="97"/>
      <c r="WRR85" s="97"/>
      <c r="WRS85" s="97"/>
      <c r="WRT85" s="104"/>
      <c r="WRU85" s="97"/>
      <c r="WRV85" s="97"/>
      <c r="WRW85" s="97"/>
      <c r="WRX85" s="145"/>
      <c r="WRY85" s="61"/>
      <c r="WRZ85" s="108"/>
      <c r="WSA85" s="63"/>
      <c r="WSB85" s="103"/>
      <c r="WSC85" s="197"/>
      <c r="WSD85" s="197"/>
      <c r="WSE85" s="97"/>
      <c r="WSF85" s="79"/>
      <c r="WSG85" s="79"/>
      <c r="WSH85" s="210"/>
      <c r="WSI85" s="96"/>
      <c r="WSJ85" s="194"/>
      <c r="WSK85" s="80"/>
      <c r="WSL85" s="80"/>
      <c r="WSM85" s="194"/>
      <c r="WSN85" s="62"/>
      <c r="WSO85" s="107"/>
      <c r="WSP85" s="97"/>
      <c r="WSQ85" s="97"/>
      <c r="WSR85" s="97"/>
      <c r="WSS85" s="104"/>
      <c r="WST85" s="97"/>
      <c r="WSU85" s="97"/>
      <c r="WSV85" s="97"/>
      <c r="WSW85" s="145"/>
      <c r="WSX85" s="61"/>
      <c r="WSY85" s="108"/>
      <c r="WSZ85" s="63"/>
      <c r="WTA85" s="103"/>
      <c r="WTB85" s="197"/>
      <c r="WTC85" s="197"/>
      <c r="WTD85" s="97"/>
      <c r="WTE85" s="79"/>
      <c r="WTF85" s="79"/>
      <c r="WTG85" s="210"/>
      <c r="WTH85" s="96"/>
      <c r="WTI85" s="194"/>
      <c r="WTJ85" s="80"/>
      <c r="WTK85" s="80"/>
      <c r="WTL85" s="194"/>
      <c r="WTM85" s="62"/>
      <c r="WTN85" s="107"/>
      <c r="WTO85" s="97"/>
      <c r="WTP85" s="97"/>
      <c r="WTQ85" s="97"/>
      <c r="WTR85" s="104"/>
      <c r="WTS85" s="97"/>
      <c r="WTT85" s="97"/>
      <c r="WTU85" s="97"/>
      <c r="WTV85" s="145"/>
      <c r="WTW85" s="61"/>
      <c r="WTX85" s="108"/>
      <c r="WTY85" s="63"/>
      <c r="WTZ85" s="103"/>
      <c r="WUA85" s="197"/>
      <c r="WUB85" s="197"/>
      <c r="WUC85" s="97"/>
      <c r="WUD85" s="79"/>
      <c r="WUE85" s="79"/>
      <c r="WUF85" s="210"/>
      <c r="WUG85" s="96"/>
      <c r="WUH85" s="194"/>
      <c r="WUI85" s="80"/>
      <c r="WUJ85" s="80"/>
      <c r="WUK85" s="194"/>
      <c r="WUL85" s="62"/>
      <c r="WUM85" s="107"/>
      <c r="WUN85" s="97"/>
      <c r="WUO85" s="97"/>
      <c r="WUP85" s="97"/>
      <c r="WUQ85" s="104"/>
      <c r="WUR85" s="97"/>
      <c r="WUS85" s="97"/>
      <c r="WUT85" s="97"/>
      <c r="WUU85" s="145"/>
      <c r="WUV85" s="61"/>
      <c r="WUW85" s="108"/>
      <c r="WUX85" s="63"/>
      <c r="WUY85" s="103"/>
      <c r="WUZ85" s="197"/>
      <c r="WVA85" s="197"/>
      <c r="WVB85" s="97"/>
      <c r="WVC85" s="79"/>
      <c r="WVD85" s="79"/>
      <c r="WVE85" s="210"/>
      <c r="WVF85" s="96"/>
      <c r="WVG85" s="194"/>
      <c r="WVH85" s="80"/>
      <c r="WVI85" s="80"/>
      <c r="WVJ85" s="194"/>
      <c r="WVK85" s="62"/>
      <c r="WVL85" s="107"/>
      <c r="WVM85" s="97"/>
      <c r="WVN85" s="97"/>
      <c r="WVO85" s="97"/>
      <c r="WVP85" s="104"/>
      <c r="WVQ85" s="97"/>
      <c r="WVR85" s="97"/>
      <c r="WVS85" s="97"/>
      <c r="WVT85" s="145"/>
      <c r="WVU85" s="61"/>
      <c r="WVV85" s="108"/>
      <c r="WVW85" s="63"/>
      <c r="WVX85" s="103"/>
      <c r="WVY85" s="197"/>
      <c r="WVZ85" s="197"/>
      <c r="WWA85" s="97"/>
      <c r="WWB85" s="79"/>
      <c r="WWC85" s="79"/>
      <c r="WWD85" s="210"/>
      <c r="WWE85" s="96"/>
      <c r="WWF85" s="194"/>
      <c r="WWG85" s="80"/>
      <c r="WWH85" s="80"/>
      <c r="WWI85" s="194"/>
      <c r="WWJ85" s="62"/>
      <c r="WWK85" s="107"/>
      <c r="WWL85" s="97"/>
      <c r="WWM85" s="97"/>
      <c r="WWN85" s="97"/>
      <c r="WWO85" s="104"/>
      <c r="WWP85" s="97"/>
      <c r="WWQ85" s="97"/>
      <c r="WWR85" s="97"/>
      <c r="WWS85" s="145"/>
      <c r="WWT85" s="61"/>
      <c r="WWU85" s="108"/>
      <c r="WWV85" s="63"/>
      <c r="WWW85" s="103"/>
      <c r="WWX85" s="197"/>
      <c r="WWY85" s="197"/>
      <c r="WWZ85" s="97"/>
      <c r="WXA85" s="79"/>
      <c r="WXB85" s="79"/>
      <c r="WXC85" s="210"/>
      <c r="WXD85" s="96"/>
      <c r="WXE85" s="194"/>
      <c r="WXF85" s="80"/>
      <c r="WXG85" s="80"/>
      <c r="WXH85" s="194"/>
      <c r="WXI85" s="62"/>
      <c r="WXJ85" s="107"/>
      <c r="WXK85" s="97"/>
      <c r="WXL85" s="97"/>
      <c r="WXM85" s="97"/>
      <c r="WXN85" s="104"/>
      <c r="WXO85" s="97"/>
      <c r="WXP85" s="97"/>
      <c r="WXQ85" s="97"/>
      <c r="WXR85" s="145"/>
      <c r="WXS85" s="61"/>
      <c r="WXT85" s="108"/>
      <c r="WXU85" s="63"/>
      <c r="WXV85" s="103"/>
      <c r="WXW85" s="197"/>
      <c r="WXX85" s="197"/>
      <c r="WXY85" s="97"/>
      <c r="WXZ85" s="79"/>
      <c r="WYA85" s="79"/>
      <c r="WYB85" s="210"/>
      <c r="WYC85" s="96"/>
      <c r="WYD85" s="194"/>
      <c r="WYE85" s="80"/>
      <c r="WYF85" s="80"/>
      <c r="WYG85" s="194"/>
      <c r="WYH85" s="62"/>
      <c r="WYI85" s="107"/>
      <c r="WYJ85" s="97"/>
      <c r="WYK85" s="97"/>
      <c r="WYL85" s="97"/>
      <c r="WYM85" s="104"/>
      <c r="WYN85" s="97"/>
      <c r="WYO85" s="97"/>
      <c r="WYP85" s="97"/>
      <c r="WYQ85" s="145"/>
      <c r="WYR85" s="61"/>
      <c r="WYS85" s="108"/>
      <c r="WYT85" s="63"/>
      <c r="WYU85" s="103"/>
      <c r="WYV85" s="197"/>
      <c r="WYW85" s="197"/>
      <c r="WYX85" s="97"/>
      <c r="WYY85" s="79"/>
      <c r="WYZ85" s="79"/>
      <c r="WZA85" s="210"/>
      <c r="WZB85" s="96"/>
      <c r="WZC85" s="194"/>
      <c r="WZD85" s="80"/>
      <c r="WZE85" s="80"/>
      <c r="WZF85" s="194"/>
      <c r="WZG85" s="62"/>
      <c r="WZH85" s="107"/>
      <c r="WZI85" s="97"/>
      <c r="WZJ85" s="97"/>
      <c r="WZK85" s="97"/>
      <c r="WZL85" s="104"/>
      <c r="WZM85" s="97"/>
      <c r="WZN85" s="97"/>
      <c r="WZO85" s="97"/>
      <c r="WZP85" s="145"/>
      <c r="WZQ85" s="61"/>
      <c r="WZR85" s="108"/>
      <c r="WZS85" s="63"/>
      <c r="WZT85" s="103"/>
      <c r="WZU85" s="197"/>
      <c r="WZV85" s="197"/>
      <c r="WZW85" s="97"/>
      <c r="WZX85" s="79"/>
      <c r="WZY85" s="79"/>
      <c r="WZZ85" s="210"/>
      <c r="XAA85" s="96"/>
      <c r="XAB85" s="194"/>
      <c r="XAC85" s="80"/>
      <c r="XAD85" s="80"/>
      <c r="XAE85" s="194"/>
      <c r="XAF85" s="62"/>
      <c r="XAG85" s="107"/>
      <c r="XAH85" s="97"/>
      <c r="XAI85" s="97"/>
      <c r="XAJ85" s="97"/>
      <c r="XAK85" s="104"/>
      <c r="XAL85" s="97"/>
      <c r="XAM85" s="97"/>
      <c r="XAN85" s="97"/>
      <c r="XAO85" s="145"/>
      <c r="XAP85" s="61"/>
      <c r="XAQ85" s="108"/>
      <c r="XAR85" s="63"/>
      <c r="XAS85" s="103"/>
      <c r="XAT85" s="197"/>
      <c r="XAU85" s="197"/>
      <c r="XAV85" s="97"/>
      <c r="XAW85" s="79"/>
      <c r="XAX85" s="79"/>
      <c r="XAY85" s="210"/>
      <c r="XAZ85" s="96"/>
      <c r="XBA85" s="194"/>
      <c r="XBB85" s="80"/>
      <c r="XBC85" s="80"/>
      <c r="XBD85" s="194"/>
      <c r="XBE85" s="62"/>
      <c r="XBF85" s="107"/>
      <c r="XBG85" s="97"/>
      <c r="XBH85" s="97"/>
      <c r="XBI85" s="97"/>
      <c r="XBJ85" s="104"/>
      <c r="XBK85" s="97"/>
      <c r="XBL85" s="97"/>
      <c r="XBM85" s="97"/>
      <c r="XBN85" s="145"/>
      <c r="XBO85" s="61"/>
      <c r="XBP85" s="108"/>
      <c r="XBQ85" s="63"/>
      <c r="XBR85" s="103"/>
      <c r="XBS85" s="197"/>
      <c r="XBT85" s="197"/>
      <c r="XBU85" s="97"/>
      <c r="XBV85" s="79"/>
      <c r="XBW85" s="79"/>
      <c r="XBX85" s="210"/>
      <c r="XBY85" s="96"/>
      <c r="XBZ85" s="194"/>
      <c r="XCA85" s="80"/>
      <c r="XCB85" s="80"/>
      <c r="XCC85" s="194"/>
      <c r="XCD85" s="62"/>
      <c r="XCE85" s="107"/>
      <c r="XCF85" s="97"/>
      <c r="XCG85" s="97"/>
      <c r="XCH85" s="97"/>
      <c r="XCI85" s="104"/>
      <c r="XCJ85" s="97"/>
      <c r="XCK85" s="97"/>
      <c r="XCL85" s="97"/>
      <c r="XCM85" s="145"/>
      <c r="XCN85" s="61"/>
      <c r="XCO85" s="108"/>
      <c r="XCP85" s="63"/>
      <c r="XCQ85" s="103"/>
      <c r="XCR85" s="197"/>
      <c r="XCS85" s="197"/>
      <c r="XCT85" s="97"/>
      <c r="XCU85" s="79"/>
      <c r="XCV85" s="79"/>
      <c r="XCW85" s="210"/>
      <c r="XCX85" s="96"/>
      <c r="XCY85" s="194"/>
      <c r="XCZ85" s="80"/>
      <c r="XDA85" s="80"/>
      <c r="XDB85" s="194"/>
      <c r="XDC85" s="62"/>
      <c r="XDD85" s="107"/>
      <c r="XDE85" s="97"/>
      <c r="XDF85" s="97"/>
      <c r="XDG85" s="97"/>
      <c r="XDH85" s="104"/>
      <c r="XDI85" s="97"/>
      <c r="XDJ85" s="97"/>
      <c r="XDK85" s="97"/>
      <c r="XDL85" s="145"/>
      <c r="XDM85" s="61"/>
      <c r="XDN85" s="108"/>
      <c r="XDO85" s="63"/>
      <c r="XDP85" s="103"/>
      <c r="XDQ85" s="197"/>
      <c r="XDR85" s="197"/>
      <c r="XDS85" s="97"/>
      <c r="XDT85" s="79"/>
      <c r="XDU85" s="79"/>
      <c r="XDV85" s="210"/>
      <c r="XDW85" s="96"/>
      <c r="XDX85" s="194"/>
      <c r="XDY85" s="80"/>
      <c r="XDZ85" s="80"/>
      <c r="XEA85" s="194"/>
      <c r="XEB85" s="62"/>
      <c r="XEC85" s="107"/>
      <c r="XED85" s="97"/>
      <c r="XEE85" s="97"/>
      <c r="XEF85" s="97"/>
      <c r="XEG85" s="104"/>
      <c r="XEH85" s="97"/>
      <c r="XEI85" s="97"/>
      <c r="XEJ85" s="97"/>
      <c r="XEK85" s="145"/>
      <c r="XEL85" s="61"/>
      <c r="XEM85" s="108"/>
      <c r="XEN85" s="63"/>
      <c r="XEO85" s="103"/>
      <c r="XEP85" s="197"/>
      <c r="XEQ85" s="197"/>
      <c r="XER85" s="97"/>
      <c r="XES85" s="79"/>
      <c r="XET85" s="79"/>
      <c r="XEU85" s="210"/>
      <c r="XEV85" s="96"/>
      <c r="XEW85" s="194"/>
      <c r="XEX85" s="80"/>
      <c r="XEY85" s="80"/>
      <c r="XEZ85" s="194"/>
      <c r="XFA85" s="62"/>
      <c r="XFB85" s="107"/>
      <c r="XFC85" s="97"/>
      <c r="XFD85" s="97"/>
    </row>
    <row r="86" spans="1:16384" s="17" customFormat="1" ht="25.5" x14ac:dyDescent="0.2">
      <c r="A86" s="96">
        <v>43580</v>
      </c>
      <c r="B86" s="79" t="s">
        <v>2740</v>
      </c>
      <c r="C86" s="79" t="s">
        <v>2741</v>
      </c>
      <c r="D86" s="79" t="s">
        <v>136</v>
      </c>
      <c r="E86" s="79" t="s">
        <v>2199</v>
      </c>
      <c r="F86" s="60"/>
      <c r="G86" s="98" t="s">
        <v>382</v>
      </c>
      <c r="H86" s="97" t="s">
        <v>20</v>
      </c>
      <c r="I86" s="97" t="str">
        <f t="shared" si="7"/>
        <v>NJ</v>
      </c>
      <c r="J86" s="97" t="str">
        <f t="shared" si="8"/>
        <v>NJ</v>
      </c>
      <c r="K86" s="104" t="str">
        <f t="shared" si="9"/>
        <v>Northeast</v>
      </c>
      <c r="L86" s="97" t="str">
        <f>INDEX('State '!$A$1:$C$62,MATCH($I86,'State '!$B:$B,0),3)</f>
        <v>Northeast</v>
      </c>
      <c r="M86" s="97" t="str">
        <f>INDEX('State '!$A$1:$C$62,MATCH($J86,'State '!$B:$B,0),3)</f>
        <v>Northeast</v>
      </c>
      <c r="N86" s="97"/>
      <c r="O86" s="145">
        <v>90</v>
      </c>
      <c r="P86" s="111">
        <v>22</v>
      </c>
      <c r="Q86" s="146">
        <v>53</v>
      </c>
      <c r="R86" s="98">
        <v>24</v>
      </c>
      <c r="S86" s="97" t="s">
        <v>138</v>
      </c>
      <c r="T86" s="97" t="s">
        <v>2743</v>
      </c>
      <c r="U86" s="97"/>
      <c r="V86" s="97" t="s">
        <v>2175</v>
      </c>
      <c r="W86" s="79" t="s">
        <v>2742</v>
      </c>
      <c r="X86" s="79" t="s">
        <v>2833</v>
      </c>
      <c r="Y86" s="195"/>
    </row>
    <row r="87" spans="1:16384" s="17" customFormat="1" ht="134.44999999999999" customHeight="1" x14ac:dyDescent="0.2">
      <c r="A87" s="96">
        <v>45593</v>
      </c>
      <c r="B87" s="79" t="s">
        <v>3553</v>
      </c>
      <c r="C87" s="79" t="s">
        <v>3317</v>
      </c>
      <c r="D87" s="79" t="s">
        <v>136</v>
      </c>
      <c r="E87" s="79" t="s">
        <v>139</v>
      </c>
      <c r="F87" s="60"/>
      <c r="G87" s="98">
        <v>2028</v>
      </c>
      <c r="H87" s="97" t="s">
        <v>3554</v>
      </c>
      <c r="I87" s="97" t="str">
        <f t="shared" si="7"/>
        <v>TX</v>
      </c>
      <c r="J87" s="97" t="str">
        <f t="shared" si="8"/>
        <v>MI</v>
      </c>
      <c r="K87" s="104" t="str">
        <f t="shared" si="9"/>
        <v>South Central, Midwest</v>
      </c>
      <c r="L87" s="97" t="str">
        <f>INDEX('State '!$A$1:$C$62,MATCH($I87,'State '!$B:$B,0),3)</f>
        <v>South Central</v>
      </c>
      <c r="M87" s="97" t="str">
        <f>INDEX('State '!$A$1:$C$62,MATCH($J87,'State '!$B:$B,0),3)</f>
        <v>Midwest</v>
      </c>
      <c r="N87" s="97"/>
      <c r="O87" s="145"/>
      <c r="P87" s="111"/>
      <c r="Q87" s="146">
        <v>1000</v>
      </c>
      <c r="R87" s="98"/>
      <c r="S87" s="97" t="s">
        <v>135</v>
      </c>
      <c r="T87" s="97" t="s">
        <v>381</v>
      </c>
      <c r="U87" s="97"/>
      <c r="V87" s="97" t="s">
        <v>2178</v>
      </c>
      <c r="W87" s="79" t="s">
        <v>3555</v>
      </c>
      <c r="X87" s="79"/>
      <c r="Y87" s="237" t="s">
        <v>3556</v>
      </c>
    </row>
    <row r="88" spans="1:16384" s="17" customFormat="1" ht="25.5" x14ac:dyDescent="0.2">
      <c r="A88" s="96">
        <v>45321</v>
      </c>
      <c r="B88" s="194" t="s">
        <v>3062</v>
      </c>
      <c r="C88" s="194" t="s">
        <v>260</v>
      </c>
      <c r="D88" s="194" t="s">
        <v>142</v>
      </c>
      <c r="E88" s="194" t="s">
        <v>2638</v>
      </c>
      <c r="F88" s="196">
        <v>44124</v>
      </c>
      <c r="G88" s="106">
        <v>2024</v>
      </c>
      <c r="H88" s="197" t="s">
        <v>3063</v>
      </c>
      <c r="I88" s="97" t="str">
        <f t="shared" si="7"/>
        <v>NE</v>
      </c>
      <c r="J88" s="97" t="str">
        <f t="shared" si="8"/>
        <v>SD</v>
      </c>
      <c r="K88" s="104" t="str">
        <f t="shared" si="9"/>
        <v>Mountain</v>
      </c>
      <c r="L88" s="97" t="str">
        <f>INDEX('State '!$A$1:$C$62,MATCH($I88,'State '!$B:$B,0),3)</f>
        <v>Mountain</v>
      </c>
      <c r="M88" s="97" t="str">
        <f>INDEX('State '!$A$1:$C$62,MATCH($J88,'State '!$B:$B,0),3)</f>
        <v>Mountain</v>
      </c>
      <c r="N88" s="97"/>
      <c r="O88" s="145"/>
      <c r="P88" s="158">
        <v>84</v>
      </c>
      <c r="Q88" s="231"/>
      <c r="R88" s="198">
        <v>12</v>
      </c>
      <c r="S88" s="97" t="s">
        <v>135</v>
      </c>
      <c r="T88" s="97" t="s">
        <v>381</v>
      </c>
      <c r="U88" s="197" t="s">
        <v>3064</v>
      </c>
      <c r="V88" s="97" t="s">
        <v>2178</v>
      </c>
      <c r="W88" s="79" t="s">
        <v>3065</v>
      </c>
      <c r="X88" s="79"/>
      <c r="Y88" s="210" t="s">
        <v>3068</v>
      </c>
    </row>
    <row r="89" spans="1:16384" s="17" customFormat="1" ht="175.9" customHeight="1" x14ac:dyDescent="0.2">
      <c r="A89" s="96">
        <v>45603</v>
      </c>
      <c r="B89" s="79" t="s">
        <v>3557</v>
      </c>
      <c r="C89" s="79" t="s">
        <v>3192</v>
      </c>
      <c r="D89" s="79" t="s">
        <v>140</v>
      </c>
      <c r="E89" s="79" t="s">
        <v>3622</v>
      </c>
      <c r="F89" s="60"/>
      <c r="G89" s="98">
        <v>2028</v>
      </c>
      <c r="H89" s="97" t="s">
        <v>1341</v>
      </c>
      <c r="I89" s="97" t="str">
        <f t="shared" si="7"/>
        <v>MS</v>
      </c>
      <c r="J89" s="97" t="str">
        <f t="shared" si="8"/>
        <v>GA</v>
      </c>
      <c r="K89" s="104" t="str">
        <f t="shared" si="9"/>
        <v>South Central, Southeast</v>
      </c>
      <c r="L89" s="97" t="str">
        <f>INDEX('State '!$A$1:$C$62,MATCH($I89,'State '!$B:$B,0),3)</f>
        <v>South Central</v>
      </c>
      <c r="M89" s="97" t="str">
        <f>INDEX('State '!$A$1:$C$62,MATCH($J89,'State '!$B:$B,0),3)</f>
        <v>Southeast</v>
      </c>
      <c r="N89" s="97"/>
      <c r="O89" s="145">
        <v>3000</v>
      </c>
      <c r="P89" s="111"/>
      <c r="Q89" s="146">
        <v>1200</v>
      </c>
      <c r="R89" s="98"/>
      <c r="S89" s="97" t="s">
        <v>135</v>
      </c>
      <c r="T89" s="97" t="s">
        <v>381</v>
      </c>
      <c r="U89" s="97" t="s">
        <v>3623</v>
      </c>
      <c r="V89" s="97" t="s">
        <v>2178</v>
      </c>
      <c r="W89" s="79" t="s">
        <v>3625</v>
      </c>
      <c r="X89" s="79" t="s">
        <v>2833</v>
      </c>
      <c r="Y89" s="207" t="s">
        <v>3624</v>
      </c>
    </row>
    <row r="90" spans="1:16384" s="17" customFormat="1" ht="84" customHeight="1" x14ac:dyDescent="0.2">
      <c r="A90" s="96">
        <v>45586</v>
      </c>
      <c r="B90" s="79" t="s">
        <v>3434</v>
      </c>
      <c r="C90" s="79" t="s">
        <v>3384</v>
      </c>
      <c r="D90" s="79" t="s">
        <v>140</v>
      </c>
      <c r="E90" s="79" t="s">
        <v>419</v>
      </c>
      <c r="F90" s="60"/>
      <c r="G90" s="98">
        <v>2025</v>
      </c>
      <c r="H90" s="97" t="s">
        <v>6</v>
      </c>
      <c r="I90" s="97" t="str">
        <f t="shared" si="7"/>
        <v>TX</v>
      </c>
      <c r="J90" s="97" t="str">
        <f t="shared" si="8"/>
        <v>TX</v>
      </c>
      <c r="K90" s="104" t="str">
        <f t="shared" si="9"/>
        <v>South Central</v>
      </c>
      <c r="L90" s="97" t="str">
        <f>INDEX('State '!$A$1:$C$62,MATCH($I90,'State '!$B:$B,0),3)</f>
        <v>South Central</v>
      </c>
      <c r="M90" s="97" t="str">
        <f>INDEX('State '!$A$1:$C$62,MATCH($J90,'State '!$B:$B,0),3)</f>
        <v>South Central</v>
      </c>
      <c r="N90" s="97"/>
      <c r="O90" s="145">
        <v>154</v>
      </c>
      <c r="P90" s="111"/>
      <c r="Q90" s="146">
        <v>500</v>
      </c>
      <c r="R90" s="98"/>
      <c r="S90" s="97" t="s">
        <v>138</v>
      </c>
      <c r="T90" s="97"/>
      <c r="U90" s="97"/>
      <c r="V90" s="97" t="s">
        <v>2175</v>
      </c>
      <c r="W90" s="79" t="s">
        <v>3558</v>
      </c>
      <c r="X90" s="79"/>
      <c r="Y90" s="59" t="s">
        <v>3543</v>
      </c>
    </row>
    <row r="91" spans="1:16384" s="17" customFormat="1" ht="51" x14ac:dyDescent="0.2">
      <c r="A91" s="96">
        <v>45733</v>
      </c>
      <c r="B91" s="194" t="s">
        <v>3512</v>
      </c>
      <c r="C91" s="194" t="s">
        <v>1875</v>
      </c>
      <c r="D91" s="194" t="s">
        <v>140</v>
      </c>
      <c r="E91" s="194" t="s">
        <v>3469</v>
      </c>
      <c r="F91" s="196">
        <v>45717</v>
      </c>
      <c r="G91" s="61">
        <v>2025</v>
      </c>
      <c r="H91" s="197" t="s">
        <v>17</v>
      </c>
      <c r="I91" s="97" t="str">
        <f t="shared" si="7"/>
        <v>AL</v>
      </c>
      <c r="J91" s="97" t="str">
        <f t="shared" si="8"/>
        <v>AL</v>
      </c>
      <c r="K91" s="104" t="str">
        <f t="shared" si="9"/>
        <v>South Central</v>
      </c>
      <c r="L91" s="97" t="str">
        <f>INDEX('State '!$A$1:$C$62,MATCH($I91,'State '!$B:$B,0),3)</f>
        <v>South Central</v>
      </c>
      <c r="M91" s="97" t="str">
        <f>INDEX('State '!$A$1:$C$62,MATCH($J91,'State '!$B:$B,0),3)</f>
        <v>South Central</v>
      </c>
      <c r="N91" s="97"/>
      <c r="O91" s="145">
        <v>154.9</v>
      </c>
      <c r="P91" s="158">
        <v>1.9</v>
      </c>
      <c r="Q91" s="146">
        <v>150</v>
      </c>
      <c r="R91" s="198">
        <v>42</v>
      </c>
      <c r="S91" s="97" t="s">
        <v>135</v>
      </c>
      <c r="T91" s="97" t="s">
        <v>381</v>
      </c>
      <c r="U91" s="197" t="s">
        <v>3329</v>
      </c>
      <c r="V91" s="97" t="s">
        <v>2175</v>
      </c>
      <c r="W91" s="79" t="s">
        <v>3435</v>
      </c>
      <c r="X91" s="79" t="s">
        <v>3328</v>
      </c>
      <c r="Y91" s="210" t="s">
        <v>3657</v>
      </c>
    </row>
    <row r="92" spans="1:16384" s="99" customFormat="1" ht="165.75" x14ac:dyDescent="0.2">
      <c r="A92" s="242">
        <v>45672</v>
      </c>
      <c r="B92" s="6" t="s">
        <v>3493</v>
      </c>
      <c r="C92" s="6" t="s">
        <v>1875</v>
      </c>
      <c r="D92" s="6" t="s">
        <v>140</v>
      </c>
      <c r="E92" s="243" t="s">
        <v>137</v>
      </c>
      <c r="F92" s="244"/>
      <c r="G92" s="245">
        <v>2027</v>
      </c>
      <c r="H92" s="242" t="s">
        <v>3494</v>
      </c>
      <c r="I92" s="218" t="str">
        <f t="shared" si="7"/>
        <v>VA</v>
      </c>
      <c r="J92" s="218" t="str">
        <f t="shared" si="8"/>
        <v>AL</v>
      </c>
      <c r="K92" s="219" t="str">
        <f t="shared" si="9"/>
        <v>Northeast, South Central</v>
      </c>
      <c r="L92" s="97" t="str">
        <f>INDEX('State '!$A$1:$C$62,MATCH($I92,'State '!$B:$B,0),3)</f>
        <v>Northeast</v>
      </c>
      <c r="M92" s="97" t="str">
        <f>INDEX('State '!$A$1:$C$62,MATCH($J92,'State '!$B:$B,0),3)</f>
        <v>South Central</v>
      </c>
      <c r="N92" s="242"/>
      <c r="O92" s="246"/>
      <c r="P92" s="158">
        <f>30.6+24</f>
        <v>54.6</v>
      </c>
      <c r="Q92" s="108">
        <v>1600</v>
      </c>
      <c r="R92" s="247">
        <v>42</v>
      </c>
      <c r="S92" s="248" t="s">
        <v>135</v>
      </c>
      <c r="T92" s="99" t="s">
        <v>381</v>
      </c>
      <c r="U92" s="249" t="s">
        <v>3637</v>
      </c>
      <c r="V92" s="99" t="s">
        <v>2178</v>
      </c>
      <c r="W92" s="6" t="s">
        <v>3495</v>
      </c>
      <c r="X92" s="99" t="s">
        <v>3638</v>
      </c>
      <c r="Y92" s="258" t="s">
        <v>3616</v>
      </c>
      <c r="Z92" s="5"/>
    </row>
    <row r="93" spans="1:16384" s="17" customFormat="1" x14ac:dyDescent="0.2">
      <c r="A93" s="112"/>
      <c r="B93" s="2"/>
      <c r="C93" s="2"/>
      <c r="D93" s="2"/>
      <c r="E93" s="3"/>
      <c r="F93" s="113"/>
      <c r="G93" s="171"/>
      <c r="H93" s="112"/>
      <c r="I93" s="112"/>
      <c r="J93" s="112"/>
      <c r="L93" s="112"/>
      <c r="M93" s="112"/>
      <c r="N93" s="112"/>
      <c r="O93" s="144"/>
      <c r="P93" s="180"/>
      <c r="Q93" s="115"/>
      <c r="R93" s="116"/>
      <c r="S93" s="117"/>
      <c r="U93" s="118"/>
      <c r="Z93"/>
    </row>
    <row r="94" spans="1:16384" s="17" customFormat="1" ht="63.75" x14ac:dyDescent="0.2">
      <c r="A94" s="96">
        <v>45656</v>
      </c>
      <c r="B94" s="194" t="s">
        <v>2885</v>
      </c>
      <c r="C94" s="194" t="s">
        <v>2785</v>
      </c>
      <c r="D94" s="194" t="s">
        <v>140</v>
      </c>
      <c r="E94" s="194" t="s">
        <v>419</v>
      </c>
      <c r="F94" s="196"/>
      <c r="G94" s="198">
        <v>2025</v>
      </c>
      <c r="H94" s="197" t="s">
        <v>31</v>
      </c>
      <c r="I94" s="97" t="str">
        <f t="shared" ref="I94:I110" si="10">LEFT($H94,2)</f>
        <v>NV</v>
      </c>
      <c r="J94" s="97" t="str">
        <f t="shared" ref="J94:J110" si="11">RIGHT($H94,2)</f>
        <v>NV</v>
      </c>
      <c r="K94" s="104" t="str">
        <f>IF($L94=$M94,L94,CONCATENATE($L94,", ",IF(ISBLANK(N94),"",CONCATENATE(N94,", ")),$M94))</f>
        <v>Mountain</v>
      </c>
      <c r="L94" s="97" t="str">
        <f>INDEX('State '!$A$1:$C$62,MATCH($I94,'State '!$B:$B,0),3)</f>
        <v>Mountain</v>
      </c>
      <c r="M94" s="97" t="str">
        <f>INDEX('State '!$A$1:$C$62,MATCH($J94,'State '!$B:$B,0),3)</f>
        <v>Mountain</v>
      </c>
      <c r="N94" s="97"/>
      <c r="O94" s="145">
        <v>61.9</v>
      </c>
      <c r="P94" s="158">
        <f>22+168</f>
        <v>190</v>
      </c>
      <c r="Q94" s="200"/>
      <c r="R94" s="198"/>
      <c r="S94" s="197" t="s">
        <v>138</v>
      </c>
      <c r="T94" s="197" t="s">
        <v>2786</v>
      </c>
      <c r="U94" s="197"/>
      <c r="V94" s="97" t="s">
        <v>2175</v>
      </c>
      <c r="W94" s="79" t="s">
        <v>3628</v>
      </c>
      <c r="X94" s="79" t="s">
        <v>2830</v>
      </c>
      <c r="Y94" s="148" t="s">
        <v>3629</v>
      </c>
      <c r="Z94"/>
    </row>
    <row r="95" spans="1:16384" s="221" customFormat="1" ht="114.75" x14ac:dyDescent="0.2">
      <c r="A95" s="96">
        <v>45383</v>
      </c>
      <c r="B95" s="80" t="s">
        <v>3496</v>
      </c>
      <c r="C95" s="80" t="s">
        <v>231</v>
      </c>
      <c r="D95" s="80" t="s">
        <v>142</v>
      </c>
      <c r="E95" s="102" t="s">
        <v>389</v>
      </c>
      <c r="F95" s="62"/>
      <c r="G95" s="110">
        <v>2025</v>
      </c>
      <c r="H95" s="97" t="s">
        <v>3497</v>
      </c>
      <c r="I95" s="97" t="str">
        <f t="shared" si="10"/>
        <v>TN</v>
      </c>
      <c r="J95" s="97" t="str">
        <f t="shared" si="11"/>
        <v>NC</v>
      </c>
      <c r="K95" s="104" t="str">
        <f t="shared" ref="K95:K96" si="12">IF($L95=$M95,L95,CONCATENATE($L95,", ",IF(ISBLANK(N95),"",CONCATENATE(N95,", ")),$M95))</f>
        <v>Midwest, Southeast</v>
      </c>
      <c r="L95" s="97" t="str">
        <f>INDEX('State '!$A$1:$C$62,MATCH($I95,'State '!$B:$B,0),3)</f>
        <v>Midwest</v>
      </c>
      <c r="M95" s="97" t="str">
        <f>INDEX('State '!$A$1:$C$62,MATCH($J95,'State '!$B:$B,0),3)</f>
        <v>Southeast</v>
      </c>
      <c r="N95" s="97"/>
      <c r="O95" s="145">
        <v>390</v>
      </c>
      <c r="P95" s="61">
        <f>16.1+6.4</f>
        <v>22.5</v>
      </c>
      <c r="Q95" s="108"/>
      <c r="R95" s="63">
        <v>24</v>
      </c>
      <c r="S95" s="103" t="s">
        <v>135</v>
      </c>
      <c r="T95" s="104" t="s">
        <v>381</v>
      </c>
      <c r="U95" s="105" t="s">
        <v>3498</v>
      </c>
      <c r="V95" s="97" t="s">
        <v>2178</v>
      </c>
      <c r="W95" s="79" t="s">
        <v>3499</v>
      </c>
      <c r="X95" s="79"/>
      <c r="Y95" s="195"/>
      <c r="Z95" s="15"/>
    </row>
    <row r="96" spans="1:16384" s="221" customFormat="1" ht="102" x14ac:dyDescent="0.2">
      <c r="A96" s="96">
        <v>45671</v>
      </c>
      <c r="B96" s="80" t="s">
        <v>3601</v>
      </c>
      <c r="C96" s="80" t="s">
        <v>260</v>
      </c>
      <c r="D96" s="80" t="s">
        <v>140</v>
      </c>
      <c r="E96" s="102" t="s">
        <v>137</v>
      </c>
      <c r="F96" s="62"/>
      <c r="G96" s="110">
        <v>2025</v>
      </c>
      <c r="H96" s="97" t="s">
        <v>6</v>
      </c>
      <c r="I96" s="97" t="str">
        <f t="shared" si="10"/>
        <v>TX</v>
      </c>
      <c r="J96" s="97" t="str">
        <f t="shared" si="11"/>
        <v>TX</v>
      </c>
      <c r="K96" s="104" t="str">
        <f t="shared" si="12"/>
        <v>South Central</v>
      </c>
      <c r="L96" s="97" t="str">
        <f>INDEX('State '!$A$1:$C$62,MATCH($I96,'State '!$B:$B,0),3)</f>
        <v>South Central</v>
      </c>
      <c r="M96" s="97" t="str">
        <f>INDEX('State '!$A$1:$C$62,MATCH($J96,'State '!$B:$B,0),3)</f>
        <v>South Central</v>
      </c>
      <c r="N96" s="97"/>
      <c r="O96" s="145">
        <v>36</v>
      </c>
      <c r="P96" s="61"/>
      <c r="Q96" s="108">
        <v>87</v>
      </c>
      <c r="R96" s="63"/>
      <c r="S96" s="103" t="s">
        <v>138</v>
      </c>
      <c r="T96" s="104" t="s">
        <v>381</v>
      </c>
      <c r="U96" s="105" t="s">
        <v>3602</v>
      </c>
      <c r="V96" s="97" t="s">
        <v>2175</v>
      </c>
      <c r="W96" s="79" t="s">
        <v>3603</v>
      </c>
      <c r="X96" s="79"/>
      <c r="Y96" s="195" t="s">
        <v>3604</v>
      </c>
      <c r="Z96" s="80"/>
      <c r="AA96" s="80"/>
      <c r="AB96" s="80"/>
      <c r="AC96" s="102"/>
      <c r="AD96" s="62"/>
      <c r="AE96" s="110"/>
      <c r="AF96" s="97"/>
      <c r="AG96" s="97"/>
      <c r="AH96" s="97"/>
      <c r="AI96" s="104"/>
      <c r="AJ96" s="97"/>
      <c r="AK96" s="97"/>
      <c r="AL96" s="97"/>
      <c r="AM96" s="145"/>
      <c r="AN96" s="61"/>
      <c r="AO96" s="108"/>
      <c r="AP96" s="63"/>
      <c r="AQ96" s="103"/>
      <c r="AR96" s="104"/>
      <c r="AS96" s="105"/>
      <c r="AT96" s="97"/>
      <c r="AU96" s="79"/>
      <c r="AV96" s="79"/>
      <c r="AW96" s="96"/>
      <c r="AX96" s="80"/>
      <c r="AY96" s="80"/>
      <c r="AZ96" s="80"/>
      <c r="BA96" s="102"/>
      <c r="BB96" s="62"/>
      <c r="BC96" s="110"/>
      <c r="BD96" s="97"/>
      <c r="BE96" s="97"/>
      <c r="BF96" s="97"/>
      <c r="BG96" s="104"/>
      <c r="BH96" s="97"/>
      <c r="BI96" s="97"/>
      <c r="BJ96" s="97"/>
      <c r="BK96" s="145"/>
      <c r="BL96" s="61"/>
      <c r="BM96" s="108"/>
      <c r="BN96" s="63"/>
      <c r="BO96" s="103"/>
      <c r="BP96" s="104"/>
      <c r="BQ96" s="105"/>
      <c r="BR96" s="97"/>
      <c r="BS96" s="79"/>
      <c r="BT96" s="79"/>
      <c r="BU96" s="96"/>
      <c r="BV96" s="80"/>
      <c r="BW96" s="80"/>
      <c r="BX96" s="80"/>
      <c r="BY96" s="102"/>
      <c r="BZ96" s="62"/>
      <c r="CA96" s="110"/>
      <c r="CB96" s="97"/>
      <c r="CC96" s="97"/>
      <c r="CD96" s="97"/>
      <c r="CE96" s="104"/>
      <c r="CF96" s="97"/>
      <c r="CG96" s="97"/>
      <c r="CH96" s="97"/>
      <c r="CI96" s="145"/>
      <c r="CJ96" s="61"/>
      <c r="CK96" s="108"/>
      <c r="CL96" s="63"/>
      <c r="CM96" s="103"/>
      <c r="CN96" s="104"/>
      <c r="CO96" s="105"/>
      <c r="CP96" s="97"/>
      <c r="CQ96" s="79"/>
      <c r="CR96" s="79"/>
      <c r="CS96" s="96"/>
      <c r="CT96" s="80"/>
      <c r="CU96" s="80"/>
      <c r="CV96" s="80"/>
      <c r="CW96" s="102"/>
      <c r="CX96" s="62"/>
      <c r="CY96" s="110"/>
      <c r="CZ96" s="97"/>
      <c r="DA96" s="97"/>
      <c r="DB96" s="97"/>
      <c r="DC96" s="104"/>
      <c r="DD96" s="97"/>
      <c r="DE96" s="97"/>
      <c r="DF96" s="97"/>
      <c r="DG96" s="145"/>
      <c r="DH96" s="61"/>
      <c r="DI96" s="108"/>
      <c r="DJ96" s="63"/>
      <c r="DK96" s="103"/>
      <c r="DL96" s="104"/>
      <c r="DM96" s="105"/>
      <c r="DN96" s="97"/>
      <c r="DO96" s="79"/>
      <c r="DP96" s="79"/>
      <c r="DQ96" s="96"/>
      <c r="DR96" s="80"/>
      <c r="DS96" s="80"/>
      <c r="DT96" s="80"/>
      <c r="DU96" s="102"/>
      <c r="DV96" s="62"/>
      <c r="DW96" s="110"/>
      <c r="DX96" s="97"/>
      <c r="DY96" s="97"/>
      <c r="DZ96" s="97"/>
      <c r="EA96" s="104"/>
      <c r="EB96" s="97"/>
      <c r="EC96" s="97"/>
      <c r="ED96" s="97"/>
      <c r="EE96" s="145"/>
      <c r="EF96" s="61"/>
      <c r="EG96" s="108"/>
      <c r="EH96" s="63"/>
      <c r="EI96" s="103"/>
      <c r="EJ96" s="104"/>
      <c r="EK96" s="105"/>
      <c r="EL96" s="97"/>
      <c r="EM96" s="79"/>
      <c r="EN96" s="79"/>
      <c r="EO96" s="96"/>
      <c r="EP96" s="80"/>
      <c r="EQ96" s="80"/>
      <c r="ER96" s="80"/>
      <c r="ES96" s="102"/>
      <c r="ET96" s="62"/>
      <c r="EU96" s="110"/>
      <c r="EV96" s="97"/>
      <c r="EW96" s="97"/>
      <c r="EX96" s="97"/>
      <c r="EY96" s="104"/>
      <c r="EZ96" s="97"/>
      <c r="FA96" s="97"/>
      <c r="FB96" s="97"/>
      <c r="FC96" s="145"/>
      <c r="FD96" s="61"/>
      <c r="FE96" s="108"/>
      <c r="FF96" s="63"/>
      <c r="FG96" s="103"/>
      <c r="FH96" s="104"/>
      <c r="FI96" s="105"/>
      <c r="FJ96" s="97"/>
      <c r="FK96" s="79"/>
      <c r="FL96" s="79"/>
      <c r="FM96" s="96"/>
      <c r="FN96" s="80"/>
      <c r="FO96" s="80"/>
      <c r="FP96" s="80"/>
      <c r="FQ96" s="102"/>
      <c r="FR96" s="62"/>
      <c r="FS96" s="110"/>
      <c r="FT96" s="97"/>
      <c r="FU96" s="97"/>
      <c r="FV96" s="97"/>
      <c r="FW96" s="104"/>
      <c r="FX96" s="97"/>
      <c r="FY96" s="97"/>
      <c r="FZ96" s="97"/>
      <c r="GA96" s="145"/>
      <c r="GB96" s="61"/>
      <c r="GC96" s="108"/>
      <c r="GD96" s="63"/>
      <c r="GE96" s="103"/>
      <c r="GF96" s="104"/>
      <c r="GG96" s="105"/>
      <c r="GH96" s="97"/>
      <c r="GI96" s="79"/>
      <c r="GJ96" s="79"/>
      <c r="GK96" s="96"/>
      <c r="GL96" s="80"/>
      <c r="GM96" s="80"/>
      <c r="GN96" s="80"/>
      <c r="GO96" s="102"/>
      <c r="GP96" s="62"/>
      <c r="GQ96" s="110"/>
      <c r="GR96" s="97"/>
      <c r="GS96" s="97"/>
      <c r="GT96" s="97"/>
      <c r="GU96" s="104"/>
      <c r="GV96" s="97"/>
      <c r="GW96" s="97"/>
      <c r="GX96" s="97"/>
      <c r="GY96" s="145"/>
      <c r="GZ96" s="61"/>
      <c r="HA96" s="108"/>
      <c r="HB96" s="63"/>
      <c r="HC96" s="103"/>
      <c r="HD96" s="104"/>
      <c r="HE96" s="105"/>
      <c r="HF96" s="97"/>
      <c r="HG96" s="79"/>
      <c r="HH96" s="79"/>
      <c r="HI96" s="96"/>
      <c r="HJ96" s="80"/>
      <c r="HK96" s="80"/>
      <c r="HL96" s="80"/>
      <c r="HM96" s="102"/>
      <c r="HN96" s="62"/>
      <c r="HO96" s="110"/>
      <c r="HP96" s="97"/>
      <c r="HQ96" s="97"/>
      <c r="HR96" s="97"/>
      <c r="HS96" s="104"/>
      <c r="HT96" s="97"/>
      <c r="HU96" s="97"/>
      <c r="HV96" s="97"/>
      <c r="HW96" s="145"/>
      <c r="HX96" s="61"/>
      <c r="HY96" s="108"/>
      <c r="HZ96" s="63"/>
      <c r="IA96" s="103"/>
      <c r="IB96" s="104"/>
      <c r="IC96" s="105"/>
      <c r="ID96" s="97"/>
      <c r="IE96" s="79"/>
      <c r="IF96" s="79"/>
      <c r="IG96" s="96"/>
      <c r="IH96" s="80"/>
      <c r="II96" s="80"/>
      <c r="IJ96" s="80"/>
      <c r="IK96" s="102"/>
      <c r="IL96" s="62"/>
      <c r="IM96" s="110"/>
      <c r="IN96" s="97"/>
      <c r="IO96" s="97"/>
      <c r="IP96" s="97"/>
      <c r="IQ96" s="104"/>
      <c r="IR96" s="97"/>
      <c r="IS96" s="97"/>
      <c r="IT96" s="97"/>
      <c r="IU96" s="145"/>
      <c r="IV96" s="61"/>
      <c r="IW96" s="108"/>
      <c r="IX96" s="63"/>
      <c r="IY96" s="103"/>
      <c r="IZ96" s="104"/>
      <c r="JA96" s="105"/>
      <c r="JB96" s="97"/>
      <c r="JC96" s="79"/>
      <c r="JD96" s="79"/>
      <c r="JE96" s="96"/>
      <c r="JF96" s="80"/>
      <c r="JG96" s="80"/>
      <c r="JH96" s="80"/>
      <c r="JI96" s="102"/>
      <c r="JJ96" s="62"/>
      <c r="JK96" s="110"/>
      <c r="JL96" s="97"/>
      <c r="JM96" s="97"/>
      <c r="JN96" s="97"/>
      <c r="JO96" s="104"/>
      <c r="JP96" s="97"/>
      <c r="JQ96" s="97"/>
      <c r="JR96" s="97"/>
      <c r="JS96" s="145"/>
      <c r="JT96" s="61"/>
      <c r="JU96" s="108"/>
      <c r="JV96" s="63"/>
      <c r="JW96" s="103"/>
      <c r="JX96" s="104"/>
      <c r="JY96" s="105"/>
      <c r="JZ96" s="97"/>
      <c r="KA96" s="79"/>
      <c r="KB96" s="79"/>
      <c r="KC96" s="96"/>
      <c r="KD96" s="80"/>
      <c r="KE96" s="80"/>
      <c r="KF96" s="80"/>
      <c r="KG96" s="102"/>
      <c r="KH96" s="62"/>
      <c r="KI96" s="110"/>
      <c r="KJ96" s="97"/>
      <c r="KK96" s="97"/>
      <c r="KL96" s="97"/>
      <c r="KM96" s="104"/>
      <c r="KN96" s="97"/>
      <c r="KO96" s="97"/>
      <c r="KP96" s="97"/>
      <c r="KQ96" s="145"/>
      <c r="KR96" s="61"/>
      <c r="KS96" s="108"/>
      <c r="KT96" s="63"/>
      <c r="KU96" s="103"/>
      <c r="KV96" s="104"/>
      <c r="KW96" s="105"/>
      <c r="KX96" s="97"/>
      <c r="KY96" s="79"/>
      <c r="KZ96" s="79"/>
      <c r="LA96" s="96"/>
      <c r="LB96" s="80"/>
      <c r="LC96" s="80"/>
      <c r="LD96" s="80"/>
      <c r="LE96" s="102"/>
      <c r="LF96" s="62"/>
      <c r="LG96" s="110"/>
      <c r="LH96" s="97"/>
      <c r="LI96" s="97"/>
      <c r="LJ96" s="97"/>
      <c r="LK96" s="104"/>
      <c r="LL96" s="97"/>
      <c r="LM96" s="97"/>
      <c r="LN96" s="97"/>
      <c r="LO96" s="145"/>
      <c r="LP96" s="61"/>
      <c r="LQ96" s="108"/>
      <c r="LR96" s="63"/>
      <c r="LS96" s="103"/>
      <c r="LT96" s="104"/>
      <c r="LU96" s="105"/>
      <c r="LV96" s="97"/>
      <c r="LW96" s="79"/>
      <c r="LX96" s="79"/>
      <c r="LY96" s="96"/>
      <c r="LZ96" s="80"/>
      <c r="MA96" s="80"/>
      <c r="MB96" s="80"/>
      <c r="MC96" s="102"/>
      <c r="MD96" s="62"/>
      <c r="ME96" s="110"/>
      <c r="MF96" s="97"/>
      <c r="MG96" s="97"/>
      <c r="MH96" s="97"/>
      <c r="MI96" s="104"/>
      <c r="MJ96" s="97"/>
      <c r="MK96" s="97"/>
      <c r="ML96" s="97"/>
      <c r="MM96" s="145"/>
      <c r="MN96" s="61"/>
      <c r="MO96" s="108"/>
      <c r="MP96" s="63"/>
      <c r="MQ96" s="103"/>
      <c r="MR96" s="104"/>
      <c r="MS96" s="105"/>
      <c r="MT96" s="97"/>
      <c r="MU96" s="79"/>
      <c r="MV96" s="79"/>
      <c r="MW96" s="96"/>
      <c r="MX96" s="80"/>
      <c r="MY96" s="80"/>
      <c r="MZ96" s="80"/>
      <c r="NA96" s="102"/>
      <c r="NB96" s="62"/>
      <c r="NC96" s="110"/>
      <c r="ND96" s="97"/>
      <c r="NE96" s="97"/>
      <c r="NF96" s="97"/>
      <c r="NG96" s="104"/>
      <c r="NH96" s="97"/>
      <c r="NI96" s="97"/>
      <c r="NJ96" s="97"/>
      <c r="NK96" s="145"/>
      <c r="NL96" s="61"/>
      <c r="NM96" s="108"/>
      <c r="NN96" s="63"/>
      <c r="NO96" s="103"/>
      <c r="NP96" s="104"/>
      <c r="NQ96" s="105"/>
      <c r="NR96" s="97"/>
      <c r="NS96" s="79"/>
      <c r="NT96" s="79"/>
      <c r="NU96" s="96"/>
      <c r="NV96" s="80"/>
      <c r="NW96" s="80"/>
      <c r="NX96" s="80"/>
      <c r="NY96" s="102"/>
      <c r="NZ96" s="62"/>
      <c r="OA96" s="110"/>
      <c r="OB96" s="97"/>
      <c r="OC96" s="97"/>
      <c r="OD96" s="97"/>
      <c r="OE96" s="104"/>
      <c r="OF96" s="97"/>
      <c r="OG96" s="97"/>
      <c r="OH96" s="97"/>
      <c r="OI96" s="145"/>
      <c r="OJ96" s="61"/>
      <c r="OK96" s="108"/>
      <c r="OL96" s="63"/>
      <c r="OM96" s="103"/>
      <c r="ON96" s="104"/>
      <c r="OO96" s="105"/>
      <c r="OP96" s="97"/>
      <c r="OQ96" s="79"/>
      <c r="OR96" s="79"/>
      <c r="OS96" s="96"/>
      <c r="OT96" s="80"/>
      <c r="OU96" s="80"/>
      <c r="OV96" s="80"/>
      <c r="OW96" s="102"/>
      <c r="OX96" s="62"/>
      <c r="OY96" s="110"/>
      <c r="OZ96" s="97"/>
      <c r="PA96" s="97"/>
      <c r="PB96" s="97"/>
      <c r="PC96" s="104"/>
      <c r="PD96" s="97"/>
      <c r="PE96" s="97"/>
      <c r="PF96" s="97"/>
      <c r="PG96" s="145"/>
      <c r="PH96" s="61"/>
      <c r="PI96" s="108"/>
      <c r="PJ96" s="63"/>
      <c r="PK96" s="103"/>
      <c r="PL96" s="104"/>
      <c r="PM96" s="105"/>
      <c r="PN96" s="97"/>
      <c r="PO96" s="79"/>
      <c r="PP96" s="79"/>
      <c r="PQ96" s="96"/>
      <c r="PR96" s="80"/>
      <c r="PS96" s="80"/>
      <c r="PT96" s="80"/>
      <c r="PU96" s="102"/>
      <c r="PV96" s="62"/>
      <c r="PW96" s="110"/>
      <c r="PX96" s="97"/>
      <c r="PY96" s="97"/>
      <c r="PZ96" s="97"/>
      <c r="QA96" s="104"/>
      <c r="QB96" s="97"/>
      <c r="QC96" s="97"/>
      <c r="QD96" s="97"/>
      <c r="QE96" s="145"/>
      <c r="QF96" s="61"/>
      <c r="QG96" s="108"/>
      <c r="QH96" s="63"/>
      <c r="QI96" s="103"/>
      <c r="QJ96" s="104"/>
      <c r="QK96" s="105"/>
      <c r="QL96" s="97"/>
      <c r="QM96" s="79"/>
      <c r="QN96" s="79"/>
      <c r="QO96" s="96"/>
      <c r="QP96" s="80"/>
      <c r="QQ96" s="80"/>
      <c r="QR96" s="80"/>
      <c r="QS96" s="102"/>
      <c r="QT96" s="62"/>
      <c r="QU96" s="110"/>
      <c r="QV96" s="97"/>
      <c r="QW96" s="97"/>
      <c r="QX96" s="97"/>
      <c r="QY96" s="104"/>
      <c r="QZ96" s="97"/>
      <c r="RA96" s="97"/>
      <c r="RB96" s="97"/>
      <c r="RC96" s="145"/>
      <c r="RD96" s="61"/>
      <c r="RE96" s="108"/>
      <c r="RF96" s="63"/>
      <c r="RG96" s="103"/>
      <c r="RH96" s="104"/>
      <c r="RI96" s="105"/>
      <c r="RJ96" s="97"/>
      <c r="RK96" s="79"/>
      <c r="RL96" s="79"/>
      <c r="RM96" s="96"/>
      <c r="RN96" s="80"/>
      <c r="RO96" s="80"/>
      <c r="RP96" s="80"/>
      <c r="RQ96" s="102"/>
      <c r="RR96" s="62"/>
      <c r="RS96" s="110"/>
      <c r="RT96" s="97"/>
      <c r="RU96" s="97"/>
      <c r="RV96" s="97"/>
      <c r="RW96" s="104"/>
      <c r="RX96" s="97"/>
      <c r="RY96" s="97"/>
      <c r="RZ96" s="97"/>
      <c r="SA96" s="145"/>
      <c r="SB96" s="61"/>
      <c r="SC96" s="108"/>
      <c r="SD96" s="63"/>
      <c r="SE96" s="103"/>
      <c r="SF96" s="104"/>
      <c r="SG96" s="105"/>
      <c r="SH96" s="97"/>
      <c r="SI96" s="79"/>
      <c r="SJ96" s="79"/>
      <c r="SK96" s="96"/>
      <c r="SL96" s="80"/>
      <c r="SM96" s="80"/>
      <c r="SN96" s="80"/>
      <c r="SO96" s="102"/>
      <c r="SP96" s="62"/>
      <c r="SQ96" s="110"/>
      <c r="SR96" s="97"/>
      <c r="SS96" s="97"/>
      <c r="ST96" s="97"/>
      <c r="SU96" s="104"/>
      <c r="SV96" s="97"/>
      <c r="SW96" s="97"/>
      <c r="SX96" s="97"/>
      <c r="SY96" s="145"/>
      <c r="SZ96" s="61"/>
      <c r="TA96" s="108"/>
      <c r="TB96" s="63"/>
      <c r="TC96" s="103"/>
      <c r="TD96" s="104"/>
      <c r="TE96" s="105"/>
      <c r="TF96" s="97"/>
      <c r="TG96" s="79"/>
      <c r="TH96" s="79"/>
      <c r="TI96" s="96"/>
      <c r="TJ96" s="80"/>
      <c r="TK96" s="80"/>
      <c r="TL96" s="80"/>
      <c r="TM96" s="102"/>
      <c r="TN96" s="62"/>
      <c r="TO96" s="110"/>
      <c r="TP96" s="97"/>
      <c r="TQ96" s="97"/>
      <c r="TR96" s="97"/>
      <c r="TS96" s="104"/>
      <c r="TT96" s="97"/>
      <c r="TU96" s="97"/>
      <c r="TV96" s="97"/>
      <c r="TW96" s="145"/>
      <c r="TX96" s="61"/>
      <c r="TY96" s="108"/>
      <c r="TZ96" s="63"/>
      <c r="UA96" s="103"/>
      <c r="UB96" s="104"/>
      <c r="UC96" s="105"/>
      <c r="UD96" s="97"/>
      <c r="UE96" s="79"/>
      <c r="UF96" s="79"/>
      <c r="UG96" s="96"/>
      <c r="UH96" s="80"/>
      <c r="UI96" s="80"/>
      <c r="UJ96" s="80"/>
      <c r="UK96" s="102"/>
      <c r="UL96" s="62"/>
      <c r="UM96" s="110"/>
      <c r="UN96" s="97"/>
      <c r="UO96" s="97"/>
      <c r="UP96" s="97"/>
      <c r="UQ96" s="104"/>
      <c r="UR96" s="97"/>
      <c r="US96" s="97"/>
      <c r="UT96" s="97"/>
      <c r="UU96" s="145"/>
      <c r="UV96" s="61"/>
      <c r="UW96" s="108"/>
      <c r="UX96" s="63"/>
      <c r="UY96" s="103"/>
      <c r="UZ96" s="104"/>
      <c r="VA96" s="105"/>
      <c r="VB96" s="97"/>
      <c r="VC96" s="79"/>
      <c r="VD96" s="79"/>
      <c r="VE96" s="96"/>
      <c r="VF96" s="80"/>
      <c r="VG96" s="80"/>
      <c r="VH96" s="80"/>
      <c r="VI96" s="102"/>
      <c r="VJ96" s="62"/>
      <c r="VK96" s="110"/>
      <c r="VL96" s="97"/>
      <c r="VM96" s="97"/>
      <c r="VN96" s="97"/>
      <c r="VO96" s="104"/>
      <c r="VP96" s="97"/>
      <c r="VQ96" s="97"/>
      <c r="VR96" s="97"/>
      <c r="VS96" s="145"/>
      <c r="VT96" s="61"/>
      <c r="VU96" s="108"/>
      <c r="VV96" s="63"/>
      <c r="VW96" s="103"/>
      <c r="VX96" s="104"/>
      <c r="VY96" s="105"/>
      <c r="VZ96" s="97"/>
      <c r="WA96" s="79"/>
      <c r="WB96" s="79"/>
      <c r="WC96" s="96"/>
      <c r="WD96" s="80"/>
      <c r="WE96" s="80"/>
      <c r="WF96" s="80"/>
      <c r="WG96" s="102"/>
      <c r="WH96" s="62"/>
      <c r="WI96" s="110"/>
      <c r="WJ96" s="97"/>
      <c r="WK96" s="97"/>
      <c r="WL96" s="97"/>
      <c r="WM96" s="104"/>
      <c r="WN96" s="97"/>
      <c r="WO96" s="97"/>
      <c r="WP96" s="97"/>
      <c r="WQ96" s="145"/>
      <c r="WR96" s="61"/>
      <c r="WS96" s="108"/>
      <c r="WT96" s="63"/>
      <c r="WU96" s="103"/>
      <c r="WV96" s="104"/>
      <c r="WW96" s="105"/>
      <c r="WX96" s="97"/>
      <c r="WY96" s="79"/>
      <c r="WZ96" s="79"/>
      <c r="XA96" s="96"/>
      <c r="XB96" s="80"/>
      <c r="XC96" s="80"/>
      <c r="XD96" s="80"/>
      <c r="XE96" s="102"/>
      <c r="XF96" s="62"/>
      <c r="XG96" s="110"/>
      <c r="XH96" s="97"/>
      <c r="XI96" s="97"/>
      <c r="XJ96" s="97"/>
      <c r="XK96" s="104"/>
      <c r="XL96" s="97"/>
      <c r="XM96" s="97"/>
      <c r="XN96" s="97"/>
      <c r="XO96" s="145"/>
      <c r="XP96" s="61"/>
      <c r="XQ96" s="108"/>
      <c r="XR96" s="63"/>
      <c r="XS96" s="103"/>
      <c r="XT96" s="104"/>
      <c r="XU96" s="105"/>
      <c r="XV96" s="97"/>
      <c r="XW96" s="79"/>
      <c r="XX96" s="79"/>
      <c r="XY96" s="96"/>
      <c r="XZ96" s="80"/>
      <c r="YA96" s="80"/>
      <c r="YB96" s="80"/>
      <c r="YC96" s="102"/>
      <c r="YD96" s="62"/>
      <c r="YE96" s="110"/>
      <c r="YF96" s="97"/>
      <c r="YG96" s="97"/>
      <c r="YH96" s="97"/>
      <c r="YI96" s="104"/>
      <c r="YJ96" s="97"/>
      <c r="YK96" s="97"/>
      <c r="YL96" s="97"/>
      <c r="YM96" s="145"/>
      <c r="YN96" s="61"/>
      <c r="YO96" s="108"/>
      <c r="YP96" s="63"/>
      <c r="YQ96" s="103"/>
      <c r="YR96" s="104"/>
      <c r="YS96" s="105"/>
      <c r="YT96" s="97"/>
      <c r="YU96" s="79"/>
      <c r="YV96" s="79"/>
      <c r="YW96" s="96"/>
      <c r="YX96" s="80"/>
      <c r="YY96" s="80"/>
      <c r="YZ96" s="80"/>
      <c r="ZA96" s="102"/>
      <c r="ZB96" s="62"/>
      <c r="ZC96" s="110"/>
      <c r="ZD96" s="97"/>
      <c r="ZE96" s="97"/>
      <c r="ZF96" s="97"/>
      <c r="ZG96" s="104"/>
      <c r="ZH96" s="97"/>
      <c r="ZI96" s="97"/>
      <c r="ZJ96" s="97"/>
      <c r="ZK96" s="145"/>
      <c r="ZL96" s="61"/>
      <c r="ZM96" s="108"/>
      <c r="ZN96" s="63"/>
      <c r="ZO96" s="103"/>
      <c r="ZP96" s="104"/>
      <c r="ZQ96" s="105"/>
      <c r="ZR96" s="97"/>
      <c r="ZS96" s="79"/>
      <c r="ZT96" s="79"/>
      <c r="ZU96" s="96"/>
      <c r="ZV96" s="80"/>
      <c r="ZW96" s="80"/>
      <c r="ZX96" s="80"/>
      <c r="ZY96" s="102"/>
      <c r="ZZ96" s="62"/>
      <c r="AAA96" s="110"/>
      <c r="AAB96" s="97"/>
      <c r="AAC96" s="97"/>
      <c r="AAD96" s="97"/>
      <c r="AAE96" s="104"/>
      <c r="AAF96" s="97"/>
      <c r="AAG96" s="97"/>
      <c r="AAH96" s="97"/>
      <c r="AAI96" s="145"/>
      <c r="AAJ96" s="61"/>
      <c r="AAK96" s="108"/>
      <c r="AAL96" s="63"/>
      <c r="AAM96" s="103"/>
      <c r="AAN96" s="104"/>
      <c r="AAO96" s="105"/>
      <c r="AAP96" s="97"/>
      <c r="AAQ96" s="79"/>
      <c r="AAR96" s="79"/>
      <c r="AAS96" s="96"/>
      <c r="AAT96" s="80"/>
      <c r="AAU96" s="80"/>
      <c r="AAV96" s="80"/>
      <c r="AAW96" s="102"/>
      <c r="AAX96" s="62"/>
      <c r="AAY96" s="110"/>
      <c r="AAZ96" s="97"/>
      <c r="ABA96" s="97"/>
      <c r="ABB96" s="97"/>
      <c r="ABC96" s="104"/>
      <c r="ABD96" s="97"/>
      <c r="ABE96" s="97"/>
      <c r="ABF96" s="97"/>
      <c r="ABG96" s="145"/>
      <c r="ABH96" s="61"/>
      <c r="ABI96" s="108"/>
      <c r="ABJ96" s="63"/>
      <c r="ABK96" s="103"/>
      <c r="ABL96" s="104"/>
      <c r="ABM96" s="105"/>
      <c r="ABN96" s="97"/>
      <c r="ABO96" s="79"/>
      <c r="ABP96" s="79"/>
      <c r="ABQ96" s="96"/>
      <c r="ABR96" s="80"/>
      <c r="ABS96" s="80"/>
      <c r="ABT96" s="80"/>
      <c r="ABU96" s="102"/>
      <c r="ABV96" s="62"/>
      <c r="ABW96" s="110"/>
      <c r="ABX96" s="97"/>
      <c r="ABY96" s="97"/>
      <c r="ABZ96" s="97"/>
      <c r="ACA96" s="104"/>
      <c r="ACB96" s="97"/>
      <c r="ACC96" s="97"/>
      <c r="ACD96" s="97"/>
      <c r="ACE96" s="145"/>
      <c r="ACF96" s="61"/>
      <c r="ACG96" s="108"/>
      <c r="ACH96" s="63"/>
      <c r="ACI96" s="103"/>
      <c r="ACJ96" s="104"/>
      <c r="ACK96" s="105"/>
      <c r="ACL96" s="97"/>
      <c r="ACM96" s="79"/>
      <c r="ACN96" s="79"/>
      <c r="ACO96" s="96"/>
      <c r="ACP96" s="80"/>
      <c r="ACQ96" s="80"/>
      <c r="ACR96" s="80"/>
      <c r="ACS96" s="102"/>
      <c r="ACT96" s="62"/>
      <c r="ACU96" s="110"/>
      <c r="ACV96" s="97"/>
      <c r="ACW96" s="97"/>
      <c r="ACX96" s="97"/>
      <c r="ACY96" s="104"/>
      <c r="ACZ96" s="97"/>
      <c r="ADA96" s="97"/>
      <c r="ADB96" s="97"/>
      <c r="ADC96" s="145"/>
      <c r="ADD96" s="61"/>
      <c r="ADE96" s="108"/>
      <c r="ADF96" s="63"/>
      <c r="ADG96" s="103"/>
      <c r="ADH96" s="104"/>
      <c r="ADI96" s="105"/>
      <c r="ADJ96" s="97"/>
      <c r="ADK96" s="79"/>
      <c r="ADL96" s="79"/>
      <c r="ADM96" s="96"/>
      <c r="ADN96" s="80"/>
      <c r="ADO96" s="80"/>
      <c r="ADP96" s="80"/>
      <c r="ADQ96" s="102"/>
      <c r="ADR96" s="62"/>
      <c r="ADS96" s="110"/>
      <c r="ADT96" s="97"/>
      <c r="ADU96" s="97"/>
      <c r="ADV96" s="97"/>
      <c r="ADW96" s="104"/>
      <c r="ADX96" s="97"/>
      <c r="ADY96" s="97"/>
      <c r="ADZ96" s="97"/>
      <c r="AEA96" s="145"/>
      <c r="AEB96" s="61"/>
      <c r="AEC96" s="108"/>
      <c r="AED96" s="63"/>
      <c r="AEE96" s="103"/>
      <c r="AEF96" s="104"/>
      <c r="AEG96" s="105"/>
      <c r="AEH96" s="97"/>
      <c r="AEI96" s="79"/>
      <c r="AEJ96" s="79"/>
      <c r="AEK96" s="96"/>
      <c r="AEL96" s="80"/>
      <c r="AEM96" s="80"/>
      <c r="AEN96" s="80"/>
      <c r="AEO96" s="102"/>
      <c r="AEP96" s="62"/>
      <c r="AEQ96" s="110"/>
      <c r="AER96" s="97"/>
      <c r="AES96" s="97"/>
      <c r="AET96" s="97"/>
      <c r="AEU96" s="104"/>
      <c r="AEV96" s="97"/>
      <c r="AEW96" s="97"/>
      <c r="AEX96" s="97"/>
      <c r="AEY96" s="145"/>
      <c r="AEZ96" s="61"/>
      <c r="AFA96" s="108"/>
      <c r="AFB96" s="63"/>
      <c r="AFC96" s="103"/>
      <c r="AFD96" s="104"/>
      <c r="AFE96" s="105"/>
      <c r="AFF96" s="97"/>
      <c r="AFG96" s="79"/>
      <c r="AFH96" s="79"/>
      <c r="AFI96" s="96"/>
      <c r="AFJ96" s="80"/>
      <c r="AFK96" s="80"/>
      <c r="AFL96" s="80"/>
      <c r="AFM96" s="102"/>
      <c r="AFN96" s="62"/>
      <c r="AFO96" s="110"/>
      <c r="AFP96" s="97"/>
      <c r="AFQ96" s="97"/>
      <c r="AFR96" s="97"/>
      <c r="AFS96" s="104"/>
      <c r="AFT96" s="97"/>
      <c r="AFU96" s="97"/>
      <c r="AFV96" s="97"/>
      <c r="AFW96" s="145"/>
      <c r="AFX96" s="61"/>
      <c r="AFY96" s="108"/>
      <c r="AFZ96" s="63"/>
      <c r="AGA96" s="103"/>
      <c r="AGB96" s="104"/>
      <c r="AGC96" s="105"/>
      <c r="AGD96" s="97"/>
      <c r="AGE96" s="79"/>
      <c r="AGF96" s="79"/>
      <c r="AGG96" s="96"/>
      <c r="AGH96" s="80"/>
      <c r="AGI96" s="80"/>
      <c r="AGJ96" s="80"/>
      <c r="AGK96" s="102"/>
      <c r="AGL96" s="62"/>
      <c r="AGM96" s="110"/>
      <c r="AGN96" s="97"/>
      <c r="AGO96" s="97"/>
      <c r="AGP96" s="97"/>
      <c r="AGQ96" s="104"/>
      <c r="AGR96" s="97"/>
      <c r="AGS96" s="97"/>
      <c r="AGT96" s="97"/>
      <c r="AGU96" s="145"/>
      <c r="AGV96" s="61"/>
      <c r="AGW96" s="108"/>
      <c r="AGX96" s="63"/>
      <c r="AGY96" s="103"/>
      <c r="AGZ96" s="104"/>
      <c r="AHA96" s="105"/>
      <c r="AHB96" s="97"/>
      <c r="AHC96" s="79"/>
      <c r="AHD96" s="79"/>
      <c r="AHE96" s="96"/>
      <c r="AHF96" s="80"/>
      <c r="AHG96" s="80"/>
      <c r="AHH96" s="80"/>
      <c r="AHI96" s="102"/>
      <c r="AHJ96" s="62"/>
      <c r="AHK96" s="110"/>
      <c r="AHL96" s="97"/>
      <c r="AHM96" s="97"/>
      <c r="AHN96" s="97"/>
      <c r="AHO96" s="104"/>
      <c r="AHP96" s="97"/>
      <c r="AHQ96" s="97"/>
      <c r="AHR96" s="97"/>
      <c r="AHS96" s="145"/>
      <c r="AHT96" s="61"/>
      <c r="AHU96" s="108"/>
      <c r="AHV96" s="63"/>
      <c r="AHW96" s="103"/>
      <c r="AHX96" s="104"/>
      <c r="AHY96" s="105"/>
      <c r="AHZ96" s="97"/>
      <c r="AIA96" s="79"/>
      <c r="AIB96" s="79"/>
      <c r="AIC96" s="96"/>
      <c r="AID96" s="80"/>
      <c r="AIE96" s="80"/>
      <c r="AIF96" s="80"/>
      <c r="AIG96" s="102"/>
      <c r="AIH96" s="62"/>
      <c r="AII96" s="110"/>
      <c r="AIJ96" s="97"/>
      <c r="AIK96" s="97"/>
      <c r="AIL96" s="97"/>
      <c r="AIM96" s="104"/>
      <c r="AIN96" s="97"/>
      <c r="AIO96" s="97"/>
      <c r="AIP96" s="97"/>
      <c r="AIQ96" s="145"/>
      <c r="AIR96" s="61"/>
      <c r="AIS96" s="108"/>
      <c r="AIT96" s="63"/>
      <c r="AIU96" s="103"/>
      <c r="AIV96" s="104"/>
      <c r="AIW96" s="105"/>
      <c r="AIX96" s="97"/>
      <c r="AIY96" s="79"/>
      <c r="AIZ96" s="79"/>
      <c r="AJA96" s="96"/>
      <c r="AJB96" s="80"/>
      <c r="AJC96" s="80"/>
      <c r="AJD96" s="80"/>
      <c r="AJE96" s="102"/>
      <c r="AJF96" s="62"/>
      <c r="AJG96" s="110"/>
      <c r="AJH96" s="97"/>
      <c r="AJI96" s="97"/>
      <c r="AJJ96" s="97"/>
      <c r="AJK96" s="104"/>
      <c r="AJL96" s="97"/>
      <c r="AJM96" s="97"/>
      <c r="AJN96" s="97"/>
      <c r="AJO96" s="145"/>
      <c r="AJP96" s="61"/>
      <c r="AJQ96" s="108"/>
      <c r="AJR96" s="63"/>
      <c r="AJS96" s="103"/>
      <c r="AJT96" s="104"/>
      <c r="AJU96" s="105"/>
      <c r="AJV96" s="97"/>
      <c r="AJW96" s="79"/>
      <c r="AJX96" s="79"/>
      <c r="AJY96" s="96"/>
      <c r="AJZ96" s="80"/>
      <c r="AKA96" s="80"/>
      <c r="AKB96" s="80"/>
      <c r="AKC96" s="102"/>
      <c r="AKD96" s="62"/>
      <c r="AKE96" s="110"/>
      <c r="AKF96" s="97"/>
      <c r="AKG96" s="97"/>
      <c r="AKH96" s="97"/>
      <c r="AKI96" s="104"/>
      <c r="AKJ96" s="97"/>
      <c r="AKK96" s="97"/>
      <c r="AKL96" s="97"/>
      <c r="AKM96" s="145"/>
      <c r="AKN96" s="61"/>
      <c r="AKO96" s="108"/>
      <c r="AKP96" s="63"/>
      <c r="AKQ96" s="103"/>
      <c r="AKR96" s="104"/>
      <c r="AKS96" s="105"/>
      <c r="AKT96" s="97"/>
      <c r="AKU96" s="79"/>
      <c r="AKV96" s="79"/>
      <c r="AKW96" s="96"/>
      <c r="AKX96" s="80"/>
      <c r="AKY96" s="80"/>
      <c r="AKZ96" s="80"/>
      <c r="ALA96" s="102"/>
      <c r="ALB96" s="62"/>
      <c r="ALC96" s="110"/>
      <c r="ALD96" s="97"/>
      <c r="ALE96" s="97"/>
      <c r="ALF96" s="97"/>
      <c r="ALG96" s="104"/>
      <c r="ALH96" s="97"/>
      <c r="ALI96" s="97"/>
      <c r="ALJ96" s="97"/>
      <c r="ALK96" s="145"/>
      <c r="ALL96" s="61"/>
      <c r="ALM96" s="108"/>
      <c r="ALN96" s="63"/>
      <c r="ALO96" s="103"/>
      <c r="ALP96" s="104"/>
      <c r="ALQ96" s="105"/>
      <c r="ALR96" s="97"/>
      <c r="ALS96" s="79"/>
      <c r="ALT96" s="79"/>
      <c r="ALU96" s="96"/>
      <c r="ALV96" s="80"/>
      <c r="ALW96" s="80"/>
      <c r="ALX96" s="80"/>
      <c r="ALY96" s="102"/>
      <c r="ALZ96" s="62"/>
      <c r="AMA96" s="110"/>
      <c r="AMB96" s="97"/>
      <c r="AMC96" s="97"/>
      <c r="AMD96" s="97"/>
      <c r="AME96" s="104"/>
      <c r="AMF96" s="97"/>
      <c r="AMG96" s="97"/>
      <c r="AMH96" s="97"/>
      <c r="AMI96" s="145"/>
      <c r="AMJ96" s="61"/>
      <c r="AMK96" s="108"/>
      <c r="AML96" s="63"/>
      <c r="AMM96" s="103"/>
      <c r="AMN96" s="104"/>
      <c r="AMO96" s="105"/>
      <c r="AMP96" s="97"/>
      <c r="AMQ96" s="79"/>
      <c r="AMR96" s="79"/>
      <c r="AMS96" s="96"/>
      <c r="AMT96" s="80"/>
      <c r="AMU96" s="80"/>
      <c r="AMV96" s="80"/>
      <c r="AMW96" s="102"/>
      <c r="AMX96" s="62"/>
      <c r="AMY96" s="110"/>
      <c r="AMZ96" s="97"/>
      <c r="ANA96" s="97"/>
      <c r="ANB96" s="97"/>
      <c r="ANC96" s="104"/>
      <c r="AND96" s="97"/>
      <c r="ANE96" s="97"/>
      <c r="ANF96" s="97"/>
      <c r="ANG96" s="145"/>
      <c r="ANH96" s="61"/>
      <c r="ANI96" s="108"/>
      <c r="ANJ96" s="63"/>
      <c r="ANK96" s="103"/>
      <c r="ANL96" s="104"/>
      <c r="ANM96" s="105"/>
      <c r="ANN96" s="97"/>
      <c r="ANO96" s="79"/>
      <c r="ANP96" s="79"/>
      <c r="ANQ96" s="96"/>
      <c r="ANR96" s="80"/>
      <c r="ANS96" s="80"/>
      <c r="ANT96" s="80"/>
      <c r="ANU96" s="102"/>
      <c r="ANV96" s="62"/>
      <c r="ANW96" s="110"/>
      <c r="ANX96" s="97"/>
      <c r="ANY96" s="97"/>
      <c r="ANZ96" s="97"/>
      <c r="AOA96" s="104"/>
      <c r="AOB96" s="97"/>
      <c r="AOC96" s="97"/>
      <c r="AOD96" s="97"/>
      <c r="AOE96" s="145"/>
      <c r="AOF96" s="61"/>
      <c r="AOG96" s="108"/>
      <c r="AOH96" s="63"/>
      <c r="AOI96" s="103"/>
      <c r="AOJ96" s="104"/>
      <c r="AOK96" s="105"/>
      <c r="AOL96" s="97"/>
      <c r="AOM96" s="79"/>
      <c r="AON96" s="79"/>
      <c r="AOO96" s="96"/>
      <c r="AOP96" s="80"/>
      <c r="AOQ96" s="80"/>
      <c r="AOR96" s="80"/>
      <c r="AOS96" s="102"/>
      <c r="AOT96" s="62"/>
      <c r="AOU96" s="110"/>
      <c r="AOV96" s="97"/>
      <c r="AOW96" s="97"/>
      <c r="AOX96" s="97"/>
      <c r="AOY96" s="104"/>
      <c r="AOZ96" s="97"/>
      <c r="APA96" s="97"/>
      <c r="APB96" s="97"/>
      <c r="APC96" s="145"/>
      <c r="APD96" s="61"/>
      <c r="APE96" s="108"/>
      <c r="APF96" s="63"/>
      <c r="APG96" s="103"/>
      <c r="APH96" s="104"/>
      <c r="API96" s="105"/>
      <c r="APJ96" s="97"/>
      <c r="APK96" s="79"/>
      <c r="APL96" s="79"/>
      <c r="APM96" s="96"/>
      <c r="APN96" s="80"/>
      <c r="APO96" s="80"/>
      <c r="APP96" s="80"/>
      <c r="APQ96" s="102"/>
      <c r="APR96" s="62"/>
      <c r="APS96" s="110"/>
      <c r="APT96" s="97"/>
      <c r="APU96" s="97"/>
      <c r="APV96" s="97"/>
      <c r="APW96" s="104"/>
      <c r="APX96" s="97"/>
      <c r="APY96" s="97"/>
      <c r="APZ96" s="97"/>
      <c r="AQA96" s="145"/>
      <c r="AQB96" s="61"/>
      <c r="AQC96" s="108"/>
      <c r="AQD96" s="63"/>
      <c r="AQE96" s="103"/>
      <c r="AQF96" s="104"/>
      <c r="AQG96" s="105"/>
      <c r="AQH96" s="97"/>
      <c r="AQI96" s="79"/>
      <c r="AQJ96" s="79"/>
      <c r="AQK96" s="96"/>
      <c r="AQL96" s="80"/>
      <c r="AQM96" s="80"/>
      <c r="AQN96" s="80"/>
      <c r="AQO96" s="102"/>
      <c r="AQP96" s="62"/>
      <c r="AQQ96" s="110"/>
      <c r="AQR96" s="97"/>
      <c r="AQS96" s="97"/>
      <c r="AQT96" s="97"/>
      <c r="AQU96" s="104"/>
      <c r="AQV96" s="97"/>
      <c r="AQW96" s="97"/>
      <c r="AQX96" s="97"/>
      <c r="AQY96" s="145"/>
      <c r="AQZ96" s="61"/>
      <c r="ARA96" s="108"/>
      <c r="ARB96" s="63"/>
      <c r="ARC96" s="103"/>
      <c r="ARD96" s="104"/>
      <c r="ARE96" s="105"/>
      <c r="ARF96" s="97"/>
      <c r="ARG96" s="79"/>
      <c r="ARH96" s="79"/>
      <c r="ARI96" s="96"/>
      <c r="ARJ96" s="80"/>
      <c r="ARK96" s="80"/>
      <c r="ARL96" s="80"/>
      <c r="ARM96" s="102"/>
      <c r="ARN96" s="62"/>
      <c r="ARO96" s="110"/>
      <c r="ARP96" s="97"/>
      <c r="ARQ96" s="97"/>
      <c r="ARR96" s="97"/>
      <c r="ARS96" s="104"/>
      <c r="ART96" s="97"/>
      <c r="ARU96" s="97"/>
      <c r="ARV96" s="97"/>
      <c r="ARW96" s="145"/>
      <c r="ARX96" s="61"/>
      <c r="ARY96" s="108"/>
      <c r="ARZ96" s="63"/>
      <c r="ASA96" s="103"/>
      <c r="ASB96" s="104"/>
      <c r="ASC96" s="105"/>
      <c r="ASD96" s="97"/>
      <c r="ASE96" s="79"/>
      <c r="ASF96" s="79"/>
      <c r="ASG96" s="96"/>
      <c r="ASH96" s="80"/>
      <c r="ASI96" s="80"/>
      <c r="ASJ96" s="80"/>
      <c r="ASK96" s="102"/>
      <c r="ASL96" s="62"/>
      <c r="ASM96" s="110"/>
      <c r="ASN96" s="97"/>
      <c r="ASO96" s="97"/>
      <c r="ASP96" s="97"/>
      <c r="ASQ96" s="104"/>
      <c r="ASR96" s="97"/>
      <c r="ASS96" s="97"/>
      <c r="AST96" s="97"/>
      <c r="ASU96" s="145"/>
      <c r="ASV96" s="61"/>
      <c r="ASW96" s="108"/>
      <c r="ASX96" s="63"/>
      <c r="ASY96" s="103"/>
      <c r="ASZ96" s="104"/>
      <c r="ATA96" s="105"/>
      <c r="ATB96" s="97"/>
      <c r="ATC96" s="79"/>
      <c r="ATD96" s="79"/>
      <c r="ATE96" s="96"/>
      <c r="ATF96" s="80"/>
      <c r="ATG96" s="80"/>
      <c r="ATH96" s="80"/>
      <c r="ATI96" s="102"/>
      <c r="ATJ96" s="62"/>
      <c r="ATK96" s="110"/>
      <c r="ATL96" s="97"/>
      <c r="ATM96" s="97"/>
      <c r="ATN96" s="97"/>
      <c r="ATO96" s="104"/>
      <c r="ATP96" s="97"/>
      <c r="ATQ96" s="97"/>
      <c r="ATR96" s="97"/>
      <c r="ATS96" s="145"/>
      <c r="ATT96" s="61"/>
      <c r="ATU96" s="108"/>
      <c r="ATV96" s="63"/>
      <c r="ATW96" s="103"/>
      <c r="ATX96" s="104"/>
      <c r="ATY96" s="105"/>
      <c r="ATZ96" s="97"/>
      <c r="AUA96" s="79"/>
      <c r="AUB96" s="79"/>
      <c r="AUC96" s="96"/>
      <c r="AUD96" s="80"/>
      <c r="AUE96" s="80"/>
      <c r="AUF96" s="80"/>
      <c r="AUG96" s="102"/>
      <c r="AUH96" s="62"/>
      <c r="AUI96" s="110"/>
      <c r="AUJ96" s="97"/>
      <c r="AUK96" s="97"/>
      <c r="AUL96" s="97"/>
      <c r="AUM96" s="104"/>
      <c r="AUN96" s="97"/>
      <c r="AUO96" s="97"/>
      <c r="AUP96" s="97"/>
      <c r="AUQ96" s="145"/>
      <c r="AUR96" s="61"/>
      <c r="AUS96" s="108"/>
      <c r="AUT96" s="63"/>
      <c r="AUU96" s="103"/>
      <c r="AUV96" s="104"/>
      <c r="AUW96" s="105"/>
      <c r="AUX96" s="97"/>
      <c r="AUY96" s="79"/>
      <c r="AUZ96" s="79"/>
      <c r="AVA96" s="96"/>
      <c r="AVB96" s="80"/>
      <c r="AVC96" s="80"/>
      <c r="AVD96" s="80"/>
      <c r="AVE96" s="102"/>
      <c r="AVF96" s="62"/>
      <c r="AVG96" s="110"/>
      <c r="AVH96" s="97"/>
      <c r="AVI96" s="97"/>
      <c r="AVJ96" s="97"/>
      <c r="AVK96" s="104"/>
      <c r="AVL96" s="97"/>
      <c r="AVM96" s="97"/>
      <c r="AVN96" s="97"/>
      <c r="AVO96" s="145"/>
      <c r="AVP96" s="61"/>
      <c r="AVQ96" s="108"/>
      <c r="AVR96" s="63"/>
      <c r="AVS96" s="103"/>
      <c r="AVT96" s="104"/>
      <c r="AVU96" s="105"/>
      <c r="AVV96" s="97"/>
      <c r="AVW96" s="79"/>
      <c r="AVX96" s="79"/>
      <c r="AVY96" s="96"/>
      <c r="AVZ96" s="80"/>
      <c r="AWA96" s="80"/>
      <c r="AWB96" s="80"/>
      <c r="AWC96" s="102"/>
      <c r="AWD96" s="62"/>
      <c r="AWE96" s="110"/>
      <c r="AWF96" s="97"/>
      <c r="AWG96" s="97"/>
      <c r="AWH96" s="97"/>
      <c r="AWI96" s="104"/>
      <c r="AWJ96" s="97"/>
      <c r="AWK96" s="97"/>
      <c r="AWL96" s="97"/>
      <c r="AWM96" s="145"/>
      <c r="AWN96" s="61"/>
      <c r="AWO96" s="108"/>
      <c r="AWP96" s="63"/>
      <c r="AWQ96" s="103"/>
      <c r="AWR96" s="104"/>
      <c r="AWS96" s="105"/>
      <c r="AWT96" s="97"/>
      <c r="AWU96" s="79"/>
      <c r="AWV96" s="79"/>
      <c r="AWW96" s="96"/>
      <c r="AWX96" s="80"/>
      <c r="AWY96" s="80"/>
      <c r="AWZ96" s="80"/>
      <c r="AXA96" s="102"/>
      <c r="AXB96" s="62"/>
      <c r="AXC96" s="110"/>
      <c r="AXD96" s="97"/>
      <c r="AXE96" s="97"/>
      <c r="AXF96" s="97"/>
      <c r="AXG96" s="104"/>
      <c r="AXH96" s="97"/>
      <c r="AXI96" s="97"/>
      <c r="AXJ96" s="97"/>
      <c r="AXK96" s="145"/>
      <c r="AXL96" s="61"/>
      <c r="AXM96" s="108"/>
      <c r="AXN96" s="63"/>
      <c r="AXO96" s="103"/>
      <c r="AXP96" s="104"/>
      <c r="AXQ96" s="105"/>
      <c r="AXR96" s="97"/>
      <c r="AXS96" s="79"/>
      <c r="AXT96" s="79"/>
      <c r="AXU96" s="96"/>
      <c r="AXV96" s="80"/>
      <c r="AXW96" s="80"/>
      <c r="AXX96" s="80"/>
      <c r="AXY96" s="102"/>
      <c r="AXZ96" s="62"/>
      <c r="AYA96" s="110"/>
      <c r="AYB96" s="97"/>
      <c r="AYC96" s="97"/>
      <c r="AYD96" s="97"/>
      <c r="AYE96" s="104"/>
      <c r="AYF96" s="97"/>
      <c r="AYG96" s="97"/>
      <c r="AYH96" s="97"/>
      <c r="AYI96" s="145"/>
      <c r="AYJ96" s="61"/>
      <c r="AYK96" s="108"/>
      <c r="AYL96" s="63"/>
      <c r="AYM96" s="103"/>
      <c r="AYN96" s="104"/>
      <c r="AYO96" s="105"/>
      <c r="AYP96" s="97"/>
      <c r="AYQ96" s="79"/>
      <c r="AYR96" s="79"/>
      <c r="AYS96" s="96"/>
      <c r="AYT96" s="80"/>
      <c r="AYU96" s="80"/>
      <c r="AYV96" s="80"/>
      <c r="AYW96" s="102"/>
      <c r="AYX96" s="62"/>
      <c r="AYY96" s="110"/>
      <c r="AYZ96" s="97"/>
      <c r="AZA96" s="97"/>
      <c r="AZB96" s="97"/>
      <c r="AZC96" s="104"/>
      <c r="AZD96" s="97"/>
      <c r="AZE96" s="97"/>
      <c r="AZF96" s="97"/>
      <c r="AZG96" s="145"/>
      <c r="AZH96" s="61"/>
      <c r="AZI96" s="108"/>
      <c r="AZJ96" s="63"/>
      <c r="AZK96" s="103"/>
      <c r="AZL96" s="104"/>
      <c r="AZM96" s="105"/>
      <c r="AZN96" s="97"/>
      <c r="AZO96" s="79"/>
      <c r="AZP96" s="79"/>
      <c r="AZQ96" s="96"/>
      <c r="AZR96" s="80"/>
      <c r="AZS96" s="80"/>
      <c r="AZT96" s="80"/>
      <c r="AZU96" s="102"/>
      <c r="AZV96" s="62"/>
      <c r="AZW96" s="110"/>
      <c r="AZX96" s="97"/>
      <c r="AZY96" s="97"/>
      <c r="AZZ96" s="97"/>
      <c r="BAA96" s="104"/>
      <c r="BAB96" s="97"/>
      <c r="BAC96" s="97"/>
      <c r="BAD96" s="97"/>
      <c r="BAE96" s="145"/>
      <c r="BAF96" s="61"/>
      <c r="BAG96" s="108"/>
      <c r="BAH96" s="63"/>
      <c r="BAI96" s="103"/>
      <c r="BAJ96" s="104"/>
      <c r="BAK96" s="105"/>
      <c r="BAL96" s="97"/>
      <c r="BAM96" s="79"/>
      <c r="BAN96" s="79"/>
      <c r="BAO96" s="96"/>
      <c r="BAP96" s="80"/>
      <c r="BAQ96" s="80"/>
      <c r="BAR96" s="80"/>
      <c r="BAS96" s="102"/>
      <c r="BAT96" s="62"/>
      <c r="BAU96" s="110"/>
      <c r="BAV96" s="97"/>
      <c r="BAW96" s="97"/>
      <c r="BAX96" s="97"/>
      <c r="BAY96" s="104"/>
      <c r="BAZ96" s="97"/>
      <c r="BBA96" s="97"/>
      <c r="BBB96" s="97"/>
      <c r="BBC96" s="145"/>
      <c r="BBD96" s="61"/>
      <c r="BBE96" s="108"/>
      <c r="BBF96" s="63"/>
      <c r="BBG96" s="103"/>
      <c r="BBH96" s="104"/>
      <c r="BBI96" s="105"/>
      <c r="BBJ96" s="97"/>
      <c r="BBK96" s="79"/>
      <c r="BBL96" s="79"/>
      <c r="BBM96" s="96"/>
      <c r="BBN96" s="80"/>
      <c r="BBO96" s="80"/>
      <c r="BBP96" s="80"/>
      <c r="BBQ96" s="102"/>
      <c r="BBR96" s="62"/>
      <c r="BBS96" s="110"/>
      <c r="BBT96" s="97"/>
      <c r="BBU96" s="97"/>
      <c r="BBV96" s="97"/>
      <c r="BBW96" s="104"/>
      <c r="BBX96" s="97"/>
      <c r="BBY96" s="97"/>
      <c r="BBZ96" s="97"/>
      <c r="BCA96" s="145"/>
      <c r="BCB96" s="61"/>
      <c r="BCC96" s="108"/>
      <c r="BCD96" s="63"/>
      <c r="BCE96" s="103"/>
      <c r="BCF96" s="104"/>
      <c r="BCG96" s="105"/>
      <c r="BCH96" s="97"/>
      <c r="BCI96" s="79"/>
      <c r="BCJ96" s="79"/>
      <c r="BCK96" s="96"/>
      <c r="BCL96" s="80"/>
      <c r="BCM96" s="80"/>
      <c r="BCN96" s="80"/>
      <c r="BCO96" s="102"/>
      <c r="BCP96" s="62"/>
      <c r="BCQ96" s="110"/>
      <c r="BCR96" s="97"/>
      <c r="BCS96" s="97"/>
      <c r="BCT96" s="97"/>
      <c r="BCU96" s="104"/>
      <c r="BCV96" s="97"/>
      <c r="BCW96" s="97"/>
      <c r="BCX96" s="97"/>
      <c r="BCY96" s="145"/>
      <c r="BCZ96" s="61"/>
      <c r="BDA96" s="108"/>
      <c r="BDB96" s="63"/>
      <c r="BDC96" s="103"/>
      <c r="BDD96" s="104"/>
      <c r="BDE96" s="105"/>
      <c r="BDF96" s="97"/>
      <c r="BDG96" s="79"/>
      <c r="BDH96" s="79"/>
      <c r="BDI96" s="96"/>
      <c r="BDJ96" s="80"/>
      <c r="BDK96" s="80"/>
      <c r="BDL96" s="80"/>
      <c r="BDM96" s="102"/>
      <c r="BDN96" s="62"/>
      <c r="BDO96" s="110"/>
      <c r="BDP96" s="97"/>
      <c r="BDQ96" s="97"/>
      <c r="BDR96" s="97"/>
      <c r="BDS96" s="104"/>
      <c r="BDT96" s="97"/>
      <c r="BDU96" s="97"/>
      <c r="BDV96" s="97"/>
      <c r="BDW96" s="145"/>
      <c r="BDX96" s="61"/>
      <c r="BDY96" s="108"/>
      <c r="BDZ96" s="63"/>
      <c r="BEA96" s="103"/>
      <c r="BEB96" s="104"/>
      <c r="BEC96" s="105"/>
      <c r="BED96" s="97"/>
      <c r="BEE96" s="79"/>
      <c r="BEF96" s="79"/>
      <c r="BEG96" s="96"/>
      <c r="BEH96" s="80"/>
      <c r="BEI96" s="80"/>
      <c r="BEJ96" s="80"/>
      <c r="BEK96" s="102"/>
      <c r="BEL96" s="62"/>
      <c r="BEM96" s="110"/>
      <c r="BEN96" s="97"/>
      <c r="BEO96" s="97"/>
      <c r="BEP96" s="97"/>
      <c r="BEQ96" s="104"/>
      <c r="BER96" s="97"/>
      <c r="BES96" s="97"/>
      <c r="BET96" s="97"/>
      <c r="BEU96" s="145"/>
      <c r="BEV96" s="61"/>
      <c r="BEW96" s="108"/>
      <c r="BEX96" s="63"/>
      <c r="BEY96" s="103"/>
      <c r="BEZ96" s="104"/>
      <c r="BFA96" s="105"/>
      <c r="BFB96" s="97"/>
      <c r="BFC96" s="79"/>
      <c r="BFD96" s="79"/>
      <c r="BFE96" s="96"/>
      <c r="BFF96" s="80"/>
      <c r="BFG96" s="80"/>
      <c r="BFH96" s="80"/>
      <c r="BFI96" s="102"/>
      <c r="BFJ96" s="62"/>
      <c r="BFK96" s="110"/>
      <c r="BFL96" s="97"/>
      <c r="BFM96" s="97"/>
      <c r="BFN96" s="97"/>
      <c r="BFO96" s="104"/>
      <c r="BFP96" s="97"/>
      <c r="BFQ96" s="97"/>
      <c r="BFR96" s="97"/>
      <c r="BFS96" s="145"/>
      <c r="BFT96" s="61"/>
      <c r="BFU96" s="108"/>
      <c r="BFV96" s="63"/>
      <c r="BFW96" s="103"/>
      <c r="BFX96" s="104"/>
      <c r="BFY96" s="105"/>
      <c r="BFZ96" s="97"/>
      <c r="BGA96" s="79"/>
      <c r="BGB96" s="79"/>
      <c r="BGC96" s="96"/>
      <c r="BGD96" s="80"/>
      <c r="BGE96" s="80"/>
      <c r="BGF96" s="80"/>
      <c r="BGG96" s="102"/>
      <c r="BGH96" s="62"/>
      <c r="BGI96" s="110"/>
      <c r="BGJ96" s="97"/>
      <c r="BGK96" s="97"/>
      <c r="BGL96" s="97"/>
      <c r="BGM96" s="104"/>
      <c r="BGN96" s="97"/>
      <c r="BGO96" s="97"/>
      <c r="BGP96" s="97"/>
      <c r="BGQ96" s="145"/>
      <c r="BGR96" s="61"/>
      <c r="BGS96" s="108"/>
      <c r="BGT96" s="63"/>
      <c r="BGU96" s="103"/>
      <c r="BGV96" s="104"/>
      <c r="BGW96" s="105"/>
      <c r="BGX96" s="97"/>
      <c r="BGY96" s="79"/>
      <c r="BGZ96" s="79"/>
      <c r="BHA96" s="96"/>
      <c r="BHB96" s="80"/>
      <c r="BHC96" s="80"/>
      <c r="BHD96" s="80"/>
      <c r="BHE96" s="102"/>
      <c r="BHF96" s="62"/>
      <c r="BHG96" s="110"/>
      <c r="BHH96" s="97"/>
      <c r="BHI96" s="97"/>
      <c r="BHJ96" s="97"/>
      <c r="BHK96" s="104"/>
      <c r="BHL96" s="97"/>
      <c r="BHM96" s="97"/>
      <c r="BHN96" s="97"/>
      <c r="BHO96" s="145"/>
      <c r="BHP96" s="61"/>
      <c r="BHQ96" s="108"/>
      <c r="BHR96" s="63"/>
      <c r="BHS96" s="103"/>
      <c r="BHT96" s="104"/>
      <c r="BHU96" s="105"/>
      <c r="BHV96" s="97"/>
      <c r="BHW96" s="79"/>
      <c r="BHX96" s="79"/>
      <c r="BHY96" s="96"/>
      <c r="BHZ96" s="80"/>
      <c r="BIA96" s="80"/>
      <c r="BIB96" s="80"/>
      <c r="BIC96" s="102"/>
      <c r="BID96" s="62"/>
      <c r="BIE96" s="110"/>
      <c r="BIF96" s="97"/>
      <c r="BIG96" s="97"/>
      <c r="BIH96" s="97"/>
      <c r="BII96" s="104"/>
      <c r="BIJ96" s="97"/>
      <c r="BIK96" s="97"/>
      <c r="BIL96" s="97"/>
      <c r="BIM96" s="145"/>
      <c r="BIN96" s="61"/>
      <c r="BIO96" s="108"/>
      <c r="BIP96" s="63"/>
      <c r="BIQ96" s="103"/>
      <c r="BIR96" s="104"/>
      <c r="BIS96" s="105"/>
      <c r="BIT96" s="97"/>
      <c r="BIU96" s="79"/>
      <c r="BIV96" s="79"/>
      <c r="BIW96" s="96"/>
      <c r="BIX96" s="80"/>
      <c r="BIY96" s="80"/>
      <c r="BIZ96" s="80"/>
      <c r="BJA96" s="102"/>
      <c r="BJB96" s="62"/>
      <c r="BJC96" s="110"/>
      <c r="BJD96" s="97"/>
      <c r="BJE96" s="97"/>
      <c r="BJF96" s="97"/>
      <c r="BJG96" s="104"/>
      <c r="BJH96" s="97"/>
      <c r="BJI96" s="97"/>
      <c r="BJJ96" s="97"/>
      <c r="BJK96" s="145"/>
      <c r="BJL96" s="61"/>
      <c r="BJM96" s="108"/>
      <c r="BJN96" s="63"/>
      <c r="BJO96" s="103"/>
      <c r="BJP96" s="104"/>
      <c r="BJQ96" s="105"/>
      <c r="BJR96" s="97"/>
      <c r="BJS96" s="79"/>
      <c r="BJT96" s="79"/>
      <c r="BJU96" s="96"/>
      <c r="BJV96" s="80"/>
      <c r="BJW96" s="80"/>
      <c r="BJX96" s="80"/>
      <c r="BJY96" s="102"/>
      <c r="BJZ96" s="62"/>
      <c r="BKA96" s="110"/>
      <c r="BKB96" s="97"/>
      <c r="BKC96" s="97"/>
      <c r="BKD96" s="97"/>
      <c r="BKE96" s="104"/>
      <c r="BKF96" s="97"/>
      <c r="BKG96" s="97"/>
      <c r="BKH96" s="97"/>
      <c r="BKI96" s="145"/>
      <c r="BKJ96" s="61"/>
      <c r="BKK96" s="108"/>
      <c r="BKL96" s="63"/>
      <c r="BKM96" s="103"/>
      <c r="BKN96" s="104"/>
      <c r="BKO96" s="105"/>
      <c r="BKP96" s="97"/>
      <c r="BKQ96" s="79"/>
      <c r="BKR96" s="79"/>
      <c r="BKS96" s="96"/>
      <c r="BKT96" s="80"/>
      <c r="BKU96" s="80"/>
      <c r="BKV96" s="80"/>
      <c r="BKW96" s="102"/>
      <c r="BKX96" s="62"/>
      <c r="BKY96" s="110"/>
      <c r="BKZ96" s="97"/>
      <c r="BLA96" s="97"/>
      <c r="BLB96" s="97"/>
      <c r="BLC96" s="104"/>
      <c r="BLD96" s="97"/>
      <c r="BLE96" s="97"/>
      <c r="BLF96" s="97"/>
      <c r="BLG96" s="145"/>
      <c r="BLH96" s="61"/>
      <c r="BLI96" s="108"/>
      <c r="BLJ96" s="63"/>
      <c r="BLK96" s="103"/>
      <c r="BLL96" s="104"/>
      <c r="BLM96" s="105"/>
      <c r="BLN96" s="97"/>
      <c r="BLO96" s="79"/>
      <c r="BLP96" s="79"/>
      <c r="BLQ96" s="96"/>
      <c r="BLR96" s="80"/>
      <c r="BLS96" s="80"/>
      <c r="BLT96" s="80"/>
      <c r="BLU96" s="102"/>
      <c r="BLV96" s="62"/>
      <c r="BLW96" s="110"/>
      <c r="BLX96" s="97"/>
      <c r="BLY96" s="97"/>
      <c r="BLZ96" s="97"/>
      <c r="BMA96" s="104"/>
      <c r="BMB96" s="97"/>
      <c r="BMC96" s="97"/>
      <c r="BMD96" s="97"/>
      <c r="BME96" s="145"/>
      <c r="BMF96" s="61"/>
      <c r="BMG96" s="108"/>
      <c r="BMH96" s="63"/>
      <c r="BMI96" s="103"/>
      <c r="BMJ96" s="104"/>
      <c r="BMK96" s="105"/>
      <c r="BML96" s="97"/>
      <c r="BMM96" s="79"/>
      <c r="BMN96" s="79"/>
      <c r="BMO96" s="96"/>
      <c r="BMP96" s="80"/>
      <c r="BMQ96" s="80"/>
      <c r="BMR96" s="80"/>
      <c r="BMS96" s="102"/>
      <c r="BMT96" s="62"/>
      <c r="BMU96" s="110"/>
      <c r="BMV96" s="97"/>
      <c r="BMW96" s="97"/>
      <c r="BMX96" s="97"/>
      <c r="BMY96" s="104"/>
      <c r="BMZ96" s="97"/>
      <c r="BNA96" s="97"/>
      <c r="BNB96" s="97"/>
      <c r="BNC96" s="145"/>
      <c r="BND96" s="61"/>
      <c r="BNE96" s="108"/>
      <c r="BNF96" s="63"/>
      <c r="BNG96" s="103"/>
      <c r="BNH96" s="104"/>
      <c r="BNI96" s="105"/>
      <c r="BNJ96" s="97"/>
      <c r="BNK96" s="79"/>
      <c r="BNL96" s="79"/>
      <c r="BNM96" s="96"/>
      <c r="BNN96" s="80"/>
      <c r="BNO96" s="80"/>
      <c r="BNP96" s="80"/>
      <c r="BNQ96" s="102"/>
      <c r="BNR96" s="62"/>
      <c r="BNS96" s="110"/>
      <c r="BNT96" s="97"/>
      <c r="BNU96" s="97"/>
      <c r="BNV96" s="97"/>
      <c r="BNW96" s="104"/>
      <c r="BNX96" s="97"/>
      <c r="BNY96" s="97"/>
      <c r="BNZ96" s="97"/>
      <c r="BOA96" s="145"/>
      <c r="BOB96" s="61"/>
      <c r="BOC96" s="108"/>
      <c r="BOD96" s="63"/>
      <c r="BOE96" s="103"/>
      <c r="BOF96" s="104"/>
      <c r="BOG96" s="105"/>
      <c r="BOH96" s="97"/>
      <c r="BOI96" s="79"/>
      <c r="BOJ96" s="79"/>
      <c r="BOK96" s="96"/>
      <c r="BOL96" s="80"/>
      <c r="BOM96" s="80"/>
      <c r="BON96" s="80"/>
      <c r="BOO96" s="102"/>
      <c r="BOP96" s="62"/>
      <c r="BOQ96" s="110"/>
      <c r="BOR96" s="97"/>
      <c r="BOS96" s="97"/>
      <c r="BOT96" s="97"/>
      <c r="BOU96" s="104"/>
      <c r="BOV96" s="97"/>
      <c r="BOW96" s="97"/>
      <c r="BOX96" s="97"/>
      <c r="BOY96" s="145"/>
      <c r="BOZ96" s="61"/>
      <c r="BPA96" s="108"/>
      <c r="BPB96" s="63"/>
      <c r="BPC96" s="103"/>
      <c r="BPD96" s="104"/>
      <c r="BPE96" s="105"/>
      <c r="BPF96" s="97"/>
      <c r="BPG96" s="79"/>
      <c r="BPH96" s="79"/>
      <c r="BPI96" s="96"/>
      <c r="BPJ96" s="80"/>
      <c r="BPK96" s="80"/>
      <c r="BPL96" s="80"/>
      <c r="BPM96" s="102"/>
      <c r="BPN96" s="62"/>
      <c r="BPO96" s="110"/>
      <c r="BPP96" s="97"/>
      <c r="BPQ96" s="97"/>
      <c r="BPR96" s="97"/>
      <c r="BPS96" s="104"/>
      <c r="BPT96" s="97"/>
      <c r="BPU96" s="97"/>
      <c r="BPV96" s="97"/>
      <c r="BPW96" s="145"/>
      <c r="BPX96" s="61"/>
      <c r="BPY96" s="108"/>
      <c r="BPZ96" s="63"/>
      <c r="BQA96" s="103"/>
      <c r="BQB96" s="104"/>
      <c r="BQC96" s="105"/>
      <c r="BQD96" s="97"/>
      <c r="BQE96" s="79"/>
      <c r="BQF96" s="79"/>
      <c r="BQG96" s="96"/>
      <c r="BQH96" s="80"/>
      <c r="BQI96" s="80"/>
      <c r="BQJ96" s="80"/>
      <c r="BQK96" s="102"/>
      <c r="BQL96" s="62"/>
      <c r="BQM96" s="110"/>
      <c r="BQN96" s="97"/>
      <c r="BQO96" s="97"/>
      <c r="BQP96" s="97"/>
      <c r="BQQ96" s="104"/>
      <c r="BQR96" s="97"/>
      <c r="BQS96" s="97"/>
      <c r="BQT96" s="97"/>
      <c r="BQU96" s="145"/>
      <c r="BQV96" s="61"/>
      <c r="BQW96" s="108"/>
      <c r="BQX96" s="63"/>
      <c r="BQY96" s="103"/>
      <c r="BQZ96" s="104"/>
      <c r="BRA96" s="105"/>
      <c r="BRB96" s="97"/>
      <c r="BRC96" s="79"/>
      <c r="BRD96" s="79"/>
      <c r="BRE96" s="96"/>
      <c r="BRF96" s="80"/>
      <c r="BRG96" s="80"/>
      <c r="BRH96" s="80"/>
      <c r="BRI96" s="102"/>
      <c r="BRJ96" s="62"/>
      <c r="BRK96" s="110"/>
      <c r="BRL96" s="97"/>
      <c r="BRM96" s="97"/>
      <c r="BRN96" s="97"/>
      <c r="BRO96" s="104"/>
      <c r="BRP96" s="97"/>
      <c r="BRQ96" s="97"/>
      <c r="BRR96" s="97"/>
      <c r="BRS96" s="145"/>
      <c r="BRT96" s="61"/>
      <c r="BRU96" s="108"/>
      <c r="BRV96" s="63"/>
      <c r="BRW96" s="103"/>
      <c r="BRX96" s="104"/>
      <c r="BRY96" s="105"/>
      <c r="BRZ96" s="97"/>
      <c r="BSA96" s="79"/>
      <c r="BSB96" s="79"/>
      <c r="BSC96" s="96"/>
      <c r="BSD96" s="80"/>
      <c r="BSE96" s="80"/>
      <c r="BSF96" s="80"/>
      <c r="BSG96" s="102"/>
      <c r="BSH96" s="62"/>
      <c r="BSI96" s="110"/>
      <c r="BSJ96" s="97"/>
      <c r="BSK96" s="97"/>
      <c r="BSL96" s="97"/>
      <c r="BSM96" s="104"/>
      <c r="BSN96" s="97"/>
      <c r="BSO96" s="97"/>
      <c r="BSP96" s="97"/>
      <c r="BSQ96" s="145"/>
      <c r="BSR96" s="61"/>
      <c r="BSS96" s="108"/>
      <c r="BST96" s="63"/>
      <c r="BSU96" s="103"/>
      <c r="BSV96" s="104"/>
      <c r="BSW96" s="105"/>
      <c r="BSX96" s="97"/>
      <c r="BSY96" s="79"/>
      <c r="BSZ96" s="79"/>
      <c r="BTA96" s="96"/>
      <c r="BTB96" s="80"/>
      <c r="BTC96" s="80"/>
      <c r="BTD96" s="80"/>
      <c r="BTE96" s="102"/>
      <c r="BTF96" s="62"/>
      <c r="BTG96" s="110"/>
      <c r="BTH96" s="97"/>
      <c r="BTI96" s="97"/>
      <c r="BTJ96" s="97"/>
      <c r="BTK96" s="104"/>
      <c r="BTL96" s="97"/>
      <c r="BTM96" s="97"/>
      <c r="BTN96" s="97"/>
      <c r="BTO96" s="145"/>
      <c r="BTP96" s="61"/>
      <c r="BTQ96" s="108"/>
      <c r="BTR96" s="63"/>
      <c r="BTS96" s="103"/>
      <c r="BTT96" s="104"/>
      <c r="BTU96" s="105"/>
      <c r="BTV96" s="97"/>
      <c r="BTW96" s="79"/>
      <c r="BTX96" s="79"/>
      <c r="BTY96" s="96"/>
      <c r="BTZ96" s="80"/>
      <c r="BUA96" s="80"/>
      <c r="BUB96" s="80"/>
      <c r="BUC96" s="102"/>
      <c r="BUD96" s="62"/>
      <c r="BUE96" s="110"/>
      <c r="BUF96" s="97"/>
      <c r="BUG96" s="97"/>
      <c r="BUH96" s="97"/>
      <c r="BUI96" s="104"/>
      <c r="BUJ96" s="97"/>
      <c r="BUK96" s="97"/>
      <c r="BUL96" s="97"/>
      <c r="BUM96" s="145"/>
      <c r="BUN96" s="61"/>
      <c r="BUO96" s="108"/>
      <c r="BUP96" s="63"/>
      <c r="BUQ96" s="103"/>
      <c r="BUR96" s="104"/>
      <c r="BUS96" s="105"/>
      <c r="BUT96" s="97"/>
      <c r="BUU96" s="79"/>
      <c r="BUV96" s="79"/>
      <c r="BUW96" s="96"/>
      <c r="BUX96" s="80"/>
      <c r="BUY96" s="80"/>
      <c r="BUZ96" s="80"/>
      <c r="BVA96" s="102"/>
      <c r="BVB96" s="62"/>
      <c r="BVC96" s="110"/>
      <c r="BVD96" s="97"/>
      <c r="BVE96" s="97"/>
      <c r="BVF96" s="97"/>
      <c r="BVG96" s="104"/>
      <c r="BVH96" s="97"/>
      <c r="BVI96" s="97"/>
      <c r="BVJ96" s="97"/>
      <c r="BVK96" s="145"/>
      <c r="BVL96" s="61"/>
      <c r="BVM96" s="108"/>
      <c r="BVN96" s="63"/>
      <c r="BVO96" s="103"/>
      <c r="BVP96" s="104"/>
      <c r="BVQ96" s="105"/>
      <c r="BVR96" s="97"/>
      <c r="BVS96" s="79"/>
      <c r="BVT96" s="79"/>
      <c r="BVU96" s="96"/>
      <c r="BVV96" s="80"/>
      <c r="BVW96" s="80"/>
      <c r="BVX96" s="80"/>
      <c r="BVY96" s="102"/>
      <c r="BVZ96" s="62"/>
      <c r="BWA96" s="110"/>
      <c r="BWB96" s="97"/>
      <c r="BWC96" s="97"/>
      <c r="BWD96" s="97"/>
      <c r="BWE96" s="104"/>
      <c r="BWF96" s="97"/>
      <c r="BWG96" s="97"/>
      <c r="BWH96" s="97"/>
      <c r="BWI96" s="145"/>
      <c r="BWJ96" s="61"/>
      <c r="BWK96" s="108"/>
      <c r="BWL96" s="63"/>
      <c r="BWM96" s="103"/>
      <c r="BWN96" s="104"/>
      <c r="BWO96" s="105"/>
      <c r="BWP96" s="97"/>
      <c r="BWQ96" s="79"/>
      <c r="BWR96" s="79"/>
      <c r="BWS96" s="96"/>
      <c r="BWT96" s="80"/>
      <c r="BWU96" s="80"/>
      <c r="BWV96" s="80"/>
      <c r="BWW96" s="102"/>
      <c r="BWX96" s="62"/>
      <c r="BWY96" s="110"/>
      <c r="BWZ96" s="97"/>
      <c r="BXA96" s="97"/>
      <c r="BXB96" s="97"/>
      <c r="BXC96" s="104"/>
      <c r="BXD96" s="97"/>
      <c r="BXE96" s="97"/>
      <c r="BXF96" s="97"/>
      <c r="BXG96" s="145"/>
      <c r="BXH96" s="61"/>
      <c r="BXI96" s="108"/>
      <c r="BXJ96" s="63"/>
      <c r="BXK96" s="103"/>
      <c r="BXL96" s="104"/>
      <c r="BXM96" s="105"/>
      <c r="BXN96" s="97"/>
      <c r="BXO96" s="79"/>
      <c r="BXP96" s="79"/>
      <c r="BXQ96" s="96"/>
      <c r="BXR96" s="80"/>
      <c r="BXS96" s="80"/>
      <c r="BXT96" s="80"/>
      <c r="BXU96" s="102"/>
      <c r="BXV96" s="62"/>
      <c r="BXW96" s="110"/>
      <c r="BXX96" s="97"/>
      <c r="BXY96" s="97"/>
      <c r="BXZ96" s="97"/>
      <c r="BYA96" s="104"/>
      <c r="BYB96" s="97"/>
      <c r="BYC96" s="97"/>
      <c r="BYD96" s="97"/>
      <c r="BYE96" s="145"/>
      <c r="BYF96" s="61"/>
      <c r="BYG96" s="108"/>
      <c r="BYH96" s="63"/>
      <c r="BYI96" s="103"/>
      <c r="BYJ96" s="104"/>
      <c r="BYK96" s="105"/>
      <c r="BYL96" s="97"/>
      <c r="BYM96" s="79"/>
      <c r="BYN96" s="79"/>
      <c r="BYO96" s="96"/>
      <c r="BYP96" s="80"/>
      <c r="BYQ96" s="80"/>
      <c r="BYR96" s="80"/>
      <c r="BYS96" s="102"/>
      <c r="BYT96" s="62"/>
      <c r="BYU96" s="110"/>
      <c r="BYV96" s="97"/>
      <c r="BYW96" s="97"/>
      <c r="BYX96" s="97"/>
      <c r="BYY96" s="104"/>
      <c r="BYZ96" s="97"/>
      <c r="BZA96" s="97"/>
      <c r="BZB96" s="97"/>
      <c r="BZC96" s="145"/>
      <c r="BZD96" s="61"/>
      <c r="BZE96" s="108"/>
      <c r="BZF96" s="63"/>
      <c r="BZG96" s="103"/>
      <c r="BZH96" s="104"/>
      <c r="BZI96" s="105"/>
      <c r="BZJ96" s="97"/>
      <c r="BZK96" s="79"/>
      <c r="BZL96" s="79"/>
      <c r="BZM96" s="96"/>
      <c r="BZN96" s="80"/>
      <c r="BZO96" s="80"/>
      <c r="BZP96" s="80"/>
      <c r="BZQ96" s="102"/>
      <c r="BZR96" s="62"/>
      <c r="BZS96" s="110"/>
      <c r="BZT96" s="97"/>
      <c r="BZU96" s="97"/>
      <c r="BZV96" s="97"/>
      <c r="BZW96" s="104"/>
      <c r="BZX96" s="97"/>
      <c r="BZY96" s="97"/>
      <c r="BZZ96" s="97"/>
      <c r="CAA96" s="145"/>
      <c r="CAB96" s="61"/>
      <c r="CAC96" s="108"/>
      <c r="CAD96" s="63"/>
      <c r="CAE96" s="103"/>
      <c r="CAF96" s="104"/>
      <c r="CAG96" s="105"/>
      <c r="CAH96" s="97"/>
      <c r="CAI96" s="79"/>
      <c r="CAJ96" s="79"/>
      <c r="CAK96" s="96"/>
      <c r="CAL96" s="80"/>
      <c r="CAM96" s="80"/>
      <c r="CAN96" s="80"/>
      <c r="CAO96" s="102"/>
      <c r="CAP96" s="62"/>
      <c r="CAQ96" s="110"/>
      <c r="CAR96" s="97"/>
      <c r="CAS96" s="97"/>
      <c r="CAT96" s="97"/>
      <c r="CAU96" s="104"/>
      <c r="CAV96" s="97"/>
      <c r="CAW96" s="97"/>
      <c r="CAX96" s="97"/>
      <c r="CAY96" s="145"/>
      <c r="CAZ96" s="61"/>
      <c r="CBA96" s="108"/>
      <c r="CBB96" s="63"/>
      <c r="CBC96" s="103"/>
      <c r="CBD96" s="104"/>
      <c r="CBE96" s="105"/>
      <c r="CBF96" s="97"/>
      <c r="CBG96" s="79"/>
      <c r="CBH96" s="79"/>
      <c r="CBI96" s="96"/>
      <c r="CBJ96" s="80"/>
      <c r="CBK96" s="80"/>
      <c r="CBL96" s="80"/>
      <c r="CBM96" s="102"/>
      <c r="CBN96" s="62"/>
      <c r="CBO96" s="110"/>
      <c r="CBP96" s="97"/>
      <c r="CBQ96" s="97"/>
      <c r="CBR96" s="97"/>
      <c r="CBS96" s="104"/>
      <c r="CBT96" s="97"/>
      <c r="CBU96" s="97"/>
      <c r="CBV96" s="97"/>
      <c r="CBW96" s="145"/>
      <c r="CBX96" s="61"/>
      <c r="CBY96" s="108"/>
      <c r="CBZ96" s="63"/>
      <c r="CCA96" s="103"/>
      <c r="CCB96" s="104"/>
      <c r="CCC96" s="105"/>
      <c r="CCD96" s="97"/>
      <c r="CCE96" s="79"/>
      <c r="CCF96" s="79"/>
      <c r="CCG96" s="96"/>
      <c r="CCH96" s="80"/>
      <c r="CCI96" s="80"/>
      <c r="CCJ96" s="80"/>
      <c r="CCK96" s="102"/>
      <c r="CCL96" s="62"/>
      <c r="CCM96" s="110"/>
      <c r="CCN96" s="97"/>
      <c r="CCO96" s="97"/>
      <c r="CCP96" s="97"/>
      <c r="CCQ96" s="104"/>
      <c r="CCR96" s="97"/>
      <c r="CCS96" s="97"/>
      <c r="CCT96" s="97"/>
      <c r="CCU96" s="145"/>
      <c r="CCV96" s="61"/>
      <c r="CCW96" s="108"/>
      <c r="CCX96" s="63"/>
      <c r="CCY96" s="103"/>
      <c r="CCZ96" s="104"/>
      <c r="CDA96" s="105"/>
      <c r="CDB96" s="97"/>
      <c r="CDC96" s="79"/>
      <c r="CDD96" s="79"/>
      <c r="CDE96" s="96"/>
      <c r="CDF96" s="80"/>
      <c r="CDG96" s="80"/>
      <c r="CDH96" s="80"/>
      <c r="CDI96" s="102"/>
      <c r="CDJ96" s="62"/>
      <c r="CDK96" s="110"/>
      <c r="CDL96" s="97"/>
      <c r="CDM96" s="97"/>
      <c r="CDN96" s="97"/>
      <c r="CDO96" s="104"/>
      <c r="CDP96" s="97"/>
      <c r="CDQ96" s="97"/>
      <c r="CDR96" s="97"/>
      <c r="CDS96" s="145"/>
      <c r="CDT96" s="61"/>
      <c r="CDU96" s="108"/>
      <c r="CDV96" s="63"/>
      <c r="CDW96" s="103"/>
      <c r="CDX96" s="104"/>
      <c r="CDY96" s="105"/>
      <c r="CDZ96" s="97"/>
      <c r="CEA96" s="79"/>
      <c r="CEB96" s="79"/>
      <c r="CEC96" s="96"/>
      <c r="CED96" s="80"/>
      <c r="CEE96" s="80"/>
      <c r="CEF96" s="80"/>
      <c r="CEG96" s="102"/>
      <c r="CEH96" s="62"/>
      <c r="CEI96" s="110"/>
      <c r="CEJ96" s="97"/>
      <c r="CEK96" s="97"/>
      <c r="CEL96" s="97"/>
      <c r="CEM96" s="104"/>
      <c r="CEN96" s="97"/>
      <c r="CEO96" s="97"/>
      <c r="CEP96" s="97"/>
      <c r="CEQ96" s="145"/>
      <c r="CER96" s="61"/>
      <c r="CES96" s="108"/>
      <c r="CET96" s="63"/>
      <c r="CEU96" s="103"/>
      <c r="CEV96" s="104"/>
      <c r="CEW96" s="105"/>
      <c r="CEX96" s="97"/>
      <c r="CEY96" s="79"/>
      <c r="CEZ96" s="79"/>
      <c r="CFA96" s="96"/>
      <c r="CFB96" s="80"/>
      <c r="CFC96" s="80"/>
      <c r="CFD96" s="80"/>
      <c r="CFE96" s="102"/>
      <c r="CFF96" s="62"/>
      <c r="CFG96" s="110"/>
      <c r="CFH96" s="97"/>
      <c r="CFI96" s="97"/>
      <c r="CFJ96" s="97"/>
      <c r="CFK96" s="104"/>
      <c r="CFL96" s="97"/>
      <c r="CFM96" s="97"/>
      <c r="CFN96" s="97"/>
      <c r="CFO96" s="145"/>
      <c r="CFP96" s="61"/>
      <c r="CFQ96" s="108"/>
      <c r="CFR96" s="63"/>
      <c r="CFS96" s="103"/>
      <c r="CFT96" s="104"/>
      <c r="CFU96" s="105"/>
      <c r="CFV96" s="97"/>
      <c r="CFW96" s="79"/>
      <c r="CFX96" s="79"/>
      <c r="CFY96" s="96"/>
      <c r="CFZ96" s="80"/>
      <c r="CGA96" s="80"/>
      <c r="CGB96" s="80"/>
      <c r="CGC96" s="102"/>
      <c r="CGD96" s="62"/>
      <c r="CGE96" s="110"/>
      <c r="CGF96" s="97"/>
      <c r="CGG96" s="97"/>
      <c r="CGH96" s="97"/>
      <c r="CGI96" s="104"/>
      <c r="CGJ96" s="97"/>
      <c r="CGK96" s="97"/>
      <c r="CGL96" s="97"/>
      <c r="CGM96" s="145"/>
      <c r="CGN96" s="61"/>
      <c r="CGO96" s="108"/>
      <c r="CGP96" s="63"/>
      <c r="CGQ96" s="103"/>
      <c r="CGR96" s="104"/>
      <c r="CGS96" s="105"/>
      <c r="CGT96" s="97"/>
      <c r="CGU96" s="79"/>
      <c r="CGV96" s="79"/>
      <c r="CGW96" s="96"/>
      <c r="CGX96" s="80"/>
      <c r="CGY96" s="80"/>
      <c r="CGZ96" s="80"/>
      <c r="CHA96" s="102"/>
      <c r="CHB96" s="62"/>
      <c r="CHC96" s="110"/>
      <c r="CHD96" s="97"/>
      <c r="CHE96" s="97"/>
      <c r="CHF96" s="97"/>
      <c r="CHG96" s="104"/>
      <c r="CHH96" s="97"/>
      <c r="CHI96" s="97"/>
      <c r="CHJ96" s="97"/>
      <c r="CHK96" s="145"/>
      <c r="CHL96" s="61"/>
      <c r="CHM96" s="108"/>
      <c r="CHN96" s="63"/>
      <c r="CHO96" s="103"/>
      <c r="CHP96" s="104"/>
      <c r="CHQ96" s="105"/>
      <c r="CHR96" s="97"/>
      <c r="CHS96" s="79"/>
      <c r="CHT96" s="79"/>
      <c r="CHU96" s="96"/>
      <c r="CHV96" s="80"/>
      <c r="CHW96" s="80"/>
      <c r="CHX96" s="80"/>
      <c r="CHY96" s="102"/>
      <c r="CHZ96" s="62"/>
      <c r="CIA96" s="110"/>
      <c r="CIB96" s="97"/>
      <c r="CIC96" s="97"/>
      <c r="CID96" s="97"/>
      <c r="CIE96" s="104"/>
      <c r="CIF96" s="97"/>
      <c r="CIG96" s="97"/>
      <c r="CIH96" s="97"/>
      <c r="CII96" s="145"/>
      <c r="CIJ96" s="61"/>
      <c r="CIK96" s="108"/>
      <c r="CIL96" s="63"/>
      <c r="CIM96" s="103"/>
      <c r="CIN96" s="104"/>
      <c r="CIO96" s="105"/>
      <c r="CIP96" s="97"/>
      <c r="CIQ96" s="79"/>
      <c r="CIR96" s="79"/>
      <c r="CIS96" s="96"/>
      <c r="CIT96" s="80"/>
      <c r="CIU96" s="80"/>
      <c r="CIV96" s="80"/>
      <c r="CIW96" s="102"/>
      <c r="CIX96" s="62"/>
      <c r="CIY96" s="110"/>
      <c r="CIZ96" s="97"/>
      <c r="CJA96" s="97"/>
      <c r="CJB96" s="97"/>
      <c r="CJC96" s="104"/>
      <c r="CJD96" s="97"/>
      <c r="CJE96" s="97"/>
      <c r="CJF96" s="97"/>
      <c r="CJG96" s="145"/>
      <c r="CJH96" s="61"/>
      <c r="CJI96" s="108"/>
      <c r="CJJ96" s="63"/>
      <c r="CJK96" s="103"/>
      <c r="CJL96" s="104"/>
      <c r="CJM96" s="105"/>
      <c r="CJN96" s="97"/>
      <c r="CJO96" s="79"/>
      <c r="CJP96" s="79"/>
      <c r="CJQ96" s="96"/>
      <c r="CJR96" s="80"/>
      <c r="CJS96" s="80"/>
      <c r="CJT96" s="80"/>
      <c r="CJU96" s="102"/>
      <c r="CJV96" s="62"/>
      <c r="CJW96" s="110"/>
      <c r="CJX96" s="97"/>
      <c r="CJY96" s="97"/>
      <c r="CJZ96" s="97"/>
      <c r="CKA96" s="104"/>
      <c r="CKB96" s="97"/>
      <c r="CKC96" s="97"/>
      <c r="CKD96" s="97"/>
      <c r="CKE96" s="145"/>
      <c r="CKF96" s="61"/>
      <c r="CKG96" s="108"/>
      <c r="CKH96" s="63"/>
      <c r="CKI96" s="103"/>
      <c r="CKJ96" s="104"/>
      <c r="CKK96" s="105"/>
      <c r="CKL96" s="97"/>
      <c r="CKM96" s="79"/>
      <c r="CKN96" s="79"/>
      <c r="CKO96" s="96"/>
      <c r="CKP96" s="80"/>
      <c r="CKQ96" s="80"/>
      <c r="CKR96" s="80"/>
      <c r="CKS96" s="102"/>
      <c r="CKT96" s="62"/>
      <c r="CKU96" s="110"/>
      <c r="CKV96" s="97"/>
      <c r="CKW96" s="97"/>
      <c r="CKX96" s="97"/>
      <c r="CKY96" s="104"/>
      <c r="CKZ96" s="97"/>
      <c r="CLA96" s="97"/>
      <c r="CLB96" s="97"/>
      <c r="CLC96" s="145"/>
      <c r="CLD96" s="61"/>
      <c r="CLE96" s="108"/>
      <c r="CLF96" s="63"/>
      <c r="CLG96" s="103"/>
      <c r="CLH96" s="104"/>
      <c r="CLI96" s="105"/>
      <c r="CLJ96" s="97"/>
      <c r="CLK96" s="79"/>
      <c r="CLL96" s="79"/>
      <c r="CLM96" s="96"/>
      <c r="CLN96" s="80"/>
      <c r="CLO96" s="80"/>
      <c r="CLP96" s="80"/>
      <c r="CLQ96" s="102"/>
      <c r="CLR96" s="62"/>
      <c r="CLS96" s="110"/>
      <c r="CLT96" s="97"/>
      <c r="CLU96" s="97"/>
      <c r="CLV96" s="97"/>
      <c r="CLW96" s="104"/>
      <c r="CLX96" s="97"/>
      <c r="CLY96" s="97"/>
      <c r="CLZ96" s="97"/>
      <c r="CMA96" s="145"/>
      <c r="CMB96" s="61"/>
      <c r="CMC96" s="108"/>
      <c r="CMD96" s="63"/>
      <c r="CME96" s="103"/>
      <c r="CMF96" s="104"/>
      <c r="CMG96" s="105"/>
      <c r="CMH96" s="97"/>
      <c r="CMI96" s="79"/>
      <c r="CMJ96" s="79"/>
      <c r="CMK96" s="96"/>
      <c r="CML96" s="80"/>
      <c r="CMM96" s="80"/>
      <c r="CMN96" s="80"/>
      <c r="CMO96" s="102"/>
      <c r="CMP96" s="62"/>
      <c r="CMQ96" s="110"/>
      <c r="CMR96" s="97"/>
      <c r="CMS96" s="97"/>
      <c r="CMT96" s="97"/>
      <c r="CMU96" s="104"/>
      <c r="CMV96" s="97"/>
      <c r="CMW96" s="97"/>
      <c r="CMX96" s="97"/>
      <c r="CMY96" s="145"/>
      <c r="CMZ96" s="61"/>
      <c r="CNA96" s="108"/>
      <c r="CNB96" s="63"/>
      <c r="CNC96" s="103"/>
      <c r="CND96" s="104"/>
      <c r="CNE96" s="105"/>
      <c r="CNF96" s="97"/>
      <c r="CNG96" s="79"/>
      <c r="CNH96" s="79"/>
      <c r="CNI96" s="96"/>
      <c r="CNJ96" s="80"/>
      <c r="CNK96" s="80"/>
      <c r="CNL96" s="80"/>
      <c r="CNM96" s="102"/>
      <c r="CNN96" s="62"/>
      <c r="CNO96" s="110"/>
      <c r="CNP96" s="97"/>
      <c r="CNQ96" s="97"/>
      <c r="CNR96" s="97"/>
      <c r="CNS96" s="104"/>
      <c r="CNT96" s="97"/>
      <c r="CNU96" s="97"/>
      <c r="CNV96" s="97"/>
      <c r="CNW96" s="145"/>
      <c r="CNX96" s="61"/>
      <c r="CNY96" s="108"/>
      <c r="CNZ96" s="63"/>
      <c r="COA96" s="103"/>
      <c r="COB96" s="104"/>
      <c r="COC96" s="105"/>
      <c r="COD96" s="97"/>
      <c r="COE96" s="79"/>
      <c r="COF96" s="79"/>
      <c r="COG96" s="96"/>
      <c r="COH96" s="80"/>
      <c r="COI96" s="80"/>
      <c r="COJ96" s="80"/>
      <c r="COK96" s="102"/>
      <c r="COL96" s="62"/>
      <c r="COM96" s="110"/>
      <c r="CON96" s="97"/>
      <c r="COO96" s="97"/>
      <c r="COP96" s="97"/>
      <c r="COQ96" s="104"/>
      <c r="COR96" s="97"/>
      <c r="COS96" s="97"/>
      <c r="COT96" s="97"/>
      <c r="COU96" s="145"/>
      <c r="COV96" s="61"/>
      <c r="COW96" s="108"/>
      <c r="COX96" s="63"/>
      <c r="COY96" s="103"/>
      <c r="COZ96" s="104"/>
      <c r="CPA96" s="105"/>
      <c r="CPB96" s="97"/>
      <c r="CPC96" s="79"/>
      <c r="CPD96" s="79"/>
      <c r="CPE96" s="96"/>
      <c r="CPF96" s="80"/>
      <c r="CPG96" s="80"/>
      <c r="CPH96" s="80"/>
      <c r="CPI96" s="102"/>
      <c r="CPJ96" s="62"/>
      <c r="CPK96" s="110"/>
      <c r="CPL96" s="97"/>
      <c r="CPM96" s="97"/>
      <c r="CPN96" s="97"/>
      <c r="CPO96" s="104"/>
      <c r="CPP96" s="97"/>
      <c r="CPQ96" s="97"/>
      <c r="CPR96" s="97"/>
      <c r="CPS96" s="145"/>
      <c r="CPT96" s="61"/>
      <c r="CPU96" s="108"/>
      <c r="CPV96" s="63"/>
      <c r="CPW96" s="103"/>
      <c r="CPX96" s="104"/>
      <c r="CPY96" s="105"/>
      <c r="CPZ96" s="97"/>
      <c r="CQA96" s="79"/>
      <c r="CQB96" s="79"/>
      <c r="CQC96" s="96"/>
      <c r="CQD96" s="80"/>
      <c r="CQE96" s="80"/>
      <c r="CQF96" s="80"/>
      <c r="CQG96" s="102"/>
      <c r="CQH96" s="62"/>
      <c r="CQI96" s="110"/>
      <c r="CQJ96" s="97"/>
      <c r="CQK96" s="97"/>
      <c r="CQL96" s="97"/>
      <c r="CQM96" s="104"/>
      <c r="CQN96" s="97"/>
      <c r="CQO96" s="97"/>
      <c r="CQP96" s="97"/>
      <c r="CQQ96" s="145"/>
      <c r="CQR96" s="61"/>
      <c r="CQS96" s="108"/>
      <c r="CQT96" s="63"/>
      <c r="CQU96" s="103"/>
      <c r="CQV96" s="104"/>
      <c r="CQW96" s="105"/>
      <c r="CQX96" s="97"/>
      <c r="CQY96" s="79"/>
      <c r="CQZ96" s="79"/>
      <c r="CRA96" s="96"/>
      <c r="CRB96" s="80"/>
      <c r="CRC96" s="80"/>
      <c r="CRD96" s="80"/>
      <c r="CRE96" s="102"/>
      <c r="CRF96" s="62"/>
      <c r="CRG96" s="110"/>
      <c r="CRH96" s="97"/>
      <c r="CRI96" s="97"/>
      <c r="CRJ96" s="97"/>
      <c r="CRK96" s="104"/>
      <c r="CRL96" s="97"/>
      <c r="CRM96" s="97"/>
      <c r="CRN96" s="97"/>
      <c r="CRO96" s="145"/>
      <c r="CRP96" s="61"/>
      <c r="CRQ96" s="108"/>
      <c r="CRR96" s="63"/>
      <c r="CRS96" s="103"/>
      <c r="CRT96" s="104"/>
      <c r="CRU96" s="105"/>
      <c r="CRV96" s="97"/>
      <c r="CRW96" s="79"/>
      <c r="CRX96" s="79"/>
      <c r="CRY96" s="96"/>
      <c r="CRZ96" s="80"/>
      <c r="CSA96" s="80"/>
      <c r="CSB96" s="80"/>
      <c r="CSC96" s="102"/>
      <c r="CSD96" s="62"/>
      <c r="CSE96" s="110"/>
      <c r="CSF96" s="97"/>
      <c r="CSG96" s="97"/>
      <c r="CSH96" s="97"/>
      <c r="CSI96" s="104"/>
      <c r="CSJ96" s="97"/>
      <c r="CSK96" s="97"/>
      <c r="CSL96" s="97"/>
      <c r="CSM96" s="145"/>
      <c r="CSN96" s="61"/>
      <c r="CSO96" s="108"/>
      <c r="CSP96" s="63"/>
      <c r="CSQ96" s="103"/>
      <c r="CSR96" s="104"/>
      <c r="CSS96" s="105"/>
      <c r="CST96" s="97"/>
      <c r="CSU96" s="79"/>
      <c r="CSV96" s="79"/>
      <c r="CSW96" s="96"/>
      <c r="CSX96" s="80"/>
      <c r="CSY96" s="80"/>
      <c r="CSZ96" s="80"/>
      <c r="CTA96" s="102"/>
      <c r="CTB96" s="62"/>
      <c r="CTC96" s="110"/>
      <c r="CTD96" s="97"/>
      <c r="CTE96" s="97"/>
      <c r="CTF96" s="97"/>
      <c r="CTG96" s="104"/>
      <c r="CTH96" s="97"/>
      <c r="CTI96" s="97"/>
      <c r="CTJ96" s="97"/>
      <c r="CTK96" s="145"/>
      <c r="CTL96" s="61"/>
      <c r="CTM96" s="108"/>
      <c r="CTN96" s="63"/>
      <c r="CTO96" s="103"/>
      <c r="CTP96" s="104"/>
      <c r="CTQ96" s="105"/>
      <c r="CTR96" s="97"/>
      <c r="CTS96" s="79"/>
      <c r="CTT96" s="79"/>
      <c r="CTU96" s="96"/>
      <c r="CTV96" s="80"/>
      <c r="CTW96" s="80"/>
      <c r="CTX96" s="80"/>
      <c r="CTY96" s="102"/>
      <c r="CTZ96" s="62"/>
      <c r="CUA96" s="110"/>
      <c r="CUB96" s="97"/>
      <c r="CUC96" s="97"/>
      <c r="CUD96" s="97"/>
      <c r="CUE96" s="104"/>
      <c r="CUF96" s="97"/>
      <c r="CUG96" s="97"/>
      <c r="CUH96" s="97"/>
      <c r="CUI96" s="145"/>
      <c r="CUJ96" s="61"/>
      <c r="CUK96" s="108"/>
      <c r="CUL96" s="63"/>
      <c r="CUM96" s="103"/>
      <c r="CUN96" s="104"/>
      <c r="CUO96" s="105"/>
      <c r="CUP96" s="97"/>
      <c r="CUQ96" s="79"/>
      <c r="CUR96" s="79"/>
      <c r="CUS96" s="96"/>
      <c r="CUT96" s="80"/>
      <c r="CUU96" s="80"/>
      <c r="CUV96" s="80"/>
      <c r="CUW96" s="102"/>
      <c r="CUX96" s="62"/>
      <c r="CUY96" s="110"/>
      <c r="CUZ96" s="97"/>
      <c r="CVA96" s="97"/>
      <c r="CVB96" s="97"/>
      <c r="CVC96" s="104"/>
      <c r="CVD96" s="97"/>
      <c r="CVE96" s="97"/>
      <c r="CVF96" s="97"/>
      <c r="CVG96" s="145"/>
      <c r="CVH96" s="61"/>
      <c r="CVI96" s="108"/>
      <c r="CVJ96" s="63"/>
      <c r="CVK96" s="103"/>
      <c r="CVL96" s="104"/>
      <c r="CVM96" s="105"/>
      <c r="CVN96" s="97"/>
      <c r="CVO96" s="79"/>
      <c r="CVP96" s="79"/>
      <c r="CVQ96" s="96"/>
      <c r="CVR96" s="80"/>
      <c r="CVS96" s="80"/>
      <c r="CVT96" s="80"/>
      <c r="CVU96" s="102"/>
      <c r="CVV96" s="62"/>
      <c r="CVW96" s="110"/>
      <c r="CVX96" s="97"/>
      <c r="CVY96" s="97"/>
      <c r="CVZ96" s="97"/>
      <c r="CWA96" s="104"/>
      <c r="CWB96" s="97"/>
      <c r="CWC96" s="97"/>
      <c r="CWD96" s="97"/>
      <c r="CWE96" s="145"/>
      <c r="CWF96" s="61"/>
      <c r="CWG96" s="108"/>
      <c r="CWH96" s="63"/>
      <c r="CWI96" s="103"/>
      <c r="CWJ96" s="104"/>
      <c r="CWK96" s="105"/>
      <c r="CWL96" s="97"/>
      <c r="CWM96" s="79"/>
      <c r="CWN96" s="79"/>
      <c r="CWO96" s="96"/>
      <c r="CWP96" s="80"/>
      <c r="CWQ96" s="80"/>
      <c r="CWR96" s="80"/>
      <c r="CWS96" s="102"/>
      <c r="CWT96" s="62"/>
      <c r="CWU96" s="110"/>
      <c r="CWV96" s="97"/>
      <c r="CWW96" s="97"/>
      <c r="CWX96" s="97"/>
      <c r="CWY96" s="104"/>
      <c r="CWZ96" s="97"/>
      <c r="CXA96" s="97"/>
      <c r="CXB96" s="97"/>
      <c r="CXC96" s="145"/>
      <c r="CXD96" s="61"/>
      <c r="CXE96" s="108"/>
      <c r="CXF96" s="63"/>
      <c r="CXG96" s="103"/>
      <c r="CXH96" s="104"/>
      <c r="CXI96" s="105"/>
      <c r="CXJ96" s="97"/>
      <c r="CXK96" s="79"/>
      <c r="CXL96" s="79"/>
      <c r="CXM96" s="96"/>
      <c r="CXN96" s="80"/>
      <c r="CXO96" s="80"/>
      <c r="CXP96" s="80"/>
      <c r="CXQ96" s="102"/>
      <c r="CXR96" s="62"/>
      <c r="CXS96" s="110"/>
      <c r="CXT96" s="97"/>
      <c r="CXU96" s="97"/>
      <c r="CXV96" s="97"/>
      <c r="CXW96" s="104"/>
      <c r="CXX96" s="97"/>
      <c r="CXY96" s="97"/>
      <c r="CXZ96" s="97"/>
      <c r="CYA96" s="145"/>
      <c r="CYB96" s="61"/>
      <c r="CYC96" s="108"/>
      <c r="CYD96" s="63"/>
      <c r="CYE96" s="103"/>
      <c r="CYF96" s="104"/>
      <c r="CYG96" s="105"/>
      <c r="CYH96" s="97"/>
      <c r="CYI96" s="79"/>
      <c r="CYJ96" s="79"/>
      <c r="CYK96" s="96"/>
      <c r="CYL96" s="80"/>
      <c r="CYM96" s="80"/>
      <c r="CYN96" s="80"/>
      <c r="CYO96" s="102"/>
      <c r="CYP96" s="62"/>
      <c r="CYQ96" s="110"/>
      <c r="CYR96" s="97"/>
      <c r="CYS96" s="97"/>
      <c r="CYT96" s="97"/>
      <c r="CYU96" s="104"/>
      <c r="CYV96" s="97"/>
      <c r="CYW96" s="97"/>
      <c r="CYX96" s="97"/>
      <c r="CYY96" s="145"/>
      <c r="CYZ96" s="61"/>
      <c r="CZA96" s="108"/>
      <c r="CZB96" s="63"/>
      <c r="CZC96" s="103"/>
      <c r="CZD96" s="104"/>
      <c r="CZE96" s="105"/>
      <c r="CZF96" s="97"/>
      <c r="CZG96" s="79"/>
      <c r="CZH96" s="79"/>
      <c r="CZI96" s="96"/>
      <c r="CZJ96" s="80"/>
      <c r="CZK96" s="80"/>
      <c r="CZL96" s="80"/>
      <c r="CZM96" s="102"/>
      <c r="CZN96" s="62"/>
      <c r="CZO96" s="110"/>
      <c r="CZP96" s="97"/>
      <c r="CZQ96" s="97"/>
      <c r="CZR96" s="97"/>
      <c r="CZS96" s="104"/>
      <c r="CZT96" s="97"/>
      <c r="CZU96" s="97"/>
      <c r="CZV96" s="97"/>
      <c r="CZW96" s="145"/>
      <c r="CZX96" s="61"/>
      <c r="CZY96" s="108"/>
      <c r="CZZ96" s="63"/>
      <c r="DAA96" s="103"/>
      <c r="DAB96" s="104"/>
      <c r="DAC96" s="105"/>
      <c r="DAD96" s="97"/>
      <c r="DAE96" s="79"/>
      <c r="DAF96" s="79"/>
      <c r="DAG96" s="96"/>
      <c r="DAH96" s="80"/>
      <c r="DAI96" s="80"/>
      <c r="DAJ96" s="80"/>
      <c r="DAK96" s="102"/>
      <c r="DAL96" s="62"/>
      <c r="DAM96" s="110"/>
      <c r="DAN96" s="97"/>
      <c r="DAO96" s="97"/>
      <c r="DAP96" s="97"/>
      <c r="DAQ96" s="104"/>
      <c r="DAR96" s="97"/>
      <c r="DAS96" s="97"/>
      <c r="DAT96" s="97"/>
      <c r="DAU96" s="145"/>
      <c r="DAV96" s="61"/>
      <c r="DAW96" s="108"/>
      <c r="DAX96" s="63"/>
      <c r="DAY96" s="103"/>
      <c r="DAZ96" s="104"/>
      <c r="DBA96" s="105"/>
      <c r="DBB96" s="97"/>
      <c r="DBC96" s="79"/>
      <c r="DBD96" s="79"/>
      <c r="DBE96" s="96"/>
      <c r="DBF96" s="80"/>
      <c r="DBG96" s="80"/>
      <c r="DBH96" s="80"/>
      <c r="DBI96" s="102"/>
      <c r="DBJ96" s="62"/>
      <c r="DBK96" s="110"/>
      <c r="DBL96" s="97"/>
      <c r="DBM96" s="97"/>
      <c r="DBN96" s="97"/>
      <c r="DBO96" s="104"/>
      <c r="DBP96" s="97"/>
      <c r="DBQ96" s="97"/>
      <c r="DBR96" s="97"/>
      <c r="DBS96" s="145"/>
      <c r="DBT96" s="61"/>
      <c r="DBU96" s="108"/>
      <c r="DBV96" s="63"/>
      <c r="DBW96" s="103"/>
      <c r="DBX96" s="104"/>
      <c r="DBY96" s="105"/>
      <c r="DBZ96" s="97"/>
      <c r="DCA96" s="79"/>
      <c r="DCB96" s="79"/>
      <c r="DCC96" s="96"/>
      <c r="DCD96" s="80"/>
      <c r="DCE96" s="80"/>
      <c r="DCF96" s="80"/>
      <c r="DCG96" s="102"/>
      <c r="DCH96" s="62"/>
      <c r="DCI96" s="110"/>
      <c r="DCJ96" s="97"/>
      <c r="DCK96" s="97"/>
      <c r="DCL96" s="97"/>
      <c r="DCM96" s="104"/>
      <c r="DCN96" s="97"/>
      <c r="DCO96" s="97"/>
      <c r="DCP96" s="97"/>
      <c r="DCQ96" s="145"/>
      <c r="DCR96" s="61"/>
      <c r="DCS96" s="108"/>
      <c r="DCT96" s="63"/>
      <c r="DCU96" s="103"/>
      <c r="DCV96" s="104"/>
      <c r="DCW96" s="105"/>
      <c r="DCX96" s="97"/>
      <c r="DCY96" s="79"/>
      <c r="DCZ96" s="79"/>
      <c r="DDA96" s="96"/>
      <c r="DDB96" s="80"/>
      <c r="DDC96" s="80"/>
      <c r="DDD96" s="80"/>
      <c r="DDE96" s="102"/>
      <c r="DDF96" s="62"/>
      <c r="DDG96" s="110"/>
      <c r="DDH96" s="97"/>
      <c r="DDI96" s="97"/>
      <c r="DDJ96" s="97"/>
      <c r="DDK96" s="104"/>
      <c r="DDL96" s="97"/>
      <c r="DDM96" s="97"/>
      <c r="DDN96" s="97"/>
      <c r="DDO96" s="145"/>
      <c r="DDP96" s="61"/>
      <c r="DDQ96" s="108"/>
      <c r="DDR96" s="63"/>
      <c r="DDS96" s="103"/>
      <c r="DDT96" s="104"/>
      <c r="DDU96" s="105"/>
      <c r="DDV96" s="97"/>
      <c r="DDW96" s="79"/>
      <c r="DDX96" s="79"/>
      <c r="DDY96" s="96"/>
      <c r="DDZ96" s="80"/>
      <c r="DEA96" s="80"/>
      <c r="DEB96" s="80"/>
      <c r="DEC96" s="102"/>
      <c r="DED96" s="62"/>
      <c r="DEE96" s="110"/>
      <c r="DEF96" s="97"/>
      <c r="DEG96" s="97"/>
      <c r="DEH96" s="97"/>
      <c r="DEI96" s="104"/>
      <c r="DEJ96" s="97"/>
      <c r="DEK96" s="97"/>
      <c r="DEL96" s="97"/>
      <c r="DEM96" s="145"/>
      <c r="DEN96" s="61"/>
      <c r="DEO96" s="108"/>
      <c r="DEP96" s="63"/>
      <c r="DEQ96" s="103"/>
      <c r="DER96" s="104"/>
      <c r="DES96" s="105"/>
      <c r="DET96" s="97"/>
      <c r="DEU96" s="79"/>
      <c r="DEV96" s="79"/>
      <c r="DEW96" s="96"/>
      <c r="DEX96" s="80"/>
      <c r="DEY96" s="80"/>
      <c r="DEZ96" s="80"/>
      <c r="DFA96" s="102"/>
      <c r="DFB96" s="62"/>
      <c r="DFC96" s="110"/>
      <c r="DFD96" s="97"/>
      <c r="DFE96" s="97"/>
      <c r="DFF96" s="97"/>
      <c r="DFG96" s="104"/>
      <c r="DFH96" s="97"/>
      <c r="DFI96" s="97"/>
      <c r="DFJ96" s="97"/>
      <c r="DFK96" s="145"/>
      <c r="DFL96" s="61"/>
      <c r="DFM96" s="108"/>
      <c r="DFN96" s="63"/>
      <c r="DFO96" s="103"/>
      <c r="DFP96" s="104"/>
      <c r="DFQ96" s="105"/>
      <c r="DFR96" s="97"/>
      <c r="DFS96" s="79"/>
      <c r="DFT96" s="79"/>
      <c r="DFU96" s="96"/>
      <c r="DFV96" s="80"/>
      <c r="DFW96" s="80"/>
      <c r="DFX96" s="80"/>
      <c r="DFY96" s="102"/>
      <c r="DFZ96" s="62"/>
      <c r="DGA96" s="110"/>
      <c r="DGB96" s="97"/>
      <c r="DGC96" s="97"/>
      <c r="DGD96" s="97"/>
      <c r="DGE96" s="104"/>
      <c r="DGF96" s="97"/>
      <c r="DGG96" s="97"/>
      <c r="DGH96" s="97"/>
      <c r="DGI96" s="145"/>
      <c r="DGJ96" s="61"/>
      <c r="DGK96" s="108"/>
      <c r="DGL96" s="63"/>
      <c r="DGM96" s="103"/>
      <c r="DGN96" s="104"/>
      <c r="DGO96" s="105"/>
      <c r="DGP96" s="97"/>
      <c r="DGQ96" s="79"/>
      <c r="DGR96" s="79"/>
      <c r="DGS96" s="96"/>
      <c r="DGT96" s="80"/>
      <c r="DGU96" s="80"/>
      <c r="DGV96" s="80"/>
      <c r="DGW96" s="102"/>
      <c r="DGX96" s="62"/>
      <c r="DGY96" s="110"/>
      <c r="DGZ96" s="97"/>
      <c r="DHA96" s="97"/>
      <c r="DHB96" s="97"/>
      <c r="DHC96" s="104"/>
      <c r="DHD96" s="97"/>
      <c r="DHE96" s="97"/>
      <c r="DHF96" s="97"/>
      <c r="DHG96" s="145"/>
      <c r="DHH96" s="61"/>
      <c r="DHI96" s="108"/>
      <c r="DHJ96" s="63"/>
      <c r="DHK96" s="103"/>
      <c r="DHL96" s="104"/>
      <c r="DHM96" s="105"/>
      <c r="DHN96" s="97"/>
      <c r="DHO96" s="79"/>
      <c r="DHP96" s="79"/>
      <c r="DHQ96" s="96"/>
      <c r="DHR96" s="80"/>
      <c r="DHS96" s="80"/>
      <c r="DHT96" s="80"/>
      <c r="DHU96" s="102"/>
      <c r="DHV96" s="62"/>
      <c r="DHW96" s="110"/>
      <c r="DHX96" s="97"/>
      <c r="DHY96" s="97"/>
      <c r="DHZ96" s="97"/>
      <c r="DIA96" s="104"/>
      <c r="DIB96" s="97"/>
      <c r="DIC96" s="97"/>
      <c r="DID96" s="97"/>
      <c r="DIE96" s="145"/>
      <c r="DIF96" s="61"/>
      <c r="DIG96" s="108"/>
      <c r="DIH96" s="63"/>
      <c r="DII96" s="103"/>
      <c r="DIJ96" s="104"/>
      <c r="DIK96" s="105"/>
      <c r="DIL96" s="97"/>
      <c r="DIM96" s="79"/>
      <c r="DIN96" s="79"/>
      <c r="DIO96" s="96"/>
      <c r="DIP96" s="80"/>
      <c r="DIQ96" s="80"/>
      <c r="DIR96" s="80"/>
      <c r="DIS96" s="102"/>
      <c r="DIT96" s="62"/>
      <c r="DIU96" s="110"/>
      <c r="DIV96" s="97"/>
      <c r="DIW96" s="97"/>
      <c r="DIX96" s="97"/>
      <c r="DIY96" s="104"/>
      <c r="DIZ96" s="97"/>
      <c r="DJA96" s="97"/>
      <c r="DJB96" s="97"/>
      <c r="DJC96" s="145"/>
      <c r="DJD96" s="61"/>
      <c r="DJE96" s="108"/>
      <c r="DJF96" s="63"/>
      <c r="DJG96" s="103"/>
      <c r="DJH96" s="104"/>
      <c r="DJI96" s="105"/>
      <c r="DJJ96" s="97"/>
      <c r="DJK96" s="79"/>
      <c r="DJL96" s="79"/>
      <c r="DJM96" s="96"/>
      <c r="DJN96" s="80"/>
      <c r="DJO96" s="80"/>
      <c r="DJP96" s="80"/>
      <c r="DJQ96" s="102"/>
      <c r="DJR96" s="62"/>
      <c r="DJS96" s="110"/>
      <c r="DJT96" s="97"/>
      <c r="DJU96" s="97"/>
      <c r="DJV96" s="97"/>
      <c r="DJW96" s="104"/>
      <c r="DJX96" s="97"/>
      <c r="DJY96" s="97"/>
      <c r="DJZ96" s="97"/>
      <c r="DKA96" s="145"/>
      <c r="DKB96" s="61"/>
      <c r="DKC96" s="108"/>
      <c r="DKD96" s="63"/>
      <c r="DKE96" s="103"/>
      <c r="DKF96" s="104"/>
      <c r="DKG96" s="105"/>
      <c r="DKH96" s="97"/>
      <c r="DKI96" s="79"/>
      <c r="DKJ96" s="79"/>
      <c r="DKK96" s="96"/>
      <c r="DKL96" s="80"/>
      <c r="DKM96" s="80"/>
      <c r="DKN96" s="80"/>
      <c r="DKO96" s="102"/>
      <c r="DKP96" s="62"/>
      <c r="DKQ96" s="110"/>
      <c r="DKR96" s="97"/>
      <c r="DKS96" s="97"/>
      <c r="DKT96" s="97"/>
      <c r="DKU96" s="104"/>
      <c r="DKV96" s="97"/>
      <c r="DKW96" s="97"/>
      <c r="DKX96" s="97"/>
      <c r="DKY96" s="145"/>
      <c r="DKZ96" s="61"/>
      <c r="DLA96" s="108"/>
      <c r="DLB96" s="63"/>
      <c r="DLC96" s="103"/>
      <c r="DLD96" s="104"/>
      <c r="DLE96" s="105"/>
      <c r="DLF96" s="97"/>
      <c r="DLG96" s="79"/>
      <c r="DLH96" s="79"/>
      <c r="DLI96" s="96"/>
      <c r="DLJ96" s="80"/>
      <c r="DLK96" s="80"/>
      <c r="DLL96" s="80"/>
      <c r="DLM96" s="102"/>
      <c r="DLN96" s="62"/>
      <c r="DLO96" s="110"/>
      <c r="DLP96" s="97"/>
      <c r="DLQ96" s="97"/>
      <c r="DLR96" s="97"/>
      <c r="DLS96" s="104"/>
      <c r="DLT96" s="97"/>
      <c r="DLU96" s="97"/>
      <c r="DLV96" s="97"/>
      <c r="DLW96" s="145"/>
      <c r="DLX96" s="61"/>
      <c r="DLY96" s="108"/>
      <c r="DLZ96" s="63"/>
      <c r="DMA96" s="103"/>
      <c r="DMB96" s="104"/>
      <c r="DMC96" s="105"/>
      <c r="DMD96" s="97"/>
      <c r="DME96" s="79"/>
      <c r="DMF96" s="79"/>
      <c r="DMG96" s="96"/>
      <c r="DMH96" s="80"/>
      <c r="DMI96" s="80"/>
      <c r="DMJ96" s="80"/>
      <c r="DMK96" s="102"/>
      <c r="DML96" s="62"/>
      <c r="DMM96" s="110"/>
      <c r="DMN96" s="97"/>
      <c r="DMO96" s="97"/>
      <c r="DMP96" s="97"/>
      <c r="DMQ96" s="104"/>
      <c r="DMR96" s="97"/>
      <c r="DMS96" s="97"/>
      <c r="DMT96" s="97"/>
      <c r="DMU96" s="145"/>
      <c r="DMV96" s="61"/>
      <c r="DMW96" s="108"/>
      <c r="DMX96" s="63"/>
      <c r="DMY96" s="103"/>
      <c r="DMZ96" s="104"/>
      <c r="DNA96" s="105"/>
      <c r="DNB96" s="97"/>
      <c r="DNC96" s="79"/>
      <c r="DND96" s="79"/>
      <c r="DNE96" s="96"/>
      <c r="DNF96" s="80"/>
      <c r="DNG96" s="80"/>
      <c r="DNH96" s="80"/>
      <c r="DNI96" s="102"/>
      <c r="DNJ96" s="62"/>
      <c r="DNK96" s="110"/>
      <c r="DNL96" s="97"/>
      <c r="DNM96" s="97"/>
      <c r="DNN96" s="97"/>
      <c r="DNO96" s="104"/>
      <c r="DNP96" s="97"/>
      <c r="DNQ96" s="97"/>
      <c r="DNR96" s="97"/>
      <c r="DNS96" s="145"/>
      <c r="DNT96" s="61"/>
      <c r="DNU96" s="108"/>
      <c r="DNV96" s="63"/>
      <c r="DNW96" s="103"/>
      <c r="DNX96" s="104"/>
      <c r="DNY96" s="105"/>
      <c r="DNZ96" s="97"/>
      <c r="DOA96" s="79"/>
      <c r="DOB96" s="79"/>
      <c r="DOC96" s="96"/>
      <c r="DOD96" s="80"/>
      <c r="DOE96" s="80"/>
      <c r="DOF96" s="80"/>
      <c r="DOG96" s="102"/>
      <c r="DOH96" s="62"/>
      <c r="DOI96" s="110"/>
      <c r="DOJ96" s="97"/>
      <c r="DOK96" s="97"/>
      <c r="DOL96" s="97"/>
      <c r="DOM96" s="104"/>
      <c r="DON96" s="97"/>
      <c r="DOO96" s="97"/>
      <c r="DOP96" s="97"/>
      <c r="DOQ96" s="145"/>
      <c r="DOR96" s="61"/>
      <c r="DOS96" s="108"/>
      <c r="DOT96" s="63"/>
      <c r="DOU96" s="103"/>
      <c r="DOV96" s="104"/>
      <c r="DOW96" s="105"/>
      <c r="DOX96" s="97"/>
      <c r="DOY96" s="79"/>
      <c r="DOZ96" s="79"/>
      <c r="DPA96" s="96"/>
      <c r="DPB96" s="80"/>
      <c r="DPC96" s="80"/>
      <c r="DPD96" s="80"/>
      <c r="DPE96" s="102"/>
      <c r="DPF96" s="62"/>
      <c r="DPG96" s="110"/>
      <c r="DPH96" s="97"/>
      <c r="DPI96" s="97"/>
      <c r="DPJ96" s="97"/>
      <c r="DPK96" s="104"/>
      <c r="DPL96" s="97"/>
      <c r="DPM96" s="97"/>
      <c r="DPN96" s="97"/>
      <c r="DPO96" s="145"/>
      <c r="DPP96" s="61"/>
      <c r="DPQ96" s="108"/>
      <c r="DPR96" s="63"/>
      <c r="DPS96" s="103"/>
      <c r="DPT96" s="104"/>
      <c r="DPU96" s="105"/>
      <c r="DPV96" s="97"/>
      <c r="DPW96" s="79"/>
      <c r="DPX96" s="79"/>
      <c r="DPY96" s="96"/>
      <c r="DPZ96" s="80"/>
      <c r="DQA96" s="80"/>
      <c r="DQB96" s="80"/>
      <c r="DQC96" s="102"/>
      <c r="DQD96" s="62"/>
      <c r="DQE96" s="110"/>
      <c r="DQF96" s="97"/>
      <c r="DQG96" s="97"/>
      <c r="DQH96" s="97"/>
      <c r="DQI96" s="104"/>
      <c r="DQJ96" s="97"/>
      <c r="DQK96" s="97"/>
      <c r="DQL96" s="97"/>
      <c r="DQM96" s="145"/>
      <c r="DQN96" s="61"/>
      <c r="DQO96" s="108"/>
      <c r="DQP96" s="63"/>
      <c r="DQQ96" s="103"/>
      <c r="DQR96" s="104"/>
      <c r="DQS96" s="105"/>
      <c r="DQT96" s="97"/>
      <c r="DQU96" s="79"/>
      <c r="DQV96" s="79"/>
      <c r="DQW96" s="96"/>
      <c r="DQX96" s="80"/>
      <c r="DQY96" s="80"/>
      <c r="DQZ96" s="80"/>
      <c r="DRA96" s="102"/>
      <c r="DRB96" s="62"/>
      <c r="DRC96" s="110"/>
      <c r="DRD96" s="97"/>
      <c r="DRE96" s="97"/>
      <c r="DRF96" s="97"/>
      <c r="DRG96" s="104"/>
      <c r="DRH96" s="97"/>
      <c r="DRI96" s="97"/>
      <c r="DRJ96" s="97"/>
      <c r="DRK96" s="145"/>
      <c r="DRL96" s="61"/>
      <c r="DRM96" s="108"/>
      <c r="DRN96" s="63"/>
      <c r="DRO96" s="103"/>
      <c r="DRP96" s="104"/>
      <c r="DRQ96" s="105"/>
      <c r="DRR96" s="97"/>
      <c r="DRS96" s="79"/>
      <c r="DRT96" s="79"/>
      <c r="DRU96" s="96"/>
      <c r="DRV96" s="80"/>
      <c r="DRW96" s="80"/>
      <c r="DRX96" s="80"/>
      <c r="DRY96" s="102"/>
      <c r="DRZ96" s="62"/>
      <c r="DSA96" s="110"/>
      <c r="DSB96" s="97"/>
      <c r="DSC96" s="97"/>
      <c r="DSD96" s="97"/>
      <c r="DSE96" s="104"/>
      <c r="DSF96" s="97"/>
      <c r="DSG96" s="97"/>
      <c r="DSH96" s="97"/>
      <c r="DSI96" s="145"/>
      <c r="DSJ96" s="61"/>
      <c r="DSK96" s="108"/>
      <c r="DSL96" s="63"/>
      <c r="DSM96" s="103"/>
      <c r="DSN96" s="104"/>
      <c r="DSO96" s="105"/>
      <c r="DSP96" s="97"/>
      <c r="DSQ96" s="79"/>
      <c r="DSR96" s="79"/>
      <c r="DSS96" s="96"/>
      <c r="DST96" s="80"/>
      <c r="DSU96" s="80"/>
      <c r="DSV96" s="80"/>
      <c r="DSW96" s="102"/>
      <c r="DSX96" s="62"/>
      <c r="DSY96" s="110"/>
      <c r="DSZ96" s="97"/>
      <c r="DTA96" s="97"/>
      <c r="DTB96" s="97"/>
      <c r="DTC96" s="104"/>
      <c r="DTD96" s="97"/>
      <c r="DTE96" s="97"/>
      <c r="DTF96" s="97"/>
      <c r="DTG96" s="145"/>
      <c r="DTH96" s="61"/>
      <c r="DTI96" s="108"/>
      <c r="DTJ96" s="63"/>
      <c r="DTK96" s="103"/>
      <c r="DTL96" s="104"/>
      <c r="DTM96" s="105"/>
      <c r="DTN96" s="97"/>
      <c r="DTO96" s="79"/>
      <c r="DTP96" s="79"/>
      <c r="DTQ96" s="96"/>
      <c r="DTR96" s="80"/>
      <c r="DTS96" s="80"/>
      <c r="DTT96" s="80"/>
      <c r="DTU96" s="102"/>
      <c r="DTV96" s="62"/>
      <c r="DTW96" s="110"/>
      <c r="DTX96" s="97"/>
      <c r="DTY96" s="97"/>
      <c r="DTZ96" s="97"/>
      <c r="DUA96" s="104"/>
      <c r="DUB96" s="97"/>
      <c r="DUC96" s="97"/>
      <c r="DUD96" s="97"/>
      <c r="DUE96" s="145"/>
      <c r="DUF96" s="61"/>
      <c r="DUG96" s="108"/>
      <c r="DUH96" s="63"/>
      <c r="DUI96" s="103"/>
      <c r="DUJ96" s="104"/>
      <c r="DUK96" s="105"/>
      <c r="DUL96" s="97"/>
      <c r="DUM96" s="79"/>
      <c r="DUN96" s="79"/>
      <c r="DUO96" s="96"/>
      <c r="DUP96" s="80"/>
      <c r="DUQ96" s="80"/>
      <c r="DUR96" s="80"/>
      <c r="DUS96" s="102"/>
      <c r="DUT96" s="62"/>
      <c r="DUU96" s="110"/>
      <c r="DUV96" s="97"/>
      <c r="DUW96" s="97"/>
      <c r="DUX96" s="97"/>
      <c r="DUY96" s="104"/>
      <c r="DUZ96" s="97"/>
      <c r="DVA96" s="97"/>
      <c r="DVB96" s="97"/>
      <c r="DVC96" s="145"/>
      <c r="DVD96" s="61"/>
      <c r="DVE96" s="108"/>
      <c r="DVF96" s="63"/>
      <c r="DVG96" s="103"/>
      <c r="DVH96" s="104"/>
      <c r="DVI96" s="105"/>
      <c r="DVJ96" s="97"/>
      <c r="DVK96" s="79"/>
      <c r="DVL96" s="79"/>
      <c r="DVM96" s="96"/>
      <c r="DVN96" s="80"/>
      <c r="DVO96" s="80"/>
      <c r="DVP96" s="80"/>
      <c r="DVQ96" s="102"/>
      <c r="DVR96" s="62"/>
      <c r="DVS96" s="110"/>
      <c r="DVT96" s="97"/>
      <c r="DVU96" s="97"/>
      <c r="DVV96" s="97"/>
      <c r="DVW96" s="104"/>
      <c r="DVX96" s="97"/>
      <c r="DVY96" s="97"/>
      <c r="DVZ96" s="97"/>
      <c r="DWA96" s="145"/>
      <c r="DWB96" s="61"/>
      <c r="DWC96" s="108"/>
      <c r="DWD96" s="63"/>
      <c r="DWE96" s="103"/>
      <c r="DWF96" s="104"/>
      <c r="DWG96" s="105"/>
      <c r="DWH96" s="97"/>
      <c r="DWI96" s="79"/>
      <c r="DWJ96" s="79"/>
      <c r="DWK96" s="96"/>
      <c r="DWL96" s="80"/>
      <c r="DWM96" s="80"/>
      <c r="DWN96" s="80"/>
      <c r="DWO96" s="102"/>
      <c r="DWP96" s="62"/>
      <c r="DWQ96" s="110"/>
      <c r="DWR96" s="97"/>
      <c r="DWS96" s="97"/>
      <c r="DWT96" s="97"/>
      <c r="DWU96" s="104"/>
      <c r="DWV96" s="97"/>
      <c r="DWW96" s="97"/>
      <c r="DWX96" s="97"/>
      <c r="DWY96" s="145"/>
      <c r="DWZ96" s="61"/>
      <c r="DXA96" s="108"/>
      <c r="DXB96" s="63"/>
      <c r="DXC96" s="103"/>
      <c r="DXD96" s="104"/>
      <c r="DXE96" s="105"/>
      <c r="DXF96" s="97"/>
      <c r="DXG96" s="79"/>
      <c r="DXH96" s="79"/>
      <c r="DXI96" s="96"/>
      <c r="DXJ96" s="80"/>
      <c r="DXK96" s="80"/>
      <c r="DXL96" s="80"/>
      <c r="DXM96" s="102"/>
      <c r="DXN96" s="62"/>
      <c r="DXO96" s="110"/>
      <c r="DXP96" s="97"/>
      <c r="DXQ96" s="97"/>
      <c r="DXR96" s="97"/>
      <c r="DXS96" s="104"/>
      <c r="DXT96" s="97"/>
      <c r="DXU96" s="97"/>
      <c r="DXV96" s="97"/>
      <c r="DXW96" s="145"/>
      <c r="DXX96" s="61"/>
      <c r="DXY96" s="108"/>
      <c r="DXZ96" s="63"/>
      <c r="DYA96" s="103"/>
      <c r="DYB96" s="104"/>
      <c r="DYC96" s="105"/>
      <c r="DYD96" s="97"/>
      <c r="DYE96" s="79"/>
      <c r="DYF96" s="79"/>
      <c r="DYG96" s="96"/>
      <c r="DYH96" s="80"/>
      <c r="DYI96" s="80"/>
      <c r="DYJ96" s="80"/>
      <c r="DYK96" s="102"/>
      <c r="DYL96" s="62"/>
      <c r="DYM96" s="110"/>
      <c r="DYN96" s="97"/>
      <c r="DYO96" s="97"/>
      <c r="DYP96" s="97"/>
      <c r="DYQ96" s="104"/>
      <c r="DYR96" s="97"/>
      <c r="DYS96" s="97"/>
      <c r="DYT96" s="97"/>
      <c r="DYU96" s="145"/>
      <c r="DYV96" s="61"/>
      <c r="DYW96" s="108"/>
      <c r="DYX96" s="63"/>
      <c r="DYY96" s="103"/>
      <c r="DYZ96" s="104"/>
      <c r="DZA96" s="105"/>
      <c r="DZB96" s="97"/>
      <c r="DZC96" s="79"/>
      <c r="DZD96" s="79"/>
      <c r="DZE96" s="96"/>
      <c r="DZF96" s="80"/>
      <c r="DZG96" s="80"/>
      <c r="DZH96" s="80"/>
      <c r="DZI96" s="102"/>
      <c r="DZJ96" s="62"/>
      <c r="DZK96" s="110"/>
      <c r="DZL96" s="97"/>
      <c r="DZM96" s="97"/>
      <c r="DZN96" s="97"/>
      <c r="DZO96" s="104"/>
      <c r="DZP96" s="97"/>
      <c r="DZQ96" s="97"/>
      <c r="DZR96" s="97"/>
      <c r="DZS96" s="145"/>
      <c r="DZT96" s="61"/>
      <c r="DZU96" s="108"/>
      <c r="DZV96" s="63"/>
      <c r="DZW96" s="103"/>
      <c r="DZX96" s="104"/>
      <c r="DZY96" s="105"/>
      <c r="DZZ96" s="97"/>
      <c r="EAA96" s="79"/>
      <c r="EAB96" s="79"/>
      <c r="EAC96" s="96"/>
      <c r="EAD96" s="80"/>
      <c r="EAE96" s="80"/>
      <c r="EAF96" s="80"/>
      <c r="EAG96" s="102"/>
      <c r="EAH96" s="62"/>
      <c r="EAI96" s="110"/>
      <c r="EAJ96" s="97"/>
      <c r="EAK96" s="97"/>
      <c r="EAL96" s="97"/>
      <c r="EAM96" s="104"/>
      <c r="EAN96" s="97"/>
      <c r="EAO96" s="97"/>
      <c r="EAP96" s="97"/>
      <c r="EAQ96" s="145"/>
      <c r="EAR96" s="61"/>
      <c r="EAS96" s="108"/>
      <c r="EAT96" s="63"/>
      <c r="EAU96" s="103"/>
      <c r="EAV96" s="104"/>
      <c r="EAW96" s="105"/>
      <c r="EAX96" s="97"/>
      <c r="EAY96" s="79"/>
      <c r="EAZ96" s="79"/>
      <c r="EBA96" s="96"/>
      <c r="EBB96" s="80"/>
      <c r="EBC96" s="80"/>
      <c r="EBD96" s="80"/>
      <c r="EBE96" s="102"/>
      <c r="EBF96" s="62"/>
      <c r="EBG96" s="110"/>
      <c r="EBH96" s="97"/>
      <c r="EBI96" s="97"/>
      <c r="EBJ96" s="97"/>
      <c r="EBK96" s="104"/>
      <c r="EBL96" s="97"/>
      <c r="EBM96" s="97"/>
      <c r="EBN96" s="97"/>
      <c r="EBO96" s="145"/>
      <c r="EBP96" s="61"/>
      <c r="EBQ96" s="108"/>
      <c r="EBR96" s="63"/>
      <c r="EBS96" s="103"/>
      <c r="EBT96" s="104"/>
      <c r="EBU96" s="105"/>
      <c r="EBV96" s="97"/>
      <c r="EBW96" s="79"/>
      <c r="EBX96" s="79"/>
      <c r="EBY96" s="96"/>
      <c r="EBZ96" s="80"/>
      <c r="ECA96" s="80"/>
      <c r="ECB96" s="80"/>
      <c r="ECC96" s="102"/>
      <c r="ECD96" s="62"/>
      <c r="ECE96" s="110"/>
      <c r="ECF96" s="97"/>
      <c r="ECG96" s="97"/>
      <c r="ECH96" s="97"/>
      <c r="ECI96" s="104"/>
      <c r="ECJ96" s="97"/>
      <c r="ECK96" s="97"/>
      <c r="ECL96" s="97"/>
      <c r="ECM96" s="145"/>
      <c r="ECN96" s="61"/>
      <c r="ECO96" s="108"/>
      <c r="ECP96" s="63"/>
      <c r="ECQ96" s="103"/>
      <c r="ECR96" s="104"/>
      <c r="ECS96" s="105"/>
      <c r="ECT96" s="97"/>
      <c r="ECU96" s="79"/>
      <c r="ECV96" s="79"/>
      <c r="ECW96" s="96"/>
      <c r="ECX96" s="80"/>
      <c r="ECY96" s="80"/>
      <c r="ECZ96" s="80"/>
      <c r="EDA96" s="102"/>
      <c r="EDB96" s="62"/>
      <c r="EDC96" s="110"/>
      <c r="EDD96" s="97"/>
      <c r="EDE96" s="97"/>
      <c r="EDF96" s="97"/>
      <c r="EDG96" s="104"/>
      <c r="EDH96" s="97"/>
      <c r="EDI96" s="97"/>
      <c r="EDJ96" s="97"/>
      <c r="EDK96" s="145"/>
      <c r="EDL96" s="61"/>
      <c r="EDM96" s="108"/>
      <c r="EDN96" s="63"/>
      <c r="EDO96" s="103"/>
      <c r="EDP96" s="104"/>
      <c r="EDQ96" s="105"/>
      <c r="EDR96" s="97"/>
      <c r="EDS96" s="79"/>
      <c r="EDT96" s="79"/>
      <c r="EDU96" s="96"/>
      <c r="EDV96" s="80"/>
      <c r="EDW96" s="80"/>
      <c r="EDX96" s="80"/>
      <c r="EDY96" s="102"/>
      <c r="EDZ96" s="62"/>
      <c r="EEA96" s="110"/>
      <c r="EEB96" s="97"/>
      <c r="EEC96" s="97"/>
      <c r="EED96" s="97"/>
      <c r="EEE96" s="104"/>
      <c r="EEF96" s="97"/>
      <c r="EEG96" s="97"/>
      <c r="EEH96" s="97"/>
      <c r="EEI96" s="145"/>
      <c r="EEJ96" s="61"/>
      <c r="EEK96" s="108"/>
      <c r="EEL96" s="63"/>
      <c r="EEM96" s="103"/>
      <c r="EEN96" s="104"/>
      <c r="EEO96" s="105"/>
      <c r="EEP96" s="97"/>
      <c r="EEQ96" s="79"/>
      <c r="EER96" s="79"/>
      <c r="EES96" s="96"/>
      <c r="EET96" s="80"/>
      <c r="EEU96" s="80"/>
      <c r="EEV96" s="80"/>
      <c r="EEW96" s="102"/>
      <c r="EEX96" s="62"/>
      <c r="EEY96" s="110"/>
      <c r="EEZ96" s="97"/>
      <c r="EFA96" s="97"/>
      <c r="EFB96" s="97"/>
      <c r="EFC96" s="104"/>
      <c r="EFD96" s="97"/>
      <c r="EFE96" s="97"/>
      <c r="EFF96" s="97"/>
      <c r="EFG96" s="145"/>
      <c r="EFH96" s="61"/>
      <c r="EFI96" s="108"/>
      <c r="EFJ96" s="63"/>
      <c r="EFK96" s="103"/>
      <c r="EFL96" s="104"/>
      <c r="EFM96" s="105"/>
      <c r="EFN96" s="97"/>
      <c r="EFO96" s="79"/>
      <c r="EFP96" s="79"/>
      <c r="EFQ96" s="96"/>
      <c r="EFR96" s="80"/>
      <c r="EFS96" s="80"/>
      <c r="EFT96" s="80"/>
      <c r="EFU96" s="102"/>
      <c r="EFV96" s="62"/>
      <c r="EFW96" s="110"/>
      <c r="EFX96" s="97"/>
      <c r="EFY96" s="97"/>
      <c r="EFZ96" s="97"/>
      <c r="EGA96" s="104"/>
      <c r="EGB96" s="97"/>
      <c r="EGC96" s="97"/>
      <c r="EGD96" s="97"/>
      <c r="EGE96" s="145"/>
      <c r="EGF96" s="61"/>
      <c r="EGG96" s="108"/>
      <c r="EGH96" s="63"/>
      <c r="EGI96" s="103"/>
      <c r="EGJ96" s="104"/>
      <c r="EGK96" s="105"/>
      <c r="EGL96" s="97"/>
      <c r="EGM96" s="79"/>
      <c r="EGN96" s="79"/>
      <c r="EGO96" s="96"/>
      <c r="EGP96" s="80"/>
      <c r="EGQ96" s="80"/>
      <c r="EGR96" s="80"/>
      <c r="EGS96" s="102"/>
      <c r="EGT96" s="62"/>
      <c r="EGU96" s="110"/>
      <c r="EGV96" s="97"/>
      <c r="EGW96" s="97"/>
      <c r="EGX96" s="97"/>
      <c r="EGY96" s="104"/>
      <c r="EGZ96" s="97"/>
      <c r="EHA96" s="97"/>
      <c r="EHB96" s="97"/>
      <c r="EHC96" s="145"/>
      <c r="EHD96" s="61"/>
      <c r="EHE96" s="108"/>
      <c r="EHF96" s="63"/>
      <c r="EHG96" s="103"/>
      <c r="EHH96" s="104"/>
      <c r="EHI96" s="105"/>
      <c r="EHJ96" s="97"/>
      <c r="EHK96" s="79"/>
      <c r="EHL96" s="79"/>
      <c r="EHM96" s="96"/>
      <c r="EHN96" s="80"/>
      <c r="EHO96" s="80"/>
      <c r="EHP96" s="80"/>
      <c r="EHQ96" s="102"/>
      <c r="EHR96" s="62"/>
      <c r="EHS96" s="110"/>
      <c r="EHT96" s="97"/>
      <c r="EHU96" s="97"/>
      <c r="EHV96" s="97"/>
      <c r="EHW96" s="104"/>
      <c r="EHX96" s="97"/>
      <c r="EHY96" s="97"/>
      <c r="EHZ96" s="97"/>
      <c r="EIA96" s="145"/>
      <c r="EIB96" s="61"/>
      <c r="EIC96" s="108"/>
      <c r="EID96" s="63"/>
      <c r="EIE96" s="103"/>
      <c r="EIF96" s="104"/>
      <c r="EIG96" s="105"/>
      <c r="EIH96" s="97"/>
      <c r="EII96" s="79"/>
      <c r="EIJ96" s="79"/>
      <c r="EIK96" s="96"/>
      <c r="EIL96" s="80"/>
      <c r="EIM96" s="80"/>
      <c r="EIN96" s="80"/>
      <c r="EIO96" s="102"/>
      <c r="EIP96" s="62"/>
      <c r="EIQ96" s="110"/>
      <c r="EIR96" s="97"/>
      <c r="EIS96" s="97"/>
      <c r="EIT96" s="97"/>
      <c r="EIU96" s="104"/>
      <c r="EIV96" s="97"/>
      <c r="EIW96" s="97"/>
      <c r="EIX96" s="97"/>
      <c r="EIY96" s="145"/>
      <c r="EIZ96" s="61"/>
      <c r="EJA96" s="108"/>
      <c r="EJB96" s="63"/>
      <c r="EJC96" s="103"/>
      <c r="EJD96" s="104"/>
      <c r="EJE96" s="105"/>
      <c r="EJF96" s="97"/>
      <c r="EJG96" s="79"/>
      <c r="EJH96" s="79"/>
      <c r="EJI96" s="96"/>
      <c r="EJJ96" s="80"/>
      <c r="EJK96" s="80"/>
      <c r="EJL96" s="80"/>
      <c r="EJM96" s="102"/>
      <c r="EJN96" s="62"/>
      <c r="EJO96" s="110"/>
      <c r="EJP96" s="97"/>
      <c r="EJQ96" s="97"/>
      <c r="EJR96" s="97"/>
      <c r="EJS96" s="104"/>
      <c r="EJT96" s="97"/>
      <c r="EJU96" s="97"/>
      <c r="EJV96" s="97"/>
      <c r="EJW96" s="145"/>
      <c r="EJX96" s="61"/>
      <c r="EJY96" s="108"/>
      <c r="EJZ96" s="63"/>
      <c r="EKA96" s="103"/>
      <c r="EKB96" s="104"/>
      <c r="EKC96" s="105"/>
      <c r="EKD96" s="97"/>
      <c r="EKE96" s="79"/>
      <c r="EKF96" s="79"/>
      <c r="EKG96" s="96"/>
      <c r="EKH96" s="80"/>
      <c r="EKI96" s="80"/>
      <c r="EKJ96" s="80"/>
      <c r="EKK96" s="102"/>
      <c r="EKL96" s="62"/>
      <c r="EKM96" s="110"/>
      <c r="EKN96" s="97"/>
      <c r="EKO96" s="97"/>
      <c r="EKP96" s="97"/>
      <c r="EKQ96" s="104"/>
      <c r="EKR96" s="97"/>
      <c r="EKS96" s="97"/>
      <c r="EKT96" s="97"/>
      <c r="EKU96" s="145"/>
      <c r="EKV96" s="61"/>
      <c r="EKW96" s="108"/>
      <c r="EKX96" s="63"/>
      <c r="EKY96" s="103"/>
      <c r="EKZ96" s="104"/>
      <c r="ELA96" s="105"/>
      <c r="ELB96" s="97"/>
      <c r="ELC96" s="79"/>
      <c r="ELD96" s="79"/>
      <c r="ELE96" s="96"/>
      <c r="ELF96" s="80"/>
      <c r="ELG96" s="80"/>
      <c r="ELH96" s="80"/>
      <c r="ELI96" s="102"/>
      <c r="ELJ96" s="62"/>
      <c r="ELK96" s="110"/>
      <c r="ELL96" s="97"/>
      <c r="ELM96" s="97"/>
      <c r="ELN96" s="97"/>
      <c r="ELO96" s="104"/>
      <c r="ELP96" s="97"/>
      <c r="ELQ96" s="97"/>
      <c r="ELR96" s="97"/>
      <c r="ELS96" s="145"/>
      <c r="ELT96" s="61"/>
      <c r="ELU96" s="108"/>
      <c r="ELV96" s="63"/>
      <c r="ELW96" s="103"/>
      <c r="ELX96" s="104"/>
      <c r="ELY96" s="105"/>
      <c r="ELZ96" s="97"/>
      <c r="EMA96" s="79"/>
      <c r="EMB96" s="79"/>
      <c r="EMC96" s="96"/>
      <c r="EMD96" s="80"/>
      <c r="EME96" s="80"/>
      <c r="EMF96" s="80"/>
      <c r="EMG96" s="102"/>
      <c r="EMH96" s="62"/>
      <c r="EMI96" s="110"/>
      <c r="EMJ96" s="97"/>
      <c r="EMK96" s="97"/>
      <c r="EML96" s="97"/>
      <c r="EMM96" s="104"/>
      <c r="EMN96" s="97"/>
      <c r="EMO96" s="97"/>
      <c r="EMP96" s="97"/>
      <c r="EMQ96" s="145"/>
      <c r="EMR96" s="61"/>
      <c r="EMS96" s="108"/>
      <c r="EMT96" s="63"/>
      <c r="EMU96" s="103"/>
      <c r="EMV96" s="104"/>
      <c r="EMW96" s="105"/>
      <c r="EMX96" s="97"/>
      <c r="EMY96" s="79"/>
      <c r="EMZ96" s="79"/>
      <c r="ENA96" s="96"/>
      <c r="ENB96" s="80"/>
      <c r="ENC96" s="80"/>
      <c r="END96" s="80"/>
      <c r="ENE96" s="102"/>
      <c r="ENF96" s="62"/>
      <c r="ENG96" s="110"/>
      <c r="ENH96" s="97"/>
      <c r="ENI96" s="97"/>
      <c r="ENJ96" s="97"/>
      <c r="ENK96" s="104"/>
      <c r="ENL96" s="97"/>
      <c r="ENM96" s="97"/>
      <c r="ENN96" s="97"/>
      <c r="ENO96" s="145"/>
      <c r="ENP96" s="61"/>
      <c r="ENQ96" s="108"/>
      <c r="ENR96" s="63"/>
      <c r="ENS96" s="103"/>
      <c r="ENT96" s="104"/>
      <c r="ENU96" s="105"/>
      <c r="ENV96" s="97"/>
      <c r="ENW96" s="79"/>
      <c r="ENX96" s="79"/>
      <c r="ENY96" s="96"/>
      <c r="ENZ96" s="80"/>
      <c r="EOA96" s="80"/>
      <c r="EOB96" s="80"/>
      <c r="EOC96" s="102"/>
      <c r="EOD96" s="62"/>
      <c r="EOE96" s="110"/>
      <c r="EOF96" s="97"/>
      <c r="EOG96" s="97"/>
      <c r="EOH96" s="97"/>
      <c r="EOI96" s="104"/>
      <c r="EOJ96" s="97"/>
      <c r="EOK96" s="97"/>
      <c r="EOL96" s="97"/>
      <c r="EOM96" s="145"/>
      <c r="EON96" s="61"/>
      <c r="EOO96" s="108"/>
      <c r="EOP96" s="63"/>
      <c r="EOQ96" s="103"/>
      <c r="EOR96" s="104"/>
      <c r="EOS96" s="105"/>
      <c r="EOT96" s="97"/>
      <c r="EOU96" s="79"/>
      <c r="EOV96" s="79"/>
      <c r="EOW96" s="96"/>
      <c r="EOX96" s="80"/>
      <c r="EOY96" s="80"/>
      <c r="EOZ96" s="80"/>
      <c r="EPA96" s="102"/>
      <c r="EPB96" s="62"/>
      <c r="EPC96" s="110"/>
      <c r="EPD96" s="97"/>
      <c r="EPE96" s="97"/>
      <c r="EPF96" s="97"/>
      <c r="EPG96" s="104"/>
      <c r="EPH96" s="97"/>
      <c r="EPI96" s="97"/>
      <c r="EPJ96" s="97"/>
      <c r="EPK96" s="145"/>
      <c r="EPL96" s="61"/>
      <c r="EPM96" s="108"/>
      <c r="EPN96" s="63"/>
      <c r="EPO96" s="103"/>
      <c r="EPP96" s="104"/>
      <c r="EPQ96" s="105"/>
      <c r="EPR96" s="97"/>
      <c r="EPS96" s="79"/>
      <c r="EPT96" s="79"/>
      <c r="EPU96" s="96"/>
      <c r="EPV96" s="80"/>
      <c r="EPW96" s="80"/>
      <c r="EPX96" s="80"/>
      <c r="EPY96" s="102"/>
      <c r="EPZ96" s="62"/>
      <c r="EQA96" s="110"/>
      <c r="EQB96" s="97"/>
      <c r="EQC96" s="97"/>
      <c r="EQD96" s="97"/>
      <c r="EQE96" s="104"/>
      <c r="EQF96" s="97"/>
      <c r="EQG96" s="97"/>
      <c r="EQH96" s="97"/>
      <c r="EQI96" s="145"/>
      <c r="EQJ96" s="61"/>
      <c r="EQK96" s="108"/>
      <c r="EQL96" s="63"/>
      <c r="EQM96" s="103"/>
      <c r="EQN96" s="104"/>
      <c r="EQO96" s="105"/>
      <c r="EQP96" s="97"/>
      <c r="EQQ96" s="79"/>
      <c r="EQR96" s="79"/>
      <c r="EQS96" s="96"/>
      <c r="EQT96" s="80"/>
      <c r="EQU96" s="80"/>
      <c r="EQV96" s="80"/>
      <c r="EQW96" s="102"/>
      <c r="EQX96" s="62"/>
      <c r="EQY96" s="110"/>
      <c r="EQZ96" s="97"/>
      <c r="ERA96" s="97"/>
      <c r="ERB96" s="97"/>
      <c r="ERC96" s="104"/>
      <c r="ERD96" s="97"/>
      <c r="ERE96" s="97"/>
      <c r="ERF96" s="97"/>
      <c r="ERG96" s="145"/>
      <c r="ERH96" s="61"/>
      <c r="ERI96" s="108"/>
      <c r="ERJ96" s="63"/>
      <c r="ERK96" s="103"/>
      <c r="ERL96" s="104"/>
      <c r="ERM96" s="105"/>
      <c r="ERN96" s="97"/>
      <c r="ERO96" s="79"/>
      <c r="ERP96" s="79"/>
      <c r="ERQ96" s="96"/>
      <c r="ERR96" s="80"/>
      <c r="ERS96" s="80"/>
      <c r="ERT96" s="80"/>
      <c r="ERU96" s="102"/>
      <c r="ERV96" s="62"/>
      <c r="ERW96" s="110"/>
      <c r="ERX96" s="97"/>
      <c r="ERY96" s="97"/>
      <c r="ERZ96" s="97"/>
      <c r="ESA96" s="104"/>
      <c r="ESB96" s="97"/>
      <c r="ESC96" s="97"/>
      <c r="ESD96" s="97"/>
      <c r="ESE96" s="145"/>
      <c r="ESF96" s="61"/>
      <c r="ESG96" s="108"/>
      <c r="ESH96" s="63"/>
      <c r="ESI96" s="103"/>
      <c r="ESJ96" s="104"/>
      <c r="ESK96" s="105"/>
      <c r="ESL96" s="97"/>
      <c r="ESM96" s="79"/>
      <c r="ESN96" s="79"/>
      <c r="ESO96" s="96"/>
      <c r="ESP96" s="80"/>
      <c r="ESQ96" s="80"/>
      <c r="ESR96" s="80"/>
      <c r="ESS96" s="102"/>
      <c r="EST96" s="62"/>
      <c r="ESU96" s="110"/>
      <c r="ESV96" s="97"/>
      <c r="ESW96" s="97"/>
      <c r="ESX96" s="97"/>
      <c r="ESY96" s="104"/>
      <c r="ESZ96" s="97"/>
      <c r="ETA96" s="97"/>
      <c r="ETB96" s="97"/>
      <c r="ETC96" s="145"/>
      <c r="ETD96" s="61"/>
      <c r="ETE96" s="108"/>
      <c r="ETF96" s="63"/>
      <c r="ETG96" s="103"/>
      <c r="ETH96" s="104"/>
      <c r="ETI96" s="105"/>
      <c r="ETJ96" s="97"/>
      <c r="ETK96" s="79"/>
      <c r="ETL96" s="79"/>
      <c r="ETM96" s="96"/>
      <c r="ETN96" s="80"/>
      <c r="ETO96" s="80"/>
      <c r="ETP96" s="80"/>
      <c r="ETQ96" s="102"/>
      <c r="ETR96" s="62"/>
      <c r="ETS96" s="110"/>
      <c r="ETT96" s="97"/>
      <c r="ETU96" s="97"/>
      <c r="ETV96" s="97"/>
      <c r="ETW96" s="104"/>
      <c r="ETX96" s="97"/>
      <c r="ETY96" s="97"/>
      <c r="ETZ96" s="97"/>
      <c r="EUA96" s="145"/>
      <c r="EUB96" s="61"/>
      <c r="EUC96" s="108"/>
      <c r="EUD96" s="63"/>
      <c r="EUE96" s="103"/>
      <c r="EUF96" s="104"/>
      <c r="EUG96" s="105"/>
      <c r="EUH96" s="97"/>
      <c r="EUI96" s="79"/>
      <c r="EUJ96" s="79"/>
      <c r="EUK96" s="96"/>
      <c r="EUL96" s="80"/>
      <c r="EUM96" s="80"/>
      <c r="EUN96" s="80"/>
      <c r="EUO96" s="102"/>
      <c r="EUP96" s="62"/>
      <c r="EUQ96" s="110"/>
      <c r="EUR96" s="97"/>
      <c r="EUS96" s="97"/>
      <c r="EUT96" s="97"/>
      <c r="EUU96" s="104"/>
      <c r="EUV96" s="97"/>
      <c r="EUW96" s="97"/>
      <c r="EUX96" s="97"/>
      <c r="EUY96" s="145"/>
      <c r="EUZ96" s="61"/>
      <c r="EVA96" s="108"/>
      <c r="EVB96" s="63"/>
      <c r="EVC96" s="103"/>
      <c r="EVD96" s="104"/>
      <c r="EVE96" s="105"/>
      <c r="EVF96" s="97"/>
      <c r="EVG96" s="79"/>
      <c r="EVH96" s="79"/>
      <c r="EVI96" s="96"/>
      <c r="EVJ96" s="80"/>
      <c r="EVK96" s="80"/>
      <c r="EVL96" s="80"/>
      <c r="EVM96" s="102"/>
      <c r="EVN96" s="62"/>
      <c r="EVO96" s="110"/>
      <c r="EVP96" s="97"/>
      <c r="EVQ96" s="97"/>
      <c r="EVR96" s="97"/>
      <c r="EVS96" s="104"/>
      <c r="EVT96" s="97"/>
      <c r="EVU96" s="97"/>
      <c r="EVV96" s="97"/>
      <c r="EVW96" s="145"/>
      <c r="EVX96" s="61"/>
      <c r="EVY96" s="108"/>
      <c r="EVZ96" s="63"/>
      <c r="EWA96" s="103"/>
      <c r="EWB96" s="104"/>
      <c r="EWC96" s="105"/>
      <c r="EWD96" s="97"/>
      <c r="EWE96" s="79"/>
      <c r="EWF96" s="79"/>
      <c r="EWG96" s="96"/>
      <c r="EWH96" s="80"/>
      <c r="EWI96" s="80"/>
      <c r="EWJ96" s="80"/>
      <c r="EWK96" s="102"/>
      <c r="EWL96" s="62"/>
      <c r="EWM96" s="110"/>
      <c r="EWN96" s="97"/>
      <c r="EWO96" s="97"/>
      <c r="EWP96" s="97"/>
      <c r="EWQ96" s="104"/>
      <c r="EWR96" s="97"/>
      <c r="EWS96" s="97"/>
      <c r="EWT96" s="97"/>
      <c r="EWU96" s="145"/>
      <c r="EWV96" s="61"/>
      <c r="EWW96" s="108"/>
      <c r="EWX96" s="63"/>
      <c r="EWY96" s="103"/>
      <c r="EWZ96" s="104"/>
      <c r="EXA96" s="105"/>
      <c r="EXB96" s="97"/>
      <c r="EXC96" s="79"/>
      <c r="EXD96" s="79"/>
      <c r="EXE96" s="96"/>
      <c r="EXF96" s="80"/>
      <c r="EXG96" s="80"/>
      <c r="EXH96" s="80"/>
      <c r="EXI96" s="102"/>
      <c r="EXJ96" s="62"/>
      <c r="EXK96" s="110"/>
      <c r="EXL96" s="97"/>
      <c r="EXM96" s="97"/>
      <c r="EXN96" s="97"/>
      <c r="EXO96" s="104"/>
      <c r="EXP96" s="97"/>
      <c r="EXQ96" s="97"/>
      <c r="EXR96" s="97"/>
      <c r="EXS96" s="145"/>
      <c r="EXT96" s="61"/>
      <c r="EXU96" s="108"/>
      <c r="EXV96" s="63"/>
      <c r="EXW96" s="103"/>
      <c r="EXX96" s="104"/>
      <c r="EXY96" s="105"/>
      <c r="EXZ96" s="97"/>
      <c r="EYA96" s="79"/>
      <c r="EYB96" s="79"/>
      <c r="EYC96" s="96"/>
      <c r="EYD96" s="80"/>
      <c r="EYE96" s="80"/>
      <c r="EYF96" s="80"/>
      <c r="EYG96" s="102"/>
      <c r="EYH96" s="62"/>
      <c r="EYI96" s="110"/>
      <c r="EYJ96" s="97"/>
      <c r="EYK96" s="97"/>
      <c r="EYL96" s="97"/>
      <c r="EYM96" s="104"/>
      <c r="EYN96" s="97"/>
      <c r="EYO96" s="97"/>
      <c r="EYP96" s="97"/>
      <c r="EYQ96" s="145"/>
      <c r="EYR96" s="61"/>
      <c r="EYS96" s="108"/>
      <c r="EYT96" s="63"/>
      <c r="EYU96" s="103"/>
      <c r="EYV96" s="104"/>
      <c r="EYW96" s="105"/>
      <c r="EYX96" s="97"/>
      <c r="EYY96" s="79"/>
      <c r="EYZ96" s="79"/>
      <c r="EZA96" s="96"/>
      <c r="EZB96" s="80"/>
      <c r="EZC96" s="80"/>
      <c r="EZD96" s="80"/>
      <c r="EZE96" s="102"/>
      <c r="EZF96" s="62"/>
      <c r="EZG96" s="110"/>
      <c r="EZH96" s="97"/>
      <c r="EZI96" s="97"/>
      <c r="EZJ96" s="97"/>
      <c r="EZK96" s="104"/>
      <c r="EZL96" s="97"/>
      <c r="EZM96" s="97"/>
      <c r="EZN96" s="97"/>
      <c r="EZO96" s="145"/>
      <c r="EZP96" s="61"/>
      <c r="EZQ96" s="108"/>
      <c r="EZR96" s="63"/>
      <c r="EZS96" s="103"/>
      <c r="EZT96" s="104"/>
      <c r="EZU96" s="105"/>
      <c r="EZV96" s="97"/>
      <c r="EZW96" s="79"/>
      <c r="EZX96" s="79"/>
      <c r="EZY96" s="96"/>
      <c r="EZZ96" s="80"/>
      <c r="FAA96" s="80"/>
      <c r="FAB96" s="80"/>
      <c r="FAC96" s="102"/>
      <c r="FAD96" s="62"/>
      <c r="FAE96" s="110"/>
      <c r="FAF96" s="97"/>
      <c r="FAG96" s="97"/>
      <c r="FAH96" s="97"/>
      <c r="FAI96" s="104"/>
      <c r="FAJ96" s="97"/>
      <c r="FAK96" s="97"/>
      <c r="FAL96" s="97"/>
      <c r="FAM96" s="145"/>
      <c r="FAN96" s="61"/>
      <c r="FAO96" s="108"/>
      <c r="FAP96" s="63"/>
      <c r="FAQ96" s="103"/>
      <c r="FAR96" s="104"/>
      <c r="FAS96" s="105"/>
      <c r="FAT96" s="97"/>
      <c r="FAU96" s="79"/>
      <c r="FAV96" s="79"/>
      <c r="FAW96" s="96"/>
      <c r="FAX96" s="80"/>
      <c r="FAY96" s="80"/>
      <c r="FAZ96" s="80"/>
      <c r="FBA96" s="102"/>
      <c r="FBB96" s="62"/>
      <c r="FBC96" s="110"/>
      <c r="FBD96" s="97"/>
      <c r="FBE96" s="97"/>
      <c r="FBF96" s="97"/>
      <c r="FBG96" s="104"/>
      <c r="FBH96" s="97"/>
      <c r="FBI96" s="97"/>
      <c r="FBJ96" s="97"/>
      <c r="FBK96" s="145"/>
      <c r="FBL96" s="61"/>
      <c r="FBM96" s="108"/>
      <c r="FBN96" s="63"/>
      <c r="FBO96" s="103"/>
      <c r="FBP96" s="104"/>
      <c r="FBQ96" s="105"/>
      <c r="FBR96" s="97"/>
      <c r="FBS96" s="79"/>
      <c r="FBT96" s="79"/>
      <c r="FBU96" s="96"/>
      <c r="FBV96" s="80"/>
      <c r="FBW96" s="80"/>
      <c r="FBX96" s="80"/>
      <c r="FBY96" s="102"/>
      <c r="FBZ96" s="62"/>
      <c r="FCA96" s="110"/>
      <c r="FCB96" s="97"/>
      <c r="FCC96" s="97"/>
      <c r="FCD96" s="97"/>
      <c r="FCE96" s="104"/>
      <c r="FCF96" s="97"/>
      <c r="FCG96" s="97"/>
      <c r="FCH96" s="97"/>
      <c r="FCI96" s="145"/>
      <c r="FCJ96" s="61"/>
      <c r="FCK96" s="108"/>
      <c r="FCL96" s="63"/>
      <c r="FCM96" s="103"/>
      <c r="FCN96" s="104"/>
      <c r="FCO96" s="105"/>
      <c r="FCP96" s="97"/>
      <c r="FCQ96" s="79"/>
      <c r="FCR96" s="79"/>
      <c r="FCS96" s="96"/>
      <c r="FCT96" s="80"/>
      <c r="FCU96" s="80"/>
      <c r="FCV96" s="80"/>
      <c r="FCW96" s="102"/>
      <c r="FCX96" s="62"/>
      <c r="FCY96" s="110"/>
      <c r="FCZ96" s="97"/>
      <c r="FDA96" s="97"/>
      <c r="FDB96" s="97"/>
      <c r="FDC96" s="104"/>
      <c r="FDD96" s="97"/>
      <c r="FDE96" s="97"/>
      <c r="FDF96" s="97"/>
      <c r="FDG96" s="145"/>
      <c r="FDH96" s="61"/>
      <c r="FDI96" s="108"/>
      <c r="FDJ96" s="63"/>
      <c r="FDK96" s="103"/>
      <c r="FDL96" s="104"/>
      <c r="FDM96" s="105"/>
      <c r="FDN96" s="97"/>
      <c r="FDO96" s="79"/>
      <c r="FDP96" s="79"/>
      <c r="FDQ96" s="96"/>
      <c r="FDR96" s="80"/>
      <c r="FDS96" s="80"/>
      <c r="FDT96" s="80"/>
      <c r="FDU96" s="102"/>
      <c r="FDV96" s="62"/>
      <c r="FDW96" s="110"/>
      <c r="FDX96" s="97"/>
      <c r="FDY96" s="97"/>
      <c r="FDZ96" s="97"/>
      <c r="FEA96" s="104"/>
      <c r="FEB96" s="97"/>
      <c r="FEC96" s="97"/>
      <c r="FED96" s="97"/>
      <c r="FEE96" s="145"/>
      <c r="FEF96" s="61"/>
      <c r="FEG96" s="108"/>
      <c r="FEH96" s="63"/>
      <c r="FEI96" s="103"/>
      <c r="FEJ96" s="104"/>
      <c r="FEK96" s="105"/>
      <c r="FEL96" s="97"/>
      <c r="FEM96" s="79"/>
      <c r="FEN96" s="79"/>
      <c r="FEO96" s="96"/>
      <c r="FEP96" s="80"/>
      <c r="FEQ96" s="80"/>
      <c r="FER96" s="80"/>
      <c r="FES96" s="102"/>
      <c r="FET96" s="62"/>
      <c r="FEU96" s="110"/>
      <c r="FEV96" s="97"/>
      <c r="FEW96" s="97"/>
      <c r="FEX96" s="97"/>
      <c r="FEY96" s="104"/>
      <c r="FEZ96" s="97"/>
      <c r="FFA96" s="97"/>
      <c r="FFB96" s="97"/>
      <c r="FFC96" s="145"/>
      <c r="FFD96" s="61"/>
      <c r="FFE96" s="108"/>
      <c r="FFF96" s="63"/>
      <c r="FFG96" s="103"/>
      <c r="FFH96" s="104"/>
      <c r="FFI96" s="105"/>
      <c r="FFJ96" s="97"/>
      <c r="FFK96" s="79"/>
      <c r="FFL96" s="79"/>
      <c r="FFM96" s="96"/>
      <c r="FFN96" s="80"/>
      <c r="FFO96" s="80"/>
      <c r="FFP96" s="80"/>
      <c r="FFQ96" s="102"/>
      <c r="FFR96" s="62"/>
      <c r="FFS96" s="110"/>
      <c r="FFT96" s="97"/>
      <c r="FFU96" s="97"/>
      <c r="FFV96" s="97"/>
      <c r="FFW96" s="104"/>
      <c r="FFX96" s="97"/>
      <c r="FFY96" s="97"/>
      <c r="FFZ96" s="97"/>
      <c r="FGA96" s="145"/>
      <c r="FGB96" s="61"/>
      <c r="FGC96" s="108"/>
      <c r="FGD96" s="63"/>
      <c r="FGE96" s="103"/>
      <c r="FGF96" s="104"/>
      <c r="FGG96" s="105"/>
      <c r="FGH96" s="97"/>
      <c r="FGI96" s="79"/>
      <c r="FGJ96" s="79"/>
      <c r="FGK96" s="96"/>
      <c r="FGL96" s="80"/>
      <c r="FGM96" s="80"/>
      <c r="FGN96" s="80"/>
      <c r="FGO96" s="102"/>
      <c r="FGP96" s="62"/>
      <c r="FGQ96" s="110"/>
      <c r="FGR96" s="97"/>
      <c r="FGS96" s="97"/>
      <c r="FGT96" s="97"/>
      <c r="FGU96" s="104"/>
      <c r="FGV96" s="97"/>
      <c r="FGW96" s="97"/>
      <c r="FGX96" s="97"/>
      <c r="FGY96" s="145"/>
      <c r="FGZ96" s="61"/>
      <c r="FHA96" s="108"/>
      <c r="FHB96" s="63"/>
      <c r="FHC96" s="103"/>
      <c r="FHD96" s="104"/>
      <c r="FHE96" s="105"/>
      <c r="FHF96" s="97"/>
      <c r="FHG96" s="79"/>
      <c r="FHH96" s="79"/>
      <c r="FHI96" s="96"/>
      <c r="FHJ96" s="80"/>
      <c r="FHK96" s="80"/>
      <c r="FHL96" s="80"/>
      <c r="FHM96" s="102"/>
      <c r="FHN96" s="62"/>
      <c r="FHO96" s="110"/>
      <c r="FHP96" s="97"/>
      <c r="FHQ96" s="97"/>
      <c r="FHR96" s="97"/>
      <c r="FHS96" s="104"/>
      <c r="FHT96" s="97"/>
      <c r="FHU96" s="97"/>
      <c r="FHV96" s="97"/>
      <c r="FHW96" s="145"/>
      <c r="FHX96" s="61"/>
      <c r="FHY96" s="108"/>
      <c r="FHZ96" s="63"/>
      <c r="FIA96" s="103"/>
      <c r="FIB96" s="104"/>
      <c r="FIC96" s="105"/>
      <c r="FID96" s="97"/>
      <c r="FIE96" s="79"/>
      <c r="FIF96" s="79"/>
      <c r="FIG96" s="96"/>
      <c r="FIH96" s="80"/>
      <c r="FII96" s="80"/>
      <c r="FIJ96" s="80"/>
      <c r="FIK96" s="102"/>
      <c r="FIL96" s="62"/>
      <c r="FIM96" s="110"/>
      <c r="FIN96" s="97"/>
      <c r="FIO96" s="97"/>
      <c r="FIP96" s="97"/>
      <c r="FIQ96" s="104"/>
      <c r="FIR96" s="97"/>
      <c r="FIS96" s="97"/>
      <c r="FIT96" s="97"/>
      <c r="FIU96" s="145"/>
      <c r="FIV96" s="61"/>
      <c r="FIW96" s="108"/>
      <c r="FIX96" s="63"/>
      <c r="FIY96" s="103"/>
      <c r="FIZ96" s="104"/>
      <c r="FJA96" s="105"/>
      <c r="FJB96" s="97"/>
      <c r="FJC96" s="79"/>
      <c r="FJD96" s="79"/>
      <c r="FJE96" s="96"/>
      <c r="FJF96" s="80"/>
      <c r="FJG96" s="80"/>
      <c r="FJH96" s="80"/>
      <c r="FJI96" s="102"/>
      <c r="FJJ96" s="62"/>
      <c r="FJK96" s="110"/>
      <c r="FJL96" s="97"/>
      <c r="FJM96" s="97"/>
      <c r="FJN96" s="97"/>
      <c r="FJO96" s="104"/>
      <c r="FJP96" s="97"/>
      <c r="FJQ96" s="97"/>
      <c r="FJR96" s="97"/>
      <c r="FJS96" s="145"/>
      <c r="FJT96" s="61"/>
      <c r="FJU96" s="108"/>
      <c r="FJV96" s="63"/>
      <c r="FJW96" s="103"/>
      <c r="FJX96" s="104"/>
      <c r="FJY96" s="105"/>
      <c r="FJZ96" s="97"/>
      <c r="FKA96" s="79"/>
      <c r="FKB96" s="79"/>
      <c r="FKC96" s="96"/>
      <c r="FKD96" s="80"/>
      <c r="FKE96" s="80"/>
      <c r="FKF96" s="80"/>
      <c r="FKG96" s="102"/>
      <c r="FKH96" s="62"/>
      <c r="FKI96" s="110"/>
      <c r="FKJ96" s="97"/>
      <c r="FKK96" s="97"/>
      <c r="FKL96" s="97"/>
      <c r="FKM96" s="104"/>
      <c r="FKN96" s="97"/>
      <c r="FKO96" s="97"/>
      <c r="FKP96" s="97"/>
      <c r="FKQ96" s="145"/>
      <c r="FKR96" s="61"/>
      <c r="FKS96" s="108"/>
      <c r="FKT96" s="63"/>
      <c r="FKU96" s="103"/>
      <c r="FKV96" s="104"/>
      <c r="FKW96" s="105"/>
      <c r="FKX96" s="97"/>
      <c r="FKY96" s="79"/>
      <c r="FKZ96" s="79"/>
      <c r="FLA96" s="96"/>
      <c r="FLB96" s="80"/>
      <c r="FLC96" s="80"/>
      <c r="FLD96" s="80"/>
      <c r="FLE96" s="102"/>
      <c r="FLF96" s="62"/>
      <c r="FLG96" s="110"/>
      <c r="FLH96" s="97"/>
      <c r="FLI96" s="97"/>
      <c r="FLJ96" s="97"/>
      <c r="FLK96" s="104"/>
      <c r="FLL96" s="97"/>
      <c r="FLM96" s="97"/>
      <c r="FLN96" s="97"/>
      <c r="FLO96" s="145"/>
      <c r="FLP96" s="61"/>
      <c r="FLQ96" s="108"/>
      <c r="FLR96" s="63"/>
      <c r="FLS96" s="103"/>
      <c r="FLT96" s="104"/>
      <c r="FLU96" s="105"/>
      <c r="FLV96" s="97"/>
      <c r="FLW96" s="79"/>
      <c r="FLX96" s="79"/>
      <c r="FLY96" s="96"/>
      <c r="FLZ96" s="80"/>
      <c r="FMA96" s="80"/>
      <c r="FMB96" s="80"/>
      <c r="FMC96" s="102"/>
      <c r="FMD96" s="62"/>
      <c r="FME96" s="110"/>
      <c r="FMF96" s="97"/>
      <c r="FMG96" s="97"/>
      <c r="FMH96" s="97"/>
      <c r="FMI96" s="104"/>
      <c r="FMJ96" s="97"/>
      <c r="FMK96" s="97"/>
      <c r="FML96" s="97"/>
      <c r="FMM96" s="145"/>
      <c r="FMN96" s="61"/>
      <c r="FMO96" s="108"/>
      <c r="FMP96" s="63"/>
      <c r="FMQ96" s="103"/>
      <c r="FMR96" s="104"/>
      <c r="FMS96" s="105"/>
      <c r="FMT96" s="97"/>
      <c r="FMU96" s="79"/>
      <c r="FMV96" s="79"/>
      <c r="FMW96" s="96"/>
      <c r="FMX96" s="80"/>
      <c r="FMY96" s="80"/>
      <c r="FMZ96" s="80"/>
      <c r="FNA96" s="102"/>
      <c r="FNB96" s="62"/>
      <c r="FNC96" s="110"/>
      <c r="FND96" s="97"/>
      <c r="FNE96" s="97"/>
      <c r="FNF96" s="97"/>
      <c r="FNG96" s="104"/>
      <c r="FNH96" s="97"/>
      <c r="FNI96" s="97"/>
      <c r="FNJ96" s="97"/>
      <c r="FNK96" s="145"/>
      <c r="FNL96" s="61"/>
      <c r="FNM96" s="108"/>
      <c r="FNN96" s="63"/>
      <c r="FNO96" s="103"/>
      <c r="FNP96" s="104"/>
      <c r="FNQ96" s="105"/>
      <c r="FNR96" s="97"/>
      <c r="FNS96" s="79"/>
      <c r="FNT96" s="79"/>
      <c r="FNU96" s="96"/>
      <c r="FNV96" s="80"/>
      <c r="FNW96" s="80"/>
      <c r="FNX96" s="80"/>
      <c r="FNY96" s="102"/>
      <c r="FNZ96" s="62"/>
      <c r="FOA96" s="110"/>
      <c r="FOB96" s="97"/>
      <c r="FOC96" s="97"/>
      <c r="FOD96" s="97"/>
      <c r="FOE96" s="104"/>
      <c r="FOF96" s="97"/>
      <c r="FOG96" s="97"/>
      <c r="FOH96" s="97"/>
      <c r="FOI96" s="145"/>
      <c r="FOJ96" s="61"/>
      <c r="FOK96" s="108"/>
      <c r="FOL96" s="63"/>
      <c r="FOM96" s="103"/>
      <c r="FON96" s="104"/>
      <c r="FOO96" s="105"/>
      <c r="FOP96" s="97"/>
      <c r="FOQ96" s="79"/>
      <c r="FOR96" s="79"/>
      <c r="FOS96" s="96"/>
      <c r="FOT96" s="80"/>
      <c r="FOU96" s="80"/>
      <c r="FOV96" s="80"/>
      <c r="FOW96" s="102"/>
      <c r="FOX96" s="62"/>
      <c r="FOY96" s="110"/>
      <c r="FOZ96" s="97"/>
      <c r="FPA96" s="97"/>
      <c r="FPB96" s="97"/>
      <c r="FPC96" s="104"/>
      <c r="FPD96" s="97"/>
      <c r="FPE96" s="97"/>
      <c r="FPF96" s="97"/>
      <c r="FPG96" s="145"/>
      <c r="FPH96" s="61"/>
      <c r="FPI96" s="108"/>
      <c r="FPJ96" s="63"/>
      <c r="FPK96" s="103"/>
      <c r="FPL96" s="104"/>
      <c r="FPM96" s="105"/>
      <c r="FPN96" s="97"/>
      <c r="FPO96" s="79"/>
      <c r="FPP96" s="79"/>
      <c r="FPQ96" s="96"/>
      <c r="FPR96" s="80"/>
      <c r="FPS96" s="80"/>
      <c r="FPT96" s="80"/>
      <c r="FPU96" s="102"/>
      <c r="FPV96" s="62"/>
      <c r="FPW96" s="110"/>
      <c r="FPX96" s="97"/>
      <c r="FPY96" s="97"/>
      <c r="FPZ96" s="97"/>
      <c r="FQA96" s="104"/>
      <c r="FQB96" s="97"/>
      <c r="FQC96" s="97"/>
      <c r="FQD96" s="97"/>
      <c r="FQE96" s="145"/>
      <c r="FQF96" s="61"/>
      <c r="FQG96" s="108"/>
      <c r="FQH96" s="63"/>
      <c r="FQI96" s="103"/>
      <c r="FQJ96" s="104"/>
      <c r="FQK96" s="105"/>
      <c r="FQL96" s="97"/>
      <c r="FQM96" s="79"/>
      <c r="FQN96" s="79"/>
      <c r="FQO96" s="96"/>
      <c r="FQP96" s="80"/>
      <c r="FQQ96" s="80"/>
      <c r="FQR96" s="80"/>
      <c r="FQS96" s="102"/>
      <c r="FQT96" s="62"/>
      <c r="FQU96" s="110"/>
      <c r="FQV96" s="97"/>
      <c r="FQW96" s="97"/>
      <c r="FQX96" s="97"/>
      <c r="FQY96" s="104"/>
      <c r="FQZ96" s="97"/>
      <c r="FRA96" s="97"/>
      <c r="FRB96" s="97"/>
      <c r="FRC96" s="145"/>
      <c r="FRD96" s="61"/>
      <c r="FRE96" s="108"/>
      <c r="FRF96" s="63"/>
      <c r="FRG96" s="103"/>
      <c r="FRH96" s="104"/>
      <c r="FRI96" s="105"/>
      <c r="FRJ96" s="97"/>
      <c r="FRK96" s="79"/>
      <c r="FRL96" s="79"/>
      <c r="FRM96" s="96"/>
      <c r="FRN96" s="80"/>
      <c r="FRO96" s="80"/>
      <c r="FRP96" s="80"/>
      <c r="FRQ96" s="102"/>
      <c r="FRR96" s="62"/>
      <c r="FRS96" s="110"/>
      <c r="FRT96" s="97"/>
      <c r="FRU96" s="97"/>
      <c r="FRV96" s="97"/>
      <c r="FRW96" s="104"/>
      <c r="FRX96" s="97"/>
      <c r="FRY96" s="97"/>
      <c r="FRZ96" s="97"/>
      <c r="FSA96" s="145"/>
      <c r="FSB96" s="61"/>
      <c r="FSC96" s="108"/>
      <c r="FSD96" s="63"/>
      <c r="FSE96" s="103"/>
      <c r="FSF96" s="104"/>
      <c r="FSG96" s="105"/>
      <c r="FSH96" s="97"/>
      <c r="FSI96" s="79"/>
      <c r="FSJ96" s="79"/>
      <c r="FSK96" s="96"/>
      <c r="FSL96" s="80"/>
      <c r="FSM96" s="80"/>
      <c r="FSN96" s="80"/>
      <c r="FSO96" s="102"/>
      <c r="FSP96" s="62"/>
      <c r="FSQ96" s="110"/>
      <c r="FSR96" s="97"/>
      <c r="FSS96" s="97"/>
      <c r="FST96" s="97"/>
      <c r="FSU96" s="104"/>
      <c r="FSV96" s="97"/>
      <c r="FSW96" s="97"/>
      <c r="FSX96" s="97"/>
      <c r="FSY96" s="145"/>
      <c r="FSZ96" s="61"/>
      <c r="FTA96" s="108"/>
      <c r="FTB96" s="63"/>
      <c r="FTC96" s="103"/>
      <c r="FTD96" s="104"/>
      <c r="FTE96" s="105"/>
      <c r="FTF96" s="97"/>
      <c r="FTG96" s="79"/>
      <c r="FTH96" s="79"/>
      <c r="FTI96" s="96"/>
      <c r="FTJ96" s="80"/>
      <c r="FTK96" s="80"/>
      <c r="FTL96" s="80"/>
      <c r="FTM96" s="102"/>
      <c r="FTN96" s="62"/>
      <c r="FTO96" s="110"/>
      <c r="FTP96" s="97"/>
      <c r="FTQ96" s="97"/>
      <c r="FTR96" s="97"/>
      <c r="FTS96" s="104"/>
      <c r="FTT96" s="97"/>
      <c r="FTU96" s="97"/>
      <c r="FTV96" s="97"/>
      <c r="FTW96" s="145"/>
      <c r="FTX96" s="61"/>
      <c r="FTY96" s="108"/>
      <c r="FTZ96" s="63"/>
      <c r="FUA96" s="103"/>
      <c r="FUB96" s="104"/>
      <c r="FUC96" s="105"/>
      <c r="FUD96" s="97"/>
      <c r="FUE96" s="79"/>
      <c r="FUF96" s="79"/>
      <c r="FUG96" s="96"/>
      <c r="FUH96" s="80"/>
      <c r="FUI96" s="80"/>
      <c r="FUJ96" s="80"/>
      <c r="FUK96" s="102"/>
      <c r="FUL96" s="62"/>
      <c r="FUM96" s="110"/>
      <c r="FUN96" s="97"/>
      <c r="FUO96" s="97"/>
      <c r="FUP96" s="97"/>
      <c r="FUQ96" s="104"/>
      <c r="FUR96" s="97"/>
      <c r="FUS96" s="97"/>
      <c r="FUT96" s="97"/>
      <c r="FUU96" s="145"/>
      <c r="FUV96" s="61"/>
      <c r="FUW96" s="108"/>
      <c r="FUX96" s="63"/>
      <c r="FUY96" s="103"/>
      <c r="FUZ96" s="104"/>
      <c r="FVA96" s="105"/>
      <c r="FVB96" s="97"/>
      <c r="FVC96" s="79"/>
      <c r="FVD96" s="79"/>
      <c r="FVE96" s="96"/>
      <c r="FVF96" s="80"/>
      <c r="FVG96" s="80"/>
      <c r="FVH96" s="80"/>
      <c r="FVI96" s="102"/>
      <c r="FVJ96" s="62"/>
      <c r="FVK96" s="110"/>
      <c r="FVL96" s="97"/>
      <c r="FVM96" s="97"/>
      <c r="FVN96" s="97"/>
      <c r="FVO96" s="104"/>
      <c r="FVP96" s="97"/>
      <c r="FVQ96" s="97"/>
      <c r="FVR96" s="97"/>
      <c r="FVS96" s="145"/>
      <c r="FVT96" s="61"/>
      <c r="FVU96" s="108"/>
      <c r="FVV96" s="63"/>
      <c r="FVW96" s="103"/>
      <c r="FVX96" s="104"/>
      <c r="FVY96" s="105"/>
      <c r="FVZ96" s="97"/>
      <c r="FWA96" s="79"/>
      <c r="FWB96" s="79"/>
      <c r="FWC96" s="96"/>
      <c r="FWD96" s="80"/>
      <c r="FWE96" s="80"/>
      <c r="FWF96" s="80"/>
      <c r="FWG96" s="102"/>
      <c r="FWH96" s="62"/>
      <c r="FWI96" s="110"/>
      <c r="FWJ96" s="97"/>
      <c r="FWK96" s="97"/>
      <c r="FWL96" s="97"/>
      <c r="FWM96" s="104"/>
      <c r="FWN96" s="97"/>
      <c r="FWO96" s="97"/>
      <c r="FWP96" s="97"/>
      <c r="FWQ96" s="145"/>
      <c r="FWR96" s="61"/>
      <c r="FWS96" s="108"/>
      <c r="FWT96" s="63"/>
      <c r="FWU96" s="103"/>
      <c r="FWV96" s="104"/>
      <c r="FWW96" s="105"/>
      <c r="FWX96" s="97"/>
      <c r="FWY96" s="79"/>
      <c r="FWZ96" s="79"/>
      <c r="FXA96" s="96"/>
      <c r="FXB96" s="80"/>
      <c r="FXC96" s="80"/>
      <c r="FXD96" s="80"/>
      <c r="FXE96" s="102"/>
      <c r="FXF96" s="62"/>
      <c r="FXG96" s="110"/>
      <c r="FXH96" s="97"/>
      <c r="FXI96" s="97"/>
      <c r="FXJ96" s="97"/>
      <c r="FXK96" s="104"/>
      <c r="FXL96" s="97"/>
      <c r="FXM96" s="97"/>
      <c r="FXN96" s="97"/>
      <c r="FXO96" s="145"/>
      <c r="FXP96" s="61"/>
      <c r="FXQ96" s="108"/>
      <c r="FXR96" s="63"/>
      <c r="FXS96" s="103"/>
      <c r="FXT96" s="104"/>
      <c r="FXU96" s="105"/>
      <c r="FXV96" s="97"/>
      <c r="FXW96" s="79"/>
      <c r="FXX96" s="79"/>
      <c r="FXY96" s="96"/>
      <c r="FXZ96" s="80"/>
      <c r="FYA96" s="80"/>
      <c r="FYB96" s="80"/>
      <c r="FYC96" s="102"/>
      <c r="FYD96" s="62"/>
      <c r="FYE96" s="110"/>
      <c r="FYF96" s="97"/>
      <c r="FYG96" s="97"/>
      <c r="FYH96" s="97"/>
      <c r="FYI96" s="104"/>
      <c r="FYJ96" s="97"/>
      <c r="FYK96" s="97"/>
      <c r="FYL96" s="97"/>
      <c r="FYM96" s="145"/>
      <c r="FYN96" s="61"/>
      <c r="FYO96" s="108"/>
      <c r="FYP96" s="63"/>
      <c r="FYQ96" s="103"/>
      <c r="FYR96" s="104"/>
      <c r="FYS96" s="105"/>
      <c r="FYT96" s="97"/>
      <c r="FYU96" s="79"/>
      <c r="FYV96" s="79"/>
      <c r="FYW96" s="96"/>
      <c r="FYX96" s="80"/>
      <c r="FYY96" s="80"/>
      <c r="FYZ96" s="80"/>
      <c r="FZA96" s="102"/>
      <c r="FZB96" s="62"/>
      <c r="FZC96" s="110"/>
      <c r="FZD96" s="97"/>
      <c r="FZE96" s="97"/>
      <c r="FZF96" s="97"/>
      <c r="FZG96" s="104"/>
      <c r="FZH96" s="97"/>
      <c r="FZI96" s="97"/>
      <c r="FZJ96" s="97"/>
      <c r="FZK96" s="145"/>
      <c r="FZL96" s="61"/>
      <c r="FZM96" s="108"/>
      <c r="FZN96" s="63"/>
      <c r="FZO96" s="103"/>
      <c r="FZP96" s="104"/>
      <c r="FZQ96" s="105"/>
      <c r="FZR96" s="97"/>
      <c r="FZS96" s="79"/>
      <c r="FZT96" s="79"/>
      <c r="FZU96" s="96"/>
      <c r="FZV96" s="80"/>
      <c r="FZW96" s="80"/>
      <c r="FZX96" s="80"/>
      <c r="FZY96" s="102"/>
      <c r="FZZ96" s="62"/>
      <c r="GAA96" s="110"/>
      <c r="GAB96" s="97"/>
      <c r="GAC96" s="97"/>
      <c r="GAD96" s="97"/>
      <c r="GAE96" s="104"/>
      <c r="GAF96" s="97"/>
      <c r="GAG96" s="97"/>
      <c r="GAH96" s="97"/>
      <c r="GAI96" s="145"/>
      <c r="GAJ96" s="61"/>
      <c r="GAK96" s="108"/>
      <c r="GAL96" s="63"/>
      <c r="GAM96" s="103"/>
      <c r="GAN96" s="104"/>
      <c r="GAO96" s="105"/>
      <c r="GAP96" s="97"/>
      <c r="GAQ96" s="79"/>
      <c r="GAR96" s="79"/>
      <c r="GAS96" s="96"/>
      <c r="GAT96" s="80"/>
      <c r="GAU96" s="80"/>
      <c r="GAV96" s="80"/>
      <c r="GAW96" s="102"/>
      <c r="GAX96" s="62"/>
      <c r="GAY96" s="110"/>
      <c r="GAZ96" s="97"/>
      <c r="GBA96" s="97"/>
      <c r="GBB96" s="97"/>
      <c r="GBC96" s="104"/>
      <c r="GBD96" s="97"/>
      <c r="GBE96" s="97"/>
      <c r="GBF96" s="97"/>
      <c r="GBG96" s="145"/>
      <c r="GBH96" s="61"/>
      <c r="GBI96" s="108"/>
      <c r="GBJ96" s="63"/>
      <c r="GBK96" s="103"/>
      <c r="GBL96" s="104"/>
      <c r="GBM96" s="105"/>
      <c r="GBN96" s="97"/>
      <c r="GBO96" s="79"/>
      <c r="GBP96" s="79"/>
      <c r="GBQ96" s="96"/>
      <c r="GBR96" s="80"/>
      <c r="GBS96" s="80"/>
      <c r="GBT96" s="80"/>
      <c r="GBU96" s="102"/>
      <c r="GBV96" s="62"/>
      <c r="GBW96" s="110"/>
      <c r="GBX96" s="97"/>
      <c r="GBY96" s="97"/>
      <c r="GBZ96" s="97"/>
      <c r="GCA96" s="104"/>
      <c r="GCB96" s="97"/>
      <c r="GCC96" s="97"/>
      <c r="GCD96" s="97"/>
      <c r="GCE96" s="145"/>
      <c r="GCF96" s="61"/>
      <c r="GCG96" s="108"/>
      <c r="GCH96" s="63"/>
      <c r="GCI96" s="103"/>
      <c r="GCJ96" s="104"/>
      <c r="GCK96" s="105"/>
      <c r="GCL96" s="97"/>
      <c r="GCM96" s="79"/>
      <c r="GCN96" s="79"/>
      <c r="GCO96" s="96"/>
      <c r="GCP96" s="80"/>
      <c r="GCQ96" s="80"/>
      <c r="GCR96" s="80"/>
      <c r="GCS96" s="102"/>
      <c r="GCT96" s="62"/>
      <c r="GCU96" s="110"/>
      <c r="GCV96" s="97"/>
      <c r="GCW96" s="97"/>
      <c r="GCX96" s="97"/>
      <c r="GCY96" s="104"/>
      <c r="GCZ96" s="97"/>
      <c r="GDA96" s="97"/>
      <c r="GDB96" s="97"/>
      <c r="GDC96" s="145"/>
      <c r="GDD96" s="61"/>
      <c r="GDE96" s="108"/>
      <c r="GDF96" s="63"/>
      <c r="GDG96" s="103"/>
      <c r="GDH96" s="104"/>
      <c r="GDI96" s="105"/>
      <c r="GDJ96" s="97"/>
      <c r="GDK96" s="79"/>
      <c r="GDL96" s="79"/>
      <c r="GDM96" s="96"/>
      <c r="GDN96" s="80"/>
      <c r="GDO96" s="80"/>
      <c r="GDP96" s="80"/>
      <c r="GDQ96" s="102"/>
      <c r="GDR96" s="62"/>
      <c r="GDS96" s="110"/>
      <c r="GDT96" s="97"/>
      <c r="GDU96" s="97"/>
      <c r="GDV96" s="97"/>
      <c r="GDW96" s="104"/>
      <c r="GDX96" s="97"/>
      <c r="GDY96" s="97"/>
      <c r="GDZ96" s="97"/>
      <c r="GEA96" s="145"/>
      <c r="GEB96" s="61"/>
      <c r="GEC96" s="108"/>
      <c r="GED96" s="63"/>
      <c r="GEE96" s="103"/>
      <c r="GEF96" s="104"/>
      <c r="GEG96" s="105"/>
      <c r="GEH96" s="97"/>
      <c r="GEI96" s="79"/>
      <c r="GEJ96" s="79"/>
      <c r="GEK96" s="96"/>
      <c r="GEL96" s="80"/>
      <c r="GEM96" s="80"/>
      <c r="GEN96" s="80"/>
      <c r="GEO96" s="102"/>
      <c r="GEP96" s="62"/>
      <c r="GEQ96" s="110"/>
      <c r="GER96" s="97"/>
      <c r="GES96" s="97"/>
      <c r="GET96" s="97"/>
      <c r="GEU96" s="104"/>
      <c r="GEV96" s="97"/>
      <c r="GEW96" s="97"/>
      <c r="GEX96" s="97"/>
      <c r="GEY96" s="145"/>
      <c r="GEZ96" s="61"/>
      <c r="GFA96" s="108"/>
      <c r="GFB96" s="63"/>
      <c r="GFC96" s="103"/>
      <c r="GFD96" s="104"/>
      <c r="GFE96" s="105"/>
      <c r="GFF96" s="97"/>
      <c r="GFG96" s="79"/>
      <c r="GFH96" s="79"/>
      <c r="GFI96" s="96"/>
      <c r="GFJ96" s="80"/>
      <c r="GFK96" s="80"/>
      <c r="GFL96" s="80"/>
      <c r="GFM96" s="102"/>
      <c r="GFN96" s="62"/>
      <c r="GFO96" s="110"/>
      <c r="GFP96" s="97"/>
      <c r="GFQ96" s="97"/>
      <c r="GFR96" s="97"/>
      <c r="GFS96" s="104"/>
      <c r="GFT96" s="97"/>
      <c r="GFU96" s="97"/>
      <c r="GFV96" s="97"/>
      <c r="GFW96" s="145"/>
      <c r="GFX96" s="61"/>
      <c r="GFY96" s="108"/>
      <c r="GFZ96" s="63"/>
      <c r="GGA96" s="103"/>
      <c r="GGB96" s="104"/>
      <c r="GGC96" s="105"/>
      <c r="GGD96" s="97"/>
      <c r="GGE96" s="79"/>
      <c r="GGF96" s="79"/>
      <c r="GGG96" s="96"/>
      <c r="GGH96" s="80"/>
      <c r="GGI96" s="80"/>
      <c r="GGJ96" s="80"/>
      <c r="GGK96" s="102"/>
      <c r="GGL96" s="62"/>
      <c r="GGM96" s="110"/>
      <c r="GGN96" s="97"/>
      <c r="GGO96" s="97"/>
      <c r="GGP96" s="97"/>
      <c r="GGQ96" s="104"/>
      <c r="GGR96" s="97"/>
      <c r="GGS96" s="97"/>
      <c r="GGT96" s="97"/>
      <c r="GGU96" s="145"/>
      <c r="GGV96" s="61"/>
      <c r="GGW96" s="108"/>
      <c r="GGX96" s="63"/>
      <c r="GGY96" s="103"/>
      <c r="GGZ96" s="104"/>
      <c r="GHA96" s="105"/>
      <c r="GHB96" s="97"/>
      <c r="GHC96" s="79"/>
      <c r="GHD96" s="79"/>
      <c r="GHE96" s="96"/>
      <c r="GHF96" s="80"/>
      <c r="GHG96" s="80"/>
      <c r="GHH96" s="80"/>
      <c r="GHI96" s="102"/>
      <c r="GHJ96" s="62"/>
      <c r="GHK96" s="110"/>
      <c r="GHL96" s="97"/>
      <c r="GHM96" s="97"/>
      <c r="GHN96" s="97"/>
      <c r="GHO96" s="104"/>
      <c r="GHP96" s="97"/>
      <c r="GHQ96" s="97"/>
      <c r="GHR96" s="97"/>
      <c r="GHS96" s="145"/>
      <c r="GHT96" s="61"/>
      <c r="GHU96" s="108"/>
      <c r="GHV96" s="63"/>
      <c r="GHW96" s="103"/>
      <c r="GHX96" s="104"/>
      <c r="GHY96" s="105"/>
      <c r="GHZ96" s="97"/>
      <c r="GIA96" s="79"/>
      <c r="GIB96" s="79"/>
      <c r="GIC96" s="96"/>
      <c r="GID96" s="80"/>
      <c r="GIE96" s="80"/>
      <c r="GIF96" s="80"/>
      <c r="GIG96" s="102"/>
      <c r="GIH96" s="62"/>
      <c r="GII96" s="110"/>
      <c r="GIJ96" s="97"/>
      <c r="GIK96" s="97"/>
      <c r="GIL96" s="97"/>
      <c r="GIM96" s="104"/>
      <c r="GIN96" s="97"/>
      <c r="GIO96" s="97"/>
      <c r="GIP96" s="97"/>
      <c r="GIQ96" s="145"/>
      <c r="GIR96" s="61"/>
      <c r="GIS96" s="108"/>
      <c r="GIT96" s="63"/>
      <c r="GIU96" s="103"/>
      <c r="GIV96" s="104"/>
      <c r="GIW96" s="105"/>
      <c r="GIX96" s="97"/>
      <c r="GIY96" s="79"/>
      <c r="GIZ96" s="79"/>
      <c r="GJA96" s="96"/>
      <c r="GJB96" s="80"/>
      <c r="GJC96" s="80"/>
      <c r="GJD96" s="80"/>
      <c r="GJE96" s="102"/>
      <c r="GJF96" s="62"/>
      <c r="GJG96" s="110"/>
      <c r="GJH96" s="97"/>
      <c r="GJI96" s="97"/>
      <c r="GJJ96" s="97"/>
      <c r="GJK96" s="104"/>
      <c r="GJL96" s="97"/>
      <c r="GJM96" s="97"/>
      <c r="GJN96" s="97"/>
      <c r="GJO96" s="145"/>
      <c r="GJP96" s="61"/>
      <c r="GJQ96" s="108"/>
      <c r="GJR96" s="63"/>
      <c r="GJS96" s="103"/>
      <c r="GJT96" s="104"/>
      <c r="GJU96" s="105"/>
      <c r="GJV96" s="97"/>
      <c r="GJW96" s="79"/>
      <c r="GJX96" s="79"/>
      <c r="GJY96" s="96"/>
      <c r="GJZ96" s="80"/>
      <c r="GKA96" s="80"/>
      <c r="GKB96" s="80"/>
      <c r="GKC96" s="102"/>
      <c r="GKD96" s="62"/>
      <c r="GKE96" s="110"/>
      <c r="GKF96" s="97"/>
      <c r="GKG96" s="97"/>
      <c r="GKH96" s="97"/>
      <c r="GKI96" s="104"/>
      <c r="GKJ96" s="97"/>
      <c r="GKK96" s="97"/>
      <c r="GKL96" s="97"/>
      <c r="GKM96" s="145"/>
      <c r="GKN96" s="61"/>
      <c r="GKO96" s="108"/>
      <c r="GKP96" s="63"/>
      <c r="GKQ96" s="103"/>
      <c r="GKR96" s="104"/>
      <c r="GKS96" s="105"/>
      <c r="GKT96" s="97"/>
      <c r="GKU96" s="79"/>
      <c r="GKV96" s="79"/>
      <c r="GKW96" s="96"/>
      <c r="GKX96" s="80"/>
      <c r="GKY96" s="80"/>
      <c r="GKZ96" s="80"/>
      <c r="GLA96" s="102"/>
      <c r="GLB96" s="62"/>
      <c r="GLC96" s="110"/>
      <c r="GLD96" s="97"/>
      <c r="GLE96" s="97"/>
      <c r="GLF96" s="97"/>
      <c r="GLG96" s="104"/>
      <c r="GLH96" s="97"/>
      <c r="GLI96" s="97"/>
      <c r="GLJ96" s="97"/>
      <c r="GLK96" s="145"/>
      <c r="GLL96" s="61"/>
      <c r="GLM96" s="108"/>
      <c r="GLN96" s="63"/>
      <c r="GLO96" s="103"/>
      <c r="GLP96" s="104"/>
      <c r="GLQ96" s="105"/>
      <c r="GLR96" s="97"/>
      <c r="GLS96" s="79"/>
      <c r="GLT96" s="79"/>
      <c r="GLU96" s="96"/>
      <c r="GLV96" s="80"/>
      <c r="GLW96" s="80"/>
      <c r="GLX96" s="80"/>
      <c r="GLY96" s="102"/>
      <c r="GLZ96" s="62"/>
      <c r="GMA96" s="110"/>
      <c r="GMB96" s="97"/>
      <c r="GMC96" s="97"/>
      <c r="GMD96" s="97"/>
      <c r="GME96" s="104"/>
      <c r="GMF96" s="97"/>
      <c r="GMG96" s="97"/>
      <c r="GMH96" s="97"/>
      <c r="GMI96" s="145"/>
      <c r="GMJ96" s="61"/>
      <c r="GMK96" s="108"/>
      <c r="GML96" s="63"/>
      <c r="GMM96" s="103"/>
      <c r="GMN96" s="104"/>
      <c r="GMO96" s="105"/>
      <c r="GMP96" s="97"/>
      <c r="GMQ96" s="79"/>
      <c r="GMR96" s="79"/>
      <c r="GMS96" s="96"/>
      <c r="GMT96" s="80"/>
      <c r="GMU96" s="80"/>
      <c r="GMV96" s="80"/>
      <c r="GMW96" s="102"/>
      <c r="GMX96" s="62"/>
      <c r="GMY96" s="110"/>
      <c r="GMZ96" s="97"/>
      <c r="GNA96" s="97"/>
      <c r="GNB96" s="97"/>
      <c r="GNC96" s="104"/>
      <c r="GND96" s="97"/>
      <c r="GNE96" s="97"/>
      <c r="GNF96" s="97"/>
      <c r="GNG96" s="145"/>
      <c r="GNH96" s="61"/>
      <c r="GNI96" s="108"/>
      <c r="GNJ96" s="63"/>
      <c r="GNK96" s="103"/>
      <c r="GNL96" s="104"/>
      <c r="GNM96" s="105"/>
      <c r="GNN96" s="97"/>
      <c r="GNO96" s="79"/>
      <c r="GNP96" s="79"/>
      <c r="GNQ96" s="96"/>
      <c r="GNR96" s="80"/>
      <c r="GNS96" s="80"/>
      <c r="GNT96" s="80"/>
      <c r="GNU96" s="102"/>
      <c r="GNV96" s="62"/>
      <c r="GNW96" s="110"/>
      <c r="GNX96" s="97"/>
      <c r="GNY96" s="97"/>
      <c r="GNZ96" s="97"/>
      <c r="GOA96" s="104"/>
      <c r="GOB96" s="97"/>
      <c r="GOC96" s="97"/>
      <c r="GOD96" s="97"/>
      <c r="GOE96" s="145"/>
      <c r="GOF96" s="61"/>
      <c r="GOG96" s="108"/>
      <c r="GOH96" s="63"/>
      <c r="GOI96" s="103"/>
      <c r="GOJ96" s="104"/>
      <c r="GOK96" s="105"/>
      <c r="GOL96" s="97"/>
      <c r="GOM96" s="79"/>
      <c r="GON96" s="79"/>
      <c r="GOO96" s="96"/>
      <c r="GOP96" s="80"/>
      <c r="GOQ96" s="80"/>
      <c r="GOR96" s="80"/>
      <c r="GOS96" s="102"/>
      <c r="GOT96" s="62"/>
      <c r="GOU96" s="110"/>
      <c r="GOV96" s="97"/>
      <c r="GOW96" s="97"/>
      <c r="GOX96" s="97"/>
      <c r="GOY96" s="104"/>
      <c r="GOZ96" s="97"/>
      <c r="GPA96" s="97"/>
      <c r="GPB96" s="97"/>
      <c r="GPC96" s="145"/>
      <c r="GPD96" s="61"/>
      <c r="GPE96" s="108"/>
      <c r="GPF96" s="63"/>
      <c r="GPG96" s="103"/>
      <c r="GPH96" s="104"/>
      <c r="GPI96" s="105"/>
      <c r="GPJ96" s="97"/>
      <c r="GPK96" s="79"/>
      <c r="GPL96" s="79"/>
      <c r="GPM96" s="96"/>
      <c r="GPN96" s="80"/>
      <c r="GPO96" s="80"/>
      <c r="GPP96" s="80"/>
      <c r="GPQ96" s="102"/>
      <c r="GPR96" s="62"/>
      <c r="GPS96" s="110"/>
      <c r="GPT96" s="97"/>
      <c r="GPU96" s="97"/>
      <c r="GPV96" s="97"/>
      <c r="GPW96" s="104"/>
      <c r="GPX96" s="97"/>
      <c r="GPY96" s="97"/>
      <c r="GPZ96" s="97"/>
      <c r="GQA96" s="145"/>
      <c r="GQB96" s="61"/>
      <c r="GQC96" s="108"/>
      <c r="GQD96" s="63"/>
      <c r="GQE96" s="103"/>
      <c r="GQF96" s="104"/>
      <c r="GQG96" s="105"/>
      <c r="GQH96" s="97"/>
      <c r="GQI96" s="79"/>
      <c r="GQJ96" s="79"/>
      <c r="GQK96" s="96"/>
      <c r="GQL96" s="80"/>
      <c r="GQM96" s="80"/>
      <c r="GQN96" s="80"/>
      <c r="GQO96" s="102"/>
      <c r="GQP96" s="62"/>
      <c r="GQQ96" s="110"/>
      <c r="GQR96" s="97"/>
      <c r="GQS96" s="97"/>
      <c r="GQT96" s="97"/>
      <c r="GQU96" s="104"/>
      <c r="GQV96" s="97"/>
      <c r="GQW96" s="97"/>
      <c r="GQX96" s="97"/>
      <c r="GQY96" s="145"/>
      <c r="GQZ96" s="61"/>
      <c r="GRA96" s="108"/>
      <c r="GRB96" s="63"/>
      <c r="GRC96" s="103"/>
      <c r="GRD96" s="104"/>
      <c r="GRE96" s="105"/>
      <c r="GRF96" s="97"/>
      <c r="GRG96" s="79"/>
      <c r="GRH96" s="79"/>
      <c r="GRI96" s="96"/>
      <c r="GRJ96" s="80"/>
      <c r="GRK96" s="80"/>
      <c r="GRL96" s="80"/>
      <c r="GRM96" s="102"/>
      <c r="GRN96" s="62"/>
      <c r="GRO96" s="110"/>
      <c r="GRP96" s="97"/>
      <c r="GRQ96" s="97"/>
      <c r="GRR96" s="97"/>
      <c r="GRS96" s="104"/>
      <c r="GRT96" s="97"/>
      <c r="GRU96" s="97"/>
      <c r="GRV96" s="97"/>
      <c r="GRW96" s="145"/>
      <c r="GRX96" s="61"/>
      <c r="GRY96" s="108"/>
      <c r="GRZ96" s="63"/>
      <c r="GSA96" s="103"/>
      <c r="GSB96" s="104"/>
      <c r="GSC96" s="105"/>
      <c r="GSD96" s="97"/>
      <c r="GSE96" s="79"/>
      <c r="GSF96" s="79"/>
      <c r="GSG96" s="96"/>
      <c r="GSH96" s="80"/>
      <c r="GSI96" s="80"/>
      <c r="GSJ96" s="80"/>
      <c r="GSK96" s="102"/>
      <c r="GSL96" s="62"/>
      <c r="GSM96" s="110"/>
      <c r="GSN96" s="97"/>
      <c r="GSO96" s="97"/>
      <c r="GSP96" s="97"/>
      <c r="GSQ96" s="104"/>
      <c r="GSR96" s="97"/>
      <c r="GSS96" s="97"/>
      <c r="GST96" s="97"/>
      <c r="GSU96" s="145"/>
      <c r="GSV96" s="61"/>
      <c r="GSW96" s="108"/>
      <c r="GSX96" s="63"/>
      <c r="GSY96" s="103"/>
      <c r="GSZ96" s="104"/>
      <c r="GTA96" s="105"/>
      <c r="GTB96" s="97"/>
      <c r="GTC96" s="79"/>
      <c r="GTD96" s="79"/>
      <c r="GTE96" s="96"/>
      <c r="GTF96" s="80"/>
      <c r="GTG96" s="80"/>
      <c r="GTH96" s="80"/>
      <c r="GTI96" s="102"/>
      <c r="GTJ96" s="62"/>
      <c r="GTK96" s="110"/>
      <c r="GTL96" s="97"/>
      <c r="GTM96" s="97"/>
      <c r="GTN96" s="97"/>
      <c r="GTO96" s="104"/>
      <c r="GTP96" s="97"/>
      <c r="GTQ96" s="97"/>
      <c r="GTR96" s="97"/>
      <c r="GTS96" s="145"/>
      <c r="GTT96" s="61"/>
      <c r="GTU96" s="108"/>
      <c r="GTV96" s="63"/>
      <c r="GTW96" s="103"/>
      <c r="GTX96" s="104"/>
      <c r="GTY96" s="105"/>
      <c r="GTZ96" s="97"/>
      <c r="GUA96" s="79"/>
      <c r="GUB96" s="79"/>
      <c r="GUC96" s="96"/>
      <c r="GUD96" s="80"/>
      <c r="GUE96" s="80"/>
      <c r="GUF96" s="80"/>
      <c r="GUG96" s="102"/>
      <c r="GUH96" s="62"/>
      <c r="GUI96" s="110"/>
      <c r="GUJ96" s="97"/>
      <c r="GUK96" s="97"/>
      <c r="GUL96" s="97"/>
      <c r="GUM96" s="104"/>
      <c r="GUN96" s="97"/>
      <c r="GUO96" s="97"/>
      <c r="GUP96" s="97"/>
      <c r="GUQ96" s="145"/>
      <c r="GUR96" s="61"/>
      <c r="GUS96" s="108"/>
      <c r="GUT96" s="63"/>
      <c r="GUU96" s="103"/>
      <c r="GUV96" s="104"/>
      <c r="GUW96" s="105"/>
      <c r="GUX96" s="97"/>
      <c r="GUY96" s="79"/>
      <c r="GUZ96" s="79"/>
      <c r="GVA96" s="96"/>
      <c r="GVB96" s="80"/>
      <c r="GVC96" s="80"/>
      <c r="GVD96" s="80"/>
      <c r="GVE96" s="102"/>
      <c r="GVF96" s="62"/>
      <c r="GVG96" s="110"/>
      <c r="GVH96" s="97"/>
      <c r="GVI96" s="97"/>
      <c r="GVJ96" s="97"/>
      <c r="GVK96" s="104"/>
      <c r="GVL96" s="97"/>
      <c r="GVM96" s="97"/>
      <c r="GVN96" s="97"/>
      <c r="GVO96" s="145"/>
      <c r="GVP96" s="61"/>
      <c r="GVQ96" s="108"/>
      <c r="GVR96" s="63"/>
      <c r="GVS96" s="103"/>
      <c r="GVT96" s="104"/>
      <c r="GVU96" s="105"/>
      <c r="GVV96" s="97"/>
      <c r="GVW96" s="79"/>
      <c r="GVX96" s="79"/>
      <c r="GVY96" s="96"/>
      <c r="GVZ96" s="80"/>
      <c r="GWA96" s="80"/>
      <c r="GWB96" s="80"/>
      <c r="GWC96" s="102"/>
      <c r="GWD96" s="62"/>
      <c r="GWE96" s="110"/>
      <c r="GWF96" s="97"/>
      <c r="GWG96" s="97"/>
      <c r="GWH96" s="97"/>
      <c r="GWI96" s="104"/>
      <c r="GWJ96" s="97"/>
      <c r="GWK96" s="97"/>
      <c r="GWL96" s="97"/>
      <c r="GWM96" s="145"/>
      <c r="GWN96" s="61"/>
      <c r="GWO96" s="108"/>
      <c r="GWP96" s="63"/>
      <c r="GWQ96" s="103"/>
      <c r="GWR96" s="104"/>
      <c r="GWS96" s="105"/>
      <c r="GWT96" s="97"/>
      <c r="GWU96" s="79"/>
      <c r="GWV96" s="79"/>
      <c r="GWW96" s="96"/>
      <c r="GWX96" s="80"/>
      <c r="GWY96" s="80"/>
      <c r="GWZ96" s="80"/>
      <c r="GXA96" s="102"/>
      <c r="GXB96" s="62"/>
      <c r="GXC96" s="110"/>
      <c r="GXD96" s="97"/>
      <c r="GXE96" s="97"/>
      <c r="GXF96" s="97"/>
      <c r="GXG96" s="104"/>
      <c r="GXH96" s="97"/>
      <c r="GXI96" s="97"/>
      <c r="GXJ96" s="97"/>
      <c r="GXK96" s="145"/>
      <c r="GXL96" s="61"/>
      <c r="GXM96" s="108"/>
      <c r="GXN96" s="63"/>
      <c r="GXO96" s="103"/>
      <c r="GXP96" s="104"/>
      <c r="GXQ96" s="105"/>
      <c r="GXR96" s="97"/>
      <c r="GXS96" s="79"/>
      <c r="GXT96" s="79"/>
      <c r="GXU96" s="96"/>
      <c r="GXV96" s="80"/>
      <c r="GXW96" s="80"/>
      <c r="GXX96" s="80"/>
      <c r="GXY96" s="102"/>
      <c r="GXZ96" s="62"/>
      <c r="GYA96" s="110"/>
      <c r="GYB96" s="97"/>
      <c r="GYC96" s="97"/>
      <c r="GYD96" s="97"/>
      <c r="GYE96" s="104"/>
      <c r="GYF96" s="97"/>
      <c r="GYG96" s="97"/>
      <c r="GYH96" s="97"/>
      <c r="GYI96" s="145"/>
      <c r="GYJ96" s="61"/>
      <c r="GYK96" s="108"/>
      <c r="GYL96" s="63"/>
      <c r="GYM96" s="103"/>
      <c r="GYN96" s="104"/>
      <c r="GYO96" s="105"/>
      <c r="GYP96" s="97"/>
      <c r="GYQ96" s="79"/>
      <c r="GYR96" s="79"/>
      <c r="GYS96" s="96"/>
      <c r="GYT96" s="80"/>
      <c r="GYU96" s="80"/>
      <c r="GYV96" s="80"/>
      <c r="GYW96" s="102"/>
      <c r="GYX96" s="62"/>
      <c r="GYY96" s="110"/>
      <c r="GYZ96" s="97"/>
      <c r="GZA96" s="97"/>
      <c r="GZB96" s="97"/>
      <c r="GZC96" s="104"/>
      <c r="GZD96" s="97"/>
      <c r="GZE96" s="97"/>
      <c r="GZF96" s="97"/>
      <c r="GZG96" s="145"/>
      <c r="GZH96" s="61"/>
      <c r="GZI96" s="108"/>
      <c r="GZJ96" s="63"/>
      <c r="GZK96" s="103"/>
      <c r="GZL96" s="104"/>
      <c r="GZM96" s="105"/>
      <c r="GZN96" s="97"/>
      <c r="GZO96" s="79"/>
      <c r="GZP96" s="79"/>
      <c r="GZQ96" s="96"/>
      <c r="GZR96" s="80"/>
      <c r="GZS96" s="80"/>
      <c r="GZT96" s="80"/>
      <c r="GZU96" s="102"/>
      <c r="GZV96" s="62"/>
      <c r="GZW96" s="110"/>
      <c r="GZX96" s="97"/>
      <c r="GZY96" s="97"/>
      <c r="GZZ96" s="97"/>
      <c r="HAA96" s="104"/>
      <c r="HAB96" s="97"/>
      <c r="HAC96" s="97"/>
      <c r="HAD96" s="97"/>
      <c r="HAE96" s="145"/>
      <c r="HAF96" s="61"/>
      <c r="HAG96" s="108"/>
      <c r="HAH96" s="63"/>
      <c r="HAI96" s="103"/>
      <c r="HAJ96" s="104"/>
      <c r="HAK96" s="105"/>
      <c r="HAL96" s="97"/>
      <c r="HAM96" s="79"/>
      <c r="HAN96" s="79"/>
      <c r="HAO96" s="96"/>
      <c r="HAP96" s="80"/>
      <c r="HAQ96" s="80"/>
      <c r="HAR96" s="80"/>
      <c r="HAS96" s="102"/>
      <c r="HAT96" s="62"/>
      <c r="HAU96" s="110"/>
      <c r="HAV96" s="97"/>
      <c r="HAW96" s="97"/>
      <c r="HAX96" s="97"/>
      <c r="HAY96" s="104"/>
      <c r="HAZ96" s="97"/>
      <c r="HBA96" s="97"/>
      <c r="HBB96" s="97"/>
      <c r="HBC96" s="145"/>
      <c r="HBD96" s="61"/>
      <c r="HBE96" s="108"/>
      <c r="HBF96" s="63"/>
      <c r="HBG96" s="103"/>
      <c r="HBH96" s="104"/>
      <c r="HBI96" s="105"/>
      <c r="HBJ96" s="97"/>
      <c r="HBK96" s="79"/>
      <c r="HBL96" s="79"/>
      <c r="HBM96" s="96"/>
      <c r="HBN96" s="80"/>
      <c r="HBO96" s="80"/>
      <c r="HBP96" s="80"/>
      <c r="HBQ96" s="102"/>
      <c r="HBR96" s="62"/>
      <c r="HBS96" s="110"/>
      <c r="HBT96" s="97"/>
      <c r="HBU96" s="97"/>
      <c r="HBV96" s="97"/>
      <c r="HBW96" s="104"/>
      <c r="HBX96" s="97"/>
      <c r="HBY96" s="97"/>
      <c r="HBZ96" s="97"/>
      <c r="HCA96" s="145"/>
      <c r="HCB96" s="61"/>
      <c r="HCC96" s="108"/>
      <c r="HCD96" s="63"/>
      <c r="HCE96" s="103"/>
      <c r="HCF96" s="104"/>
      <c r="HCG96" s="105"/>
      <c r="HCH96" s="97"/>
      <c r="HCI96" s="79"/>
      <c r="HCJ96" s="79"/>
      <c r="HCK96" s="96"/>
      <c r="HCL96" s="80"/>
      <c r="HCM96" s="80"/>
      <c r="HCN96" s="80"/>
      <c r="HCO96" s="102"/>
      <c r="HCP96" s="62"/>
      <c r="HCQ96" s="110"/>
      <c r="HCR96" s="97"/>
      <c r="HCS96" s="97"/>
      <c r="HCT96" s="97"/>
      <c r="HCU96" s="104"/>
      <c r="HCV96" s="97"/>
      <c r="HCW96" s="97"/>
      <c r="HCX96" s="97"/>
      <c r="HCY96" s="145"/>
      <c r="HCZ96" s="61"/>
      <c r="HDA96" s="108"/>
      <c r="HDB96" s="63"/>
      <c r="HDC96" s="103"/>
      <c r="HDD96" s="104"/>
      <c r="HDE96" s="105"/>
      <c r="HDF96" s="97"/>
      <c r="HDG96" s="79"/>
      <c r="HDH96" s="79"/>
      <c r="HDI96" s="96"/>
      <c r="HDJ96" s="80"/>
      <c r="HDK96" s="80"/>
      <c r="HDL96" s="80"/>
      <c r="HDM96" s="102"/>
      <c r="HDN96" s="62"/>
      <c r="HDO96" s="110"/>
      <c r="HDP96" s="97"/>
      <c r="HDQ96" s="97"/>
      <c r="HDR96" s="97"/>
      <c r="HDS96" s="104"/>
      <c r="HDT96" s="97"/>
      <c r="HDU96" s="97"/>
      <c r="HDV96" s="97"/>
      <c r="HDW96" s="145"/>
      <c r="HDX96" s="61"/>
      <c r="HDY96" s="108"/>
      <c r="HDZ96" s="63"/>
      <c r="HEA96" s="103"/>
      <c r="HEB96" s="104"/>
      <c r="HEC96" s="105"/>
      <c r="HED96" s="97"/>
      <c r="HEE96" s="79"/>
      <c r="HEF96" s="79"/>
      <c r="HEG96" s="96"/>
      <c r="HEH96" s="80"/>
      <c r="HEI96" s="80"/>
      <c r="HEJ96" s="80"/>
      <c r="HEK96" s="102"/>
      <c r="HEL96" s="62"/>
      <c r="HEM96" s="110"/>
      <c r="HEN96" s="97"/>
      <c r="HEO96" s="97"/>
      <c r="HEP96" s="97"/>
      <c r="HEQ96" s="104"/>
      <c r="HER96" s="97"/>
      <c r="HES96" s="97"/>
      <c r="HET96" s="97"/>
      <c r="HEU96" s="145"/>
      <c r="HEV96" s="61"/>
      <c r="HEW96" s="108"/>
      <c r="HEX96" s="63"/>
      <c r="HEY96" s="103"/>
      <c r="HEZ96" s="104"/>
      <c r="HFA96" s="105"/>
      <c r="HFB96" s="97"/>
      <c r="HFC96" s="79"/>
      <c r="HFD96" s="79"/>
      <c r="HFE96" s="96"/>
      <c r="HFF96" s="80"/>
      <c r="HFG96" s="80"/>
      <c r="HFH96" s="80"/>
      <c r="HFI96" s="102"/>
      <c r="HFJ96" s="62"/>
      <c r="HFK96" s="110"/>
      <c r="HFL96" s="97"/>
      <c r="HFM96" s="97"/>
      <c r="HFN96" s="97"/>
      <c r="HFO96" s="104"/>
      <c r="HFP96" s="97"/>
      <c r="HFQ96" s="97"/>
      <c r="HFR96" s="97"/>
      <c r="HFS96" s="145"/>
      <c r="HFT96" s="61"/>
      <c r="HFU96" s="108"/>
      <c r="HFV96" s="63"/>
      <c r="HFW96" s="103"/>
      <c r="HFX96" s="104"/>
      <c r="HFY96" s="105"/>
      <c r="HFZ96" s="97"/>
      <c r="HGA96" s="79"/>
      <c r="HGB96" s="79"/>
      <c r="HGC96" s="96"/>
      <c r="HGD96" s="80"/>
      <c r="HGE96" s="80"/>
      <c r="HGF96" s="80"/>
      <c r="HGG96" s="102"/>
      <c r="HGH96" s="62"/>
      <c r="HGI96" s="110"/>
      <c r="HGJ96" s="97"/>
      <c r="HGK96" s="97"/>
      <c r="HGL96" s="97"/>
      <c r="HGM96" s="104"/>
      <c r="HGN96" s="97"/>
      <c r="HGO96" s="97"/>
      <c r="HGP96" s="97"/>
      <c r="HGQ96" s="145"/>
      <c r="HGR96" s="61"/>
      <c r="HGS96" s="108"/>
      <c r="HGT96" s="63"/>
      <c r="HGU96" s="103"/>
      <c r="HGV96" s="104"/>
      <c r="HGW96" s="105"/>
      <c r="HGX96" s="97"/>
      <c r="HGY96" s="79"/>
      <c r="HGZ96" s="79"/>
      <c r="HHA96" s="96"/>
      <c r="HHB96" s="80"/>
      <c r="HHC96" s="80"/>
      <c r="HHD96" s="80"/>
      <c r="HHE96" s="102"/>
      <c r="HHF96" s="62"/>
      <c r="HHG96" s="110"/>
      <c r="HHH96" s="97"/>
      <c r="HHI96" s="97"/>
      <c r="HHJ96" s="97"/>
      <c r="HHK96" s="104"/>
      <c r="HHL96" s="97"/>
      <c r="HHM96" s="97"/>
      <c r="HHN96" s="97"/>
      <c r="HHO96" s="145"/>
      <c r="HHP96" s="61"/>
      <c r="HHQ96" s="108"/>
      <c r="HHR96" s="63"/>
      <c r="HHS96" s="103"/>
      <c r="HHT96" s="104"/>
      <c r="HHU96" s="105"/>
      <c r="HHV96" s="97"/>
      <c r="HHW96" s="79"/>
      <c r="HHX96" s="79"/>
      <c r="HHY96" s="96"/>
      <c r="HHZ96" s="80"/>
      <c r="HIA96" s="80"/>
      <c r="HIB96" s="80"/>
      <c r="HIC96" s="102"/>
      <c r="HID96" s="62"/>
      <c r="HIE96" s="110"/>
      <c r="HIF96" s="97"/>
      <c r="HIG96" s="97"/>
      <c r="HIH96" s="97"/>
      <c r="HII96" s="104"/>
      <c r="HIJ96" s="97"/>
      <c r="HIK96" s="97"/>
      <c r="HIL96" s="97"/>
      <c r="HIM96" s="145"/>
      <c r="HIN96" s="61"/>
      <c r="HIO96" s="108"/>
      <c r="HIP96" s="63"/>
      <c r="HIQ96" s="103"/>
      <c r="HIR96" s="104"/>
      <c r="HIS96" s="105"/>
      <c r="HIT96" s="97"/>
      <c r="HIU96" s="79"/>
      <c r="HIV96" s="79"/>
      <c r="HIW96" s="96"/>
      <c r="HIX96" s="80"/>
      <c r="HIY96" s="80"/>
      <c r="HIZ96" s="80"/>
      <c r="HJA96" s="102"/>
      <c r="HJB96" s="62"/>
      <c r="HJC96" s="110"/>
      <c r="HJD96" s="97"/>
      <c r="HJE96" s="97"/>
      <c r="HJF96" s="97"/>
      <c r="HJG96" s="104"/>
      <c r="HJH96" s="97"/>
      <c r="HJI96" s="97"/>
      <c r="HJJ96" s="97"/>
      <c r="HJK96" s="145"/>
      <c r="HJL96" s="61"/>
      <c r="HJM96" s="108"/>
      <c r="HJN96" s="63"/>
      <c r="HJO96" s="103"/>
      <c r="HJP96" s="104"/>
      <c r="HJQ96" s="105"/>
      <c r="HJR96" s="97"/>
      <c r="HJS96" s="79"/>
      <c r="HJT96" s="79"/>
      <c r="HJU96" s="96"/>
      <c r="HJV96" s="80"/>
      <c r="HJW96" s="80"/>
      <c r="HJX96" s="80"/>
      <c r="HJY96" s="102"/>
      <c r="HJZ96" s="62"/>
      <c r="HKA96" s="110"/>
      <c r="HKB96" s="97"/>
      <c r="HKC96" s="97"/>
      <c r="HKD96" s="97"/>
      <c r="HKE96" s="104"/>
      <c r="HKF96" s="97"/>
      <c r="HKG96" s="97"/>
      <c r="HKH96" s="97"/>
      <c r="HKI96" s="145"/>
      <c r="HKJ96" s="61"/>
      <c r="HKK96" s="108"/>
      <c r="HKL96" s="63"/>
      <c r="HKM96" s="103"/>
      <c r="HKN96" s="104"/>
      <c r="HKO96" s="105"/>
      <c r="HKP96" s="97"/>
      <c r="HKQ96" s="79"/>
      <c r="HKR96" s="79"/>
      <c r="HKS96" s="96"/>
      <c r="HKT96" s="80"/>
      <c r="HKU96" s="80"/>
      <c r="HKV96" s="80"/>
      <c r="HKW96" s="102"/>
      <c r="HKX96" s="62"/>
      <c r="HKY96" s="110"/>
      <c r="HKZ96" s="97"/>
      <c r="HLA96" s="97"/>
      <c r="HLB96" s="97"/>
      <c r="HLC96" s="104"/>
      <c r="HLD96" s="97"/>
      <c r="HLE96" s="97"/>
      <c r="HLF96" s="97"/>
      <c r="HLG96" s="145"/>
      <c r="HLH96" s="61"/>
      <c r="HLI96" s="108"/>
      <c r="HLJ96" s="63"/>
      <c r="HLK96" s="103"/>
      <c r="HLL96" s="104"/>
      <c r="HLM96" s="105"/>
      <c r="HLN96" s="97"/>
      <c r="HLO96" s="79"/>
      <c r="HLP96" s="79"/>
      <c r="HLQ96" s="96"/>
      <c r="HLR96" s="80"/>
      <c r="HLS96" s="80"/>
      <c r="HLT96" s="80"/>
      <c r="HLU96" s="102"/>
      <c r="HLV96" s="62"/>
      <c r="HLW96" s="110"/>
      <c r="HLX96" s="97"/>
      <c r="HLY96" s="97"/>
      <c r="HLZ96" s="97"/>
      <c r="HMA96" s="104"/>
      <c r="HMB96" s="97"/>
      <c r="HMC96" s="97"/>
      <c r="HMD96" s="97"/>
      <c r="HME96" s="145"/>
      <c r="HMF96" s="61"/>
      <c r="HMG96" s="108"/>
      <c r="HMH96" s="63"/>
      <c r="HMI96" s="103"/>
      <c r="HMJ96" s="104"/>
      <c r="HMK96" s="105"/>
      <c r="HML96" s="97"/>
      <c r="HMM96" s="79"/>
      <c r="HMN96" s="79"/>
      <c r="HMO96" s="96"/>
      <c r="HMP96" s="80"/>
      <c r="HMQ96" s="80"/>
      <c r="HMR96" s="80"/>
      <c r="HMS96" s="102"/>
      <c r="HMT96" s="62"/>
      <c r="HMU96" s="110"/>
      <c r="HMV96" s="97"/>
      <c r="HMW96" s="97"/>
      <c r="HMX96" s="97"/>
      <c r="HMY96" s="104"/>
      <c r="HMZ96" s="97"/>
      <c r="HNA96" s="97"/>
      <c r="HNB96" s="97"/>
      <c r="HNC96" s="145"/>
      <c r="HND96" s="61"/>
      <c r="HNE96" s="108"/>
      <c r="HNF96" s="63"/>
      <c r="HNG96" s="103"/>
      <c r="HNH96" s="104"/>
      <c r="HNI96" s="105"/>
      <c r="HNJ96" s="97"/>
      <c r="HNK96" s="79"/>
      <c r="HNL96" s="79"/>
      <c r="HNM96" s="96"/>
      <c r="HNN96" s="80"/>
      <c r="HNO96" s="80"/>
      <c r="HNP96" s="80"/>
      <c r="HNQ96" s="102"/>
      <c r="HNR96" s="62"/>
      <c r="HNS96" s="110"/>
      <c r="HNT96" s="97"/>
      <c r="HNU96" s="97"/>
      <c r="HNV96" s="97"/>
      <c r="HNW96" s="104"/>
      <c r="HNX96" s="97"/>
      <c r="HNY96" s="97"/>
      <c r="HNZ96" s="97"/>
      <c r="HOA96" s="145"/>
      <c r="HOB96" s="61"/>
      <c r="HOC96" s="108"/>
      <c r="HOD96" s="63"/>
      <c r="HOE96" s="103"/>
      <c r="HOF96" s="104"/>
      <c r="HOG96" s="105"/>
      <c r="HOH96" s="97"/>
      <c r="HOI96" s="79"/>
      <c r="HOJ96" s="79"/>
      <c r="HOK96" s="96"/>
      <c r="HOL96" s="80"/>
      <c r="HOM96" s="80"/>
      <c r="HON96" s="80"/>
      <c r="HOO96" s="102"/>
      <c r="HOP96" s="62"/>
      <c r="HOQ96" s="110"/>
      <c r="HOR96" s="97"/>
      <c r="HOS96" s="97"/>
      <c r="HOT96" s="97"/>
      <c r="HOU96" s="104"/>
      <c r="HOV96" s="97"/>
      <c r="HOW96" s="97"/>
      <c r="HOX96" s="97"/>
      <c r="HOY96" s="145"/>
      <c r="HOZ96" s="61"/>
      <c r="HPA96" s="108"/>
      <c r="HPB96" s="63"/>
      <c r="HPC96" s="103"/>
      <c r="HPD96" s="104"/>
      <c r="HPE96" s="105"/>
      <c r="HPF96" s="97"/>
      <c r="HPG96" s="79"/>
      <c r="HPH96" s="79"/>
      <c r="HPI96" s="96"/>
      <c r="HPJ96" s="80"/>
      <c r="HPK96" s="80"/>
      <c r="HPL96" s="80"/>
      <c r="HPM96" s="102"/>
      <c r="HPN96" s="62"/>
      <c r="HPO96" s="110"/>
      <c r="HPP96" s="97"/>
      <c r="HPQ96" s="97"/>
      <c r="HPR96" s="97"/>
      <c r="HPS96" s="104"/>
      <c r="HPT96" s="97"/>
      <c r="HPU96" s="97"/>
      <c r="HPV96" s="97"/>
      <c r="HPW96" s="145"/>
      <c r="HPX96" s="61"/>
      <c r="HPY96" s="108"/>
      <c r="HPZ96" s="63"/>
      <c r="HQA96" s="103"/>
      <c r="HQB96" s="104"/>
      <c r="HQC96" s="105"/>
      <c r="HQD96" s="97"/>
      <c r="HQE96" s="79"/>
      <c r="HQF96" s="79"/>
      <c r="HQG96" s="96"/>
      <c r="HQH96" s="80"/>
      <c r="HQI96" s="80"/>
      <c r="HQJ96" s="80"/>
      <c r="HQK96" s="102"/>
      <c r="HQL96" s="62"/>
      <c r="HQM96" s="110"/>
      <c r="HQN96" s="97"/>
      <c r="HQO96" s="97"/>
      <c r="HQP96" s="97"/>
      <c r="HQQ96" s="104"/>
      <c r="HQR96" s="97"/>
      <c r="HQS96" s="97"/>
      <c r="HQT96" s="97"/>
      <c r="HQU96" s="145"/>
      <c r="HQV96" s="61"/>
      <c r="HQW96" s="108"/>
      <c r="HQX96" s="63"/>
      <c r="HQY96" s="103"/>
      <c r="HQZ96" s="104"/>
      <c r="HRA96" s="105"/>
      <c r="HRB96" s="97"/>
      <c r="HRC96" s="79"/>
      <c r="HRD96" s="79"/>
      <c r="HRE96" s="96"/>
      <c r="HRF96" s="80"/>
      <c r="HRG96" s="80"/>
      <c r="HRH96" s="80"/>
      <c r="HRI96" s="102"/>
      <c r="HRJ96" s="62"/>
      <c r="HRK96" s="110"/>
      <c r="HRL96" s="97"/>
      <c r="HRM96" s="97"/>
      <c r="HRN96" s="97"/>
      <c r="HRO96" s="104"/>
      <c r="HRP96" s="97"/>
      <c r="HRQ96" s="97"/>
      <c r="HRR96" s="97"/>
      <c r="HRS96" s="145"/>
      <c r="HRT96" s="61"/>
      <c r="HRU96" s="108"/>
      <c r="HRV96" s="63"/>
      <c r="HRW96" s="103"/>
      <c r="HRX96" s="104"/>
      <c r="HRY96" s="105"/>
      <c r="HRZ96" s="97"/>
      <c r="HSA96" s="79"/>
      <c r="HSB96" s="79"/>
      <c r="HSC96" s="96"/>
      <c r="HSD96" s="80"/>
      <c r="HSE96" s="80"/>
      <c r="HSF96" s="80"/>
      <c r="HSG96" s="102"/>
      <c r="HSH96" s="62"/>
      <c r="HSI96" s="110"/>
      <c r="HSJ96" s="97"/>
      <c r="HSK96" s="97"/>
      <c r="HSL96" s="97"/>
      <c r="HSM96" s="104"/>
      <c r="HSN96" s="97"/>
      <c r="HSO96" s="97"/>
      <c r="HSP96" s="97"/>
      <c r="HSQ96" s="145"/>
      <c r="HSR96" s="61"/>
      <c r="HSS96" s="108"/>
      <c r="HST96" s="63"/>
      <c r="HSU96" s="103"/>
      <c r="HSV96" s="104"/>
      <c r="HSW96" s="105"/>
      <c r="HSX96" s="97"/>
      <c r="HSY96" s="79"/>
      <c r="HSZ96" s="79"/>
      <c r="HTA96" s="96"/>
      <c r="HTB96" s="80"/>
      <c r="HTC96" s="80"/>
      <c r="HTD96" s="80"/>
      <c r="HTE96" s="102"/>
      <c r="HTF96" s="62"/>
      <c r="HTG96" s="110"/>
      <c r="HTH96" s="97"/>
      <c r="HTI96" s="97"/>
      <c r="HTJ96" s="97"/>
      <c r="HTK96" s="104"/>
      <c r="HTL96" s="97"/>
      <c r="HTM96" s="97"/>
      <c r="HTN96" s="97"/>
      <c r="HTO96" s="145"/>
      <c r="HTP96" s="61"/>
      <c r="HTQ96" s="108"/>
      <c r="HTR96" s="63"/>
      <c r="HTS96" s="103"/>
      <c r="HTT96" s="104"/>
      <c r="HTU96" s="105"/>
      <c r="HTV96" s="97"/>
      <c r="HTW96" s="79"/>
      <c r="HTX96" s="79"/>
      <c r="HTY96" s="96"/>
      <c r="HTZ96" s="80"/>
      <c r="HUA96" s="80"/>
      <c r="HUB96" s="80"/>
      <c r="HUC96" s="102"/>
      <c r="HUD96" s="62"/>
      <c r="HUE96" s="110"/>
      <c r="HUF96" s="97"/>
      <c r="HUG96" s="97"/>
      <c r="HUH96" s="97"/>
      <c r="HUI96" s="104"/>
      <c r="HUJ96" s="97"/>
      <c r="HUK96" s="97"/>
      <c r="HUL96" s="97"/>
      <c r="HUM96" s="145"/>
      <c r="HUN96" s="61"/>
      <c r="HUO96" s="108"/>
      <c r="HUP96" s="63"/>
      <c r="HUQ96" s="103"/>
      <c r="HUR96" s="104"/>
      <c r="HUS96" s="105"/>
      <c r="HUT96" s="97"/>
      <c r="HUU96" s="79"/>
      <c r="HUV96" s="79"/>
      <c r="HUW96" s="96"/>
      <c r="HUX96" s="80"/>
      <c r="HUY96" s="80"/>
      <c r="HUZ96" s="80"/>
      <c r="HVA96" s="102"/>
      <c r="HVB96" s="62"/>
      <c r="HVC96" s="110"/>
      <c r="HVD96" s="97"/>
      <c r="HVE96" s="97"/>
      <c r="HVF96" s="97"/>
      <c r="HVG96" s="104"/>
      <c r="HVH96" s="97"/>
      <c r="HVI96" s="97"/>
      <c r="HVJ96" s="97"/>
      <c r="HVK96" s="145"/>
      <c r="HVL96" s="61"/>
      <c r="HVM96" s="108"/>
      <c r="HVN96" s="63"/>
      <c r="HVO96" s="103"/>
      <c r="HVP96" s="104"/>
      <c r="HVQ96" s="105"/>
      <c r="HVR96" s="97"/>
      <c r="HVS96" s="79"/>
      <c r="HVT96" s="79"/>
      <c r="HVU96" s="96"/>
      <c r="HVV96" s="80"/>
      <c r="HVW96" s="80"/>
      <c r="HVX96" s="80"/>
      <c r="HVY96" s="102"/>
      <c r="HVZ96" s="62"/>
      <c r="HWA96" s="110"/>
      <c r="HWB96" s="97"/>
      <c r="HWC96" s="97"/>
      <c r="HWD96" s="97"/>
      <c r="HWE96" s="104"/>
      <c r="HWF96" s="97"/>
      <c r="HWG96" s="97"/>
      <c r="HWH96" s="97"/>
      <c r="HWI96" s="145"/>
      <c r="HWJ96" s="61"/>
      <c r="HWK96" s="108"/>
      <c r="HWL96" s="63"/>
      <c r="HWM96" s="103"/>
      <c r="HWN96" s="104"/>
      <c r="HWO96" s="105"/>
      <c r="HWP96" s="97"/>
      <c r="HWQ96" s="79"/>
      <c r="HWR96" s="79"/>
      <c r="HWS96" s="96"/>
      <c r="HWT96" s="80"/>
      <c r="HWU96" s="80"/>
      <c r="HWV96" s="80"/>
      <c r="HWW96" s="102"/>
      <c r="HWX96" s="62"/>
      <c r="HWY96" s="110"/>
      <c r="HWZ96" s="97"/>
      <c r="HXA96" s="97"/>
      <c r="HXB96" s="97"/>
      <c r="HXC96" s="104"/>
      <c r="HXD96" s="97"/>
      <c r="HXE96" s="97"/>
      <c r="HXF96" s="97"/>
      <c r="HXG96" s="145"/>
      <c r="HXH96" s="61"/>
      <c r="HXI96" s="108"/>
      <c r="HXJ96" s="63"/>
      <c r="HXK96" s="103"/>
      <c r="HXL96" s="104"/>
      <c r="HXM96" s="105"/>
      <c r="HXN96" s="97"/>
      <c r="HXO96" s="79"/>
      <c r="HXP96" s="79"/>
      <c r="HXQ96" s="96"/>
      <c r="HXR96" s="80"/>
      <c r="HXS96" s="80"/>
      <c r="HXT96" s="80"/>
      <c r="HXU96" s="102"/>
      <c r="HXV96" s="62"/>
      <c r="HXW96" s="110"/>
      <c r="HXX96" s="97"/>
      <c r="HXY96" s="97"/>
      <c r="HXZ96" s="97"/>
      <c r="HYA96" s="104"/>
      <c r="HYB96" s="97"/>
      <c r="HYC96" s="97"/>
      <c r="HYD96" s="97"/>
      <c r="HYE96" s="145"/>
      <c r="HYF96" s="61"/>
      <c r="HYG96" s="108"/>
      <c r="HYH96" s="63"/>
      <c r="HYI96" s="103"/>
      <c r="HYJ96" s="104"/>
      <c r="HYK96" s="105"/>
      <c r="HYL96" s="97"/>
      <c r="HYM96" s="79"/>
      <c r="HYN96" s="79"/>
      <c r="HYO96" s="96"/>
      <c r="HYP96" s="80"/>
      <c r="HYQ96" s="80"/>
      <c r="HYR96" s="80"/>
      <c r="HYS96" s="102"/>
      <c r="HYT96" s="62"/>
      <c r="HYU96" s="110"/>
      <c r="HYV96" s="97"/>
      <c r="HYW96" s="97"/>
      <c r="HYX96" s="97"/>
      <c r="HYY96" s="104"/>
      <c r="HYZ96" s="97"/>
      <c r="HZA96" s="97"/>
      <c r="HZB96" s="97"/>
      <c r="HZC96" s="145"/>
      <c r="HZD96" s="61"/>
      <c r="HZE96" s="108"/>
      <c r="HZF96" s="63"/>
      <c r="HZG96" s="103"/>
      <c r="HZH96" s="104"/>
      <c r="HZI96" s="105"/>
      <c r="HZJ96" s="97"/>
      <c r="HZK96" s="79"/>
      <c r="HZL96" s="79"/>
      <c r="HZM96" s="96"/>
      <c r="HZN96" s="80"/>
      <c r="HZO96" s="80"/>
      <c r="HZP96" s="80"/>
      <c r="HZQ96" s="102"/>
      <c r="HZR96" s="62"/>
      <c r="HZS96" s="110"/>
      <c r="HZT96" s="97"/>
      <c r="HZU96" s="97"/>
      <c r="HZV96" s="97"/>
      <c r="HZW96" s="104"/>
      <c r="HZX96" s="97"/>
      <c r="HZY96" s="97"/>
      <c r="HZZ96" s="97"/>
      <c r="IAA96" s="145"/>
      <c r="IAB96" s="61"/>
      <c r="IAC96" s="108"/>
      <c r="IAD96" s="63"/>
      <c r="IAE96" s="103"/>
      <c r="IAF96" s="104"/>
      <c r="IAG96" s="105"/>
      <c r="IAH96" s="97"/>
      <c r="IAI96" s="79"/>
      <c r="IAJ96" s="79"/>
      <c r="IAK96" s="96"/>
      <c r="IAL96" s="80"/>
      <c r="IAM96" s="80"/>
      <c r="IAN96" s="80"/>
      <c r="IAO96" s="102"/>
      <c r="IAP96" s="62"/>
      <c r="IAQ96" s="110"/>
      <c r="IAR96" s="97"/>
      <c r="IAS96" s="97"/>
      <c r="IAT96" s="97"/>
      <c r="IAU96" s="104"/>
      <c r="IAV96" s="97"/>
      <c r="IAW96" s="97"/>
      <c r="IAX96" s="97"/>
      <c r="IAY96" s="145"/>
      <c r="IAZ96" s="61"/>
      <c r="IBA96" s="108"/>
      <c r="IBB96" s="63"/>
      <c r="IBC96" s="103"/>
      <c r="IBD96" s="104"/>
      <c r="IBE96" s="105"/>
      <c r="IBF96" s="97"/>
      <c r="IBG96" s="79"/>
      <c r="IBH96" s="79"/>
      <c r="IBI96" s="96"/>
      <c r="IBJ96" s="80"/>
      <c r="IBK96" s="80"/>
      <c r="IBL96" s="80"/>
      <c r="IBM96" s="102"/>
      <c r="IBN96" s="62"/>
      <c r="IBO96" s="110"/>
      <c r="IBP96" s="97"/>
      <c r="IBQ96" s="97"/>
      <c r="IBR96" s="97"/>
      <c r="IBS96" s="104"/>
      <c r="IBT96" s="97"/>
      <c r="IBU96" s="97"/>
      <c r="IBV96" s="97"/>
      <c r="IBW96" s="145"/>
      <c r="IBX96" s="61"/>
      <c r="IBY96" s="108"/>
      <c r="IBZ96" s="63"/>
      <c r="ICA96" s="103"/>
      <c r="ICB96" s="104"/>
      <c r="ICC96" s="105"/>
      <c r="ICD96" s="97"/>
      <c r="ICE96" s="79"/>
      <c r="ICF96" s="79"/>
      <c r="ICG96" s="96"/>
      <c r="ICH96" s="80"/>
      <c r="ICI96" s="80"/>
      <c r="ICJ96" s="80"/>
      <c r="ICK96" s="102"/>
      <c r="ICL96" s="62"/>
      <c r="ICM96" s="110"/>
      <c r="ICN96" s="97"/>
      <c r="ICO96" s="97"/>
      <c r="ICP96" s="97"/>
      <c r="ICQ96" s="104"/>
      <c r="ICR96" s="97"/>
      <c r="ICS96" s="97"/>
      <c r="ICT96" s="97"/>
      <c r="ICU96" s="145"/>
      <c r="ICV96" s="61"/>
      <c r="ICW96" s="108"/>
      <c r="ICX96" s="63"/>
      <c r="ICY96" s="103"/>
      <c r="ICZ96" s="104"/>
      <c r="IDA96" s="105"/>
      <c r="IDB96" s="97"/>
      <c r="IDC96" s="79"/>
      <c r="IDD96" s="79"/>
      <c r="IDE96" s="96"/>
      <c r="IDF96" s="80"/>
      <c r="IDG96" s="80"/>
      <c r="IDH96" s="80"/>
      <c r="IDI96" s="102"/>
      <c r="IDJ96" s="62"/>
      <c r="IDK96" s="110"/>
      <c r="IDL96" s="97"/>
      <c r="IDM96" s="97"/>
      <c r="IDN96" s="97"/>
      <c r="IDO96" s="104"/>
      <c r="IDP96" s="97"/>
      <c r="IDQ96" s="97"/>
      <c r="IDR96" s="97"/>
      <c r="IDS96" s="145"/>
      <c r="IDT96" s="61"/>
      <c r="IDU96" s="108"/>
      <c r="IDV96" s="63"/>
      <c r="IDW96" s="103"/>
      <c r="IDX96" s="104"/>
      <c r="IDY96" s="105"/>
      <c r="IDZ96" s="97"/>
      <c r="IEA96" s="79"/>
      <c r="IEB96" s="79"/>
      <c r="IEC96" s="96"/>
      <c r="IED96" s="80"/>
      <c r="IEE96" s="80"/>
      <c r="IEF96" s="80"/>
      <c r="IEG96" s="102"/>
      <c r="IEH96" s="62"/>
      <c r="IEI96" s="110"/>
      <c r="IEJ96" s="97"/>
      <c r="IEK96" s="97"/>
      <c r="IEL96" s="97"/>
      <c r="IEM96" s="104"/>
      <c r="IEN96" s="97"/>
      <c r="IEO96" s="97"/>
      <c r="IEP96" s="97"/>
      <c r="IEQ96" s="145"/>
      <c r="IER96" s="61"/>
      <c r="IES96" s="108"/>
      <c r="IET96" s="63"/>
      <c r="IEU96" s="103"/>
      <c r="IEV96" s="104"/>
      <c r="IEW96" s="105"/>
      <c r="IEX96" s="97"/>
      <c r="IEY96" s="79"/>
      <c r="IEZ96" s="79"/>
      <c r="IFA96" s="96"/>
      <c r="IFB96" s="80"/>
      <c r="IFC96" s="80"/>
      <c r="IFD96" s="80"/>
      <c r="IFE96" s="102"/>
      <c r="IFF96" s="62"/>
      <c r="IFG96" s="110"/>
      <c r="IFH96" s="97"/>
      <c r="IFI96" s="97"/>
      <c r="IFJ96" s="97"/>
      <c r="IFK96" s="104"/>
      <c r="IFL96" s="97"/>
      <c r="IFM96" s="97"/>
      <c r="IFN96" s="97"/>
      <c r="IFO96" s="145"/>
      <c r="IFP96" s="61"/>
      <c r="IFQ96" s="108"/>
      <c r="IFR96" s="63"/>
      <c r="IFS96" s="103"/>
      <c r="IFT96" s="104"/>
      <c r="IFU96" s="105"/>
      <c r="IFV96" s="97"/>
      <c r="IFW96" s="79"/>
      <c r="IFX96" s="79"/>
      <c r="IFY96" s="96"/>
      <c r="IFZ96" s="80"/>
      <c r="IGA96" s="80"/>
      <c r="IGB96" s="80"/>
      <c r="IGC96" s="102"/>
      <c r="IGD96" s="62"/>
      <c r="IGE96" s="110"/>
      <c r="IGF96" s="97"/>
      <c r="IGG96" s="97"/>
      <c r="IGH96" s="97"/>
      <c r="IGI96" s="104"/>
      <c r="IGJ96" s="97"/>
      <c r="IGK96" s="97"/>
      <c r="IGL96" s="97"/>
      <c r="IGM96" s="145"/>
      <c r="IGN96" s="61"/>
      <c r="IGO96" s="108"/>
      <c r="IGP96" s="63"/>
      <c r="IGQ96" s="103"/>
      <c r="IGR96" s="104"/>
      <c r="IGS96" s="105"/>
      <c r="IGT96" s="97"/>
      <c r="IGU96" s="79"/>
      <c r="IGV96" s="79"/>
      <c r="IGW96" s="96"/>
      <c r="IGX96" s="80"/>
      <c r="IGY96" s="80"/>
      <c r="IGZ96" s="80"/>
      <c r="IHA96" s="102"/>
      <c r="IHB96" s="62"/>
      <c r="IHC96" s="110"/>
      <c r="IHD96" s="97"/>
      <c r="IHE96" s="97"/>
      <c r="IHF96" s="97"/>
      <c r="IHG96" s="104"/>
      <c r="IHH96" s="97"/>
      <c r="IHI96" s="97"/>
      <c r="IHJ96" s="97"/>
      <c r="IHK96" s="145"/>
      <c r="IHL96" s="61"/>
      <c r="IHM96" s="108"/>
      <c r="IHN96" s="63"/>
      <c r="IHO96" s="103"/>
      <c r="IHP96" s="104"/>
      <c r="IHQ96" s="105"/>
      <c r="IHR96" s="97"/>
      <c r="IHS96" s="79"/>
      <c r="IHT96" s="79"/>
      <c r="IHU96" s="96"/>
      <c r="IHV96" s="80"/>
      <c r="IHW96" s="80"/>
      <c r="IHX96" s="80"/>
      <c r="IHY96" s="102"/>
      <c r="IHZ96" s="62"/>
      <c r="IIA96" s="110"/>
      <c r="IIB96" s="97"/>
      <c r="IIC96" s="97"/>
      <c r="IID96" s="97"/>
      <c r="IIE96" s="104"/>
      <c r="IIF96" s="97"/>
      <c r="IIG96" s="97"/>
      <c r="IIH96" s="97"/>
      <c r="III96" s="145"/>
      <c r="IIJ96" s="61"/>
      <c r="IIK96" s="108"/>
      <c r="IIL96" s="63"/>
      <c r="IIM96" s="103"/>
      <c r="IIN96" s="104"/>
      <c r="IIO96" s="105"/>
      <c r="IIP96" s="97"/>
      <c r="IIQ96" s="79"/>
      <c r="IIR96" s="79"/>
      <c r="IIS96" s="96"/>
      <c r="IIT96" s="80"/>
      <c r="IIU96" s="80"/>
      <c r="IIV96" s="80"/>
      <c r="IIW96" s="102"/>
      <c r="IIX96" s="62"/>
      <c r="IIY96" s="110"/>
      <c r="IIZ96" s="97"/>
      <c r="IJA96" s="97"/>
      <c r="IJB96" s="97"/>
      <c r="IJC96" s="104"/>
      <c r="IJD96" s="97"/>
      <c r="IJE96" s="97"/>
      <c r="IJF96" s="97"/>
      <c r="IJG96" s="145"/>
      <c r="IJH96" s="61"/>
      <c r="IJI96" s="108"/>
      <c r="IJJ96" s="63"/>
      <c r="IJK96" s="103"/>
      <c r="IJL96" s="104"/>
      <c r="IJM96" s="105"/>
      <c r="IJN96" s="97"/>
      <c r="IJO96" s="79"/>
      <c r="IJP96" s="79"/>
      <c r="IJQ96" s="96"/>
      <c r="IJR96" s="80"/>
      <c r="IJS96" s="80"/>
      <c r="IJT96" s="80"/>
      <c r="IJU96" s="102"/>
      <c r="IJV96" s="62"/>
      <c r="IJW96" s="110"/>
      <c r="IJX96" s="97"/>
      <c r="IJY96" s="97"/>
      <c r="IJZ96" s="97"/>
      <c r="IKA96" s="104"/>
      <c r="IKB96" s="97"/>
      <c r="IKC96" s="97"/>
      <c r="IKD96" s="97"/>
      <c r="IKE96" s="145"/>
      <c r="IKF96" s="61"/>
      <c r="IKG96" s="108"/>
      <c r="IKH96" s="63"/>
      <c r="IKI96" s="103"/>
      <c r="IKJ96" s="104"/>
      <c r="IKK96" s="105"/>
      <c r="IKL96" s="97"/>
      <c r="IKM96" s="79"/>
      <c r="IKN96" s="79"/>
      <c r="IKO96" s="96"/>
      <c r="IKP96" s="80"/>
      <c r="IKQ96" s="80"/>
      <c r="IKR96" s="80"/>
      <c r="IKS96" s="102"/>
      <c r="IKT96" s="62"/>
      <c r="IKU96" s="110"/>
      <c r="IKV96" s="97"/>
      <c r="IKW96" s="97"/>
      <c r="IKX96" s="97"/>
      <c r="IKY96" s="104"/>
      <c r="IKZ96" s="97"/>
      <c r="ILA96" s="97"/>
      <c r="ILB96" s="97"/>
      <c r="ILC96" s="145"/>
      <c r="ILD96" s="61"/>
      <c r="ILE96" s="108"/>
      <c r="ILF96" s="63"/>
      <c r="ILG96" s="103"/>
      <c r="ILH96" s="104"/>
      <c r="ILI96" s="105"/>
      <c r="ILJ96" s="97"/>
      <c r="ILK96" s="79"/>
      <c r="ILL96" s="79"/>
      <c r="ILM96" s="96"/>
      <c r="ILN96" s="80"/>
      <c r="ILO96" s="80"/>
      <c r="ILP96" s="80"/>
      <c r="ILQ96" s="102"/>
      <c r="ILR96" s="62"/>
      <c r="ILS96" s="110"/>
      <c r="ILT96" s="97"/>
      <c r="ILU96" s="97"/>
      <c r="ILV96" s="97"/>
      <c r="ILW96" s="104"/>
      <c r="ILX96" s="97"/>
      <c r="ILY96" s="97"/>
      <c r="ILZ96" s="97"/>
      <c r="IMA96" s="145"/>
      <c r="IMB96" s="61"/>
      <c r="IMC96" s="108"/>
      <c r="IMD96" s="63"/>
      <c r="IME96" s="103"/>
      <c r="IMF96" s="104"/>
      <c r="IMG96" s="105"/>
      <c r="IMH96" s="97"/>
      <c r="IMI96" s="79"/>
      <c r="IMJ96" s="79"/>
      <c r="IMK96" s="96"/>
      <c r="IML96" s="80"/>
      <c r="IMM96" s="80"/>
      <c r="IMN96" s="80"/>
      <c r="IMO96" s="102"/>
      <c r="IMP96" s="62"/>
      <c r="IMQ96" s="110"/>
      <c r="IMR96" s="97"/>
      <c r="IMS96" s="97"/>
      <c r="IMT96" s="97"/>
      <c r="IMU96" s="104"/>
      <c r="IMV96" s="97"/>
      <c r="IMW96" s="97"/>
      <c r="IMX96" s="97"/>
      <c r="IMY96" s="145"/>
      <c r="IMZ96" s="61"/>
      <c r="INA96" s="108"/>
      <c r="INB96" s="63"/>
      <c r="INC96" s="103"/>
      <c r="IND96" s="104"/>
      <c r="INE96" s="105"/>
      <c r="INF96" s="97"/>
      <c r="ING96" s="79"/>
      <c r="INH96" s="79"/>
      <c r="INI96" s="96"/>
      <c r="INJ96" s="80"/>
      <c r="INK96" s="80"/>
      <c r="INL96" s="80"/>
      <c r="INM96" s="102"/>
      <c r="INN96" s="62"/>
      <c r="INO96" s="110"/>
      <c r="INP96" s="97"/>
      <c r="INQ96" s="97"/>
      <c r="INR96" s="97"/>
      <c r="INS96" s="104"/>
      <c r="INT96" s="97"/>
      <c r="INU96" s="97"/>
      <c r="INV96" s="97"/>
      <c r="INW96" s="145"/>
      <c r="INX96" s="61"/>
      <c r="INY96" s="108"/>
      <c r="INZ96" s="63"/>
      <c r="IOA96" s="103"/>
      <c r="IOB96" s="104"/>
      <c r="IOC96" s="105"/>
      <c r="IOD96" s="97"/>
      <c r="IOE96" s="79"/>
      <c r="IOF96" s="79"/>
      <c r="IOG96" s="96"/>
      <c r="IOH96" s="80"/>
      <c r="IOI96" s="80"/>
      <c r="IOJ96" s="80"/>
      <c r="IOK96" s="102"/>
      <c r="IOL96" s="62"/>
      <c r="IOM96" s="110"/>
      <c r="ION96" s="97"/>
      <c r="IOO96" s="97"/>
      <c r="IOP96" s="97"/>
      <c r="IOQ96" s="104"/>
      <c r="IOR96" s="97"/>
      <c r="IOS96" s="97"/>
      <c r="IOT96" s="97"/>
      <c r="IOU96" s="145"/>
      <c r="IOV96" s="61"/>
      <c r="IOW96" s="108"/>
      <c r="IOX96" s="63"/>
      <c r="IOY96" s="103"/>
      <c r="IOZ96" s="104"/>
      <c r="IPA96" s="105"/>
      <c r="IPB96" s="97"/>
      <c r="IPC96" s="79"/>
      <c r="IPD96" s="79"/>
      <c r="IPE96" s="96"/>
      <c r="IPF96" s="80"/>
      <c r="IPG96" s="80"/>
      <c r="IPH96" s="80"/>
      <c r="IPI96" s="102"/>
      <c r="IPJ96" s="62"/>
      <c r="IPK96" s="110"/>
      <c r="IPL96" s="97"/>
      <c r="IPM96" s="97"/>
      <c r="IPN96" s="97"/>
      <c r="IPO96" s="104"/>
      <c r="IPP96" s="97"/>
      <c r="IPQ96" s="97"/>
      <c r="IPR96" s="97"/>
      <c r="IPS96" s="145"/>
      <c r="IPT96" s="61"/>
      <c r="IPU96" s="108"/>
      <c r="IPV96" s="63"/>
      <c r="IPW96" s="103"/>
      <c r="IPX96" s="104"/>
      <c r="IPY96" s="105"/>
      <c r="IPZ96" s="97"/>
      <c r="IQA96" s="79"/>
      <c r="IQB96" s="79"/>
      <c r="IQC96" s="96"/>
      <c r="IQD96" s="80"/>
      <c r="IQE96" s="80"/>
      <c r="IQF96" s="80"/>
      <c r="IQG96" s="102"/>
      <c r="IQH96" s="62"/>
      <c r="IQI96" s="110"/>
      <c r="IQJ96" s="97"/>
      <c r="IQK96" s="97"/>
      <c r="IQL96" s="97"/>
      <c r="IQM96" s="104"/>
      <c r="IQN96" s="97"/>
      <c r="IQO96" s="97"/>
      <c r="IQP96" s="97"/>
      <c r="IQQ96" s="145"/>
      <c r="IQR96" s="61"/>
      <c r="IQS96" s="108"/>
      <c r="IQT96" s="63"/>
      <c r="IQU96" s="103"/>
      <c r="IQV96" s="104"/>
      <c r="IQW96" s="105"/>
      <c r="IQX96" s="97"/>
      <c r="IQY96" s="79"/>
      <c r="IQZ96" s="79"/>
      <c r="IRA96" s="96"/>
      <c r="IRB96" s="80"/>
      <c r="IRC96" s="80"/>
      <c r="IRD96" s="80"/>
      <c r="IRE96" s="102"/>
      <c r="IRF96" s="62"/>
      <c r="IRG96" s="110"/>
      <c r="IRH96" s="97"/>
      <c r="IRI96" s="97"/>
      <c r="IRJ96" s="97"/>
      <c r="IRK96" s="104"/>
      <c r="IRL96" s="97"/>
      <c r="IRM96" s="97"/>
      <c r="IRN96" s="97"/>
      <c r="IRO96" s="145"/>
      <c r="IRP96" s="61"/>
      <c r="IRQ96" s="108"/>
      <c r="IRR96" s="63"/>
      <c r="IRS96" s="103"/>
      <c r="IRT96" s="104"/>
      <c r="IRU96" s="105"/>
      <c r="IRV96" s="97"/>
      <c r="IRW96" s="79"/>
      <c r="IRX96" s="79"/>
      <c r="IRY96" s="96"/>
      <c r="IRZ96" s="80"/>
      <c r="ISA96" s="80"/>
      <c r="ISB96" s="80"/>
      <c r="ISC96" s="102"/>
      <c r="ISD96" s="62"/>
      <c r="ISE96" s="110"/>
      <c r="ISF96" s="97"/>
      <c r="ISG96" s="97"/>
      <c r="ISH96" s="97"/>
      <c r="ISI96" s="104"/>
      <c r="ISJ96" s="97"/>
      <c r="ISK96" s="97"/>
      <c r="ISL96" s="97"/>
      <c r="ISM96" s="145"/>
      <c r="ISN96" s="61"/>
      <c r="ISO96" s="108"/>
      <c r="ISP96" s="63"/>
      <c r="ISQ96" s="103"/>
      <c r="ISR96" s="104"/>
      <c r="ISS96" s="105"/>
      <c r="IST96" s="97"/>
      <c r="ISU96" s="79"/>
      <c r="ISV96" s="79"/>
      <c r="ISW96" s="96"/>
      <c r="ISX96" s="80"/>
      <c r="ISY96" s="80"/>
      <c r="ISZ96" s="80"/>
      <c r="ITA96" s="102"/>
      <c r="ITB96" s="62"/>
      <c r="ITC96" s="110"/>
      <c r="ITD96" s="97"/>
      <c r="ITE96" s="97"/>
      <c r="ITF96" s="97"/>
      <c r="ITG96" s="104"/>
      <c r="ITH96" s="97"/>
      <c r="ITI96" s="97"/>
      <c r="ITJ96" s="97"/>
      <c r="ITK96" s="145"/>
      <c r="ITL96" s="61"/>
      <c r="ITM96" s="108"/>
      <c r="ITN96" s="63"/>
      <c r="ITO96" s="103"/>
      <c r="ITP96" s="104"/>
      <c r="ITQ96" s="105"/>
      <c r="ITR96" s="97"/>
      <c r="ITS96" s="79"/>
      <c r="ITT96" s="79"/>
      <c r="ITU96" s="96"/>
      <c r="ITV96" s="80"/>
      <c r="ITW96" s="80"/>
      <c r="ITX96" s="80"/>
      <c r="ITY96" s="102"/>
      <c r="ITZ96" s="62"/>
      <c r="IUA96" s="110"/>
      <c r="IUB96" s="97"/>
      <c r="IUC96" s="97"/>
      <c r="IUD96" s="97"/>
      <c r="IUE96" s="104"/>
      <c r="IUF96" s="97"/>
      <c r="IUG96" s="97"/>
      <c r="IUH96" s="97"/>
      <c r="IUI96" s="145"/>
      <c r="IUJ96" s="61"/>
      <c r="IUK96" s="108"/>
      <c r="IUL96" s="63"/>
      <c r="IUM96" s="103"/>
      <c r="IUN96" s="104"/>
      <c r="IUO96" s="105"/>
      <c r="IUP96" s="97"/>
      <c r="IUQ96" s="79"/>
      <c r="IUR96" s="79"/>
      <c r="IUS96" s="96"/>
      <c r="IUT96" s="80"/>
      <c r="IUU96" s="80"/>
      <c r="IUV96" s="80"/>
      <c r="IUW96" s="102"/>
      <c r="IUX96" s="62"/>
      <c r="IUY96" s="110"/>
      <c r="IUZ96" s="97"/>
      <c r="IVA96" s="97"/>
      <c r="IVB96" s="97"/>
      <c r="IVC96" s="104"/>
      <c r="IVD96" s="97"/>
      <c r="IVE96" s="97"/>
      <c r="IVF96" s="97"/>
      <c r="IVG96" s="145"/>
      <c r="IVH96" s="61"/>
      <c r="IVI96" s="108"/>
      <c r="IVJ96" s="63"/>
      <c r="IVK96" s="103"/>
      <c r="IVL96" s="104"/>
      <c r="IVM96" s="105"/>
      <c r="IVN96" s="97"/>
      <c r="IVO96" s="79"/>
      <c r="IVP96" s="79"/>
      <c r="IVQ96" s="96"/>
      <c r="IVR96" s="80"/>
      <c r="IVS96" s="80"/>
      <c r="IVT96" s="80"/>
      <c r="IVU96" s="102"/>
      <c r="IVV96" s="62"/>
      <c r="IVW96" s="110"/>
      <c r="IVX96" s="97"/>
      <c r="IVY96" s="97"/>
      <c r="IVZ96" s="97"/>
      <c r="IWA96" s="104"/>
      <c r="IWB96" s="97"/>
      <c r="IWC96" s="97"/>
      <c r="IWD96" s="97"/>
      <c r="IWE96" s="145"/>
      <c r="IWF96" s="61"/>
      <c r="IWG96" s="108"/>
      <c r="IWH96" s="63"/>
      <c r="IWI96" s="103"/>
      <c r="IWJ96" s="104"/>
      <c r="IWK96" s="105"/>
      <c r="IWL96" s="97"/>
      <c r="IWM96" s="79"/>
      <c r="IWN96" s="79"/>
      <c r="IWO96" s="96"/>
      <c r="IWP96" s="80"/>
      <c r="IWQ96" s="80"/>
      <c r="IWR96" s="80"/>
      <c r="IWS96" s="102"/>
      <c r="IWT96" s="62"/>
      <c r="IWU96" s="110"/>
      <c r="IWV96" s="97"/>
      <c r="IWW96" s="97"/>
      <c r="IWX96" s="97"/>
      <c r="IWY96" s="104"/>
      <c r="IWZ96" s="97"/>
      <c r="IXA96" s="97"/>
      <c r="IXB96" s="97"/>
      <c r="IXC96" s="145"/>
      <c r="IXD96" s="61"/>
      <c r="IXE96" s="108"/>
      <c r="IXF96" s="63"/>
      <c r="IXG96" s="103"/>
      <c r="IXH96" s="104"/>
      <c r="IXI96" s="105"/>
      <c r="IXJ96" s="97"/>
      <c r="IXK96" s="79"/>
      <c r="IXL96" s="79"/>
      <c r="IXM96" s="96"/>
      <c r="IXN96" s="80"/>
      <c r="IXO96" s="80"/>
      <c r="IXP96" s="80"/>
      <c r="IXQ96" s="102"/>
      <c r="IXR96" s="62"/>
      <c r="IXS96" s="110"/>
      <c r="IXT96" s="97"/>
      <c r="IXU96" s="97"/>
      <c r="IXV96" s="97"/>
      <c r="IXW96" s="104"/>
      <c r="IXX96" s="97"/>
      <c r="IXY96" s="97"/>
      <c r="IXZ96" s="97"/>
      <c r="IYA96" s="145"/>
      <c r="IYB96" s="61"/>
      <c r="IYC96" s="108"/>
      <c r="IYD96" s="63"/>
      <c r="IYE96" s="103"/>
      <c r="IYF96" s="104"/>
      <c r="IYG96" s="105"/>
      <c r="IYH96" s="97"/>
      <c r="IYI96" s="79"/>
      <c r="IYJ96" s="79"/>
      <c r="IYK96" s="96"/>
      <c r="IYL96" s="80"/>
      <c r="IYM96" s="80"/>
      <c r="IYN96" s="80"/>
      <c r="IYO96" s="102"/>
      <c r="IYP96" s="62"/>
      <c r="IYQ96" s="110"/>
      <c r="IYR96" s="97"/>
      <c r="IYS96" s="97"/>
      <c r="IYT96" s="97"/>
      <c r="IYU96" s="104"/>
      <c r="IYV96" s="97"/>
      <c r="IYW96" s="97"/>
      <c r="IYX96" s="97"/>
      <c r="IYY96" s="145"/>
      <c r="IYZ96" s="61"/>
      <c r="IZA96" s="108"/>
      <c r="IZB96" s="63"/>
      <c r="IZC96" s="103"/>
      <c r="IZD96" s="104"/>
      <c r="IZE96" s="105"/>
      <c r="IZF96" s="97"/>
      <c r="IZG96" s="79"/>
      <c r="IZH96" s="79"/>
      <c r="IZI96" s="96"/>
      <c r="IZJ96" s="80"/>
      <c r="IZK96" s="80"/>
      <c r="IZL96" s="80"/>
      <c r="IZM96" s="102"/>
      <c r="IZN96" s="62"/>
      <c r="IZO96" s="110"/>
      <c r="IZP96" s="97"/>
      <c r="IZQ96" s="97"/>
      <c r="IZR96" s="97"/>
      <c r="IZS96" s="104"/>
      <c r="IZT96" s="97"/>
      <c r="IZU96" s="97"/>
      <c r="IZV96" s="97"/>
      <c r="IZW96" s="145"/>
      <c r="IZX96" s="61"/>
      <c r="IZY96" s="108"/>
      <c r="IZZ96" s="63"/>
      <c r="JAA96" s="103"/>
      <c r="JAB96" s="104"/>
      <c r="JAC96" s="105"/>
      <c r="JAD96" s="97"/>
      <c r="JAE96" s="79"/>
      <c r="JAF96" s="79"/>
      <c r="JAG96" s="96"/>
      <c r="JAH96" s="80"/>
      <c r="JAI96" s="80"/>
      <c r="JAJ96" s="80"/>
      <c r="JAK96" s="102"/>
      <c r="JAL96" s="62"/>
      <c r="JAM96" s="110"/>
      <c r="JAN96" s="97"/>
      <c r="JAO96" s="97"/>
      <c r="JAP96" s="97"/>
      <c r="JAQ96" s="104"/>
      <c r="JAR96" s="97"/>
      <c r="JAS96" s="97"/>
      <c r="JAT96" s="97"/>
      <c r="JAU96" s="145"/>
      <c r="JAV96" s="61"/>
      <c r="JAW96" s="108"/>
      <c r="JAX96" s="63"/>
      <c r="JAY96" s="103"/>
      <c r="JAZ96" s="104"/>
      <c r="JBA96" s="105"/>
      <c r="JBB96" s="97"/>
      <c r="JBC96" s="79"/>
      <c r="JBD96" s="79"/>
      <c r="JBE96" s="96"/>
      <c r="JBF96" s="80"/>
      <c r="JBG96" s="80"/>
      <c r="JBH96" s="80"/>
      <c r="JBI96" s="102"/>
      <c r="JBJ96" s="62"/>
      <c r="JBK96" s="110"/>
      <c r="JBL96" s="97"/>
      <c r="JBM96" s="97"/>
      <c r="JBN96" s="97"/>
      <c r="JBO96" s="104"/>
      <c r="JBP96" s="97"/>
      <c r="JBQ96" s="97"/>
      <c r="JBR96" s="97"/>
      <c r="JBS96" s="145"/>
      <c r="JBT96" s="61"/>
      <c r="JBU96" s="108"/>
      <c r="JBV96" s="63"/>
      <c r="JBW96" s="103"/>
      <c r="JBX96" s="104"/>
      <c r="JBY96" s="105"/>
      <c r="JBZ96" s="97"/>
      <c r="JCA96" s="79"/>
      <c r="JCB96" s="79"/>
      <c r="JCC96" s="96"/>
      <c r="JCD96" s="80"/>
      <c r="JCE96" s="80"/>
      <c r="JCF96" s="80"/>
      <c r="JCG96" s="102"/>
      <c r="JCH96" s="62"/>
      <c r="JCI96" s="110"/>
      <c r="JCJ96" s="97"/>
      <c r="JCK96" s="97"/>
      <c r="JCL96" s="97"/>
      <c r="JCM96" s="104"/>
      <c r="JCN96" s="97"/>
      <c r="JCO96" s="97"/>
      <c r="JCP96" s="97"/>
      <c r="JCQ96" s="145"/>
      <c r="JCR96" s="61"/>
      <c r="JCS96" s="108"/>
      <c r="JCT96" s="63"/>
      <c r="JCU96" s="103"/>
      <c r="JCV96" s="104"/>
      <c r="JCW96" s="105"/>
      <c r="JCX96" s="97"/>
      <c r="JCY96" s="79"/>
      <c r="JCZ96" s="79"/>
      <c r="JDA96" s="96"/>
      <c r="JDB96" s="80"/>
      <c r="JDC96" s="80"/>
      <c r="JDD96" s="80"/>
      <c r="JDE96" s="102"/>
      <c r="JDF96" s="62"/>
      <c r="JDG96" s="110"/>
      <c r="JDH96" s="97"/>
      <c r="JDI96" s="97"/>
      <c r="JDJ96" s="97"/>
      <c r="JDK96" s="104"/>
      <c r="JDL96" s="97"/>
      <c r="JDM96" s="97"/>
      <c r="JDN96" s="97"/>
      <c r="JDO96" s="145"/>
      <c r="JDP96" s="61"/>
      <c r="JDQ96" s="108"/>
      <c r="JDR96" s="63"/>
      <c r="JDS96" s="103"/>
      <c r="JDT96" s="104"/>
      <c r="JDU96" s="105"/>
      <c r="JDV96" s="97"/>
      <c r="JDW96" s="79"/>
      <c r="JDX96" s="79"/>
      <c r="JDY96" s="96"/>
      <c r="JDZ96" s="80"/>
      <c r="JEA96" s="80"/>
      <c r="JEB96" s="80"/>
      <c r="JEC96" s="102"/>
      <c r="JED96" s="62"/>
      <c r="JEE96" s="110"/>
      <c r="JEF96" s="97"/>
      <c r="JEG96" s="97"/>
      <c r="JEH96" s="97"/>
      <c r="JEI96" s="104"/>
      <c r="JEJ96" s="97"/>
      <c r="JEK96" s="97"/>
      <c r="JEL96" s="97"/>
      <c r="JEM96" s="145"/>
      <c r="JEN96" s="61"/>
      <c r="JEO96" s="108"/>
      <c r="JEP96" s="63"/>
      <c r="JEQ96" s="103"/>
      <c r="JER96" s="104"/>
      <c r="JES96" s="105"/>
      <c r="JET96" s="97"/>
      <c r="JEU96" s="79"/>
      <c r="JEV96" s="79"/>
      <c r="JEW96" s="96"/>
      <c r="JEX96" s="80"/>
      <c r="JEY96" s="80"/>
      <c r="JEZ96" s="80"/>
      <c r="JFA96" s="102"/>
      <c r="JFB96" s="62"/>
      <c r="JFC96" s="110"/>
      <c r="JFD96" s="97"/>
      <c r="JFE96" s="97"/>
      <c r="JFF96" s="97"/>
      <c r="JFG96" s="104"/>
      <c r="JFH96" s="97"/>
      <c r="JFI96" s="97"/>
      <c r="JFJ96" s="97"/>
      <c r="JFK96" s="145"/>
      <c r="JFL96" s="61"/>
      <c r="JFM96" s="108"/>
      <c r="JFN96" s="63"/>
      <c r="JFO96" s="103"/>
      <c r="JFP96" s="104"/>
      <c r="JFQ96" s="105"/>
      <c r="JFR96" s="97"/>
      <c r="JFS96" s="79"/>
      <c r="JFT96" s="79"/>
      <c r="JFU96" s="96"/>
      <c r="JFV96" s="80"/>
      <c r="JFW96" s="80"/>
      <c r="JFX96" s="80"/>
      <c r="JFY96" s="102"/>
      <c r="JFZ96" s="62"/>
      <c r="JGA96" s="110"/>
      <c r="JGB96" s="97"/>
      <c r="JGC96" s="97"/>
      <c r="JGD96" s="97"/>
      <c r="JGE96" s="104"/>
      <c r="JGF96" s="97"/>
      <c r="JGG96" s="97"/>
      <c r="JGH96" s="97"/>
      <c r="JGI96" s="145"/>
      <c r="JGJ96" s="61"/>
      <c r="JGK96" s="108"/>
      <c r="JGL96" s="63"/>
      <c r="JGM96" s="103"/>
      <c r="JGN96" s="104"/>
      <c r="JGO96" s="105"/>
      <c r="JGP96" s="97"/>
      <c r="JGQ96" s="79"/>
      <c r="JGR96" s="79"/>
      <c r="JGS96" s="96"/>
      <c r="JGT96" s="80"/>
      <c r="JGU96" s="80"/>
      <c r="JGV96" s="80"/>
      <c r="JGW96" s="102"/>
      <c r="JGX96" s="62"/>
      <c r="JGY96" s="110"/>
      <c r="JGZ96" s="97"/>
      <c r="JHA96" s="97"/>
      <c r="JHB96" s="97"/>
      <c r="JHC96" s="104"/>
      <c r="JHD96" s="97"/>
      <c r="JHE96" s="97"/>
      <c r="JHF96" s="97"/>
      <c r="JHG96" s="145"/>
      <c r="JHH96" s="61"/>
      <c r="JHI96" s="108"/>
      <c r="JHJ96" s="63"/>
      <c r="JHK96" s="103"/>
      <c r="JHL96" s="104"/>
      <c r="JHM96" s="105"/>
      <c r="JHN96" s="97"/>
      <c r="JHO96" s="79"/>
      <c r="JHP96" s="79"/>
      <c r="JHQ96" s="96"/>
      <c r="JHR96" s="80"/>
      <c r="JHS96" s="80"/>
      <c r="JHT96" s="80"/>
      <c r="JHU96" s="102"/>
      <c r="JHV96" s="62"/>
      <c r="JHW96" s="110"/>
      <c r="JHX96" s="97"/>
      <c r="JHY96" s="97"/>
      <c r="JHZ96" s="97"/>
      <c r="JIA96" s="104"/>
      <c r="JIB96" s="97"/>
      <c r="JIC96" s="97"/>
      <c r="JID96" s="97"/>
      <c r="JIE96" s="145"/>
      <c r="JIF96" s="61"/>
      <c r="JIG96" s="108"/>
      <c r="JIH96" s="63"/>
      <c r="JII96" s="103"/>
      <c r="JIJ96" s="104"/>
      <c r="JIK96" s="105"/>
      <c r="JIL96" s="97"/>
      <c r="JIM96" s="79"/>
      <c r="JIN96" s="79"/>
      <c r="JIO96" s="96"/>
      <c r="JIP96" s="80"/>
      <c r="JIQ96" s="80"/>
      <c r="JIR96" s="80"/>
      <c r="JIS96" s="102"/>
      <c r="JIT96" s="62"/>
      <c r="JIU96" s="110"/>
      <c r="JIV96" s="97"/>
      <c r="JIW96" s="97"/>
      <c r="JIX96" s="97"/>
      <c r="JIY96" s="104"/>
      <c r="JIZ96" s="97"/>
      <c r="JJA96" s="97"/>
      <c r="JJB96" s="97"/>
      <c r="JJC96" s="145"/>
      <c r="JJD96" s="61"/>
      <c r="JJE96" s="108"/>
      <c r="JJF96" s="63"/>
      <c r="JJG96" s="103"/>
      <c r="JJH96" s="104"/>
      <c r="JJI96" s="105"/>
      <c r="JJJ96" s="97"/>
      <c r="JJK96" s="79"/>
      <c r="JJL96" s="79"/>
      <c r="JJM96" s="96"/>
      <c r="JJN96" s="80"/>
      <c r="JJO96" s="80"/>
      <c r="JJP96" s="80"/>
      <c r="JJQ96" s="102"/>
      <c r="JJR96" s="62"/>
      <c r="JJS96" s="110"/>
      <c r="JJT96" s="97"/>
      <c r="JJU96" s="97"/>
      <c r="JJV96" s="97"/>
      <c r="JJW96" s="104"/>
      <c r="JJX96" s="97"/>
      <c r="JJY96" s="97"/>
      <c r="JJZ96" s="97"/>
      <c r="JKA96" s="145"/>
      <c r="JKB96" s="61"/>
      <c r="JKC96" s="108"/>
      <c r="JKD96" s="63"/>
      <c r="JKE96" s="103"/>
      <c r="JKF96" s="104"/>
      <c r="JKG96" s="105"/>
      <c r="JKH96" s="97"/>
      <c r="JKI96" s="79"/>
      <c r="JKJ96" s="79"/>
      <c r="JKK96" s="96"/>
      <c r="JKL96" s="80"/>
      <c r="JKM96" s="80"/>
      <c r="JKN96" s="80"/>
      <c r="JKO96" s="102"/>
      <c r="JKP96" s="62"/>
      <c r="JKQ96" s="110"/>
      <c r="JKR96" s="97"/>
      <c r="JKS96" s="97"/>
      <c r="JKT96" s="97"/>
      <c r="JKU96" s="104"/>
      <c r="JKV96" s="97"/>
      <c r="JKW96" s="97"/>
      <c r="JKX96" s="97"/>
      <c r="JKY96" s="145"/>
      <c r="JKZ96" s="61"/>
      <c r="JLA96" s="108"/>
      <c r="JLB96" s="63"/>
      <c r="JLC96" s="103"/>
      <c r="JLD96" s="104"/>
      <c r="JLE96" s="105"/>
      <c r="JLF96" s="97"/>
      <c r="JLG96" s="79"/>
      <c r="JLH96" s="79"/>
      <c r="JLI96" s="96"/>
      <c r="JLJ96" s="80"/>
      <c r="JLK96" s="80"/>
      <c r="JLL96" s="80"/>
      <c r="JLM96" s="102"/>
      <c r="JLN96" s="62"/>
      <c r="JLO96" s="110"/>
      <c r="JLP96" s="97"/>
      <c r="JLQ96" s="97"/>
      <c r="JLR96" s="97"/>
      <c r="JLS96" s="104"/>
      <c r="JLT96" s="97"/>
      <c r="JLU96" s="97"/>
      <c r="JLV96" s="97"/>
      <c r="JLW96" s="145"/>
      <c r="JLX96" s="61"/>
      <c r="JLY96" s="108"/>
      <c r="JLZ96" s="63"/>
      <c r="JMA96" s="103"/>
      <c r="JMB96" s="104"/>
      <c r="JMC96" s="105"/>
      <c r="JMD96" s="97"/>
      <c r="JME96" s="79"/>
      <c r="JMF96" s="79"/>
      <c r="JMG96" s="96"/>
      <c r="JMH96" s="80"/>
      <c r="JMI96" s="80"/>
      <c r="JMJ96" s="80"/>
      <c r="JMK96" s="102"/>
      <c r="JML96" s="62"/>
      <c r="JMM96" s="110"/>
      <c r="JMN96" s="97"/>
      <c r="JMO96" s="97"/>
      <c r="JMP96" s="97"/>
      <c r="JMQ96" s="104"/>
      <c r="JMR96" s="97"/>
      <c r="JMS96" s="97"/>
      <c r="JMT96" s="97"/>
      <c r="JMU96" s="145"/>
      <c r="JMV96" s="61"/>
      <c r="JMW96" s="108"/>
      <c r="JMX96" s="63"/>
      <c r="JMY96" s="103"/>
      <c r="JMZ96" s="104"/>
      <c r="JNA96" s="105"/>
      <c r="JNB96" s="97"/>
      <c r="JNC96" s="79"/>
      <c r="JND96" s="79"/>
      <c r="JNE96" s="96"/>
      <c r="JNF96" s="80"/>
      <c r="JNG96" s="80"/>
      <c r="JNH96" s="80"/>
      <c r="JNI96" s="102"/>
      <c r="JNJ96" s="62"/>
      <c r="JNK96" s="110"/>
      <c r="JNL96" s="97"/>
      <c r="JNM96" s="97"/>
      <c r="JNN96" s="97"/>
      <c r="JNO96" s="104"/>
      <c r="JNP96" s="97"/>
      <c r="JNQ96" s="97"/>
      <c r="JNR96" s="97"/>
      <c r="JNS96" s="145"/>
      <c r="JNT96" s="61"/>
      <c r="JNU96" s="108"/>
      <c r="JNV96" s="63"/>
      <c r="JNW96" s="103"/>
      <c r="JNX96" s="104"/>
      <c r="JNY96" s="105"/>
      <c r="JNZ96" s="97"/>
      <c r="JOA96" s="79"/>
      <c r="JOB96" s="79"/>
      <c r="JOC96" s="96"/>
      <c r="JOD96" s="80"/>
      <c r="JOE96" s="80"/>
      <c r="JOF96" s="80"/>
      <c r="JOG96" s="102"/>
      <c r="JOH96" s="62"/>
      <c r="JOI96" s="110"/>
      <c r="JOJ96" s="97"/>
      <c r="JOK96" s="97"/>
      <c r="JOL96" s="97"/>
      <c r="JOM96" s="104"/>
      <c r="JON96" s="97"/>
      <c r="JOO96" s="97"/>
      <c r="JOP96" s="97"/>
      <c r="JOQ96" s="145"/>
      <c r="JOR96" s="61"/>
      <c r="JOS96" s="108"/>
      <c r="JOT96" s="63"/>
      <c r="JOU96" s="103"/>
      <c r="JOV96" s="104"/>
      <c r="JOW96" s="105"/>
      <c r="JOX96" s="97"/>
      <c r="JOY96" s="79"/>
      <c r="JOZ96" s="79"/>
      <c r="JPA96" s="96"/>
      <c r="JPB96" s="80"/>
      <c r="JPC96" s="80"/>
      <c r="JPD96" s="80"/>
      <c r="JPE96" s="102"/>
      <c r="JPF96" s="62"/>
      <c r="JPG96" s="110"/>
      <c r="JPH96" s="97"/>
      <c r="JPI96" s="97"/>
      <c r="JPJ96" s="97"/>
      <c r="JPK96" s="104"/>
      <c r="JPL96" s="97"/>
      <c r="JPM96" s="97"/>
      <c r="JPN96" s="97"/>
      <c r="JPO96" s="145"/>
      <c r="JPP96" s="61"/>
      <c r="JPQ96" s="108"/>
      <c r="JPR96" s="63"/>
      <c r="JPS96" s="103"/>
      <c r="JPT96" s="104"/>
      <c r="JPU96" s="105"/>
      <c r="JPV96" s="97"/>
      <c r="JPW96" s="79"/>
      <c r="JPX96" s="79"/>
      <c r="JPY96" s="96"/>
      <c r="JPZ96" s="80"/>
      <c r="JQA96" s="80"/>
      <c r="JQB96" s="80"/>
      <c r="JQC96" s="102"/>
      <c r="JQD96" s="62"/>
      <c r="JQE96" s="110"/>
      <c r="JQF96" s="97"/>
      <c r="JQG96" s="97"/>
      <c r="JQH96" s="97"/>
      <c r="JQI96" s="104"/>
      <c r="JQJ96" s="97"/>
      <c r="JQK96" s="97"/>
      <c r="JQL96" s="97"/>
      <c r="JQM96" s="145"/>
      <c r="JQN96" s="61"/>
      <c r="JQO96" s="108"/>
      <c r="JQP96" s="63"/>
      <c r="JQQ96" s="103"/>
      <c r="JQR96" s="104"/>
      <c r="JQS96" s="105"/>
      <c r="JQT96" s="97"/>
      <c r="JQU96" s="79"/>
      <c r="JQV96" s="79"/>
      <c r="JQW96" s="96"/>
      <c r="JQX96" s="80"/>
      <c r="JQY96" s="80"/>
      <c r="JQZ96" s="80"/>
      <c r="JRA96" s="102"/>
      <c r="JRB96" s="62"/>
      <c r="JRC96" s="110"/>
      <c r="JRD96" s="97"/>
      <c r="JRE96" s="97"/>
      <c r="JRF96" s="97"/>
      <c r="JRG96" s="104"/>
      <c r="JRH96" s="97"/>
      <c r="JRI96" s="97"/>
      <c r="JRJ96" s="97"/>
      <c r="JRK96" s="145"/>
      <c r="JRL96" s="61"/>
      <c r="JRM96" s="108"/>
      <c r="JRN96" s="63"/>
      <c r="JRO96" s="103"/>
      <c r="JRP96" s="104"/>
      <c r="JRQ96" s="105"/>
      <c r="JRR96" s="97"/>
      <c r="JRS96" s="79"/>
      <c r="JRT96" s="79"/>
      <c r="JRU96" s="96"/>
      <c r="JRV96" s="80"/>
      <c r="JRW96" s="80"/>
      <c r="JRX96" s="80"/>
      <c r="JRY96" s="102"/>
      <c r="JRZ96" s="62"/>
      <c r="JSA96" s="110"/>
      <c r="JSB96" s="97"/>
      <c r="JSC96" s="97"/>
      <c r="JSD96" s="97"/>
      <c r="JSE96" s="104"/>
      <c r="JSF96" s="97"/>
      <c r="JSG96" s="97"/>
      <c r="JSH96" s="97"/>
      <c r="JSI96" s="145"/>
      <c r="JSJ96" s="61"/>
      <c r="JSK96" s="108"/>
      <c r="JSL96" s="63"/>
      <c r="JSM96" s="103"/>
      <c r="JSN96" s="104"/>
      <c r="JSO96" s="105"/>
      <c r="JSP96" s="97"/>
      <c r="JSQ96" s="79"/>
      <c r="JSR96" s="79"/>
      <c r="JSS96" s="96"/>
      <c r="JST96" s="80"/>
      <c r="JSU96" s="80"/>
      <c r="JSV96" s="80"/>
      <c r="JSW96" s="102"/>
      <c r="JSX96" s="62"/>
      <c r="JSY96" s="110"/>
      <c r="JSZ96" s="97"/>
      <c r="JTA96" s="97"/>
      <c r="JTB96" s="97"/>
      <c r="JTC96" s="104"/>
      <c r="JTD96" s="97"/>
      <c r="JTE96" s="97"/>
      <c r="JTF96" s="97"/>
      <c r="JTG96" s="145"/>
      <c r="JTH96" s="61"/>
      <c r="JTI96" s="108"/>
      <c r="JTJ96" s="63"/>
      <c r="JTK96" s="103"/>
      <c r="JTL96" s="104"/>
      <c r="JTM96" s="105"/>
      <c r="JTN96" s="97"/>
      <c r="JTO96" s="79"/>
      <c r="JTP96" s="79"/>
      <c r="JTQ96" s="96"/>
      <c r="JTR96" s="80"/>
      <c r="JTS96" s="80"/>
      <c r="JTT96" s="80"/>
      <c r="JTU96" s="102"/>
      <c r="JTV96" s="62"/>
      <c r="JTW96" s="110"/>
      <c r="JTX96" s="97"/>
      <c r="JTY96" s="97"/>
      <c r="JTZ96" s="97"/>
      <c r="JUA96" s="104"/>
      <c r="JUB96" s="97"/>
      <c r="JUC96" s="97"/>
      <c r="JUD96" s="97"/>
      <c r="JUE96" s="145"/>
      <c r="JUF96" s="61"/>
      <c r="JUG96" s="108"/>
      <c r="JUH96" s="63"/>
      <c r="JUI96" s="103"/>
      <c r="JUJ96" s="104"/>
      <c r="JUK96" s="105"/>
      <c r="JUL96" s="97"/>
      <c r="JUM96" s="79"/>
      <c r="JUN96" s="79"/>
      <c r="JUO96" s="96"/>
      <c r="JUP96" s="80"/>
      <c r="JUQ96" s="80"/>
      <c r="JUR96" s="80"/>
      <c r="JUS96" s="102"/>
      <c r="JUT96" s="62"/>
      <c r="JUU96" s="110"/>
      <c r="JUV96" s="97"/>
      <c r="JUW96" s="97"/>
      <c r="JUX96" s="97"/>
      <c r="JUY96" s="104"/>
      <c r="JUZ96" s="97"/>
      <c r="JVA96" s="97"/>
      <c r="JVB96" s="97"/>
      <c r="JVC96" s="145"/>
      <c r="JVD96" s="61"/>
      <c r="JVE96" s="108"/>
      <c r="JVF96" s="63"/>
      <c r="JVG96" s="103"/>
      <c r="JVH96" s="104"/>
      <c r="JVI96" s="105"/>
      <c r="JVJ96" s="97"/>
      <c r="JVK96" s="79"/>
      <c r="JVL96" s="79"/>
      <c r="JVM96" s="96"/>
      <c r="JVN96" s="80"/>
      <c r="JVO96" s="80"/>
      <c r="JVP96" s="80"/>
      <c r="JVQ96" s="102"/>
      <c r="JVR96" s="62"/>
      <c r="JVS96" s="110"/>
      <c r="JVT96" s="97"/>
      <c r="JVU96" s="97"/>
      <c r="JVV96" s="97"/>
      <c r="JVW96" s="104"/>
      <c r="JVX96" s="97"/>
      <c r="JVY96" s="97"/>
      <c r="JVZ96" s="97"/>
      <c r="JWA96" s="145"/>
      <c r="JWB96" s="61"/>
      <c r="JWC96" s="108"/>
      <c r="JWD96" s="63"/>
      <c r="JWE96" s="103"/>
      <c r="JWF96" s="104"/>
      <c r="JWG96" s="105"/>
      <c r="JWH96" s="97"/>
      <c r="JWI96" s="79"/>
      <c r="JWJ96" s="79"/>
      <c r="JWK96" s="96"/>
      <c r="JWL96" s="80"/>
      <c r="JWM96" s="80"/>
      <c r="JWN96" s="80"/>
      <c r="JWO96" s="102"/>
      <c r="JWP96" s="62"/>
      <c r="JWQ96" s="110"/>
      <c r="JWR96" s="97"/>
      <c r="JWS96" s="97"/>
      <c r="JWT96" s="97"/>
      <c r="JWU96" s="104"/>
      <c r="JWV96" s="97"/>
      <c r="JWW96" s="97"/>
      <c r="JWX96" s="97"/>
      <c r="JWY96" s="145"/>
      <c r="JWZ96" s="61"/>
      <c r="JXA96" s="108"/>
      <c r="JXB96" s="63"/>
      <c r="JXC96" s="103"/>
      <c r="JXD96" s="104"/>
      <c r="JXE96" s="105"/>
      <c r="JXF96" s="97"/>
      <c r="JXG96" s="79"/>
      <c r="JXH96" s="79"/>
      <c r="JXI96" s="96"/>
      <c r="JXJ96" s="80"/>
      <c r="JXK96" s="80"/>
      <c r="JXL96" s="80"/>
      <c r="JXM96" s="102"/>
      <c r="JXN96" s="62"/>
      <c r="JXO96" s="110"/>
      <c r="JXP96" s="97"/>
      <c r="JXQ96" s="97"/>
      <c r="JXR96" s="97"/>
      <c r="JXS96" s="104"/>
      <c r="JXT96" s="97"/>
      <c r="JXU96" s="97"/>
      <c r="JXV96" s="97"/>
      <c r="JXW96" s="145"/>
      <c r="JXX96" s="61"/>
      <c r="JXY96" s="108"/>
      <c r="JXZ96" s="63"/>
      <c r="JYA96" s="103"/>
      <c r="JYB96" s="104"/>
      <c r="JYC96" s="105"/>
      <c r="JYD96" s="97"/>
      <c r="JYE96" s="79"/>
      <c r="JYF96" s="79"/>
      <c r="JYG96" s="96"/>
      <c r="JYH96" s="80"/>
      <c r="JYI96" s="80"/>
      <c r="JYJ96" s="80"/>
      <c r="JYK96" s="102"/>
      <c r="JYL96" s="62"/>
      <c r="JYM96" s="110"/>
      <c r="JYN96" s="97"/>
      <c r="JYO96" s="97"/>
      <c r="JYP96" s="97"/>
      <c r="JYQ96" s="104"/>
      <c r="JYR96" s="97"/>
      <c r="JYS96" s="97"/>
      <c r="JYT96" s="97"/>
      <c r="JYU96" s="145"/>
      <c r="JYV96" s="61"/>
      <c r="JYW96" s="108"/>
      <c r="JYX96" s="63"/>
      <c r="JYY96" s="103"/>
      <c r="JYZ96" s="104"/>
      <c r="JZA96" s="105"/>
      <c r="JZB96" s="97"/>
      <c r="JZC96" s="79"/>
      <c r="JZD96" s="79"/>
      <c r="JZE96" s="96"/>
      <c r="JZF96" s="80"/>
      <c r="JZG96" s="80"/>
      <c r="JZH96" s="80"/>
      <c r="JZI96" s="102"/>
      <c r="JZJ96" s="62"/>
      <c r="JZK96" s="110"/>
      <c r="JZL96" s="97"/>
      <c r="JZM96" s="97"/>
      <c r="JZN96" s="97"/>
      <c r="JZO96" s="104"/>
      <c r="JZP96" s="97"/>
      <c r="JZQ96" s="97"/>
      <c r="JZR96" s="97"/>
      <c r="JZS96" s="145"/>
      <c r="JZT96" s="61"/>
      <c r="JZU96" s="108"/>
      <c r="JZV96" s="63"/>
      <c r="JZW96" s="103"/>
      <c r="JZX96" s="104"/>
      <c r="JZY96" s="105"/>
      <c r="JZZ96" s="97"/>
      <c r="KAA96" s="79"/>
      <c r="KAB96" s="79"/>
      <c r="KAC96" s="96"/>
      <c r="KAD96" s="80"/>
      <c r="KAE96" s="80"/>
      <c r="KAF96" s="80"/>
      <c r="KAG96" s="102"/>
      <c r="KAH96" s="62"/>
      <c r="KAI96" s="110"/>
      <c r="KAJ96" s="97"/>
      <c r="KAK96" s="97"/>
      <c r="KAL96" s="97"/>
      <c r="KAM96" s="104"/>
      <c r="KAN96" s="97"/>
      <c r="KAO96" s="97"/>
      <c r="KAP96" s="97"/>
      <c r="KAQ96" s="145"/>
      <c r="KAR96" s="61"/>
      <c r="KAS96" s="108"/>
      <c r="KAT96" s="63"/>
      <c r="KAU96" s="103"/>
      <c r="KAV96" s="104"/>
      <c r="KAW96" s="105"/>
      <c r="KAX96" s="97"/>
      <c r="KAY96" s="79"/>
      <c r="KAZ96" s="79"/>
      <c r="KBA96" s="96"/>
      <c r="KBB96" s="80"/>
      <c r="KBC96" s="80"/>
      <c r="KBD96" s="80"/>
      <c r="KBE96" s="102"/>
      <c r="KBF96" s="62"/>
      <c r="KBG96" s="110"/>
      <c r="KBH96" s="97"/>
      <c r="KBI96" s="97"/>
      <c r="KBJ96" s="97"/>
      <c r="KBK96" s="104"/>
      <c r="KBL96" s="97"/>
      <c r="KBM96" s="97"/>
      <c r="KBN96" s="97"/>
      <c r="KBO96" s="145"/>
      <c r="KBP96" s="61"/>
      <c r="KBQ96" s="108"/>
      <c r="KBR96" s="63"/>
      <c r="KBS96" s="103"/>
      <c r="KBT96" s="104"/>
      <c r="KBU96" s="105"/>
      <c r="KBV96" s="97"/>
      <c r="KBW96" s="79"/>
      <c r="KBX96" s="79"/>
      <c r="KBY96" s="96"/>
      <c r="KBZ96" s="80"/>
      <c r="KCA96" s="80"/>
      <c r="KCB96" s="80"/>
      <c r="KCC96" s="102"/>
      <c r="KCD96" s="62"/>
      <c r="KCE96" s="110"/>
      <c r="KCF96" s="97"/>
      <c r="KCG96" s="97"/>
      <c r="KCH96" s="97"/>
      <c r="KCI96" s="104"/>
      <c r="KCJ96" s="97"/>
      <c r="KCK96" s="97"/>
      <c r="KCL96" s="97"/>
      <c r="KCM96" s="145"/>
      <c r="KCN96" s="61"/>
      <c r="KCO96" s="108"/>
      <c r="KCP96" s="63"/>
      <c r="KCQ96" s="103"/>
      <c r="KCR96" s="104"/>
      <c r="KCS96" s="105"/>
      <c r="KCT96" s="97"/>
      <c r="KCU96" s="79"/>
      <c r="KCV96" s="79"/>
      <c r="KCW96" s="96"/>
      <c r="KCX96" s="80"/>
      <c r="KCY96" s="80"/>
      <c r="KCZ96" s="80"/>
      <c r="KDA96" s="102"/>
      <c r="KDB96" s="62"/>
      <c r="KDC96" s="110"/>
      <c r="KDD96" s="97"/>
      <c r="KDE96" s="97"/>
      <c r="KDF96" s="97"/>
      <c r="KDG96" s="104"/>
      <c r="KDH96" s="97"/>
      <c r="KDI96" s="97"/>
      <c r="KDJ96" s="97"/>
      <c r="KDK96" s="145"/>
      <c r="KDL96" s="61"/>
      <c r="KDM96" s="108"/>
      <c r="KDN96" s="63"/>
      <c r="KDO96" s="103"/>
      <c r="KDP96" s="104"/>
      <c r="KDQ96" s="105"/>
      <c r="KDR96" s="97"/>
      <c r="KDS96" s="79"/>
      <c r="KDT96" s="79"/>
      <c r="KDU96" s="96"/>
      <c r="KDV96" s="80"/>
      <c r="KDW96" s="80"/>
      <c r="KDX96" s="80"/>
      <c r="KDY96" s="102"/>
      <c r="KDZ96" s="62"/>
      <c r="KEA96" s="110"/>
      <c r="KEB96" s="97"/>
      <c r="KEC96" s="97"/>
      <c r="KED96" s="97"/>
      <c r="KEE96" s="104"/>
      <c r="KEF96" s="97"/>
      <c r="KEG96" s="97"/>
      <c r="KEH96" s="97"/>
      <c r="KEI96" s="145"/>
      <c r="KEJ96" s="61"/>
      <c r="KEK96" s="108"/>
      <c r="KEL96" s="63"/>
      <c r="KEM96" s="103"/>
      <c r="KEN96" s="104"/>
      <c r="KEO96" s="105"/>
      <c r="KEP96" s="97"/>
      <c r="KEQ96" s="79"/>
      <c r="KER96" s="79"/>
      <c r="KES96" s="96"/>
      <c r="KET96" s="80"/>
      <c r="KEU96" s="80"/>
      <c r="KEV96" s="80"/>
      <c r="KEW96" s="102"/>
      <c r="KEX96" s="62"/>
      <c r="KEY96" s="110"/>
      <c r="KEZ96" s="97"/>
      <c r="KFA96" s="97"/>
      <c r="KFB96" s="97"/>
      <c r="KFC96" s="104"/>
      <c r="KFD96" s="97"/>
      <c r="KFE96" s="97"/>
      <c r="KFF96" s="97"/>
      <c r="KFG96" s="145"/>
      <c r="KFH96" s="61"/>
      <c r="KFI96" s="108"/>
      <c r="KFJ96" s="63"/>
      <c r="KFK96" s="103"/>
      <c r="KFL96" s="104"/>
      <c r="KFM96" s="105"/>
      <c r="KFN96" s="97"/>
      <c r="KFO96" s="79"/>
      <c r="KFP96" s="79"/>
      <c r="KFQ96" s="96"/>
      <c r="KFR96" s="80"/>
      <c r="KFS96" s="80"/>
      <c r="KFT96" s="80"/>
      <c r="KFU96" s="102"/>
      <c r="KFV96" s="62"/>
      <c r="KFW96" s="110"/>
      <c r="KFX96" s="97"/>
      <c r="KFY96" s="97"/>
      <c r="KFZ96" s="97"/>
      <c r="KGA96" s="104"/>
      <c r="KGB96" s="97"/>
      <c r="KGC96" s="97"/>
      <c r="KGD96" s="97"/>
      <c r="KGE96" s="145"/>
      <c r="KGF96" s="61"/>
      <c r="KGG96" s="108"/>
      <c r="KGH96" s="63"/>
      <c r="KGI96" s="103"/>
      <c r="KGJ96" s="104"/>
      <c r="KGK96" s="105"/>
      <c r="KGL96" s="97"/>
      <c r="KGM96" s="79"/>
      <c r="KGN96" s="79"/>
      <c r="KGO96" s="96"/>
      <c r="KGP96" s="80"/>
      <c r="KGQ96" s="80"/>
      <c r="KGR96" s="80"/>
      <c r="KGS96" s="102"/>
      <c r="KGT96" s="62"/>
      <c r="KGU96" s="110"/>
      <c r="KGV96" s="97"/>
      <c r="KGW96" s="97"/>
      <c r="KGX96" s="97"/>
      <c r="KGY96" s="104"/>
      <c r="KGZ96" s="97"/>
      <c r="KHA96" s="97"/>
      <c r="KHB96" s="97"/>
      <c r="KHC96" s="145"/>
      <c r="KHD96" s="61"/>
      <c r="KHE96" s="108"/>
      <c r="KHF96" s="63"/>
      <c r="KHG96" s="103"/>
      <c r="KHH96" s="104"/>
      <c r="KHI96" s="105"/>
      <c r="KHJ96" s="97"/>
      <c r="KHK96" s="79"/>
      <c r="KHL96" s="79"/>
      <c r="KHM96" s="96"/>
      <c r="KHN96" s="80"/>
      <c r="KHO96" s="80"/>
      <c r="KHP96" s="80"/>
      <c r="KHQ96" s="102"/>
      <c r="KHR96" s="62"/>
      <c r="KHS96" s="110"/>
      <c r="KHT96" s="97"/>
      <c r="KHU96" s="97"/>
      <c r="KHV96" s="97"/>
      <c r="KHW96" s="104"/>
      <c r="KHX96" s="97"/>
      <c r="KHY96" s="97"/>
      <c r="KHZ96" s="97"/>
      <c r="KIA96" s="145"/>
      <c r="KIB96" s="61"/>
      <c r="KIC96" s="108"/>
      <c r="KID96" s="63"/>
      <c r="KIE96" s="103"/>
      <c r="KIF96" s="104"/>
      <c r="KIG96" s="105"/>
      <c r="KIH96" s="97"/>
      <c r="KII96" s="79"/>
      <c r="KIJ96" s="79"/>
      <c r="KIK96" s="96"/>
      <c r="KIL96" s="80"/>
      <c r="KIM96" s="80"/>
      <c r="KIN96" s="80"/>
      <c r="KIO96" s="102"/>
      <c r="KIP96" s="62"/>
      <c r="KIQ96" s="110"/>
      <c r="KIR96" s="97"/>
      <c r="KIS96" s="97"/>
      <c r="KIT96" s="97"/>
      <c r="KIU96" s="104"/>
      <c r="KIV96" s="97"/>
      <c r="KIW96" s="97"/>
      <c r="KIX96" s="97"/>
      <c r="KIY96" s="145"/>
      <c r="KIZ96" s="61"/>
      <c r="KJA96" s="108"/>
      <c r="KJB96" s="63"/>
      <c r="KJC96" s="103"/>
      <c r="KJD96" s="104"/>
      <c r="KJE96" s="105"/>
      <c r="KJF96" s="97"/>
      <c r="KJG96" s="79"/>
      <c r="KJH96" s="79"/>
      <c r="KJI96" s="96"/>
      <c r="KJJ96" s="80"/>
      <c r="KJK96" s="80"/>
      <c r="KJL96" s="80"/>
      <c r="KJM96" s="102"/>
      <c r="KJN96" s="62"/>
      <c r="KJO96" s="110"/>
      <c r="KJP96" s="97"/>
      <c r="KJQ96" s="97"/>
      <c r="KJR96" s="97"/>
      <c r="KJS96" s="104"/>
      <c r="KJT96" s="97"/>
      <c r="KJU96" s="97"/>
      <c r="KJV96" s="97"/>
      <c r="KJW96" s="145"/>
      <c r="KJX96" s="61"/>
      <c r="KJY96" s="108"/>
      <c r="KJZ96" s="63"/>
      <c r="KKA96" s="103"/>
      <c r="KKB96" s="104"/>
      <c r="KKC96" s="105"/>
      <c r="KKD96" s="97"/>
      <c r="KKE96" s="79"/>
      <c r="KKF96" s="79"/>
      <c r="KKG96" s="96"/>
      <c r="KKH96" s="80"/>
      <c r="KKI96" s="80"/>
      <c r="KKJ96" s="80"/>
      <c r="KKK96" s="102"/>
      <c r="KKL96" s="62"/>
      <c r="KKM96" s="110"/>
      <c r="KKN96" s="97"/>
      <c r="KKO96" s="97"/>
      <c r="KKP96" s="97"/>
      <c r="KKQ96" s="104"/>
      <c r="KKR96" s="97"/>
      <c r="KKS96" s="97"/>
      <c r="KKT96" s="97"/>
      <c r="KKU96" s="145"/>
      <c r="KKV96" s="61"/>
      <c r="KKW96" s="108"/>
      <c r="KKX96" s="63"/>
      <c r="KKY96" s="103"/>
      <c r="KKZ96" s="104"/>
      <c r="KLA96" s="105"/>
      <c r="KLB96" s="97"/>
      <c r="KLC96" s="79"/>
      <c r="KLD96" s="79"/>
      <c r="KLE96" s="96"/>
      <c r="KLF96" s="80"/>
      <c r="KLG96" s="80"/>
      <c r="KLH96" s="80"/>
      <c r="KLI96" s="102"/>
      <c r="KLJ96" s="62"/>
      <c r="KLK96" s="110"/>
      <c r="KLL96" s="97"/>
      <c r="KLM96" s="97"/>
      <c r="KLN96" s="97"/>
      <c r="KLO96" s="104"/>
      <c r="KLP96" s="97"/>
      <c r="KLQ96" s="97"/>
      <c r="KLR96" s="97"/>
      <c r="KLS96" s="145"/>
      <c r="KLT96" s="61"/>
      <c r="KLU96" s="108"/>
      <c r="KLV96" s="63"/>
      <c r="KLW96" s="103"/>
      <c r="KLX96" s="104"/>
      <c r="KLY96" s="105"/>
      <c r="KLZ96" s="97"/>
      <c r="KMA96" s="79"/>
      <c r="KMB96" s="79"/>
      <c r="KMC96" s="96"/>
      <c r="KMD96" s="80"/>
      <c r="KME96" s="80"/>
      <c r="KMF96" s="80"/>
      <c r="KMG96" s="102"/>
      <c r="KMH96" s="62"/>
      <c r="KMI96" s="110"/>
      <c r="KMJ96" s="97"/>
      <c r="KMK96" s="97"/>
      <c r="KML96" s="97"/>
      <c r="KMM96" s="104"/>
      <c r="KMN96" s="97"/>
      <c r="KMO96" s="97"/>
      <c r="KMP96" s="97"/>
      <c r="KMQ96" s="145"/>
      <c r="KMR96" s="61"/>
      <c r="KMS96" s="108"/>
      <c r="KMT96" s="63"/>
      <c r="KMU96" s="103"/>
      <c r="KMV96" s="104"/>
      <c r="KMW96" s="105"/>
      <c r="KMX96" s="97"/>
      <c r="KMY96" s="79"/>
      <c r="KMZ96" s="79"/>
      <c r="KNA96" s="96"/>
      <c r="KNB96" s="80"/>
      <c r="KNC96" s="80"/>
      <c r="KND96" s="80"/>
      <c r="KNE96" s="102"/>
      <c r="KNF96" s="62"/>
      <c r="KNG96" s="110"/>
      <c r="KNH96" s="97"/>
      <c r="KNI96" s="97"/>
      <c r="KNJ96" s="97"/>
      <c r="KNK96" s="104"/>
      <c r="KNL96" s="97"/>
      <c r="KNM96" s="97"/>
      <c r="KNN96" s="97"/>
      <c r="KNO96" s="145"/>
      <c r="KNP96" s="61"/>
      <c r="KNQ96" s="108"/>
      <c r="KNR96" s="63"/>
      <c r="KNS96" s="103"/>
      <c r="KNT96" s="104"/>
      <c r="KNU96" s="105"/>
      <c r="KNV96" s="97"/>
      <c r="KNW96" s="79"/>
      <c r="KNX96" s="79"/>
      <c r="KNY96" s="96"/>
      <c r="KNZ96" s="80"/>
      <c r="KOA96" s="80"/>
      <c r="KOB96" s="80"/>
      <c r="KOC96" s="102"/>
      <c r="KOD96" s="62"/>
      <c r="KOE96" s="110"/>
      <c r="KOF96" s="97"/>
      <c r="KOG96" s="97"/>
      <c r="KOH96" s="97"/>
      <c r="KOI96" s="104"/>
      <c r="KOJ96" s="97"/>
      <c r="KOK96" s="97"/>
      <c r="KOL96" s="97"/>
      <c r="KOM96" s="145"/>
      <c r="KON96" s="61"/>
      <c r="KOO96" s="108"/>
      <c r="KOP96" s="63"/>
      <c r="KOQ96" s="103"/>
      <c r="KOR96" s="104"/>
      <c r="KOS96" s="105"/>
      <c r="KOT96" s="97"/>
      <c r="KOU96" s="79"/>
      <c r="KOV96" s="79"/>
      <c r="KOW96" s="96"/>
      <c r="KOX96" s="80"/>
      <c r="KOY96" s="80"/>
      <c r="KOZ96" s="80"/>
      <c r="KPA96" s="102"/>
      <c r="KPB96" s="62"/>
      <c r="KPC96" s="110"/>
      <c r="KPD96" s="97"/>
      <c r="KPE96" s="97"/>
      <c r="KPF96" s="97"/>
      <c r="KPG96" s="104"/>
      <c r="KPH96" s="97"/>
      <c r="KPI96" s="97"/>
      <c r="KPJ96" s="97"/>
      <c r="KPK96" s="145"/>
      <c r="KPL96" s="61"/>
      <c r="KPM96" s="108"/>
      <c r="KPN96" s="63"/>
      <c r="KPO96" s="103"/>
      <c r="KPP96" s="104"/>
      <c r="KPQ96" s="105"/>
      <c r="KPR96" s="97"/>
      <c r="KPS96" s="79"/>
      <c r="KPT96" s="79"/>
      <c r="KPU96" s="96"/>
      <c r="KPV96" s="80"/>
      <c r="KPW96" s="80"/>
      <c r="KPX96" s="80"/>
      <c r="KPY96" s="102"/>
      <c r="KPZ96" s="62"/>
      <c r="KQA96" s="110"/>
      <c r="KQB96" s="97"/>
      <c r="KQC96" s="97"/>
      <c r="KQD96" s="97"/>
      <c r="KQE96" s="104"/>
      <c r="KQF96" s="97"/>
      <c r="KQG96" s="97"/>
      <c r="KQH96" s="97"/>
      <c r="KQI96" s="145"/>
      <c r="KQJ96" s="61"/>
      <c r="KQK96" s="108"/>
      <c r="KQL96" s="63"/>
      <c r="KQM96" s="103"/>
      <c r="KQN96" s="104"/>
      <c r="KQO96" s="105"/>
      <c r="KQP96" s="97"/>
      <c r="KQQ96" s="79"/>
      <c r="KQR96" s="79"/>
      <c r="KQS96" s="96"/>
      <c r="KQT96" s="80"/>
      <c r="KQU96" s="80"/>
      <c r="KQV96" s="80"/>
      <c r="KQW96" s="102"/>
      <c r="KQX96" s="62"/>
      <c r="KQY96" s="110"/>
      <c r="KQZ96" s="97"/>
      <c r="KRA96" s="97"/>
      <c r="KRB96" s="97"/>
      <c r="KRC96" s="104"/>
      <c r="KRD96" s="97"/>
      <c r="KRE96" s="97"/>
      <c r="KRF96" s="97"/>
      <c r="KRG96" s="145"/>
      <c r="KRH96" s="61"/>
      <c r="KRI96" s="108"/>
      <c r="KRJ96" s="63"/>
      <c r="KRK96" s="103"/>
      <c r="KRL96" s="104"/>
      <c r="KRM96" s="105"/>
      <c r="KRN96" s="97"/>
      <c r="KRO96" s="79"/>
      <c r="KRP96" s="79"/>
      <c r="KRQ96" s="96"/>
      <c r="KRR96" s="80"/>
      <c r="KRS96" s="80"/>
      <c r="KRT96" s="80"/>
      <c r="KRU96" s="102"/>
      <c r="KRV96" s="62"/>
      <c r="KRW96" s="110"/>
      <c r="KRX96" s="97"/>
      <c r="KRY96" s="97"/>
      <c r="KRZ96" s="97"/>
      <c r="KSA96" s="104"/>
      <c r="KSB96" s="97"/>
      <c r="KSC96" s="97"/>
      <c r="KSD96" s="97"/>
      <c r="KSE96" s="145"/>
      <c r="KSF96" s="61"/>
      <c r="KSG96" s="108"/>
      <c r="KSH96" s="63"/>
      <c r="KSI96" s="103"/>
      <c r="KSJ96" s="104"/>
      <c r="KSK96" s="105"/>
      <c r="KSL96" s="97"/>
      <c r="KSM96" s="79"/>
      <c r="KSN96" s="79"/>
      <c r="KSO96" s="96"/>
      <c r="KSP96" s="80"/>
      <c r="KSQ96" s="80"/>
      <c r="KSR96" s="80"/>
      <c r="KSS96" s="102"/>
      <c r="KST96" s="62"/>
      <c r="KSU96" s="110"/>
      <c r="KSV96" s="97"/>
      <c r="KSW96" s="97"/>
      <c r="KSX96" s="97"/>
      <c r="KSY96" s="104"/>
      <c r="KSZ96" s="97"/>
      <c r="KTA96" s="97"/>
      <c r="KTB96" s="97"/>
      <c r="KTC96" s="145"/>
      <c r="KTD96" s="61"/>
      <c r="KTE96" s="108"/>
      <c r="KTF96" s="63"/>
      <c r="KTG96" s="103"/>
      <c r="KTH96" s="104"/>
      <c r="KTI96" s="105"/>
      <c r="KTJ96" s="97"/>
      <c r="KTK96" s="79"/>
      <c r="KTL96" s="79"/>
      <c r="KTM96" s="96"/>
      <c r="KTN96" s="80"/>
      <c r="KTO96" s="80"/>
      <c r="KTP96" s="80"/>
      <c r="KTQ96" s="102"/>
      <c r="KTR96" s="62"/>
      <c r="KTS96" s="110"/>
      <c r="KTT96" s="97"/>
      <c r="KTU96" s="97"/>
      <c r="KTV96" s="97"/>
      <c r="KTW96" s="104"/>
      <c r="KTX96" s="97"/>
      <c r="KTY96" s="97"/>
      <c r="KTZ96" s="97"/>
      <c r="KUA96" s="145"/>
      <c r="KUB96" s="61"/>
      <c r="KUC96" s="108"/>
      <c r="KUD96" s="63"/>
      <c r="KUE96" s="103"/>
      <c r="KUF96" s="104"/>
      <c r="KUG96" s="105"/>
      <c r="KUH96" s="97"/>
      <c r="KUI96" s="79"/>
      <c r="KUJ96" s="79"/>
      <c r="KUK96" s="96"/>
      <c r="KUL96" s="80"/>
      <c r="KUM96" s="80"/>
      <c r="KUN96" s="80"/>
      <c r="KUO96" s="102"/>
      <c r="KUP96" s="62"/>
      <c r="KUQ96" s="110"/>
      <c r="KUR96" s="97"/>
      <c r="KUS96" s="97"/>
      <c r="KUT96" s="97"/>
      <c r="KUU96" s="104"/>
      <c r="KUV96" s="97"/>
      <c r="KUW96" s="97"/>
      <c r="KUX96" s="97"/>
      <c r="KUY96" s="145"/>
      <c r="KUZ96" s="61"/>
      <c r="KVA96" s="108"/>
      <c r="KVB96" s="63"/>
      <c r="KVC96" s="103"/>
      <c r="KVD96" s="104"/>
      <c r="KVE96" s="105"/>
      <c r="KVF96" s="97"/>
      <c r="KVG96" s="79"/>
      <c r="KVH96" s="79"/>
      <c r="KVI96" s="96"/>
      <c r="KVJ96" s="80"/>
      <c r="KVK96" s="80"/>
      <c r="KVL96" s="80"/>
      <c r="KVM96" s="102"/>
      <c r="KVN96" s="62"/>
      <c r="KVO96" s="110"/>
      <c r="KVP96" s="97"/>
      <c r="KVQ96" s="97"/>
      <c r="KVR96" s="97"/>
      <c r="KVS96" s="104"/>
      <c r="KVT96" s="97"/>
      <c r="KVU96" s="97"/>
      <c r="KVV96" s="97"/>
      <c r="KVW96" s="145"/>
      <c r="KVX96" s="61"/>
      <c r="KVY96" s="108"/>
      <c r="KVZ96" s="63"/>
      <c r="KWA96" s="103"/>
      <c r="KWB96" s="104"/>
      <c r="KWC96" s="105"/>
      <c r="KWD96" s="97"/>
      <c r="KWE96" s="79"/>
      <c r="KWF96" s="79"/>
      <c r="KWG96" s="96"/>
      <c r="KWH96" s="80"/>
      <c r="KWI96" s="80"/>
      <c r="KWJ96" s="80"/>
      <c r="KWK96" s="102"/>
      <c r="KWL96" s="62"/>
      <c r="KWM96" s="110"/>
      <c r="KWN96" s="97"/>
      <c r="KWO96" s="97"/>
      <c r="KWP96" s="97"/>
      <c r="KWQ96" s="104"/>
      <c r="KWR96" s="97"/>
      <c r="KWS96" s="97"/>
      <c r="KWT96" s="97"/>
      <c r="KWU96" s="145"/>
      <c r="KWV96" s="61"/>
      <c r="KWW96" s="108"/>
      <c r="KWX96" s="63"/>
      <c r="KWY96" s="103"/>
      <c r="KWZ96" s="104"/>
      <c r="KXA96" s="105"/>
      <c r="KXB96" s="97"/>
      <c r="KXC96" s="79"/>
      <c r="KXD96" s="79"/>
      <c r="KXE96" s="96"/>
      <c r="KXF96" s="80"/>
      <c r="KXG96" s="80"/>
      <c r="KXH96" s="80"/>
      <c r="KXI96" s="102"/>
      <c r="KXJ96" s="62"/>
      <c r="KXK96" s="110"/>
      <c r="KXL96" s="97"/>
      <c r="KXM96" s="97"/>
      <c r="KXN96" s="97"/>
      <c r="KXO96" s="104"/>
      <c r="KXP96" s="97"/>
      <c r="KXQ96" s="97"/>
      <c r="KXR96" s="97"/>
      <c r="KXS96" s="145"/>
      <c r="KXT96" s="61"/>
      <c r="KXU96" s="108"/>
      <c r="KXV96" s="63"/>
      <c r="KXW96" s="103"/>
      <c r="KXX96" s="104"/>
      <c r="KXY96" s="105"/>
      <c r="KXZ96" s="97"/>
      <c r="KYA96" s="79"/>
      <c r="KYB96" s="79"/>
      <c r="KYC96" s="96"/>
      <c r="KYD96" s="80"/>
      <c r="KYE96" s="80"/>
      <c r="KYF96" s="80"/>
      <c r="KYG96" s="102"/>
      <c r="KYH96" s="62"/>
      <c r="KYI96" s="110"/>
      <c r="KYJ96" s="97"/>
      <c r="KYK96" s="97"/>
      <c r="KYL96" s="97"/>
      <c r="KYM96" s="104"/>
      <c r="KYN96" s="97"/>
      <c r="KYO96" s="97"/>
      <c r="KYP96" s="97"/>
      <c r="KYQ96" s="145"/>
      <c r="KYR96" s="61"/>
      <c r="KYS96" s="108"/>
      <c r="KYT96" s="63"/>
      <c r="KYU96" s="103"/>
      <c r="KYV96" s="104"/>
      <c r="KYW96" s="105"/>
      <c r="KYX96" s="97"/>
      <c r="KYY96" s="79"/>
      <c r="KYZ96" s="79"/>
      <c r="KZA96" s="96"/>
      <c r="KZB96" s="80"/>
      <c r="KZC96" s="80"/>
      <c r="KZD96" s="80"/>
      <c r="KZE96" s="102"/>
      <c r="KZF96" s="62"/>
      <c r="KZG96" s="110"/>
      <c r="KZH96" s="97"/>
      <c r="KZI96" s="97"/>
      <c r="KZJ96" s="97"/>
      <c r="KZK96" s="104"/>
      <c r="KZL96" s="97"/>
      <c r="KZM96" s="97"/>
      <c r="KZN96" s="97"/>
      <c r="KZO96" s="145"/>
      <c r="KZP96" s="61"/>
      <c r="KZQ96" s="108"/>
      <c r="KZR96" s="63"/>
      <c r="KZS96" s="103"/>
      <c r="KZT96" s="104"/>
      <c r="KZU96" s="105"/>
      <c r="KZV96" s="97"/>
      <c r="KZW96" s="79"/>
      <c r="KZX96" s="79"/>
      <c r="KZY96" s="96"/>
      <c r="KZZ96" s="80"/>
      <c r="LAA96" s="80"/>
      <c r="LAB96" s="80"/>
      <c r="LAC96" s="102"/>
      <c r="LAD96" s="62"/>
      <c r="LAE96" s="110"/>
      <c r="LAF96" s="97"/>
      <c r="LAG96" s="97"/>
      <c r="LAH96" s="97"/>
      <c r="LAI96" s="104"/>
      <c r="LAJ96" s="97"/>
      <c r="LAK96" s="97"/>
      <c r="LAL96" s="97"/>
      <c r="LAM96" s="145"/>
      <c r="LAN96" s="61"/>
      <c r="LAO96" s="108"/>
      <c r="LAP96" s="63"/>
      <c r="LAQ96" s="103"/>
      <c r="LAR96" s="104"/>
      <c r="LAS96" s="105"/>
      <c r="LAT96" s="97"/>
      <c r="LAU96" s="79"/>
      <c r="LAV96" s="79"/>
      <c r="LAW96" s="96"/>
      <c r="LAX96" s="80"/>
      <c r="LAY96" s="80"/>
      <c r="LAZ96" s="80"/>
      <c r="LBA96" s="102"/>
      <c r="LBB96" s="62"/>
      <c r="LBC96" s="110"/>
      <c r="LBD96" s="97"/>
      <c r="LBE96" s="97"/>
      <c r="LBF96" s="97"/>
      <c r="LBG96" s="104"/>
      <c r="LBH96" s="97"/>
      <c r="LBI96" s="97"/>
      <c r="LBJ96" s="97"/>
      <c r="LBK96" s="145"/>
      <c r="LBL96" s="61"/>
      <c r="LBM96" s="108"/>
      <c r="LBN96" s="63"/>
      <c r="LBO96" s="103"/>
      <c r="LBP96" s="104"/>
      <c r="LBQ96" s="105"/>
      <c r="LBR96" s="97"/>
      <c r="LBS96" s="79"/>
      <c r="LBT96" s="79"/>
      <c r="LBU96" s="96"/>
      <c r="LBV96" s="80"/>
      <c r="LBW96" s="80"/>
      <c r="LBX96" s="80"/>
      <c r="LBY96" s="102"/>
      <c r="LBZ96" s="62"/>
      <c r="LCA96" s="110"/>
      <c r="LCB96" s="97"/>
      <c r="LCC96" s="97"/>
      <c r="LCD96" s="97"/>
      <c r="LCE96" s="104"/>
      <c r="LCF96" s="97"/>
      <c r="LCG96" s="97"/>
      <c r="LCH96" s="97"/>
      <c r="LCI96" s="145"/>
      <c r="LCJ96" s="61"/>
      <c r="LCK96" s="108"/>
      <c r="LCL96" s="63"/>
      <c r="LCM96" s="103"/>
      <c r="LCN96" s="104"/>
      <c r="LCO96" s="105"/>
      <c r="LCP96" s="97"/>
      <c r="LCQ96" s="79"/>
      <c r="LCR96" s="79"/>
      <c r="LCS96" s="96"/>
      <c r="LCT96" s="80"/>
      <c r="LCU96" s="80"/>
      <c r="LCV96" s="80"/>
      <c r="LCW96" s="102"/>
      <c r="LCX96" s="62"/>
      <c r="LCY96" s="110"/>
      <c r="LCZ96" s="97"/>
      <c r="LDA96" s="97"/>
      <c r="LDB96" s="97"/>
      <c r="LDC96" s="104"/>
      <c r="LDD96" s="97"/>
      <c r="LDE96" s="97"/>
      <c r="LDF96" s="97"/>
      <c r="LDG96" s="145"/>
      <c r="LDH96" s="61"/>
      <c r="LDI96" s="108"/>
      <c r="LDJ96" s="63"/>
      <c r="LDK96" s="103"/>
      <c r="LDL96" s="104"/>
      <c r="LDM96" s="105"/>
      <c r="LDN96" s="97"/>
      <c r="LDO96" s="79"/>
      <c r="LDP96" s="79"/>
      <c r="LDQ96" s="96"/>
      <c r="LDR96" s="80"/>
      <c r="LDS96" s="80"/>
      <c r="LDT96" s="80"/>
      <c r="LDU96" s="102"/>
      <c r="LDV96" s="62"/>
      <c r="LDW96" s="110"/>
      <c r="LDX96" s="97"/>
      <c r="LDY96" s="97"/>
      <c r="LDZ96" s="97"/>
      <c r="LEA96" s="104"/>
      <c r="LEB96" s="97"/>
      <c r="LEC96" s="97"/>
      <c r="LED96" s="97"/>
      <c r="LEE96" s="145"/>
      <c r="LEF96" s="61"/>
      <c r="LEG96" s="108"/>
      <c r="LEH96" s="63"/>
      <c r="LEI96" s="103"/>
      <c r="LEJ96" s="104"/>
      <c r="LEK96" s="105"/>
      <c r="LEL96" s="97"/>
      <c r="LEM96" s="79"/>
      <c r="LEN96" s="79"/>
      <c r="LEO96" s="96"/>
      <c r="LEP96" s="80"/>
      <c r="LEQ96" s="80"/>
      <c r="LER96" s="80"/>
      <c r="LES96" s="102"/>
      <c r="LET96" s="62"/>
      <c r="LEU96" s="110"/>
      <c r="LEV96" s="97"/>
      <c r="LEW96" s="97"/>
      <c r="LEX96" s="97"/>
      <c r="LEY96" s="104"/>
      <c r="LEZ96" s="97"/>
      <c r="LFA96" s="97"/>
      <c r="LFB96" s="97"/>
      <c r="LFC96" s="145"/>
      <c r="LFD96" s="61"/>
      <c r="LFE96" s="108"/>
      <c r="LFF96" s="63"/>
      <c r="LFG96" s="103"/>
      <c r="LFH96" s="104"/>
      <c r="LFI96" s="105"/>
      <c r="LFJ96" s="97"/>
      <c r="LFK96" s="79"/>
      <c r="LFL96" s="79"/>
      <c r="LFM96" s="96"/>
      <c r="LFN96" s="80"/>
      <c r="LFO96" s="80"/>
      <c r="LFP96" s="80"/>
      <c r="LFQ96" s="102"/>
      <c r="LFR96" s="62"/>
      <c r="LFS96" s="110"/>
      <c r="LFT96" s="97"/>
      <c r="LFU96" s="97"/>
      <c r="LFV96" s="97"/>
      <c r="LFW96" s="104"/>
      <c r="LFX96" s="97"/>
      <c r="LFY96" s="97"/>
      <c r="LFZ96" s="97"/>
      <c r="LGA96" s="145"/>
      <c r="LGB96" s="61"/>
      <c r="LGC96" s="108"/>
      <c r="LGD96" s="63"/>
      <c r="LGE96" s="103"/>
      <c r="LGF96" s="104"/>
      <c r="LGG96" s="105"/>
      <c r="LGH96" s="97"/>
      <c r="LGI96" s="79"/>
      <c r="LGJ96" s="79"/>
      <c r="LGK96" s="96"/>
      <c r="LGL96" s="80"/>
      <c r="LGM96" s="80"/>
      <c r="LGN96" s="80"/>
      <c r="LGO96" s="102"/>
      <c r="LGP96" s="62"/>
      <c r="LGQ96" s="110"/>
      <c r="LGR96" s="97"/>
      <c r="LGS96" s="97"/>
      <c r="LGT96" s="97"/>
      <c r="LGU96" s="104"/>
      <c r="LGV96" s="97"/>
      <c r="LGW96" s="97"/>
      <c r="LGX96" s="97"/>
      <c r="LGY96" s="145"/>
      <c r="LGZ96" s="61"/>
      <c r="LHA96" s="108"/>
      <c r="LHB96" s="63"/>
      <c r="LHC96" s="103"/>
      <c r="LHD96" s="104"/>
      <c r="LHE96" s="105"/>
      <c r="LHF96" s="97"/>
      <c r="LHG96" s="79"/>
      <c r="LHH96" s="79"/>
      <c r="LHI96" s="96"/>
      <c r="LHJ96" s="80"/>
      <c r="LHK96" s="80"/>
      <c r="LHL96" s="80"/>
      <c r="LHM96" s="102"/>
      <c r="LHN96" s="62"/>
      <c r="LHO96" s="110"/>
      <c r="LHP96" s="97"/>
      <c r="LHQ96" s="97"/>
      <c r="LHR96" s="97"/>
      <c r="LHS96" s="104"/>
      <c r="LHT96" s="97"/>
      <c r="LHU96" s="97"/>
      <c r="LHV96" s="97"/>
      <c r="LHW96" s="145"/>
      <c r="LHX96" s="61"/>
      <c r="LHY96" s="108"/>
      <c r="LHZ96" s="63"/>
      <c r="LIA96" s="103"/>
      <c r="LIB96" s="104"/>
      <c r="LIC96" s="105"/>
      <c r="LID96" s="97"/>
      <c r="LIE96" s="79"/>
      <c r="LIF96" s="79"/>
      <c r="LIG96" s="96"/>
      <c r="LIH96" s="80"/>
      <c r="LII96" s="80"/>
      <c r="LIJ96" s="80"/>
      <c r="LIK96" s="102"/>
      <c r="LIL96" s="62"/>
      <c r="LIM96" s="110"/>
      <c r="LIN96" s="97"/>
      <c r="LIO96" s="97"/>
      <c r="LIP96" s="97"/>
      <c r="LIQ96" s="104"/>
      <c r="LIR96" s="97"/>
      <c r="LIS96" s="97"/>
      <c r="LIT96" s="97"/>
      <c r="LIU96" s="145"/>
      <c r="LIV96" s="61"/>
      <c r="LIW96" s="108"/>
      <c r="LIX96" s="63"/>
      <c r="LIY96" s="103"/>
      <c r="LIZ96" s="104"/>
      <c r="LJA96" s="105"/>
      <c r="LJB96" s="97"/>
      <c r="LJC96" s="79"/>
      <c r="LJD96" s="79"/>
      <c r="LJE96" s="96"/>
      <c r="LJF96" s="80"/>
      <c r="LJG96" s="80"/>
      <c r="LJH96" s="80"/>
      <c r="LJI96" s="102"/>
      <c r="LJJ96" s="62"/>
      <c r="LJK96" s="110"/>
      <c r="LJL96" s="97"/>
      <c r="LJM96" s="97"/>
      <c r="LJN96" s="97"/>
      <c r="LJO96" s="104"/>
      <c r="LJP96" s="97"/>
      <c r="LJQ96" s="97"/>
      <c r="LJR96" s="97"/>
      <c r="LJS96" s="145"/>
      <c r="LJT96" s="61"/>
      <c r="LJU96" s="108"/>
      <c r="LJV96" s="63"/>
      <c r="LJW96" s="103"/>
      <c r="LJX96" s="104"/>
      <c r="LJY96" s="105"/>
      <c r="LJZ96" s="97"/>
      <c r="LKA96" s="79"/>
      <c r="LKB96" s="79"/>
      <c r="LKC96" s="96"/>
      <c r="LKD96" s="80"/>
      <c r="LKE96" s="80"/>
      <c r="LKF96" s="80"/>
      <c r="LKG96" s="102"/>
      <c r="LKH96" s="62"/>
      <c r="LKI96" s="110"/>
      <c r="LKJ96" s="97"/>
      <c r="LKK96" s="97"/>
      <c r="LKL96" s="97"/>
      <c r="LKM96" s="104"/>
      <c r="LKN96" s="97"/>
      <c r="LKO96" s="97"/>
      <c r="LKP96" s="97"/>
      <c r="LKQ96" s="145"/>
      <c r="LKR96" s="61"/>
      <c r="LKS96" s="108"/>
      <c r="LKT96" s="63"/>
      <c r="LKU96" s="103"/>
      <c r="LKV96" s="104"/>
      <c r="LKW96" s="105"/>
      <c r="LKX96" s="97"/>
      <c r="LKY96" s="79"/>
      <c r="LKZ96" s="79"/>
      <c r="LLA96" s="96"/>
      <c r="LLB96" s="80"/>
      <c r="LLC96" s="80"/>
      <c r="LLD96" s="80"/>
      <c r="LLE96" s="102"/>
      <c r="LLF96" s="62"/>
      <c r="LLG96" s="110"/>
      <c r="LLH96" s="97"/>
      <c r="LLI96" s="97"/>
      <c r="LLJ96" s="97"/>
      <c r="LLK96" s="104"/>
      <c r="LLL96" s="97"/>
      <c r="LLM96" s="97"/>
      <c r="LLN96" s="97"/>
      <c r="LLO96" s="145"/>
      <c r="LLP96" s="61"/>
      <c r="LLQ96" s="108"/>
      <c r="LLR96" s="63"/>
      <c r="LLS96" s="103"/>
      <c r="LLT96" s="104"/>
      <c r="LLU96" s="105"/>
      <c r="LLV96" s="97"/>
      <c r="LLW96" s="79"/>
      <c r="LLX96" s="79"/>
      <c r="LLY96" s="96"/>
      <c r="LLZ96" s="80"/>
      <c r="LMA96" s="80"/>
      <c r="LMB96" s="80"/>
      <c r="LMC96" s="102"/>
      <c r="LMD96" s="62"/>
      <c r="LME96" s="110"/>
      <c r="LMF96" s="97"/>
      <c r="LMG96" s="97"/>
      <c r="LMH96" s="97"/>
      <c r="LMI96" s="104"/>
      <c r="LMJ96" s="97"/>
      <c r="LMK96" s="97"/>
      <c r="LML96" s="97"/>
      <c r="LMM96" s="145"/>
      <c r="LMN96" s="61"/>
      <c r="LMO96" s="108"/>
      <c r="LMP96" s="63"/>
      <c r="LMQ96" s="103"/>
      <c r="LMR96" s="104"/>
      <c r="LMS96" s="105"/>
      <c r="LMT96" s="97"/>
      <c r="LMU96" s="79"/>
      <c r="LMV96" s="79"/>
      <c r="LMW96" s="96"/>
      <c r="LMX96" s="80"/>
      <c r="LMY96" s="80"/>
      <c r="LMZ96" s="80"/>
      <c r="LNA96" s="102"/>
      <c r="LNB96" s="62"/>
      <c r="LNC96" s="110"/>
      <c r="LND96" s="97"/>
      <c r="LNE96" s="97"/>
      <c r="LNF96" s="97"/>
      <c r="LNG96" s="104"/>
      <c r="LNH96" s="97"/>
      <c r="LNI96" s="97"/>
      <c r="LNJ96" s="97"/>
      <c r="LNK96" s="145"/>
      <c r="LNL96" s="61"/>
      <c r="LNM96" s="108"/>
      <c r="LNN96" s="63"/>
      <c r="LNO96" s="103"/>
      <c r="LNP96" s="104"/>
      <c r="LNQ96" s="105"/>
      <c r="LNR96" s="97"/>
      <c r="LNS96" s="79"/>
      <c r="LNT96" s="79"/>
      <c r="LNU96" s="96"/>
      <c r="LNV96" s="80"/>
      <c r="LNW96" s="80"/>
      <c r="LNX96" s="80"/>
      <c r="LNY96" s="102"/>
      <c r="LNZ96" s="62"/>
      <c r="LOA96" s="110"/>
      <c r="LOB96" s="97"/>
      <c r="LOC96" s="97"/>
      <c r="LOD96" s="97"/>
      <c r="LOE96" s="104"/>
      <c r="LOF96" s="97"/>
      <c r="LOG96" s="97"/>
      <c r="LOH96" s="97"/>
      <c r="LOI96" s="145"/>
      <c r="LOJ96" s="61"/>
      <c r="LOK96" s="108"/>
      <c r="LOL96" s="63"/>
      <c r="LOM96" s="103"/>
      <c r="LON96" s="104"/>
      <c r="LOO96" s="105"/>
      <c r="LOP96" s="97"/>
      <c r="LOQ96" s="79"/>
      <c r="LOR96" s="79"/>
      <c r="LOS96" s="96"/>
      <c r="LOT96" s="80"/>
      <c r="LOU96" s="80"/>
      <c r="LOV96" s="80"/>
      <c r="LOW96" s="102"/>
      <c r="LOX96" s="62"/>
      <c r="LOY96" s="110"/>
      <c r="LOZ96" s="97"/>
      <c r="LPA96" s="97"/>
      <c r="LPB96" s="97"/>
      <c r="LPC96" s="104"/>
      <c r="LPD96" s="97"/>
      <c r="LPE96" s="97"/>
      <c r="LPF96" s="97"/>
      <c r="LPG96" s="145"/>
      <c r="LPH96" s="61"/>
      <c r="LPI96" s="108"/>
      <c r="LPJ96" s="63"/>
      <c r="LPK96" s="103"/>
      <c r="LPL96" s="104"/>
      <c r="LPM96" s="105"/>
      <c r="LPN96" s="97"/>
      <c r="LPO96" s="79"/>
      <c r="LPP96" s="79"/>
      <c r="LPQ96" s="96"/>
      <c r="LPR96" s="80"/>
      <c r="LPS96" s="80"/>
      <c r="LPT96" s="80"/>
      <c r="LPU96" s="102"/>
      <c r="LPV96" s="62"/>
      <c r="LPW96" s="110"/>
      <c r="LPX96" s="97"/>
      <c r="LPY96" s="97"/>
      <c r="LPZ96" s="97"/>
      <c r="LQA96" s="104"/>
      <c r="LQB96" s="97"/>
      <c r="LQC96" s="97"/>
      <c r="LQD96" s="97"/>
      <c r="LQE96" s="145"/>
      <c r="LQF96" s="61"/>
      <c r="LQG96" s="108"/>
      <c r="LQH96" s="63"/>
      <c r="LQI96" s="103"/>
      <c r="LQJ96" s="104"/>
      <c r="LQK96" s="105"/>
      <c r="LQL96" s="97"/>
      <c r="LQM96" s="79"/>
      <c r="LQN96" s="79"/>
      <c r="LQO96" s="96"/>
      <c r="LQP96" s="80"/>
      <c r="LQQ96" s="80"/>
      <c r="LQR96" s="80"/>
      <c r="LQS96" s="102"/>
      <c r="LQT96" s="62"/>
      <c r="LQU96" s="110"/>
      <c r="LQV96" s="97"/>
      <c r="LQW96" s="97"/>
      <c r="LQX96" s="97"/>
      <c r="LQY96" s="104"/>
      <c r="LQZ96" s="97"/>
      <c r="LRA96" s="97"/>
      <c r="LRB96" s="97"/>
      <c r="LRC96" s="145"/>
      <c r="LRD96" s="61"/>
      <c r="LRE96" s="108"/>
      <c r="LRF96" s="63"/>
      <c r="LRG96" s="103"/>
      <c r="LRH96" s="104"/>
      <c r="LRI96" s="105"/>
      <c r="LRJ96" s="97"/>
      <c r="LRK96" s="79"/>
      <c r="LRL96" s="79"/>
      <c r="LRM96" s="96"/>
      <c r="LRN96" s="80"/>
      <c r="LRO96" s="80"/>
      <c r="LRP96" s="80"/>
      <c r="LRQ96" s="102"/>
      <c r="LRR96" s="62"/>
      <c r="LRS96" s="110"/>
      <c r="LRT96" s="97"/>
      <c r="LRU96" s="97"/>
      <c r="LRV96" s="97"/>
      <c r="LRW96" s="104"/>
      <c r="LRX96" s="97"/>
      <c r="LRY96" s="97"/>
      <c r="LRZ96" s="97"/>
      <c r="LSA96" s="145"/>
      <c r="LSB96" s="61"/>
      <c r="LSC96" s="108"/>
      <c r="LSD96" s="63"/>
      <c r="LSE96" s="103"/>
      <c r="LSF96" s="104"/>
      <c r="LSG96" s="105"/>
      <c r="LSH96" s="97"/>
      <c r="LSI96" s="79"/>
      <c r="LSJ96" s="79"/>
      <c r="LSK96" s="96"/>
      <c r="LSL96" s="80"/>
      <c r="LSM96" s="80"/>
      <c r="LSN96" s="80"/>
      <c r="LSO96" s="102"/>
      <c r="LSP96" s="62"/>
      <c r="LSQ96" s="110"/>
      <c r="LSR96" s="97"/>
      <c r="LSS96" s="97"/>
      <c r="LST96" s="97"/>
      <c r="LSU96" s="104"/>
      <c r="LSV96" s="97"/>
      <c r="LSW96" s="97"/>
      <c r="LSX96" s="97"/>
      <c r="LSY96" s="145"/>
      <c r="LSZ96" s="61"/>
      <c r="LTA96" s="108"/>
      <c r="LTB96" s="63"/>
      <c r="LTC96" s="103"/>
      <c r="LTD96" s="104"/>
      <c r="LTE96" s="105"/>
      <c r="LTF96" s="97"/>
      <c r="LTG96" s="79"/>
      <c r="LTH96" s="79"/>
      <c r="LTI96" s="96"/>
      <c r="LTJ96" s="80"/>
      <c r="LTK96" s="80"/>
      <c r="LTL96" s="80"/>
      <c r="LTM96" s="102"/>
      <c r="LTN96" s="62"/>
      <c r="LTO96" s="110"/>
      <c r="LTP96" s="97"/>
      <c r="LTQ96" s="97"/>
      <c r="LTR96" s="97"/>
      <c r="LTS96" s="104"/>
      <c r="LTT96" s="97"/>
      <c r="LTU96" s="97"/>
      <c r="LTV96" s="97"/>
      <c r="LTW96" s="145"/>
      <c r="LTX96" s="61"/>
      <c r="LTY96" s="108"/>
      <c r="LTZ96" s="63"/>
      <c r="LUA96" s="103"/>
      <c r="LUB96" s="104"/>
      <c r="LUC96" s="105"/>
      <c r="LUD96" s="97"/>
      <c r="LUE96" s="79"/>
      <c r="LUF96" s="79"/>
      <c r="LUG96" s="96"/>
      <c r="LUH96" s="80"/>
      <c r="LUI96" s="80"/>
      <c r="LUJ96" s="80"/>
      <c r="LUK96" s="102"/>
      <c r="LUL96" s="62"/>
      <c r="LUM96" s="110"/>
      <c r="LUN96" s="97"/>
      <c r="LUO96" s="97"/>
      <c r="LUP96" s="97"/>
      <c r="LUQ96" s="104"/>
      <c r="LUR96" s="97"/>
      <c r="LUS96" s="97"/>
      <c r="LUT96" s="97"/>
      <c r="LUU96" s="145"/>
      <c r="LUV96" s="61"/>
      <c r="LUW96" s="108"/>
      <c r="LUX96" s="63"/>
      <c r="LUY96" s="103"/>
      <c r="LUZ96" s="104"/>
      <c r="LVA96" s="105"/>
      <c r="LVB96" s="97"/>
      <c r="LVC96" s="79"/>
      <c r="LVD96" s="79"/>
      <c r="LVE96" s="96"/>
      <c r="LVF96" s="80"/>
      <c r="LVG96" s="80"/>
      <c r="LVH96" s="80"/>
      <c r="LVI96" s="102"/>
      <c r="LVJ96" s="62"/>
      <c r="LVK96" s="110"/>
      <c r="LVL96" s="97"/>
      <c r="LVM96" s="97"/>
      <c r="LVN96" s="97"/>
      <c r="LVO96" s="104"/>
      <c r="LVP96" s="97"/>
      <c r="LVQ96" s="97"/>
      <c r="LVR96" s="97"/>
      <c r="LVS96" s="145"/>
      <c r="LVT96" s="61"/>
      <c r="LVU96" s="108"/>
      <c r="LVV96" s="63"/>
      <c r="LVW96" s="103"/>
      <c r="LVX96" s="104"/>
      <c r="LVY96" s="105"/>
      <c r="LVZ96" s="97"/>
      <c r="LWA96" s="79"/>
      <c r="LWB96" s="79"/>
      <c r="LWC96" s="96"/>
      <c r="LWD96" s="80"/>
      <c r="LWE96" s="80"/>
      <c r="LWF96" s="80"/>
      <c r="LWG96" s="102"/>
      <c r="LWH96" s="62"/>
      <c r="LWI96" s="110"/>
      <c r="LWJ96" s="97"/>
      <c r="LWK96" s="97"/>
      <c r="LWL96" s="97"/>
      <c r="LWM96" s="104"/>
      <c r="LWN96" s="97"/>
      <c r="LWO96" s="97"/>
      <c r="LWP96" s="97"/>
      <c r="LWQ96" s="145"/>
      <c r="LWR96" s="61"/>
      <c r="LWS96" s="108"/>
      <c r="LWT96" s="63"/>
      <c r="LWU96" s="103"/>
      <c r="LWV96" s="104"/>
      <c r="LWW96" s="105"/>
      <c r="LWX96" s="97"/>
      <c r="LWY96" s="79"/>
      <c r="LWZ96" s="79"/>
      <c r="LXA96" s="96"/>
      <c r="LXB96" s="80"/>
      <c r="LXC96" s="80"/>
      <c r="LXD96" s="80"/>
      <c r="LXE96" s="102"/>
      <c r="LXF96" s="62"/>
      <c r="LXG96" s="110"/>
      <c r="LXH96" s="97"/>
      <c r="LXI96" s="97"/>
      <c r="LXJ96" s="97"/>
      <c r="LXK96" s="104"/>
      <c r="LXL96" s="97"/>
      <c r="LXM96" s="97"/>
      <c r="LXN96" s="97"/>
      <c r="LXO96" s="145"/>
      <c r="LXP96" s="61"/>
      <c r="LXQ96" s="108"/>
      <c r="LXR96" s="63"/>
      <c r="LXS96" s="103"/>
      <c r="LXT96" s="104"/>
      <c r="LXU96" s="105"/>
      <c r="LXV96" s="97"/>
      <c r="LXW96" s="79"/>
      <c r="LXX96" s="79"/>
      <c r="LXY96" s="96"/>
      <c r="LXZ96" s="80"/>
      <c r="LYA96" s="80"/>
      <c r="LYB96" s="80"/>
      <c r="LYC96" s="102"/>
      <c r="LYD96" s="62"/>
      <c r="LYE96" s="110"/>
      <c r="LYF96" s="97"/>
      <c r="LYG96" s="97"/>
      <c r="LYH96" s="97"/>
      <c r="LYI96" s="104"/>
      <c r="LYJ96" s="97"/>
      <c r="LYK96" s="97"/>
      <c r="LYL96" s="97"/>
      <c r="LYM96" s="145"/>
      <c r="LYN96" s="61"/>
      <c r="LYO96" s="108"/>
      <c r="LYP96" s="63"/>
      <c r="LYQ96" s="103"/>
      <c r="LYR96" s="104"/>
      <c r="LYS96" s="105"/>
      <c r="LYT96" s="97"/>
      <c r="LYU96" s="79"/>
      <c r="LYV96" s="79"/>
      <c r="LYW96" s="96"/>
      <c r="LYX96" s="80"/>
      <c r="LYY96" s="80"/>
      <c r="LYZ96" s="80"/>
      <c r="LZA96" s="102"/>
      <c r="LZB96" s="62"/>
      <c r="LZC96" s="110"/>
      <c r="LZD96" s="97"/>
      <c r="LZE96" s="97"/>
      <c r="LZF96" s="97"/>
      <c r="LZG96" s="104"/>
      <c r="LZH96" s="97"/>
      <c r="LZI96" s="97"/>
      <c r="LZJ96" s="97"/>
      <c r="LZK96" s="145"/>
      <c r="LZL96" s="61"/>
      <c r="LZM96" s="108"/>
      <c r="LZN96" s="63"/>
      <c r="LZO96" s="103"/>
      <c r="LZP96" s="104"/>
      <c r="LZQ96" s="105"/>
      <c r="LZR96" s="97"/>
      <c r="LZS96" s="79"/>
      <c r="LZT96" s="79"/>
      <c r="LZU96" s="96"/>
      <c r="LZV96" s="80"/>
      <c r="LZW96" s="80"/>
      <c r="LZX96" s="80"/>
      <c r="LZY96" s="102"/>
      <c r="LZZ96" s="62"/>
      <c r="MAA96" s="110"/>
      <c r="MAB96" s="97"/>
      <c r="MAC96" s="97"/>
      <c r="MAD96" s="97"/>
      <c r="MAE96" s="104"/>
      <c r="MAF96" s="97"/>
      <c r="MAG96" s="97"/>
      <c r="MAH96" s="97"/>
      <c r="MAI96" s="145"/>
      <c r="MAJ96" s="61"/>
      <c r="MAK96" s="108"/>
      <c r="MAL96" s="63"/>
      <c r="MAM96" s="103"/>
      <c r="MAN96" s="104"/>
      <c r="MAO96" s="105"/>
      <c r="MAP96" s="97"/>
      <c r="MAQ96" s="79"/>
      <c r="MAR96" s="79"/>
      <c r="MAS96" s="96"/>
      <c r="MAT96" s="80"/>
      <c r="MAU96" s="80"/>
      <c r="MAV96" s="80"/>
      <c r="MAW96" s="102"/>
      <c r="MAX96" s="62"/>
      <c r="MAY96" s="110"/>
      <c r="MAZ96" s="97"/>
      <c r="MBA96" s="97"/>
      <c r="MBB96" s="97"/>
      <c r="MBC96" s="104"/>
      <c r="MBD96" s="97"/>
      <c r="MBE96" s="97"/>
      <c r="MBF96" s="97"/>
      <c r="MBG96" s="145"/>
      <c r="MBH96" s="61"/>
      <c r="MBI96" s="108"/>
      <c r="MBJ96" s="63"/>
      <c r="MBK96" s="103"/>
      <c r="MBL96" s="104"/>
      <c r="MBM96" s="105"/>
      <c r="MBN96" s="97"/>
      <c r="MBO96" s="79"/>
      <c r="MBP96" s="79"/>
      <c r="MBQ96" s="96"/>
      <c r="MBR96" s="80"/>
      <c r="MBS96" s="80"/>
      <c r="MBT96" s="80"/>
      <c r="MBU96" s="102"/>
      <c r="MBV96" s="62"/>
      <c r="MBW96" s="110"/>
      <c r="MBX96" s="97"/>
      <c r="MBY96" s="97"/>
      <c r="MBZ96" s="97"/>
      <c r="MCA96" s="104"/>
      <c r="MCB96" s="97"/>
      <c r="MCC96" s="97"/>
      <c r="MCD96" s="97"/>
      <c r="MCE96" s="145"/>
      <c r="MCF96" s="61"/>
      <c r="MCG96" s="108"/>
      <c r="MCH96" s="63"/>
      <c r="MCI96" s="103"/>
      <c r="MCJ96" s="104"/>
      <c r="MCK96" s="105"/>
      <c r="MCL96" s="97"/>
      <c r="MCM96" s="79"/>
      <c r="MCN96" s="79"/>
      <c r="MCO96" s="96"/>
      <c r="MCP96" s="80"/>
      <c r="MCQ96" s="80"/>
      <c r="MCR96" s="80"/>
      <c r="MCS96" s="102"/>
      <c r="MCT96" s="62"/>
      <c r="MCU96" s="110"/>
      <c r="MCV96" s="97"/>
      <c r="MCW96" s="97"/>
      <c r="MCX96" s="97"/>
      <c r="MCY96" s="104"/>
      <c r="MCZ96" s="97"/>
      <c r="MDA96" s="97"/>
      <c r="MDB96" s="97"/>
      <c r="MDC96" s="145"/>
      <c r="MDD96" s="61"/>
      <c r="MDE96" s="108"/>
      <c r="MDF96" s="63"/>
      <c r="MDG96" s="103"/>
      <c r="MDH96" s="104"/>
      <c r="MDI96" s="105"/>
      <c r="MDJ96" s="97"/>
      <c r="MDK96" s="79"/>
      <c r="MDL96" s="79"/>
      <c r="MDM96" s="96"/>
      <c r="MDN96" s="80"/>
      <c r="MDO96" s="80"/>
      <c r="MDP96" s="80"/>
      <c r="MDQ96" s="102"/>
      <c r="MDR96" s="62"/>
      <c r="MDS96" s="110"/>
      <c r="MDT96" s="97"/>
      <c r="MDU96" s="97"/>
      <c r="MDV96" s="97"/>
      <c r="MDW96" s="104"/>
      <c r="MDX96" s="97"/>
      <c r="MDY96" s="97"/>
      <c r="MDZ96" s="97"/>
      <c r="MEA96" s="145"/>
      <c r="MEB96" s="61"/>
      <c r="MEC96" s="108"/>
      <c r="MED96" s="63"/>
      <c r="MEE96" s="103"/>
      <c r="MEF96" s="104"/>
      <c r="MEG96" s="105"/>
      <c r="MEH96" s="97"/>
      <c r="MEI96" s="79"/>
      <c r="MEJ96" s="79"/>
      <c r="MEK96" s="96"/>
      <c r="MEL96" s="80"/>
      <c r="MEM96" s="80"/>
      <c r="MEN96" s="80"/>
      <c r="MEO96" s="102"/>
      <c r="MEP96" s="62"/>
      <c r="MEQ96" s="110"/>
      <c r="MER96" s="97"/>
      <c r="MES96" s="97"/>
      <c r="MET96" s="97"/>
      <c r="MEU96" s="104"/>
      <c r="MEV96" s="97"/>
      <c r="MEW96" s="97"/>
      <c r="MEX96" s="97"/>
      <c r="MEY96" s="145"/>
      <c r="MEZ96" s="61"/>
      <c r="MFA96" s="108"/>
      <c r="MFB96" s="63"/>
      <c r="MFC96" s="103"/>
      <c r="MFD96" s="104"/>
      <c r="MFE96" s="105"/>
      <c r="MFF96" s="97"/>
      <c r="MFG96" s="79"/>
      <c r="MFH96" s="79"/>
      <c r="MFI96" s="96"/>
      <c r="MFJ96" s="80"/>
      <c r="MFK96" s="80"/>
      <c r="MFL96" s="80"/>
      <c r="MFM96" s="102"/>
      <c r="MFN96" s="62"/>
      <c r="MFO96" s="110"/>
      <c r="MFP96" s="97"/>
      <c r="MFQ96" s="97"/>
      <c r="MFR96" s="97"/>
      <c r="MFS96" s="104"/>
      <c r="MFT96" s="97"/>
      <c r="MFU96" s="97"/>
      <c r="MFV96" s="97"/>
      <c r="MFW96" s="145"/>
      <c r="MFX96" s="61"/>
      <c r="MFY96" s="108"/>
      <c r="MFZ96" s="63"/>
      <c r="MGA96" s="103"/>
      <c r="MGB96" s="104"/>
      <c r="MGC96" s="105"/>
      <c r="MGD96" s="97"/>
      <c r="MGE96" s="79"/>
      <c r="MGF96" s="79"/>
      <c r="MGG96" s="96"/>
      <c r="MGH96" s="80"/>
      <c r="MGI96" s="80"/>
      <c r="MGJ96" s="80"/>
      <c r="MGK96" s="102"/>
      <c r="MGL96" s="62"/>
      <c r="MGM96" s="110"/>
      <c r="MGN96" s="97"/>
      <c r="MGO96" s="97"/>
      <c r="MGP96" s="97"/>
      <c r="MGQ96" s="104"/>
      <c r="MGR96" s="97"/>
      <c r="MGS96" s="97"/>
      <c r="MGT96" s="97"/>
      <c r="MGU96" s="145"/>
      <c r="MGV96" s="61"/>
      <c r="MGW96" s="108"/>
      <c r="MGX96" s="63"/>
      <c r="MGY96" s="103"/>
      <c r="MGZ96" s="104"/>
      <c r="MHA96" s="105"/>
      <c r="MHB96" s="97"/>
      <c r="MHC96" s="79"/>
      <c r="MHD96" s="79"/>
      <c r="MHE96" s="96"/>
      <c r="MHF96" s="80"/>
      <c r="MHG96" s="80"/>
      <c r="MHH96" s="80"/>
      <c r="MHI96" s="102"/>
      <c r="MHJ96" s="62"/>
      <c r="MHK96" s="110"/>
      <c r="MHL96" s="97"/>
      <c r="MHM96" s="97"/>
      <c r="MHN96" s="97"/>
      <c r="MHO96" s="104"/>
      <c r="MHP96" s="97"/>
      <c r="MHQ96" s="97"/>
      <c r="MHR96" s="97"/>
      <c r="MHS96" s="145"/>
      <c r="MHT96" s="61"/>
      <c r="MHU96" s="108"/>
      <c r="MHV96" s="63"/>
      <c r="MHW96" s="103"/>
      <c r="MHX96" s="104"/>
      <c r="MHY96" s="105"/>
      <c r="MHZ96" s="97"/>
      <c r="MIA96" s="79"/>
      <c r="MIB96" s="79"/>
      <c r="MIC96" s="96"/>
      <c r="MID96" s="80"/>
      <c r="MIE96" s="80"/>
      <c r="MIF96" s="80"/>
      <c r="MIG96" s="102"/>
      <c r="MIH96" s="62"/>
      <c r="MII96" s="110"/>
      <c r="MIJ96" s="97"/>
      <c r="MIK96" s="97"/>
      <c r="MIL96" s="97"/>
      <c r="MIM96" s="104"/>
      <c r="MIN96" s="97"/>
      <c r="MIO96" s="97"/>
      <c r="MIP96" s="97"/>
      <c r="MIQ96" s="145"/>
      <c r="MIR96" s="61"/>
      <c r="MIS96" s="108"/>
      <c r="MIT96" s="63"/>
      <c r="MIU96" s="103"/>
      <c r="MIV96" s="104"/>
      <c r="MIW96" s="105"/>
      <c r="MIX96" s="97"/>
      <c r="MIY96" s="79"/>
      <c r="MIZ96" s="79"/>
      <c r="MJA96" s="96"/>
      <c r="MJB96" s="80"/>
      <c r="MJC96" s="80"/>
      <c r="MJD96" s="80"/>
      <c r="MJE96" s="102"/>
      <c r="MJF96" s="62"/>
      <c r="MJG96" s="110"/>
      <c r="MJH96" s="97"/>
      <c r="MJI96" s="97"/>
      <c r="MJJ96" s="97"/>
      <c r="MJK96" s="104"/>
      <c r="MJL96" s="97"/>
      <c r="MJM96" s="97"/>
      <c r="MJN96" s="97"/>
      <c r="MJO96" s="145"/>
      <c r="MJP96" s="61"/>
      <c r="MJQ96" s="108"/>
      <c r="MJR96" s="63"/>
      <c r="MJS96" s="103"/>
      <c r="MJT96" s="104"/>
      <c r="MJU96" s="105"/>
      <c r="MJV96" s="97"/>
      <c r="MJW96" s="79"/>
      <c r="MJX96" s="79"/>
      <c r="MJY96" s="96"/>
      <c r="MJZ96" s="80"/>
      <c r="MKA96" s="80"/>
      <c r="MKB96" s="80"/>
      <c r="MKC96" s="102"/>
      <c r="MKD96" s="62"/>
      <c r="MKE96" s="110"/>
      <c r="MKF96" s="97"/>
      <c r="MKG96" s="97"/>
      <c r="MKH96" s="97"/>
      <c r="MKI96" s="104"/>
      <c r="MKJ96" s="97"/>
      <c r="MKK96" s="97"/>
      <c r="MKL96" s="97"/>
      <c r="MKM96" s="145"/>
      <c r="MKN96" s="61"/>
      <c r="MKO96" s="108"/>
      <c r="MKP96" s="63"/>
      <c r="MKQ96" s="103"/>
      <c r="MKR96" s="104"/>
      <c r="MKS96" s="105"/>
      <c r="MKT96" s="97"/>
      <c r="MKU96" s="79"/>
      <c r="MKV96" s="79"/>
      <c r="MKW96" s="96"/>
      <c r="MKX96" s="80"/>
      <c r="MKY96" s="80"/>
      <c r="MKZ96" s="80"/>
      <c r="MLA96" s="102"/>
      <c r="MLB96" s="62"/>
      <c r="MLC96" s="110"/>
      <c r="MLD96" s="97"/>
      <c r="MLE96" s="97"/>
      <c r="MLF96" s="97"/>
      <c r="MLG96" s="104"/>
      <c r="MLH96" s="97"/>
      <c r="MLI96" s="97"/>
      <c r="MLJ96" s="97"/>
      <c r="MLK96" s="145"/>
      <c r="MLL96" s="61"/>
      <c r="MLM96" s="108"/>
      <c r="MLN96" s="63"/>
      <c r="MLO96" s="103"/>
      <c r="MLP96" s="104"/>
      <c r="MLQ96" s="105"/>
      <c r="MLR96" s="97"/>
      <c r="MLS96" s="79"/>
      <c r="MLT96" s="79"/>
      <c r="MLU96" s="96"/>
      <c r="MLV96" s="80"/>
      <c r="MLW96" s="80"/>
      <c r="MLX96" s="80"/>
      <c r="MLY96" s="102"/>
      <c r="MLZ96" s="62"/>
      <c r="MMA96" s="110"/>
      <c r="MMB96" s="97"/>
      <c r="MMC96" s="97"/>
      <c r="MMD96" s="97"/>
      <c r="MME96" s="104"/>
      <c r="MMF96" s="97"/>
      <c r="MMG96" s="97"/>
      <c r="MMH96" s="97"/>
      <c r="MMI96" s="145"/>
      <c r="MMJ96" s="61"/>
      <c r="MMK96" s="108"/>
      <c r="MML96" s="63"/>
      <c r="MMM96" s="103"/>
      <c r="MMN96" s="104"/>
      <c r="MMO96" s="105"/>
      <c r="MMP96" s="97"/>
      <c r="MMQ96" s="79"/>
      <c r="MMR96" s="79"/>
      <c r="MMS96" s="96"/>
      <c r="MMT96" s="80"/>
      <c r="MMU96" s="80"/>
      <c r="MMV96" s="80"/>
      <c r="MMW96" s="102"/>
      <c r="MMX96" s="62"/>
      <c r="MMY96" s="110"/>
      <c r="MMZ96" s="97"/>
      <c r="MNA96" s="97"/>
      <c r="MNB96" s="97"/>
      <c r="MNC96" s="104"/>
      <c r="MND96" s="97"/>
      <c r="MNE96" s="97"/>
      <c r="MNF96" s="97"/>
      <c r="MNG96" s="145"/>
      <c r="MNH96" s="61"/>
      <c r="MNI96" s="108"/>
      <c r="MNJ96" s="63"/>
      <c r="MNK96" s="103"/>
      <c r="MNL96" s="104"/>
      <c r="MNM96" s="105"/>
      <c r="MNN96" s="97"/>
      <c r="MNO96" s="79"/>
      <c r="MNP96" s="79"/>
      <c r="MNQ96" s="96"/>
      <c r="MNR96" s="80"/>
      <c r="MNS96" s="80"/>
      <c r="MNT96" s="80"/>
      <c r="MNU96" s="102"/>
      <c r="MNV96" s="62"/>
      <c r="MNW96" s="110"/>
      <c r="MNX96" s="97"/>
      <c r="MNY96" s="97"/>
      <c r="MNZ96" s="97"/>
      <c r="MOA96" s="104"/>
      <c r="MOB96" s="97"/>
      <c r="MOC96" s="97"/>
      <c r="MOD96" s="97"/>
      <c r="MOE96" s="145"/>
      <c r="MOF96" s="61"/>
      <c r="MOG96" s="108"/>
      <c r="MOH96" s="63"/>
      <c r="MOI96" s="103"/>
      <c r="MOJ96" s="104"/>
      <c r="MOK96" s="105"/>
      <c r="MOL96" s="97"/>
      <c r="MOM96" s="79"/>
      <c r="MON96" s="79"/>
      <c r="MOO96" s="96"/>
      <c r="MOP96" s="80"/>
      <c r="MOQ96" s="80"/>
      <c r="MOR96" s="80"/>
      <c r="MOS96" s="102"/>
      <c r="MOT96" s="62"/>
      <c r="MOU96" s="110"/>
      <c r="MOV96" s="97"/>
      <c r="MOW96" s="97"/>
      <c r="MOX96" s="97"/>
      <c r="MOY96" s="104"/>
      <c r="MOZ96" s="97"/>
      <c r="MPA96" s="97"/>
      <c r="MPB96" s="97"/>
      <c r="MPC96" s="145"/>
      <c r="MPD96" s="61"/>
      <c r="MPE96" s="108"/>
      <c r="MPF96" s="63"/>
      <c r="MPG96" s="103"/>
      <c r="MPH96" s="104"/>
      <c r="MPI96" s="105"/>
      <c r="MPJ96" s="97"/>
      <c r="MPK96" s="79"/>
      <c r="MPL96" s="79"/>
      <c r="MPM96" s="96"/>
      <c r="MPN96" s="80"/>
      <c r="MPO96" s="80"/>
      <c r="MPP96" s="80"/>
      <c r="MPQ96" s="102"/>
      <c r="MPR96" s="62"/>
      <c r="MPS96" s="110"/>
      <c r="MPT96" s="97"/>
      <c r="MPU96" s="97"/>
      <c r="MPV96" s="97"/>
      <c r="MPW96" s="104"/>
      <c r="MPX96" s="97"/>
      <c r="MPY96" s="97"/>
      <c r="MPZ96" s="97"/>
      <c r="MQA96" s="145"/>
      <c r="MQB96" s="61"/>
      <c r="MQC96" s="108"/>
      <c r="MQD96" s="63"/>
      <c r="MQE96" s="103"/>
      <c r="MQF96" s="104"/>
      <c r="MQG96" s="105"/>
      <c r="MQH96" s="97"/>
      <c r="MQI96" s="79"/>
      <c r="MQJ96" s="79"/>
      <c r="MQK96" s="96"/>
      <c r="MQL96" s="80"/>
      <c r="MQM96" s="80"/>
      <c r="MQN96" s="80"/>
      <c r="MQO96" s="102"/>
      <c r="MQP96" s="62"/>
      <c r="MQQ96" s="110"/>
      <c r="MQR96" s="97"/>
      <c r="MQS96" s="97"/>
      <c r="MQT96" s="97"/>
      <c r="MQU96" s="104"/>
      <c r="MQV96" s="97"/>
      <c r="MQW96" s="97"/>
      <c r="MQX96" s="97"/>
      <c r="MQY96" s="145"/>
      <c r="MQZ96" s="61"/>
      <c r="MRA96" s="108"/>
      <c r="MRB96" s="63"/>
      <c r="MRC96" s="103"/>
      <c r="MRD96" s="104"/>
      <c r="MRE96" s="105"/>
      <c r="MRF96" s="97"/>
      <c r="MRG96" s="79"/>
      <c r="MRH96" s="79"/>
      <c r="MRI96" s="96"/>
      <c r="MRJ96" s="80"/>
      <c r="MRK96" s="80"/>
      <c r="MRL96" s="80"/>
      <c r="MRM96" s="102"/>
      <c r="MRN96" s="62"/>
      <c r="MRO96" s="110"/>
      <c r="MRP96" s="97"/>
      <c r="MRQ96" s="97"/>
      <c r="MRR96" s="97"/>
      <c r="MRS96" s="104"/>
      <c r="MRT96" s="97"/>
      <c r="MRU96" s="97"/>
      <c r="MRV96" s="97"/>
      <c r="MRW96" s="145"/>
      <c r="MRX96" s="61"/>
      <c r="MRY96" s="108"/>
      <c r="MRZ96" s="63"/>
      <c r="MSA96" s="103"/>
      <c r="MSB96" s="104"/>
      <c r="MSC96" s="105"/>
      <c r="MSD96" s="97"/>
      <c r="MSE96" s="79"/>
      <c r="MSF96" s="79"/>
      <c r="MSG96" s="96"/>
      <c r="MSH96" s="80"/>
      <c r="MSI96" s="80"/>
      <c r="MSJ96" s="80"/>
      <c r="MSK96" s="102"/>
      <c r="MSL96" s="62"/>
      <c r="MSM96" s="110"/>
      <c r="MSN96" s="97"/>
      <c r="MSO96" s="97"/>
      <c r="MSP96" s="97"/>
      <c r="MSQ96" s="104"/>
      <c r="MSR96" s="97"/>
      <c r="MSS96" s="97"/>
      <c r="MST96" s="97"/>
      <c r="MSU96" s="145"/>
      <c r="MSV96" s="61"/>
      <c r="MSW96" s="108"/>
      <c r="MSX96" s="63"/>
      <c r="MSY96" s="103"/>
      <c r="MSZ96" s="104"/>
      <c r="MTA96" s="105"/>
      <c r="MTB96" s="97"/>
      <c r="MTC96" s="79"/>
      <c r="MTD96" s="79"/>
      <c r="MTE96" s="96"/>
      <c r="MTF96" s="80"/>
      <c r="MTG96" s="80"/>
      <c r="MTH96" s="80"/>
      <c r="MTI96" s="102"/>
      <c r="MTJ96" s="62"/>
      <c r="MTK96" s="110"/>
      <c r="MTL96" s="97"/>
      <c r="MTM96" s="97"/>
      <c r="MTN96" s="97"/>
      <c r="MTO96" s="104"/>
      <c r="MTP96" s="97"/>
      <c r="MTQ96" s="97"/>
      <c r="MTR96" s="97"/>
      <c r="MTS96" s="145"/>
      <c r="MTT96" s="61"/>
      <c r="MTU96" s="108"/>
      <c r="MTV96" s="63"/>
      <c r="MTW96" s="103"/>
      <c r="MTX96" s="104"/>
      <c r="MTY96" s="105"/>
      <c r="MTZ96" s="97"/>
      <c r="MUA96" s="79"/>
      <c r="MUB96" s="79"/>
      <c r="MUC96" s="96"/>
      <c r="MUD96" s="80"/>
      <c r="MUE96" s="80"/>
      <c r="MUF96" s="80"/>
      <c r="MUG96" s="102"/>
      <c r="MUH96" s="62"/>
      <c r="MUI96" s="110"/>
      <c r="MUJ96" s="97"/>
      <c r="MUK96" s="97"/>
      <c r="MUL96" s="97"/>
      <c r="MUM96" s="104"/>
      <c r="MUN96" s="97"/>
      <c r="MUO96" s="97"/>
      <c r="MUP96" s="97"/>
      <c r="MUQ96" s="145"/>
      <c r="MUR96" s="61"/>
      <c r="MUS96" s="108"/>
      <c r="MUT96" s="63"/>
      <c r="MUU96" s="103"/>
      <c r="MUV96" s="104"/>
      <c r="MUW96" s="105"/>
      <c r="MUX96" s="97"/>
      <c r="MUY96" s="79"/>
      <c r="MUZ96" s="79"/>
      <c r="MVA96" s="96"/>
      <c r="MVB96" s="80"/>
      <c r="MVC96" s="80"/>
      <c r="MVD96" s="80"/>
      <c r="MVE96" s="102"/>
      <c r="MVF96" s="62"/>
      <c r="MVG96" s="110"/>
      <c r="MVH96" s="97"/>
      <c r="MVI96" s="97"/>
      <c r="MVJ96" s="97"/>
      <c r="MVK96" s="104"/>
      <c r="MVL96" s="97"/>
      <c r="MVM96" s="97"/>
      <c r="MVN96" s="97"/>
      <c r="MVO96" s="145"/>
      <c r="MVP96" s="61"/>
      <c r="MVQ96" s="108"/>
      <c r="MVR96" s="63"/>
      <c r="MVS96" s="103"/>
      <c r="MVT96" s="104"/>
      <c r="MVU96" s="105"/>
      <c r="MVV96" s="97"/>
      <c r="MVW96" s="79"/>
      <c r="MVX96" s="79"/>
      <c r="MVY96" s="96"/>
      <c r="MVZ96" s="80"/>
      <c r="MWA96" s="80"/>
      <c r="MWB96" s="80"/>
      <c r="MWC96" s="102"/>
      <c r="MWD96" s="62"/>
      <c r="MWE96" s="110"/>
      <c r="MWF96" s="97"/>
      <c r="MWG96" s="97"/>
      <c r="MWH96" s="97"/>
      <c r="MWI96" s="104"/>
      <c r="MWJ96" s="97"/>
      <c r="MWK96" s="97"/>
      <c r="MWL96" s="97"/>
      <c r="MWM96" s="145"/>
      <c r="MWN96" s="61"/>
      <c r="MWO96" s="108"/>
      <c r="MWP96" s="63"/>
      <c r="MWQ96" s="103"/>
      <c r="MWR96" s="104"/>
      <c r="MWS96" s="105"/>
      <c r="MWT96" s="97"/>
      <c r="MWU96" s="79"/>
      <c r="MWV96" s="79"/>
      <c r="MWW96" s="96"/>
      <c r="MWX96" s="80"/>
      <c r="MWY96" s="80"/>
      <c r="MWZ96" s="80"/>
      <c r="MXA96" s="102"/>
      <c r="MXB96" s="62"/>
      <c r="MXC96" s="110"/>
      <c r="MXD96" s="97"/>
      <c r="MXE96" s="97"/>
      <c r="MXF96" s="97"/>
      <c r="MXG96" s="104"/>
      <c r="MXH96" s="97"/>
      <c r="MXI96" s="97"/>
      <c r="MXJ96" s="97"/>
      <c r="MXK96" s="145"/>
      <c r="MXL96" s="61"/>
      <c r="MXM96" s="108"/>
      <c r="MXN96" s="63"/>
      <c r="MXO96" s="103"/>
      <c r="MXP96" s="104"/>
      <c r="MXQ96" s="105"/>
      <c r="MXR96" s="97"/>
      <c r="MXS96" s="79"/>
      <c r="MXT96" s="79"/>
      <c r="MXU96" s="96"/>
      <c r="MXV96" s="80"/>
      <c r="MXW96" s="80"/>
      <c r="MXX96" s="80"/>
      <c r="MXY96" s="102"/>
      <c r="MXZ96" s="62"/>
      <c r="MYA96" s="110"/>
      <c r="MYB96" s="97"/>
      <c r="MYC96" s="97"/>
      <c r="MYD96" s="97"/>
      <c r="MYE96" s="104"/>
      <c r="MYF96" s="97"/>
      <c r="MYG96" s="97"/>
      <c r="MYH96" s="97"/>
      <c r="MYI96" s="145"/>
      <c r="MYJ96" s="61"/>
      <c r="MYK96" s="108"/>
      <c r="MYL96" s="63"/>
      <c r="MYM96" s="103"/>
      <c r="MYN96" s="104"/>
      <c r="MYO96" s="105"/>
      <c r="MYP96" s="97"/>
      <c r="MYQ96" s="79"/>
      <c r="MYR96" s="79"/>
      <c r="MYS96" s="96"/>
      <c r="MYT96" s="80"/>
      <c r="MYU96" s="80"/>
      <c r="MYV96" s="80"/>
      <c r="MYW96" s="102"/>
      <c r="MYX96" s="62"/>
      <c r="MYY96" s="110"/>
      <c r="MYZ96" s="97"/>
      <c r="MZA96" s="97"/>
      <c r="MZB96" s="97"/>
      <c r="MZC96" s="104"/>
      <c r="MZD96" s="97"/>
      <c r="MZE96" s="97"/>
      <c r="MZF96" s="97"/>
      <c r="MZG96" s="145"/>
      <c r="MZH96" s="61"/>
      <c r="MZI96" s="108"/>
      <c r="MZJ96" s="63"/>
      <c r="MZK96" s="103"/>
      <c r="MZL96" s="104"/>
      <c r="MZM96" s="105"/>
      <c r="MZN96" s="97"/>
      <c r="MZO96" s="79"/>
      <c r="MZP96" s="79"/>
      <c r="MZQ96" s="96"/>
      <c r="MZR96" s="80"/>
      <c r="MZS96" s="80"/>
      <c r="MZT96" s="80"/>
      <c r="MZU96" s="102"/>
      <c r="MZV96" s="62"/>
      <c r="MZW96" s="110"/>
      <c r="MZX96" s="97"/>
      <c r="MZY96" s="97"/>
      <c r="MZZ96" s="97"/>
      <c r="NAA96" s="104"/>
      <c r="NAB96" s="97"/>
      <c r="NAC96" s="97"/>
      <c r="NAD96" s="97"/>
      <c r="NAE96" s="145"/>
      <c r="NAF96" s="61"/>
      <c r="NAG96" s="108"/>
      <c r="NAH96" s="63"/>
      <c r="NAI96" s="103"/>
      <c r="NAJ96" s="104"/>
      <c r="NAK96" s="105"/>
      <c r="NAL96" s="97"/>
      <c r="NAM96" s="79"/>
      <c r="NAN96" s="79"/>
      <c r="NAO96" s="96"/>
      <c r="NAP96" s="80"/>
      <c r="NAQ96" s="80"/>
      <c r="NAR96" s="80"/>
      <c r="NAS96" s="102"/>
      <c r="NAT96" s="62"/>
      <c r="NAU96" s="110"/>
      <c r="NAV96" s="97"/>
      <c r="NAW96" s="97"/>
      <c r="NAX96" s="97"/>
      <c r="NAY96" s="104"/>
      <c r="NAZ96" s="97"/>
      <c r="NBA96" s="97"/>
      <c r="NBB96" s="97"/>
      <c r="NBC96" s="145"/>
      <c r="NBD96" s="61"/>
      <c r="NBE96" s="108"/>
      <c r="NBF96" s="63"/>
      <c r="NBG96" s="103"/>
      <c r="NBH96" s="104"/>
      <c r="NBI96" s="105"/>
      <c r="NBJ96" s="97"/>
      <c r="NBK96" s="79"/>
      <c r="NBL96" s="79"/>
      <c r="NBM96" s="96"/>
      <c r="NBN96" s="80"/>
      <c r="NBO96" s="80"/>
      <c r="NBP96" s="80"/>
      <c r="NBQ96" s="102"/>
      <c r="NBR96" s="62"/>
      <c r="NBS96" s="110"/>
      <c r="NBT96" s="97"/>
      <c r="NBU96" s="97"/>
      <c r="NBV96" s="97"/>
      <c r="NBW96" s="104"/>
      <c r="NBX96" s="97"/>
      <c r="NBY96" s="97"/>
      <c r="NBZ96" s="97"/>
      <c r="NCA96" s="145"/>
      <c r="NCB96" s="61"/>
      <c r="NCC96" s="108"/>
      <c r="NCD96" s="63"/>
      <c r="NCE96" s="103"/>
      <c r="NCF96" s="104"/>
      <c r="NCG96" s="105"/>
      <c r="NCH96" s="97"/>
      <c r="NCI96" s="79"/>
      <c r="NCJ96" s="79"/>
      <c r="NCK96" s="96"/>
      <c r="NCL96" s="80"/>
      <c r="NCM96" s="80"/>
      <c r="NCN96" s="80"/>
      <c r="NCO96" s="102"/>
      <c r="NCP96" s="62"/>
      <c r="NCQ96" s="110"/>
      <c r="NCR96" s="97"/>
      <c r="NCS96" s="97"/>
      <c r="NCT96" s="97"/>
      <c r="NCU96" s="104"/>
      <c r="NCV96" s="97"/>
      <c r="NCW96" s="97"/>
      <c r="NCX96" s="97"/>
      <c r="NCY96" s="145"/>
      <c r="NCZ96" s="61"/>
      <c r="NDA96" s="108"/>
      <c r="NDB96" s="63"/>
      <c r="NDC96" s="103"/>
      <c r="NDD96" s="104"/>
      <c r="NDE96" s="105"/>
      <c r="NDF96" s="97"/>
      <c r="NDG96" s="79"/>
      <c r="NDH96" s="79"/>
      <c r="NDI96" s="96"/>
      <c r="NDJ96" s="80"/>
      <c r="NDK96" s="80"/>
      <c r="NDL96" s="80"/>
      <c r="NDM96" s="102"/>
      <c r="NDN96" s="62"/>
      <c r="NDO96" s="110"/>
      <c r="NDP96" s="97"/>
      <c r="NDQ96" s="97"/>
      <c r="NDR96" s="97"/>
      <c r="NDS96" s="104"/>
      <c r="NDT96" s="97"/>
      <c r="NDU96" s="97"/>
      <c r="NDV96" s="97"/>
      <c r="NDW96" s="145"/>
      <c r="NDX96" s="61"/>
      <c r="NDY96" s="108"/>
      <c r="NDZ96" s="63"/>
      <c r="NEA96" s="103"/>
      <c r="NEB96" s="104"/>
      <c r="NEC96" s="105"/>
      <c r="NED96" s="97"/>
      <c r="NEE96" s="79"/>
      <c r="NEF96" s="79"/>
      <c r="NEG96" s="96"/>
      <c r="NEH96" s="80"/>
      <c r="NEI96" s="80"/>
      <c r="NEJ96" s="80"/>
      <c r="NEK96" s="102"/>
      <c r="NEL96" s="62"/>
      <c r="NEM96" s="110"/>
      <c r="NEN96" s="97"/>
      <c r="NEO96" s="97"/>
      <c r="NEP96" s="97"/>
      <c r="NEQ96" s="104"/>
      <c r="NER96" s="97"/>
      <c r="NES96" s="97"/>
      <c r="NET96" s="97"/>
      <c r="NEU96" s="145"/>
      <c r="NEV96" s="61"/>
      <c r="NEW96" s="108"/>
      <c r="NEX96" s="63"/>
      <c r="NEY96" s="103"/>
      <c r="NEZ96" s="104"/>
      <c r="NFA96" s="105"/>
      <c r="NFB96" s="97"/>
      <c r="NFC96" s="79"/>
      <c r="NFD96" s="79"/>
      <c r="NFE96" s="96"/>
      <c r="NFF96" s="80"/>
      <c r="NFG96" s="80"/>
      <c r="NFH96" s="80"/>
      <c r="NFI96" s="102"/>
      <c r="NFJ96" s="62"/>
      <c r="NFK96" s="110"/>
      <c r="NFL96" s="97"/>
      <c r="NFM96" s="97"/>
      <c r="NFN96" s="97"/>
      <c r="NFO96" s="104"/>
      <c r="NFP96" s="97"/>
      <c r="NFQ96" s="97"/>
      <c r="NFR96" s="97"/>
      <c r="NFS96" s="145"/>
      <c r="NFT96" s="61"/>
      <c r="NFU96" s="108"/>
      <c r="NFV96" s="63"/>
      <c r="NFW96" s="103"/>
      <c r="NFX96" s="104"/>
      <c r="NFY96" s="105"/>
      <c r="NFZ96" s="97"/>
      <c r="NGA96" s="79"/>
      <c r="NGB96" s="79"/>
      <c r="NGC96" s="96"/>
      <c r="NGD96" s="80"/>
      <c r="NGE96" s="80"/>
      <c r="NGF96" s="80"/>
      <c r="NGG96" s="102"/>
      <c r="NGH96" s="62"/>
      <c r="NGI96" s="110"/>
      <c r="NGJ96" s="97"/>
      <c r="NGK96" s="97"/>
      <c r="NGL96" s="97"/>
      <c r="NGM96" s="104"/>
      <c r="NGN96" s="97"/>
      <c r="NGO96" s="97"/>
      <c r="NGP96" s="97"/>
      <c r="NGQ96" s="145"/>
      <c r="NGR96" s="61"/>
      <c r="NGS96" s="108"/>
      <c r="NGT96" s="63"/>
      <c r="NGU96" s="103"/>
      <c r="NGV96" s="104"/>
      <c r="NGW96" s="105"/>
      <c r="NGX96" s="97"/>
      <c r="NGY96" s="79"/>
      <c r="NGZ96" s="79"/>
      <c r="NHA96" s="96"/>
      <c r="NHB96" s="80"/>
      <c r="NHC96" s="80"/>
      <c r="NHD96" s="80"/>
      <c r="NHE96" s="102"/>
      <c r="NHF96" s="62"/>
      <c r="NHG96" s="110"/>
      <c r="NHH96" s="97"/>
      <c r="NHI96" s="97"/>
      <c r="NHJ96" s="97"/>
      <c r="NHK96" s="104"/>
      <c r="NHL96" s="97"/>
      <c r="NHM96" s="97"/>
      <c r="NHN96" s="97"/>
      <c r="NHO96" s="145"/>
      <c r="NHP96" s="61"/>
      <c r="NHQ96" s="108"/>
      <c r="NHR96" s="63"/>
      <c r="NHS96" s="103"/>
      <c r="NHT96" s="104"/>
      <c r="NHU96" s="105"/>
      <c r="NHV96" s="97"/>
      <c r="NHW96" s="79"/>
      <c r="NHX96" s="79"/>
      <c r="NHY96" s="96"/>
      <c r="NHZ96" s="80"/>
      <c r="NIA96" s="80"/>
      <c r="NIB96" s="80"/>
      <c r="NIC96" s="102"/>
      <c r="NID96" s="62"/>
      <c r="NIE96" s="110"/>
      <c r="NIF96" s="97"/>
      <c r="NIG96" s="97"/>
      <c r="NIH96" s="97"/>
      <c r="NII96" s="104"/>
      <c r="NIJ96" s="97"/>
      <c r="NIK96" s="97"/>
      <c r="NIL96" s="97"/>
      <c r="NIM96" s="145"/>
      <c r="NIN96" s="61"/>
      <c r="NIO96" s="108"/>
      <c r="NIP96" s="63"/>
      <c r="NIQ96" s="103"/>
      <c r="NIR96" s="104"/>
      <c r="NIS96" s="105"/>
      <c r="NIT96" s="97"/>
      <c r="NIU96" s="79"/>
      <c r="NIV96" s="79"/>
      <c r="NIW96" s="96"/>
      <c r="NIX96" s="80"/>
      <c r="NIY96" s="80"/>
      <c r="NIZ96" s="80"/>
      <c r="NJA96" s="102"/>
      <c r="NJB96" s="62"/>
      <c r="NJC96" s="110"/>
      <c r="NJD96" s="97"/>
      <c r="NJE96" s="97"/>
      <c r="NJF96" s="97"/>
      <c r="NJG96" s="104"/>
      <c r="NJH96" s="97"/>
      <c r="NJI96" s="97"/>
      <c r="NJJ96" s="97"/>
      <c r="NJK96" s="145"/>
      <c r="NJL96" s="61"/>
      <c r="NJM96" s="108"/>
      <c r="NJN96" s="63"/>
      <c r="NJO96" s="103"/>
      <c r="NJP96" s="104"/>
      <c r="NJQ96" s="105"/>
      <c r="NJR96" s="97"/>
      <c r="NJS96" s="79"/>
      <c r="NJT96" s="79"/>
      <c r="NJU96" s="96"/>
      <c r="NJV96" s="80"/>
      <c r="NJW96" s="80"/>
      <c r="NJX96" s="80"/>
      <c r="NJY96" s="102"/>
      <c r="NJZ96" s="62"/>
      <c r="NKA96" s="110"/>
      <c r="NKB96" s="97"/>
      <c r="NKC96" s="97"/>
      <c r="NKD96" s="97"/>
      <c r="NKE96" s="104"/>
      <c r="NKF96" s="97"/>
      <c r="NKG96" s="97"/>
      <c r="NKH96" s="97"/>
      <c r="NKI96" s="145"/>
      <c r="NKJ96" s="61"/>
      <c r="NKK96" s="108"/>
      <c r="NKL96" s="63"/>
      <c r="NKM96" s="103"/>
      <c r="NKN96" s="104"/>
      <c r="NKO96" s="105"/>
      <c r="NKP96" s="97"/>
      <c r="NKQ96" s="79"/>
      <c r="NKR96" s="79"/>
      <c r="NKS96" s="96"/>
      <c r="NKT96" s="80"/>
      <c r="NKU96" s="80"/>
      <c r="NKV96" s="80"/>
      <c r="NKW96" s="102"/>
      <c r="NKX96" s="62"/>
      <c r="NKY96" s="110"/>
      <c r="NKZ96" s="97"/>
      <c r="NLA96" s="97"/>
      <c r="NLB96" s="97"/>
      <c r="NLC96" s="104"/>
      <c r="NLD96" s="97"/>
      <c r="NLE96" s="97"/>
      <c r="NLF96" s="97"/>
      <c r="NLG96" s="145"/>
      <c r="NLH96" s="61"/>
      <c r="NLI96" s="108"/>
      <c r="NLJ96" s="63"/>
      <c r="NLK96" s="103"/>
      <c r="NLL96" s="104"/>
      <c r="NLM96" s="105"/>
      <c r="NLN96" s="97"/>
      <c r="NLO96" s="79"/>
      <c r="NLP96" s="79"/>
      <c r="NLQ96" s="96"/>
      <c r="NLR96" s="80"/>
      <c r="NLS96" s="80"/>
      <c r="NLT96" s="80"/>
      <c r="NLU96" s="102"/>
      <c r="NLV96" s="62"/>
      <c r="NLW96" s="110"/>
      <c r="NLX96" s="97"/>
      <c r="NLY96" s="97"/>
      <c r="NLZ96" s="97"/>
      <c r="NMA96" s="104"/>
      <c r="NMB96" s="97"/>
      <c r="NMC96" s="97"/>
      <c r="NMD96" s="97"/>
      <c r="NME96" s="145"/>
      <c r="NMF96" s="61"/>
      <c r="NMG96" s="108"/>
      <c r="NMH96" s="63"/>
      <c r="NMI96" s="103"/>
      <c r="NMJ96" s="104"/>
      <c r="NMK96" s="105"/>
      <c r="NML96" s="97"/>
      <c r="NMM96" s="79"/>
      <c r="NMN96" s="79"/>
      <c r="NMO96" s="96"/>
      <c r="NMP96" s="80"/>
      <c r="NMQ96" s="80"/>
      <c r="NMR96" s="80"/>
      <c r="NMS96" s="102"/>
      <c r="NMT96" s="62"/>
      <c r="NMU96" s="110"/>
      <c r="NMV96" s="97"/>
      <c r="NMW96" s="97"/>
      <c r="NMX96" s="97"/>
      <c r="NMY96" s="104"/>
      <c r="NMZ96" s="97"/>
      <c r="NNA96" s="97"/>
      <c r="NNB96" s="97"/>
      <c r="NNC96" s="145"/>
      <c r="NND96" s="61"/>
      <c r="NNE96" s="108"/>
      <c r="NNF96" s="63"/>
      <c r="NNG96" s="103"/>
      <c r="NNH96" s="104"/>
      <c r="NNI96" s="105"/>
      <c r="NNJ96" s="97"/>
      <c r="NNK96" s="79"/>
      <c r="NNL96" s="79"/>
      <c r="NNM96" s="96"/>
      <c r="NNN96" s="80"/>
      <c r="NNO96" s="80"/>
      <c r="NNP96" s="80"/>
      <c r="NNQ96" s="102"/>
      <c r="NNR96" s="62"/>
      <c r="NNS96" s="110"/>
      <c r="NNT96" s="97"/>
      <c r="NNU96" s="97"/>
      <c r="NNV96" s="97"/>
      <c r="NNW96" s="104"/>
      <c r="NNX96" s="97"/>
      <c r="NNY96" s="97"/>
      <c r="NNZ96" s="97"/>
      <c r="NOA96" s="145"/>
      <c r="NOB96" s="61"/>
      <c r="NOC96" s="108"/>
      <c r="NOD96" s="63"/>
      <c r="NOE96" s="103"/>
      <c r="NOF96" s="104"/>
      <c r="NOG96" s="105"/>
      <c r="NOH96" s="97"/>
      <c r="NOI96" s="79"/>
      <c r="NOJ96" s="79"/>
      <c r="NOK96" s="96"/>
      <c r="NOL96" s="80"/>
      <c r="NOM96" s="80"/>
      <c r="NON96" s="80"/>
      <c r="NOO96" s="102"/>
      <c r="NOP96" s="62"/>
      <c r="NOQ96" s="110"/>
      <c r="NOR96" s="97"/>
      <c r="NOS96" s="97"/>
      <c r="NOT96" s="97"/>
      <c r="NOU96" s="104"/>
      <c r="NOV96" s="97"/>
      <c r="NOW96" s="97"/>
      <c r="NOX96" s="97"/>
      <c r="NOY96" s="145"/>
      <c r="NOZ96" s="61"/>
      <c r="NPA96" s="108"/>
      <c r="NPB96" s="63"/>
      <c r="NPC96" s="103"/>
      <c r="NPD96" s="104"/>
      <c r="NPE96" s="105"/>
      <c r="NPF96" s="97"/>
      <c r="NPG96" s="79"/>
      <c r="NPH96" s="79"/>
      <c r="NPI96" s="96"/>
      <c r="NPJ96" s="80"/>
      <c r="NPK96" s="80"/>
      <c r="NPL96" s="80"/>
      <c r="NPM96" s="102"/>
      <c r="NPN96" s="62"/>
      <c r="NPO96" s="110"/>
      <c r="NPP96" s="97"/>
      <c r="NPQ96" s="97"/>
      <c r="NPR96" s="97"/>
      <c r="NPS96" s="104"/>
      <c r="NPT96" s="97"/>
      <c r="NPU96" s="97"/>
      <c r="NPV96" s="97"/>
      <c r="NPW96" s="145"/>
      <c r="NPX96" s="61"/>
      <c r="NPY96" s="108"/>
      <c r="NPZ96" s="63"/>
      <c r="NQA96" s="103"/>
      <c r="NQB96" s="104"/>
      <c r="NQC96" s="105"/>
      <c r="NQD96" s="97"/>
      <c r="NQE96" s="79"/>
      <c r="NQF96" s="79"/>
      <c r="NQG96" s="96"/>
      <c r="NQH96" s="80"/>
      <c r="NQI96" s="80"/>
      <c r="NQJ96" s="80"/>
      <c r="NQK96" s="102"/>
      <c r="NQL96" s="62"/>
      <c r="NQM96" s="110"/>
      <c r="NQN96" s="97"/>
      <c r="NQO96" s="97"/>
      <c r="NQP96" s="97"/>
      <c r="NQQ96" s="104"/>
      <c r="NQR96" s="97"/>
      <c r="NQS96" s="97"/>
      <c r="NQT96" s="97"/>
      <c r="NQU96" s="145"/>
      <c r="NQV96" s="61"/>
      <c r="NQW96" s="108"/>
      <c r="NQX96" s="63"/>
      <c r="NQY96" s="103"/>
      <c r="NQZ96" s="104"/>
      <c r="NRA96" s="105"/>
      <c r="NRB96" s="97"/>
      <c r="NRC96" s="79"/>
      <c r="NRD96" s="79"/>
      <c r="NRE96" s="96"/>
      <c r="NRF96" s="80"/>
      <c r="NRG96" s="80"/>
      <c r="NRH96" s="80"/>
      <c r="NRI96" s="102"/>
      <c r="NRJ96" s="62"/>
      <c r="NRK96" s="110"/>
      <c r="NRL96" s="97"/>
      <c r="NRM96" s="97"/>
      <c r="NRN96" s="97"/>
      <c r="NRO96" s="104"/>
      <c r="NRP96" s="97"/>
      <c r="NRQ96" s="97"/>
      <c r="NRR96" s="97"/>
      <c r="NRS96" s="145"/>
      <c r="NRT96" s="61"/>
      <c r="NRU96" s="108"/>
      <c r="NRV96" s="63"/>
      <c r="NRW96" s="103"/>
      <c r="NRX96" s="104"/>
      <c r="NRY96" s="105"/>
      <c r="NRZ96" s="97"/>
      <c r="NSA96" s="79"/>
      <c r="NSB96" s="79"/>
      <c r="NSC96" s="96"/>
      <c r="NSD96" s="80"/>
      <c r="NSE96" s="80"/>
      <c r="NSF96" s="80"/>
      <c r="NSG96" s="102"/>
      <c r="NSH96" s="62"/>
      <c r="NSI96" s="110"/>
      <c r="NSJ96" s="97"/>
      <c r="NSK96" s="97"/>
      <c r="NSL96" s="97"/>
      <c r="NSM96" s="104"/>
      <c r="NSN96" s="97"/>
      <c r="NSO96" s="97"/>
      <c r="NSP96" s="97"/>
      <c r="NSQ96" s="145"/>
      <c r="NSR96" s="61"/>
      <c r="NSS96" s="108"/>
      <c r="NST96" s="63"/>
      <c r="NSU96" s="103"/>
      <c r="NSV96" s="104"/>
      <c r="NSW96" s="105"/>
      <c r="NSX96" s="97"/>
      <c r="NSY96" s="79"/>
      <c r="NSZ96" s="79"/>
      <c r="NTA96" s="96"/>
      <c r="NTB96" s="80"/>
      <c r="NTC96" s="80"/>
      <c r="NTD96" s="80"/>
      <c r="NTE96" s="102"/>
      <c r="NTF96" s="62"/>
      <c r="NTG96" s="110"/>
      <c r="NTH96" s="97"/>
      <c r="NTI96" s="97"/>
      <c r="NTJ96" s="97"/>
      <c r="NTK96" s="104"/>
      <c r="NTL96" s="97"/>
      <c r="NTM96" s="97"/>
      <c r="NTN96" s="97"/>
      <c r="NTO96" s="145"/>
      <c r="NTP96" s="61"/>
      <c r="NTQ96" s="108"/>
      <c r="NTR96" s="63"/>
      <c r="NTS96" s="103"/>
      <c r="NTT96" s="104"/>
      <c r="NTU96" s="105"/>
      <c r="NTV96" s="97"/>
      <c r="NTW96" s="79"/>
      <c r="NTX96" s="79"/>
      <c r="NTY96" s="96"/>
      <c r="NTZ96" s="80"/>
      <c r="NUA96" s="80"/>
      <c r="NUB96" s="80"/>
      <c r="NUC96" s="102"/>
      <c r="NUD96" s="62"/>
      <c r="NUE96" s="110"/>
      <c r="NUF96" s="97"/>
      <c r="NUG96" s="97"/>
      <c r="NUH96" s="97"/>
      <c r="NUI96" s="104"/>
      <c r="NUJ96" s="97"/>
      <c r="NUK96" s="97"/>
      <c r="NUL96" s="97"/>
      <c r="NUM96" s="145"/>
      <c r="NUN96" s="61"/>
      <c r="NUO96" s="108"/>
      <c r="NUP96" s="63"/>
      <c r="NUQ96" s="103"/>
      <c r="NUR96" s="104"/>
      <c r="NUS96" s="105"/>
      <c r="NUT96" s="97"/>
      <c r="NUU96" s="79"/>
      <c r="NUV96" s="79"/>
      <c r="NUW96" s="96"/>
      <c r="NUX96" s="80"/>
      <c r="NUY96" s="80"/>
      <c r="NUZ96" s="80"/>
      <c r="NVA96" s="102"/>
      <c r="NVB96" s="62"/>
      <c r="NVC96" s="110"/>
      <c r="NVD96" s="97"/>
      <c r="NVE96" s="97"/>
      <c r="NVF96" s="97"/>
      <c r="NVG96" s="104"/>
      <c r="NVH96" s="97"/>
      <c r="NVI96" s="97"/>
      <c r="NVJ96" s="97"/>
      <c r="NVK96" s="145"/>
      <c r="NVL96" s="61"/>
      <c r="NVM96" s="108"/>
      <c r="NVN96" s="63"/>
      <c r="NVO96" s="103"/>
      <c r="NVP96" s="104"/>
      <c r="NVQ96" s="105"/>
      <c r="NVR96" s="97"/>
      <c r="NVS96" s="79"/>
      <c r="NVT96" s="79"/>
      <c r="NVU96" s="96"/>
      <c r="NVV96" s="80"/>
      <c r="NVW96" s="80"/>
      <c r="NVX96" s="80"/>
      <c r="NVY96" s="102"/>
      <c r="NVZ96" s="62"/>
      <c r="NWA96" s="110"/>
      <c r="NWB96" s="97"/>
      <c r="NWC96" s="97"/>
      <c r="NWD96" s="97"/>
      <c r="NWE96" s="104"/>
      <c r="NWF96" s="97"/>
      <c r="NWG96" s="97"/>
      <c r="NWH96" s="97"/>
      <c r="NWI96" s="145"/>
      <c r="NWJ96" s="61"/>
      <c r="NWK96" s="108"/>
      <c r="NWL96" s="63"/>
      <c r="NWM96" s="103"/>
      <c r="NWN96" s="104"/>
      <c r="NWO96" s="105"/>
      <c r="NWP96" s="97"/>
      <c r="NWQ96" s="79"/>
      <c r="NWR96" s="79"/>
      <c r="NWS96" s="96"/>
      <c r="NWT96" s="80"/>
      <c r="NWU96" s="80"/>
      <c r="NWV96" s="80"/>
      <c r="NWW96" s="102"/>
      <c r="NWX96" s="62"/>
      <c r="NWY96" s="110"/>
      <c r="NWZ96" s="97"/>
      <c r="NXA96" s="97"/>
      <c r="NXB96" s="97"/>
      <c r="NXC96" s="104"/>
      <c r="NXD96" s="97"/>
      <c r="NXE96" s="97"/>
      <c r="NXF96" s="97"/>
      <c r="NXG96" s="145"/>
      <c r="NXH96" s="61"/>
      <c r="NXI96" s="108"/>
      <c r="NXJ96" s="63"/>
      <c r="NXK96" s="103"/>
      <c r="NXL96" s="104"/>
      <c r="NXM96" s="105"/>
      <c r="NXN96" s="97"/>
      <c r="NXO96" s="79"/>
      <c r="NXP96" s="79"/>
      <c r="NXQ96" s="96"/>
      <c r="NXR96" s="80"/>
      <c r="NXS96" s="80"/>
      <c r="NXT96" s="80"/>
      <c r="NXU96" s="102"/>
      <c r="NXV96" s="62"/>
      <c r="NXW96" s="110"/>
      <c r="NXX96" s="97"/>
      <c r="NXY96" s="97"/>
      <c r="NXZ96" s="97"/>
      <c r="NYA96" s="104"/>
      <c r="NYB96" s="97"/>
      <c r="NYC96" s="97"/>
      <c r="NYD96" s="97"/>
      <c r="NYE96" s="145"/>
      <c r="NYF96" s="61"/>
      <c r="NYG96" s="108"/>
      <c r="NYH96" s="63"/>
      <c r="NYI96" s="103"/>
      <c r="NYJ96" s="104"/>
      <c r="NYK96" s="105"/>
      <c r="NYL96" s="97"/>
      <c r="NYM96" s="79"/>
      <c r="NYN96" s="79"/>
      <c r="NYO96" s="96"/>
      <c r="NYP96" s="80"/>
      <c r="NYQ96" s="80"/>
      <c r="NYR96" s="80"/>
      <c r="NYS96" s="102"/>
      <c r="NYT96" s="62"/>
      <c r="NYU96" s="110"/>
      <c r="NYV96" s="97"/>
      <c r="NYW96" s="97"/>
      <c r="NYX96" s="97"/>
      <c r="NYY96" s="104"/>
      <c r="NYZ96" s="97"/>
      <c r="NZA96" s="97"/>
      <c r="NZB96" s="97"/>
      <c r="NZC96" s="145"/>
      <c r="NZD96" s="61"/>
      <c r="NZE96" s="108"/>
      <c r="NZF96" s="63"/>
      <c r="NZG96" s="103"/>
      <c r="NZH96" s="104"/>
      <c r="NZI96" s="105"/>
      <c r="NZJ96" s="97"/>
      <c r="NZK96" s="79"/>
      <c r="NZL96" s="79"/>
      <c r="NZM96" s="96"/>
      <c r="NZN96" s="80"/>
      <c r="NZO96" s="80"/>
      <c r="NZP96" s="80"/>
      <c r="NZQ96" s="102"/>
      <c r="NZR96" s="62"/>
      <c r="NZS96" s="110"/>
      <c r="NZT96" s="97"/>
      <c r="NZU96" s="97"/>
      <c r="NZV96" s="97"/>
      <c r="NZW96" s="104"/>
      <c r="NZX96" s="97"/>
      <c r="NZY96" s="97"/>
      <c r="NZZ96" s="97"/>
      <c r="OAA96" s="145"/>
      <c r="OAB96" s="61"/>
      <c r="OAC96" s="108"/>
      <c r="OAD96" s="63"/>
      <c r="OAE96" s="103"/>
      <c r="OAF96" s="104"/>
      <c r="OAG96" s="105"/>
      <c r="OAH96" s="97"/>
      <c r="OAI96" s="79"/>
      <c r="OAJ96" s="79"/>
      <c r="OAK96" s="96"/>
      <c r="OAL96" s="80"/>
      <c r="OAM96" s="80"/>
      <c r="OAN96" s="80"/>
      <c r="OAO96" s="102"/>
      <c r="OAP96" s="62"/>
      <c r="OAQ96" s="110"/>
      <c r="OAR96" s="97"/>
      <c r="OAS96" s="97"/>
      <c r="OAT96" s="97"/>
      <c r="OAU96" s="104"/>
      <c r="OAV96" s="97"/>
      <c r="OAW96" s="97"/>
      <c r="OAX96" s="97"/>
      <c r="OAY96" s="145"/>
      <c r="OAZ96" s="61"/>
      <c r="OBA96" s="108"/>
      <c r="OBB96" s="63"/>
      <c r="OBC96" s="103"/>
      <c r="OBD96" s="104"/>
      <c r="OBE96" s="105"/>
      <c r="OBF96" s="97"/>
      <c r="OBG96" s="79"/>
      <c r="OBH96" s="79"/>
      <c r="OBI96" s="96"/>
      <c r="OBJ96" s="80"/>
      <c r="OBK96" s="80"/>
      <c r="OBL96" s="80"/>
      <c r="OBM96" s="102"/>
      <c r="OBN96" s="62"/>
      <c r="OBO96" s="110"/>
      <c r="OBP96" s="97"/>
      <c r="OBQ96" s="97"/>
      <c r="OBR96" s="97"/>
      <c r="OBS96" s="104"/>
      <c r="OBT96" s="97"/>
      <c r="OBU96" s="97"/>
      <c r="OBV96" s="97"/>
      <c r="OBW96" s="145"/>
      <c r="OBX96" s="61"/>
      <c r="OBY96" s="108"/>
      <c r="OBZ96" s="63"/>
      <c r="OCA96" s="103"/>
      <c r="OCB96" s="104"/>
      <c r="OCC96" s="105"/>
      <c r="OCD96" s="97"/>
      <c r="OCE96" s="79"/>
      <c r="OCF96" s="79"/>
      <c r="OCG96" s="96"/>
      <c r="OCH96" s="80"/>
      <c r="OCI96" s="80"/>
      <c r="OCJ96" s="80"/>
      <c r="OCK96" s="102"/>
      <c r="OCL96" s="62"/>
      <c r="OCM96" s="110"/>
      <c r="OCN96" s="97"/>
      <c r="OCO96" s="97"/>
      <c r="OCP96" s="97"/>
      <c r="OCQ96" s="104"/>
      <c r="OCR96" s="97"/>
      <c r="OCS96" s="97"/>
      <c r="OCT96" s="97"/>
      <c r="OCU96" s="145"/>
      <c r="OCV96" s="61"/>
      <c r="OCW96" s="108"/>
      <c r="OCX96" s="63"/>
      <c r="OCY96" s="103"/>
      <c r="OCZ96" s="104"/>
      <c r="ODA96" s="105"/>
      <c r="ODB96" s="97"/>
      <c r="ODC96" s="79"/>
      <c r="ODD96" s="79"/>
      <c r="ODE96" s="96"/>
      <c r="ODF96" s="80"/>
      <c r="ODG96" s="80"/>
      <c r="ODH96" s="80"/>
      <c r="ODI96" s="102"/>
      <c r="ODJ96" s="62"/>
      <c r="ODK96" s="110"/>
      <c r="ODL96" s="97"/>
      <c r="ODM96" s="97"/>
      <c r="ODN96" s="97"/>
      <c r="ODO96" s="104"/>
      <c r="ODP96" s="97"/>
      <c r="ODQ96" s="97"/>
      <c r="ODR96" s="97"/>
      <c r="ODS96" s="145"/>
      <c r="ODT96" s="61"/>
      <c r="ODU96" s="108"/>
      <c r="ODV96" s="63"/>
      <c r="ODW96" s="103"/>
      <c r="ODX96" s="104"/>
      <c r="ODY96" s="105"/>
      <c r="ODZ96" s="97"/>
      <c r="OEA96" s="79"/>
      <c r="OEB96" s="79"/>
      <c r="OEC96" s="96"/>
      <c r="OED96" s="80"/>
      <c r="OEE96" s="80"/>
      <c r="OEF96" s="80"/>
      <c r="OEG96" s="102"/>
      <c r="OEH96" s="62"/>
      <c r="OEI96" s="110"/>
      <c r="OEJ96" s="97"/>
      <c r="OEK96" s="97"/>
      <c r="OEL96" s="97"/>
      <c r="OEM96" s="104"/>
      <c r="OEN96" s="97"/>
      <c r="OEO96" s="97"/>
      <c r="OEP96" s="97"/>
      <c r="OEQ96" s="145"/>
      <c r="OER96" s="61"/>
      <c r="OES96" s="108"/>
      <c r="OET96" s="63"/>
      <c r="OEU96" s="103"/>
      <c r="OEV96" s="104"/>
      <c r="OEW96" s="105"/>
      <c r="OEX96" s="97"/>
      <c r="OEY96" s="79"/>
      <c r="OEZ96" s="79"/>
      <c r="OFA96" s="96"/>
      <c r="OFB96" s="80"/>
      <c r="OFC96" s="80"/>
      <c r="OFD96" s="80"/>
      <c r="OFE96" s="102"/>
      <c r="OFF96" s="62"/>
      <c r="OFG96" s="110"/>
      <c r="OFH96" s="97"/>
      <c r="OFI96" s="97"/>
      <c r="OFJ96" s="97"/>
      <c r="OFK96" s="104"/>
      <c r="OFL96" s="97"/>
      <c r="OFM96" s="97"/>
      <c r="OFN96" s="97"/>
      <c r="OFO96" s="145"/>
      <c r="OFP96" s="61"/>
      <c r="OFQ96" s="108"/>
      <c r="OFR96" s="63"/>
      <c r="OFS96" s="103"/>
      <c r="OFT96" s="104"/>
      <c r="OFU96" s="105"/>
      <c r="OFV96" s="97"/>
      <c r="OFW96" s="79"/>
      <c r="OFX96" s="79"/>
      <c r="OFY96" s="96"/>
      <c r="OFZ96" s="80"/>
      <c r="OGA96" s="80"/>
      <c r="OGB96" s="80"/>
      <c r="OGC96" s="102"/>
      <c r="OGD96" s="62"/>
      <c r="OGE96" s="110"/>
      <c r="OGF96" s="97"/>
      <c r="OGG96" s="97"/>
      <c r="OGH96" s="97"/>
      <c r="OGI96" s="104"/>
      <c r="OGJ96" s="97"/>
      <c r="OGK96" s="97"/>
      <c r="OGL96" s="97"/>
      <c r="OGM96" s="145"/>
      <c r="OGN96" s="61"/>
      <c r="OGO96" s="108"/>
      <c r="OGP96" s="63"/>
      <c r="OGQ96" s="103"/>
      <c r="OGR96" s="104"/>
      <c r="OGS96" s="105"/>
      <c r="OGT96" s="97"/>
      <c r="OGU96" s="79"/>
      <c r="OGV96" s="79"/>
      <c r="OGW96" s="96"/>
      <c r="OGX96" s="80"/>
      <c r="OGY96" s="80"/>
      <c r="OGZ96" s="80"/>
      <c r="OHA96" s="102"/>
      <c r="OHB96" s="62"/>
      <c r="OHC96" s="110"/>
      <c r="OHD96" s="97"/>
      <c r="OHE96" s="97"/>
      <c r="OHF96" s="97"/>
      <c r="OHG96" s="104"/>
      <c r="OHH96" s="97"/>
      <c r="OHI96" s="97"/>
      <c r="OHJ96" s="97"/>
      <c r="OHK96" s="145"/>
      <c r="OHL96" s="61"/>
      <c r="OHM96" s="108"/>
      <c r="OHN96" s="63"/>
      <c r="OHO96" s="103"/>
      <c r="OHP96" s="104"/>
      <c r="OHQ96" s="105"/>
      <c r="OHR96" s="97"/>
      <c r="OHS96" s="79"/>
      <c r="OHT96" s="79"/>
      <c r="OHU96" s="96"/>
      <c r="OHV96" s="80"/>
      <c r="OHW96" s="80"/>
      <c r="OHX96" s="80"/>
      <c r="OHY96" s="102"/>
      <c r="OHZ96" s="62"/>
      <c r="OIA96" s="110"/>
      <c r="OIB96" s="97"/>
      <c r="OIC96" s="97"/>
      <c r="OID96" s="97"/>
      <c r="OIE96" s="104"/>
      <c r="OIF96" s="97"/>
      <c r="OIG96" s="97"/>
      <c r="OIH96" s="97"/>
      <c r="OII96" s="145"/>
      <c r="OIJ96" s="61"/>
      <c r="OIK96" s="108"/>
      <c r="OIL96" s="63"/>
      <c r="OIM96" s="103"/>
      <c r="OIN96" s="104"/>
      <c r="OIO96" s="105"/>
      <c r="OIP96" s="97"/>
      <c r="OIQ96" s="79"/>
      <c r="OIR96" s="79"/>
      <c r="OIS96" s="96"/>
      <c r="OIT96" s="80"/>
      <c r="OIU96" s="80"/>
      <c r="OIV96" s="80"/>
      <c r="OIW96" s="102"/>
      <c r="OIX96" s="62"/>
      <c r="OIY96" s="110"/>
      <c r="OIZ96" s="97"/>
      <c r="OJA96" s="97"/>
      <c r="OJB96" s="97"/>
      <c r="OJC96" s="104"/>
      <c r="OJD96" s="97"/>
      <c r="OJE96" s="97"/>
      <c r="OJF96" s="97"/>
      <c r="OJG96" s="145"/>
      <c r="OJH96" s="61"/>
      <c r="OJI96" s="108"/>
      <c r="OJJ96" s="63"/>
      <c r="OJK96" s="103"/>
      <c r="OJL96" s="104"/>
      <c r="OJM96" s="105"/>
      <c r="OJN96" s="97"/>
      <c r="OJO96" s="79"/>
      <c r="OJP96" s="79"/>
      <c r="OJQ96" s="96"/>
      <c r="OJR96" s="80"/>
      <c r="OJS96" s="80"/>
      <c r="OJT96" s="80"/>
      <c r="OJU96" s="102"/>
      <c r="OJV96" s="62"/>
      <c r="OJW96" s="110"/>
      <c r="OJX96" s="97"/>
      <c r="OJY96" s="97"/>
      <c r="OJZ96" s="97"/>
      <c r="OKA96" s="104"/>
      <c r="OKB96" s="97"/>
      <c r="OKC96" s="97"/>
      <c r="OKD96" s="97"/>
      <c r="OKE96" s="145"/>
      <c r="OKF96" s="61"/>
      <c r="OKG96" s="108"/>
      <c r="OKH96" s="63"/>
      <c r="OKI96" s="103"/>
      <c r="OKJ96" s="104"/>
      <c r="OKK96" s="105"/>
      <c r="OKL96" s="97"/>
      <c r="OKM96" s="79"/>
      <c r="OKN96" s="79"/>
      <c r="OKO96" s="96"/>
      <c r="OKP96" s="80"/>
      <c r="OKQ96" s="80"/>
      <c r="OKR96" s="80"/>
      <c r="OKS96" s="102"/>
      <c r="OKT96" s="62"/>
      <c r="OKU96" s="110"/>
      <c r="OKV96" s="97"/>
      <c r="OKW96" s="97"/>
      <c r="OKX96" s="97"/>
      <c r="OKY96" s="104"/>
      <c r="OKZ96" s="97"/>
      <c r="OLA96" s="97"/>
      <c r="OLB96" s="97"/>
      <c r="OLC96" s="145"/>
      <c r="OLD96" s="61"/>
      <c r="OLE96" s="108"/>
      <c r="OLF96" s="63"/>
      <c r="OLG96" s="103"/>
      <c r="OLH96" s="104"/>
      <c r="OLI96" s="105"/>
      <c r="OLJ96" s="97"/>
      <c r="OLK96" s="79"/>
      <c r="OLL96" s="79"/>
      <c r="OLM96" s="96"/>
      <c r="OLN96" s="80"/>
      <c r="OLO96" s="80"/>
      <c r="OLP96" s="80"/>
      <c r="OLQ96" s="102"/>
      <c r="OLR96" s="62"/>
      <c r="OLS96" s="110"/>
      <c r="OLT96" s="97"/>
      <c r="OLU96" s="97"/>
      <c r="OLV96" s="97"/>
      <c r="OLW96" s="104"/>
      <c r="OLX96" s="97"/>
      <c r="OLY96" s="97"/>
      <c r="OLZ96" s="97"/>
      <c r="OMA96" s="145"/>
      <c r="OMB96" s="61"/>
      <c r="OMC96" s="108"/>
      <c r="OMD96" s="63"/>
      <c r="OME96" s="103"/>
      <c r="OMF96" s="104"/>
      <c r="OMG96" s="105"/>
      <c r="OMH96" s="97"/>
      <c r="OMI96" s="79"/>
      <c r="OMJ96" s="79"/>
      <c r="OMK96" s="96"/>
      <c r="OML96" s="80"/>
      <c r="OMM96" s="80"/>
      <c r="OMN96" s="80"/>
      <c r="OMO96" s="102"/>
      <c r="OMP96" s="62"/>
      <c r="OMQ96" s="110"/>
      <c r="OMR96" s="97"/>
      <c r="OMS96" s="97"/>
      <c r="OMT96" s="97"/>
      <c r="OMU96" s="104"/>
      <c r="OMV96" s="97"/>
      <c r="OMW96" s="97"/>
      <c r="OMX96" s="97"/>
      <c r="OMY96" s="145"/>
      <c r="OMZ96" s="61"/>
      <c r="ONA96" s="108"/>
      <c r="ONB96" s="63"/>
      <c r="ONC96" s="103"/>
      <c r="OND96" s="104"/>
      <c r="ONE96" s="105"/>
      <c r="ONF96" s="97"/>
      <c r="ONG96" s="79"/>
      <c r="ONH96" s="79"/>
      <c r="ONI96" s="96"/>
      <c r="ONJ96" s="80"/>
      <c r="ONK96" s="80"/>
      <c r="ONL96" s="80"/>
      <c r="ONM96" s="102"/>
      <c r="ONN96" s="62"/>
      <c r="ONO96" s="110"/>
      <c r="ONP96" s="97"/>
      <c r="ONQ96" s="97"/>
      <c r="ONR96" s="97"/>
      <c r="ONS96" s="104"/>
      <c r="ONT96" s="97"/>
      <c r="ONU96" s="97"/>
      <c r="ONV96" s="97"/>
      <c r="ONW96" s="145"/>
      <c r="ONX96" s="61"/>
      <c r="ONY96" s="108"/>
      <c r="ONZ96" s="63"/>
      <c r="OOA96" s="103"/>
      <c r="OOB96" s="104"/>
      <c r="OOC96" s="105"/>
      <c r="OOD96" s="97"/>
      <c r="OOE96" s="79"/>
      <c r="OOF96" s="79"/>
      <c r="OOG96" s="96"/>
      <c r="OOH96" s="80"/>
      <c r="OOI96" s="80"/>
      <c r="OOJ96" s="80"/>
      <c r="OOK96" s="102"/>
      <c r="OOL96" s="62"/>
      <c r="OOM96" s="110"/>
      <c r="OON96" s="97"/>
      <c r="OOO96" s="97"/>
      <c r="OOP96" s="97"/>
      <c r="OOQ96" s="104"/>
      <c r="OOR96" s="97"/>
      <c r="OOS96" s="97"/>
      <c r="OOT96" s="97"/>
      <c r="OOU96" s="145"/>
      <c r="OOV96" s="61"/>
      <c r="OOW96" s="108"/>
      <c r="OOX96" s="63"/>
      <c r="OOY96" s="103"/>
      <c r="OOZ96" s="104"/>
      <c r="OPA96" s="105"/>
      <c r="OPB96" s="97"/>
      <c r="OPC96" s="79"/>
      <c r="OPD96" s="79"/>
      <c r="OPE96" s="96"/>
      <c r="OPF96" s="80"/>
      <c r="OPG96" s="80"/>
      <c r="OPH96" s="80"/>
      <c r="OPI96" s="102"/>
      <c r="OPJ96" s="62"/>
      <c r="OPK96" s="110"/>
      <c r="OPL96" s="97"/>
      <c r="OPM96" s="97"/>
      <c r="OPN96" s="97"/>
      <c r="OPO96" s="104"/>
      <c r="OPP96" s="97"/>
      <c r="OPQ96" s="97"/>
      <c r="OPR96" s="97"/>
      <c r="OPS96" s="145"/>
      <c r="OPT96" s="61"/>
      <c r="OPU96" s="108"/>
      <c r="OPV96" s="63"/>
      <c r="OPW96" s="103"/>
      <c r="OPX96" s="104"/>
      <c r="OPY96" s="105"/>
      <c r="OPZ96" s="97"/>
      <c r="OQA96" s="79"/>
      <c r="OQB96" s="79"/>
      <c r="OQC96" s="96"/>
      <c r="OQD96" s="80"/>
      <c r="OQE96" s="80"/>
      <c r="OQF96" s="80"/>
      <c r="OQG96" s="102"/>
      <c r="OQH96" s="62"/>
      <c r="OQI96" s="110"/>
      <c r="OQJ96" s="97"/>
      <c r="OQK96" s="97"/>
      <c r="OQL96" s="97"/>
      <c r="OQM96" s="104"/>
      <c r="OQN96" s="97"/>
      <c r="OQO96" s="97"/>
      <c r="OQP96" s="97"/>
      <c r="OQQ96" s="145"/>
      <c r="OQR96" s="61"/>
      <c r="OQS96" s="108"/>
      <c r="OQT96" s="63"/>
      <c r="OQU96" s="103"/>
      <c r="OQV96" s="104"/>
      <c r="OQW96" s="105"/>
      <c r="OQX96" s="97"/>
      <c r="OQY96" s="79"/>
      <c r="OQZ96" s="79"/>
      <c r="ORA96" s="96"/>
      <c r="ORB96" s="80"/>
      <c r="ORC96" s="80"/>
      <c r="ORD96" s="80"/>
      <c r="ORE96" s="102"/>
      <c r="ORF96" s="62"/>
      <c r="ORG96" s="110"/>
      <c r="ORH96" s="97"/>
      <c r="ORI96" s="97"/>
      <c r="ORJ96" s="97"/>
      <c r="ORK96" s="104"/>
      <c r="ORL96" s="97"/>
      <c r="ORM96" s="97"/>
      <c r="ORN96" s="97"/>
      <c r="ORO96" s="145"/>
      <c r="ORP96" s="61"/>
      <c r="ORQ96" s="108"/>
      <c r="ORR96" s="63"/>
      <c r="ORS96" s="103"/>
      <c r="ORT96" s="104"/>
      <c r="ORU96" s="105"/>
      <c r="ORV96" s="97"/>
      <c r="ORW96" s="79"/>
      <c r="ORX96" s="79"/>
      <c r="ORY96" s="96"/>
      <c r="ORZ96" s="80"/>
      <c r="OSA96" s="80"/>
      <c r="OSB96" s="80"/>
      <c r="OSC96" s="102"/>
      <c r="OSD96" s="62"/>
      <c r="OSE96" s="110"/>
      <c r="OSF96" s="97"/>
      <c r="OSG96" s="97"/>
      <c r="OSH96" s="97"/>
      <c r="OSI96" s="104"/>
      <c r="OSJ96" s="97"/>
      <c r="OSK96" s="97"/>
      <c r="OSL96" s="97"/>
      <c r="OSM96" s="145"/>
      <c r="OSN96" s="61"/>
      <c r="OSO96" s="108"/>
      <c r="OSP96" s="63"/>
      <c r="OSQ96" s="103"/>
      <c r="OSR96" s="104"/>
      <c r="OSS96" s="105"/>
      <c r="OST96" s="97"/>
      <c r="OSU96" s="79"/>
      <c r="OSV96" s="79"/>
      <c r="OSW96" s="96"/>
      <c r="OSX96" s="80"/>
      <c r="OSY96" s="80"/>
      <c r="OSZ96" s="80"/>
      <c r="OTA96" s="102"/>
      <c r="OTB96" s="62"/>
      <c r="OTC96" s="110"/>
      <c r="OTD96" s="97"/>
      <c r="OTE96" s="97"/>
      <c r="OTF96" s="97"/>
      <c r="OTG96" s="104"/>
      <c r="OTH96" s="97"/>
      <c r="OTI96" s="97"/>
      <c r="OTJ96" s="97"/>
      <c r="OTK96" s="145"/>
      <c r="OTL96" s="61"/>
      <c r="OTM96" s="108"/>
      <c r="OTN96" s="63"/>
      <c r="OTO96" s="103"/>
      <c r="OTP96" s="104"/>
      <c r="OTQ96" s="105"/>
      <c r="OTR96" s="97"/>
      <c r="OTS96" s="79"/>
      <c r="OTT96" s="79"/>
      <c r="OTU96" s="96"/>
      <c r="OTV96" s="80"/>
      <c r="OTW96" s="80"/>
      <c r="OTX96" s="80"/>
      <c r="OTY96" s="102"/>
      <c r="OTZ96" s="62"/>
      <c r="OUA96" s="110"/>
      <c r="OUB96" s="97"/>
      <c r="OUC96" s="97"/>
      <c r="OUD96" s="97"/>
      <c r="OUE96" s="104"/>
      <c r="OUF96" s="97"/>
      <c r="OUG96" s="97"/>
      <c r="OUH96" s="97"/>
      <c r="OUI96" s="145"/>
      <c r="OUJ96" s="61"/>
      <c r="OUK96" s="108"/>
      <c r="OUL96" s="63"/>
      <c r="OUM96" s="103"/>
      <c r="OUN96" s="104"/>
      <c r="OUO96" s="105"/>
      <c r="OUP96" s="97"/>
      <c r="OUQ96" s="79"/>
      <c r="OUR96" s="79"/>
      <c r="OUS96" s="96"/>
      <c r="OUT96" s="80"/>
      <c r="OUU96" s="80"/>
      <c r="OUV96" s="80"/>
      <c r="OUW96" s="102"/>
      <c r="OUX96" s="62"/>
      <c r="OUY96" s="110"/>
      <c r="OUZ96" s="97"/>
      <c r="OVA96" s="97"/>
      <c r="OVB96" s="97"/>
      <c r="OVC96" s="104"/>
      <c r="OVD96" s="97"/>
      <c r="OVE96" s="97"/>
      <c r="OVF96" s="97"/>
      <c r="OVG96" s="145"/>
      <c r="OVH96" s="61"/>
      <c r="OVI96" s="108"/>
      <c r="OVJ96" s="63"/>
      <c r="OVK96" s="103"/>
      <c r="OVL96" s="104"/>
      <c r="OVM96" s="105"/>
      <c r="OVN96" s="97"/>
      <c r="OVO96" s="79"/>
      <c r="OVP96" s="79"/>
      <c r="OVQ96" s="96"/>
      <c r="OVR96" s="80"/>
      <c r="OVS96" s="80"/>
      <c r="OVT96" s="80"/>
      <c r="OVU96" s="102"/>
      <c r="OVV96" s="62"/>
      <c r="OVW96" s="110"/>
      <c r="OVX96" s="97"/>
      <c r="OVY96" s="97"/>
      <c r="OVZ96" s="97"/>
      <c r="OWA96" s="104"/>
      <c r="OWB96" s="97"/>
      <c r="OWC96" s="97"/>
      <c r="OWD96" s="97"/>
      <c r="OWE96" s="145"/>
      <c r="OWF96" s="61"/>
      <c r="OWG96" s="108"/>
      <c r="OWH96" s="63"/>
      <c r="OWI96" s="103"/>
      <c r="OWJ96" s="104"/>
      <c r="OWK96" s="105"/>
      <c r="OWL96" s="97"/>
      <c r="OWM96" s="79"/>
      <c r="OWN96" s="79"/>
      <c r="OWO96" s="96"/>
      <c r="OWP96" s="80"/>
      <c r="OWQ96" s="80"/>
      <c r="OWR96" s="80"/>
      <c r="OWS96" s="102"/>
      <c r="OWT96" s="62"/>
      <c r="OWU96" s="110"/>
      <c r="OWV96" s="97"/>
      <c r="OWW96" s="97"/>
      <c r="OWX96" s="97"/>
      <c r="OWY96" s="104"/>
      <c r="OWZ96" s="97"/>
      <c r="OXA96" s="97"/>
      <c r="OXB96" s="97"/>
      <c r="OXC96" s="145"/>
      <c r="OXD96" s="61"/>
      <c r="OXE96" s="108"/>
      <c r="OXF96" s="63"/>
      <c r="OXG96" s="103"/>
      <c r="OXH96" s="104"/>
      <c r="OXI96" s="105"/>
      <c r="OXJ96" s="97"/>
      <c r="OXK96" s="79"/>
      <c r="OXL96" s="79"/>
      <c r="OXM96" s="96"/>
      <c r="OXN96" s="80"/>
      <c r="OXO96" s="80"/>
      <c r="OXP96" s="80"/>
      <c r="OXQ96" s="102"/>
      <c r="OXR96" s="62"/>
      <c r="OXS96" s="110"/>
      <c r="OXT96" s="97"/>
      <c r="OXU96" s="97"/>
      <c r="OXV96" s="97"/>
      <c r="OXW96" s="104"/>
      <c r="OXX96" s="97"/>
      <c r="OXY96" s="97"/>
      <c r="OXZ96" s="97"/>
      <c r="OYA96" s="145"/>
      <c r="OYB96" s="61"/>
      <c r="OYC96" s="108"/>
      <c r="OYD96" s="63"/>
      <c r="OYE96" s="103"/>
      <c r="OYF96" s="104"/>
      <c r="OYG96" s="105"/>
      <c r="OYH96" s="97"/>
      <c r="OYI96" s="79"/>
      <c r="OYJ96" s="79"/>
      <c r="OYK96" s="96"/>
      <c r="OYL96" s="80"/>
      <c r="OYM96" s="80"/>
      <c r="OYN96" s="80"/>
      <c r="OYO96" s="102"/>
      <c r="OYP96" s="62"/>
      <c r="OYQ96" s="110"/>
      <c r="OYR96" s="97"/>
      <c r="OYS96" s="97"/>
      <c r="OYT96" s="97"/>
      <c r="OYU96" s="104"/>
      <c r="OYV96" s="97"/>
      <c r="OYW96" s="97"/>
      <c r="OYX96" s="97"/>
      <c r="OYY96" s="145"/>
      <c r="OYZ96" s="61"/>
      <c r="OZA96" s="108"/>
      <c r="OZB96" s="63"/>
      <c r="OZC96" s="103"/>
      <c r="OZD96" s="104"/>
      <c r="OZE96" s="105"/>
      <c r="OZF96" s="97"/>
      <c r="OZG96" s="79"/>
      <c r="OZH96" s="79"/>
      <c r="OZI96" s="96"/>
      <c r="OZJ96" s="80"/>
      <c r="OZK96" s="80"/>
      <c r="OZL96" s="80"/>
      <c r="OZM96" s="102"/>
      <c r="OZN96" s="62"/>
      <c r="OZO96" s="110"/>
      <c r="OZP96" s="97"/>
      <c r="OZQ96" s="97"/>
      <c r="OZR96" s="97"/>
      <c r="OZS96" s="104"/>
      <c r="OZT96" s="97"/>
      <c r="OZU96" s="97"/>
      <c r="OZV96" s="97"/>
      <c r="OZW96" s="145"/>
      <c r="OZX96" s="61"/>
      <c r="OZY96" s="108"/>
      <c r="OZZ96" s="63"/>
      <c r="PAA96" s="103"/>
      <c r="PAB96" s="104"/>
      <c r="PAC96" s="105"/>
      <c r="PAD96" s="97"/>
      <c r="PAE96" s="79"/>
      <c r="PAF96" s="79"/>
      <c r="PAG96" s="96"/>
      <c r="PAH96" s="80"/>
      <c r="PAI96" s="80"/>
      <c r="PAJ96" s="80"/>
      <c r="PAK96" s="102"/>
      <c r="PAL96" s="62"/>
      <c r="PAM96" s="110"/>
      <c r="PAN96" s="97"/>
      <c r="PAO96" s="97"/>
      <c r="PAP96" s="97"/>
      <c r="PAQ96" s="104"/>
      <c r="PAR96" s="97"/>
      <c r="PAS96" s="97"/>
      <c r="PAT96" s="97"/>
      <c r="PAU96" s="145"/>
      <c r="PAV96" s="61"/>
      <c r="PAW96" s="108"/>
      <c r="PAX96" s="63"/>
      <c r="PAY96" s="103"/>
      <c r="PAZ96" s="104"/>
      <c r="PBA96" s="105"/>
      <c r="PBB96" s="97"/>
      <c r="PBC96" s="79"/>
      <c r="PBD96" s="79"/>
      <c r="PBE96" s="96"/>
      <c r="PBF96" s="80"/>
      <c r="PBG96" s="80"/>
      <c r="PBH96" s="80"/>
      <c r="PBI96" s="102"/>
      <c r="PBJ96" s="62"/>
      <c r="PBK96" s="110"/>
      <c r="PBL96" s="97"/>
      <c r="PBM96" s="97"/>
      <c r="PBN96" s="97"/>
      <c r="PBO96" s="104"/>
      <c r="PBP96" s="97"/>
      <c r="PBQ96" s="97"/>
      <c r="PBR96" s="97"/>
      <c r="PBS96" s="145"/>
      <c r="PBT96" s="61"/>
      <c r="PBU96" s="108"/>
      <c r="PBV96" s="63"/>
      <c r="PBW96" s="103"/>
      <c r="PBX96" s="104"/>
      <c r="PBY96" s="105"/>
      <c r="PBZ96" s="97"/>
      <c r="PCA96" s="79"/>
      <c r="PCB96" s="79"/>
      <c r="PCC96" s="96"/>
      <c r="PCD96" s="80"/>
      <c r="PCE96" s="80"/>
      <c r="PCF96" s="80"/>
      <c r="PCG96" s="102"/>
      <c r="PCH96" s="62"/>
      <c r="PCI96" s="110"/>
      <c r="PCJ96" s="97"/>
      <c r="PCK96" s="97"/>
      <c r="PCL96" s="97"/>
      <c r="PCM96" s="104"/>
      <c r="PCN96" s="97"/>
      <c r="PCO96" s="97"/>
      <c r="PCP96" s="97"/>
      <c r="PCQ96" s="145"/>
      <c r="PCR96" s="61"/>
      <c r="PCS96" s="108"/>
      <c r="PCT96" s="63"/>
      <c r="PCU96" s="103"/>
      <c r="PCV96" s="104"/>
      <c r="PCW96" s="105"/>
      <c r="PCX96" s="97"/>
      <c r="PCY96" s="79"/>
      <c r="PCZ96" s="79"/>
      <c r="PDA96" s="96"/>
      <c r="PDB96" s="80"/>
      <c r="PDC96" s="80"/>
      <c r="PDD96" s="80"/>
      <c r="PDE96" s="102"/>
      <c r="PDF96" s="62"/>
      <c r="PDG96" s="110"/>
      <c r="PDH96" s="97"/>
      <c r="PDI96" s="97"/>
      <c r="PDJ96" s="97"/>
      <c r="PDK96" s="104"/>
      <c r="PDL96" s="97"/>
      <c r="PDM96" s="97"/>
      <c r="PDN96" s="97"/>
      <c r="PDO96" s="145"/>
      <c r="PDP96" s="61"/>
      <c r="PDQ96" s="108"/>
      <c r="PDR96" s="63"/>
      <c r="PDS96" s="103"/>
      <c r="PDT96" s="104"/>
      <c r="PDU96" s="105"/>
      <c r="PDV96" s="97"/>
      <c r="PDW96" s="79"/>
      <c r="PDX96" s="79"/>
      <c r="PDY96" s="96"/>
      <c r="PDZ96" s="80"/>
      <c r="PEA96" s="80"/>
      <c r="PEB96" s="80"/>
      <c r="PEC96" s="102"/>
      <c r="PED96" s="62"/>
      <c r="PEE96" s="110"/>
      <c r="PEF96" s="97"/>
      <c r="PEG96" s="97"/>
      <c r="PEH96" s="97"/>
      <c r="PEI96" s="104"/>
      <c r="PEJ96" s="97"/>
      <c r="PEK96" s="97"/>
      <c r="PEL96" s="97"/>
      <c r="PEM96" s="145"/>
      <c r="PEN96" s="61"/>
      <c r="PEO96" s="108"/>
      <c r="PEP96" s="63"/>
      <c r="PEQ96" s="103"/>
      <c r="PER96" s="104"/>
      <c r="PES96" s="105"/>
      <c r="PET96" s="97"/>
      <c r="PEU96" s="79"/>
      <c r="PEV96" s="79"/>
      <c r="PEW96" s="96"/>
      <c r="PEX96" s="80"/>
      <c r="PEY96" s="80"/>
      <c r="PEZ96" s="80"/>
      <c r="PFA96" s="102"/>
      <c r="PFB96" s="62"/>
      <c r="PFC96" s="110"/>
      <c r="PFD96" s="97"/>
      <c r="PFE96" s="97"/>
      <c r="PFF96" s="97"/>
      <c r="PFG96" s="104"/>
      <c r="PFH96" s="97"/>
      <c r="PFI96" s="97"/>
      <c r="PFJ96" s="97"/>
      <c r="PFK96" s="145"/>
      <c r="PFL96" s="61"/>
      <c r="PFM96" s="108"/>
      <c r="PFN96" s="63"/>
      <c r="PFO96" s="103"/>
      <c r="PFP96" s="104"/>
      <c r="PFQ96" s="105"/>
      <c r="PFR96" s="97"/>
      <c r="PFS96" s="79"/>
      <c r="PFT96" s="79"/>
      <c r="PFU96" s="96"/>
      <c r="PFV96" s="80"/>
      <c r="PFW96" s="80"/>
      <c r="PFX96" s="80"/>
      <c r="PFY96" s="102"/>
      <c r="PFZ96" s="62"/>
      <c r="PGA96" s="110"/>
      <c r="PGB96" s="97"/>
      <c r="PGC96" s="97"/>
      <c r="PGD96" s="97"/>
      <c r="PGE96" s="104"/>
      <c r="PGF96" s="97"/>
      <c r="PGG96" s="97"/>
      <c r="PGH96" s="97"/>
      <c r="PGI96" s="145"/>
      <c r="PGJ96" s="61"/>
      <c r="PGK96" s="108"/>
      <c r="PGL96" s="63"/>
      <c r="PGM96" s="103"/>
      <c r="PGN96" s="104"/>
      <c r="PGO96" s="105"/>
      <c r="PGP96" s="97"/>
      <c r="PGQ96" s="79"/>
      <c r="PGR96" s="79"/>
      <c r="PGS96" s="96"/>
      <c r="PGT96" s="80"/>
      <c r="PGU96" s="80"/>
      <c r="PGV96" s="80"/>
      <c r="PGW96" s="102"/>
      <c r="PGX96" s="62"/>
      <c r="PGY96" s="110"/>
      <c r="PGZ96" s="97"/>
      <c r="PHA96" s="97"/>
      <c r="PHB96" s="97"/>
      <c r="PHC96" s="104"/>
      <c r="PHD96" s="97"/>
      <c r="PHE96" s="97"/>
      <c r="PHF96" s="97"/>
      <c r="PHG96" s="145"/>
      <c r="PHH96" s="61"/>
      <c r="PHI96" s="108"/>
      <c r="PHJ96" s="63"/>
      <c r="PHK96" s="103"/>
      <c r="PHL96" s="104"/>
      <c r="PHM96" s="105"/>
      <c r="PHN96" s="97"/>
      <c r="PHO96" s="79"/>
      <c r="PHP96" s="79"/>
      <c r="PHQ96" s="96"/>
      <c r="PHR96" s="80"/>
      <c r="PHS96" s="80"/>
      <c r="PHT96" s="80"/>
      <c r="PHU96" s="102"/>
      <c r="PHV96" s="62"/>
      <c r="PHW96" s="110"/>
      <c r="PHX96" s="97"/>
      <c r="PHY96" s="97"/>
      <c r="PHZ96" s="97"/>
      <c r="PIA96" s="104"/>
      <c r="PIB96" s="97"/>
      <c r="PIC96" s="97"/>
      <c r="PID96" s="97"/>
      <c r="PIE96" s="145"/>
      <c r="PIF96" s="61"/>
      <c r="PIG96" s="108"/>
      <c r="PIH96" s="63"/>
      <c r="PII96" s="103"/>
      <c r="PIJ96" s="104"/>
      <c r="PIK96" s="105"/>
      <c r="PIL96" s="97"/>
      <c r="PIM96" s="79"/>
      <c r="PIN96" s="79"/>
      <c r="PIO96" s="96"/>
      <c r="PIP96" s="80"/>
      <c r="PIQ96" s="80"/>
      <c r="PIR96" s="80"/>
      <c r="PIS96" s="102"/>
      <c r="PIT96" s="62"/>
      <c r="PIU96" s="110"/>
      <c r="PIV96" s="97"/>
      <c r="PIW96" s="97"/>
      <c r="PIX96" s="97"/>
      <c r="PIY96" s="104"/>
      <c r="PIZ96" s="97"/>
      <c r="PJA96" s="97"/>
      <c r="PJB96" s="97"/>
      <c r="PJC96" s="145"/>
      <c r="PJD96" s="61"/>
      <c r="PJE96" s="108"/>
      <c r="PJF96" s="63"/>
      <c r="PJG96" s="103"/>
      <c r="PJH96" s="104"/>
      <c r="PJI96" s="105"/>
      <c r="PJJ96" s="97"/>
      <c r="PJK96" s="79"/>
      <c r="PJL96" s="79"/>
      <c r="PJM96" s="96"/>
      <c r="PJN96" s="80"/>
      <c r="PJO96" s="80"/>
      <c r="PJP96" s="80"/>
      <c r="PJQ96" s="102"/>
      <c r="PJR96" s="62"/>
      <c r="PJS96" s="110"/>
      <c r="PJT96" s="97"/>
      <c r="PJU96" s="97"/>
      <c r="PJV96" s="97"/>
      <c r="PJW96" s="104"/>
      <c r="PJX96" s="97"/>
      <c r="PJY96" s="97"/>
      <c r="PJZ96" s="97"/>
      <c r="PKA96" s="145"/>
      <c r="PKB96" s="61"/>
      <c r="PKC96" s="108"/>
      <c r="PKD96" s="63"/>
      <c r="PKE96" s="103"/>
      <c r="PKF96" s="104"/>
      <c r="PKG96" s="105"/>
      <c r="PKH96" s="97"/>
      <c r="PKI96" s="79"/>
      <c r="PKJ96" s="79"/>
      <c r="PKK96" s="96"/>
      <c r="PKL96" s="80"/>
      <c r="PKM96" s="80"/>
      <c r="PKN96" s="80"/>
      <c r="PKO96" s="102"/>
      <c r="PKP96" s="62"/>
      <c r="PKQ96" s="110"/>
      <c r="PKR96" s="97"/>
      <c r="PKS96" s="97"/>
      <c r="PKT96" s="97"/>
      <c r="PKU96" s="104"/>
      <c r="PKV96" s="97"/>
      <c r="PKW96" s="97"/>
      <c r="PKX96" s="97"/>
      <c r="PKY96" s="145"/>
      <c r="PKZ96" s="61"/>
      <c r="PLA96" s="108"/>
      <c r="PLB96" s="63"/>
      <c r="PLC96" s="103"/>
      <c r="PLD96" s="104"/>
      <c r="PLE96" s="105"/>
      <c r="PLF96" s="97"/>
      <c r="PLG96" s="79"/>
      <c r="PLH96" s="79"/>
      <c r="PLI96" s="96"/>
      <c r="PLJ96" s="80"/>
      <c r="PLK96" s="80"/>
      <c r="PLL96" s="80"/>
      <c r="PLM96" s="102"/>
      <c r="PLN96" s="62"/>
      <c r="PLO96" s="110"/>
      <c r="PLP96" s="97"/>
      <c r="PLQ96" s="97"/>
      <c r="PLR96" s="97"/>
      <c r="PLS96" s="104"/>
      <c r="PLT96" s="97"/>
      <c r="PLU96" s="97"/>
      <c r="PLV96" s="97"/>
      <c r="PLW96" s="145"/>
      <c r="PLX96" s="61"/>
      <c r="PLY96" s="108"/>
      <c r="PLZ96" s="63"/>
      <c r="PMA96" s="103"/>
      <c r="PMB96" s="104"/>
      <c r="PMC96" s="105"/>
      <c r="PMD96" s="97"/>
      <c r="PME96" s="79"/>
      <c r="PMF96" s="79"/>
      <c r="PMG96" s="96"/>
      <c r="PMH96" s="80"/>
      <c r="PMI96" s="80"/>
      <c r="PMJ96" s="80"/>
      <c r="PMK96" s="102"/>
      <c r="PML96" s="62"/>
      <c r="PMM96" s="110"/>
      <c r="PMN96" s="97"/>
      <c r="PMO96" s="97"/>
      <c r="PMP96" s="97"/>
      <c r="PMQ96" s="104"/>
      <c r="PMR96" s="97"/>
      <c r="PMS96" s="97"/>
      <c r="PMT96" s="97"/>
      <c r="PMU96" s="145"/>
      <c r="PMV96" s="61"/>
      <c r="PMW96" s="108"/>
      <c r="PMX96" s="63"/>
      <c r="PMY96" s="103"/>
      <c r="PMZ96" s="104"/>
      <c r="PNA96" s="105"/>
      <c r="PNB96" s="97"/>
      <c r="PNC96" s="79"/>
      <c r="PND96" s="79"/>
      <c r="PNE96" s="96"/>
      <c r="PNF96" s="80"/>
      <c r="PNG96" s="80"/>
      <c r="PNH96" s="80"/>
      <c r="PNI96" s="102"/>
      <c r="PNJ96" s="62"/>
      <c r="PNK96" s="110"/>
      <c r="PNL96" s="97"/>
      <c r="PNM96" s="97"/>
      <c r="PNN96" s="97"/>
      <c r="PNO96" s="104"/>
      <c r="PNP96" s="97"/>
      <c r="PNQ96" s="97"/>
      <c r="PNR96" s="97"/>
      <c r="PNS96" s="145"/>
      <c r="PNT96" s="61"/>
      <c r="PNU96" s="108"/>
      <c r="PNV96" s="63"/>
      <c r="PNW96" s="103"/>
      <c r="PNX96" s="104"/>
      <c r="PNY96" s="105"/>
      <c r="PNZ96" s="97"/>
      <c r="POA96" s="79"/>
      <c r="POB96" s="79"/>
      <c r="POC96" s="96"/>
      <c r="POD96" s="80"/>
      <c r="POE96" s="80"/>
      <c r="POF96" s="80"/>
      <c r="POG96" s="102"/>
      <c r="POH96" s="62"/>
      <c r="POI96" s="110"/>
      <c r="POJ96" s="97"/>
      <c r="POK96" s="97"/>
      <c r="POL96" s="97"/>
      <c r="POM96" s="104"/>
      <c r="PON96" s="97"/>
      <c r="POO96" s="97"/>
      <c r="POP96" s="97"/>
      <c r="POQ96" s="145"/>
      <c r="POR96" s="61"/>
      <c r="POS96" s="108"/>
      <c r="POT96" s="63"/>
      <c r="POU96" s="103"/>
      <c r="POV96" s="104"/>
      <c r="POW96" s="105"/>
      <c r="POX96" s="97"/>
      <c r="POY96" s="79"/>
      <c r="POZ96" s="79"/>
      <c r="PPA96" s="96"/>
      <c r="PPB96" s="80"/>
      <c r="PPC96" s="80"/>
      <c r="PPD96" s="80"/>
      <c r="PPE96" s="102"/>
      <c r="PPF96" s="62"/>
      <c r="PPG96" s="110"/>
      <c r="PPH96" s="97"/>
      <c r="PPI96" s="97"/>
      <c r="PPJ96" s="97"/>
      <c r="PPK96" s="104"/>
      <c r="PPL96" s="97"/>
      <c r="PPM96" s="97"/>
      <c r="PPN96" s="97"/>
      <c r="PPO96" s="145"/>
      <c r="PPP96" s="61"/>
      <c r="PPQ96" s="108"/>
      <c r="PPR96" s="63"/>
      <c r="PPS96" s="103"/>
      <c r="PPT96" s="104"/>
      <c r="PPU96" s="105"/>
      <c r="PPV96" s="97"/>
      <c r="PPW96" s="79"/>
      <c r="PPX96" s="79"/>
      <c r="PPY96" s="96"/>
      <c r="PPZ96" s="80"/>
      <c r="PQA96" s="80"/>
      <c r="PQB96" s="80"/>
      <c r="PQC96" s="102"/>
      <c r="PQD96" s="62"/>
      <c r="PQE96" s="110"/>
      <c r="PQF96" s="97"/>
      <c r="PQG96" s="97"/>
      <c r="PQH96" s="97"/>
      <c r="PQI96" s="104"/>
      <c r="PQJ96" s="97"/>
      <c r="PQK96" s="97"/>
      <c r="PQL96" s="97"/>
      <c r="PQM96" s="145"/>
      <c r="PQN96" s="61"/>
      <c r="PQO96" s="108"/>
      <c r="PQP96" s="63"/>
      <c r="PQQ96" s="103"/>
      <c r="PQR96" s="104"/>
      <c r="PQS96" s="105"/>
      <c r="PQT96" s="97"/>
      <c r="PQU96" s="79"/>
      <c r="PQV96" s="79"/>
      <c r="PQW96" s="96"/>
      <c r="PQX96" s="80"/>
      <c r="PQY96" s="80"/>
      <c r="PQZ96" s="80"/>
      <c r="PRA96" s="102"/>
      <c r="PRB96" s="62"/>
      <c r="PRC96" s="110"/>
      <c r="PRD96" s="97"/>
      <c r="PRE96" s="97"/>
      <c r="PRF96" s="97"/>
      <c r="PRG96" s="104"/>
      <c r="PRH96" s="97"/>
      <c r="PRI96" s="97"/>
      <c r="PRJ96" s="97"/>
      <c r="PRK96" s="145"/>
      <c r="PRL96" s="61"/>
      <c r="PRM96" s="108"/>
      <c r="PRN96" s="63"/>
      <c r="PRO96" s="103"/>
      <c r="PRP96" s="104"/>
      <c r="PRQ96" s="105"/>
      <c r="PRR96" s="97"/>
      <c r="PRS96" s="79"/>
      <c r="PRT96" s="79"/>
      <c r="PRU96" s="96"/>
      <c r="PRV96" s="80"/>
      <c r="PRW96" s="80"/>
      <c r="PRX96" s="80"/>
      <c r="PRY96" s="102"/>
      <c r="PRZ96" s="62"/>
      <c r="PSA96" s="110"/>
      <c r="PSB96" s="97"/>
      <c r="PSC96" s="97"/>
      <c r="PSD96" s="97"/>
      <c r="PSE96" s="104"/>
      <c r="PSF96" s="97"/>
      <c r="PSG96" s="97"/>
      <c r="PSH96" s="97"/>
      <c r="PSI96" s="145"/>
      <c r="PSJ96" s="61"/>
      <c r="PSK96" s="108"/>
      <c r="PSL96" s="63"/>
      <c r="PSM96" s="103"/>
      <c r="PSN96" s="104"/>
      <c r="PSO96" s="105"/>
      <c r="PSP96" s="97"/>
      <c r="PSQ96" s="79"/>
      <c r="PSR96" s="79"/>
      <c r="PSS96" s="96"/>
      <c r="PST96" s="80"/>
      <c r="PSU96" s="80"/>
      <c r="PSV96" s="80"/>
      <c r="PSW96" s="102"/>
      <c r="PSX96" s="62"/>
      <c r="PSY96" s="110"/>
      <c r="PSZ96" s="97"/>
      <c r="PTA96" s="97"/>
      <c r="PTB96" s="97"/>
      <c r="PTC96" s="104"/>
      <c r="PTD96" s="97"/>
      <c r="PTE96" s="97"/>
      <c r="PTF96" s="97"/>
      <c r="PTG96" s="145"/>
      <c r="PTH96" s="61"/>
      <c r="PTI96" s="108"/>
      <c r="PTJ96" s="63"/>
      <c r="PTK96" s="103"/>
      <c r="PTL96" s="104"/>
      <c r="PTM96" s="105"/>
      <c r="PTN96" s="97"/>
      <c r="PTO96" s="79"/>
      <c r="PTP96" s="79"/>
      <c r="PTQ96" s="96"/>
      <c r="PTR96" s="80"/>
      <c r="PTS96" s="80"/>
      <c r="PTT96" s="80"/>
      <c r="PTU96" s="102"/>
      <c r="PTV96" s="62"/>
      <c r="PTW96" s="110"/>
      <c r="PTX96" s="97"/>
      <c r="PTY96" s="97"/>
      <c r="PTZ96" s="97"/>
      <c r="PUA96" s="104"/>
      <c r="PUB96" s="97"/>
      <c r="PUC96" s="97"/>
      <c r="PUD96" s="97"/>
      <c r="PUE96" s="145"/>
      <c r="PUF96" s="61"/>
      <c r="PUG96" s="108"/>
      <c r="PUH96" s="63"/>
      <c r="PUI96" s="103"/>
      <c r="PUJ96" s="104"/>
      <c r="PUK96" s="105"/>
      <c r="PUL96" s="97"/>
      <c r="PUM96" s="79"/>
      <c r="PUN96" s="79"/>
      <c r="PUO96" s="96"/>
      <c r="PUP96" s="80"/>
      <c r="PUQ96" s="80"/>
      <c r="PUR96" s="80"/>
      <c r="PUS96" s="102"/>
      <c r="PUT96" s="62"/>
      <c r="PUU96" s="110"/>
      <c r="PUV96" s="97"/>
      <c r="PUW96" s="97"/>
      <c r="PUX96" s="97"/>
      <c r="PUY96" s="104"/>
      <c r="PUZ96" s="97"/>
      <c r="PVA96" s="97"/>
      <c r="PVB96" s="97"/>
      <c r="PVC96" s="145"/>
      <c r="PVD96" s="61"/>
      <c r="PVE96" s="108"/>
      <c r="PVF96" s="63"/>
      <c r="PVG96" s="103"/>
      <c r="PVH96" s="104"/>
      <c r="PVI96" s="105"/>
      <c r="PVJ96" s="97"/>
      <c r="PVK96" s="79"/>
      <c r="PVL96" s="79"/>
      <c r="PVM96" s="96"/>
      <c r="PVN96" s="80"/>
      <c r="PVO96" s="80"/>
      <c r="PVP96" s="80"/>
      <c r="PVQ96" s="102"/>
      <c r="PVR96" s="62"/>
      <c r="PVS96" s="110"/>
      <c r="PVT96" s="97"/>
      <c r="PVU96" s="97"/>
      <c r="PVV96" s="97"/>
      <c r="PVW96" s="104"/>
      <c r="PVX96" s="97"/>
      <c r="PVY96" s="97"/>
      <c r="PVZ96" s="97"/>
      <c r="PWA96" s="145"/>
      <c r="PWB96" s="61"/>
      <c r="PWC96" s="108"/>
      <c r="PWD96" s="63"/>
      <c r="PWE96" s="103"/>
      <c r="PWF96" s="104"/>
      <c r="PWG96" s="105"/>
      <c r="PWH96" s="97"/>
      <c r="PWI96" s="79"/>
      <c r="PWJ96" s="79"/>
      <c r="PWK96" s="96"/>
      <c r="PWL96" s="80"/>
      <c r="PWM96" s="80"/>
      <c r="PWN96" s="80"/>
      <c r="PWO96" s="102"/>
      <c r="PWP96" s="62"/>
      <c r="PWQ96" s="110"/>
      <c r="PWR96" s="97"/>
      <c r="PWS96" s="97"/>
      <c r="PWT96" s="97"/>
      <c r="PWU96" s="104"/>
      <c r="PWV96" s="97"/>
      <c r="PWW96" s="97"/>
      <c r="PWX96" s="97"/>
      <c r="PWY96" s="145"/>
      <c r="PWZ96" s="61"/>
      <c r="PXA96" s="108"/>
      <c r="PXB96" s="63"/>
      <c r="PXC96" s="103"/>
      <c r="PXD96" s="104"/>
      <c r="PXE96" s="105"/>
      <c r="PXF96" s="97"/>
      <c r="PXG96" s="79"/>
      <c r="PXH96" s="79"/>
      <c r="PXI96" s="96"/>
      <c r="PXJ96" s="80"/>
      <c r="PXK96" s="80"/>
      <c r="PXL96" s="80"/>
      <c r="PXM96" s="102"/>
      <c r="PXN96" s="62"/>
      <c r="PXO96" s="110"/>
      <c r="PXP96" s="97"/>
      <c r="PXQ96" s="97"/>
      <c r="PXR96" s="97"/>
      <c r="PXS96" s="104"/>
      <c r="PXT96" s="97"/>
      <c r="PXU96" s="97"/>
      <c r="PXV96" s="97"/>
      <c r="PXW96" s="145"/>
      <c r="PXX96" s="61"/>
      <c r="PXY96" s="108"/>
      <c r="PXZ96" s="63"/>
      <c r="PYA96" s="103"/>
      <c r="PYB96" s="104"/>
      <c r="PYC96" s="105"/>
      <c r="PYD96" s="97"/>
      <c r="PYE96" s="79"/>
      <c r="PYF96" s="79"/>
      <c r="PYG96" s="96"/>
      <c r="PYH96" s="80"/>
      <c r="PYI96" s="80"/>
      <c r="PYJ96" s="80"/>
      <c r="PYK96" s="102"/>
      <c r="PYL96" s="62"/>
      <c r="PYM96" s="110"/>
      <c r="PYN96" s="97"/>
      <c r="PYO96" s="97"/>
      <c r="PYP96" s="97"/>
      <c r="PYQ96" s="104"/>
      <c r="PYR96" s="97"/>
      <c r="PYS96" s="97"/>
      <c r="PYT96" s="97"/>
      <c r="PYU96" s="145"/>
      <c r="PYV96" s="61"/>
      <c r="PYW96" s="108"/>
      <c r="PYX96" s="63"/>
      <c r="PYY96" s="103"/>
      <c r="PYZ96" s="104"/>
      <c r="PZA96" s="105"/>
      <c r="PZB96" s="97"/>
      <c r="PZC96" s="79"/>
      <c r="PZD96" s="79"/>
      <c r="PZE96" s="96"/>
      <c r="PZF96" s="80"/>
      <c r="PZG96" s="80"/>
      <c r="PZH96" s="80"/>
      <c r="PZI96" s="102"/>
      <c r="PZJ96" s="62"/>
      <c r="PZK96" s="110"/>
      <c r="PZL96" s="97"/>
      <c r="PZM96" s="97"/>
      <c r="PZN96" s="97"/>
      <c r="PZO96" s="104"/>
      <c r="PZP96" s="97"/>
      <c r="PZQ96" s="97"/>
      <c r="PZR96" s="97"/>
      <c r="PZS96" s="145"/>
      <c r="PZT96" s="61"/>
      <c r="PZU96" s="108"/>
      <c r="PZV96" s="63"/>
      <c r="PZW96" s="103"/>
      <c r="PZX96" s="104"/>
      <c r="PZY96" s="105"/>
      <c r="PZZ96" s="97"/>
      <c r="QAA96" s="79"/>
      <c r="QAB96" s="79"/>
      <c r="QAC96" s="96"/>
      <c r="QAD96" s="80"/>
      <c r="QAE96" s="80"/>
      <c r="QAF96" s="80"/>
      <c r="QAG96" s="102"/>
      <c r="QAH96" s="62"/>
      <c r="QAI96" s="110"/>
      <c r="QAJ96" s="97"/>
      <c r="QAK96" s="97"/>
      <c r="QAL96" s="97"/>
      <c r="QAM96" s="104"/>
      <c r="QAN96" s="97"/>
      <c r="QAO96" s="97"/>
      <c r="QAP96" s="97"/>
      <c r="QAQ96" s="145"/>
      <c r="QAR96" s="61"/>
      <c r="QAS96" s="108"/>
      <c r="QAT96" s="63"/>
      <c r="QAU96" s="103"/>
      <c r="QAV96" s="104"/>
      <c r="QAW96" s="105"/>
      <c r="QAX96" s="97"/>
      <c r="QAY96" s="79"/>
      <c r="QAZ96" s="79"/>
      <c r="QBA96" s="96"/>
      <c r="QBB96" s="80"/>
      <c r="QBC96" s="80"/>
      <c r="QBD96" s="80"/>
      <c r="QBE96" s="102"/>
      <c r="QBF96" s="62"/>
      <c r="QBG96" s="110"/>
      <c r="QBH96" s="97"/>
      <c r="QBI96" s="97"/>
      <c r="QBJ96" s="97"/>
      <c r="QBK96" s="104"/>
      <c r="QBL96" s="97"/>
      <c r="QBM96" s="97"/>
      <c r="QBN96" s="97"/>
      <c r="QBO96" s="145"/>
      <c r="QBP96" s="61"/>
      <c r="QBQ96" s="108"/>
      <c r="QBR96" s="63"/>
      <c r="QBS96" s="103"/>
      <c r="QBT96" s="104"/>
      <c r="QBU96" s="105"/>
      <c r="QBV96" s="97"/>
      <c r="QBW96" s="79"/>
      <c r="QBX96" s="79"/>
      <c r="QBY96" s="96"/>
      <c r="QBZ96" s="80"/>
      <c r="QCA96" s="80"/>
      <c r="QCB96" s="80"/>
      <c r="QCC96" s="102"/>
      <c r="QCD96" s="62"/>
      <c r="QCE96" s="110"/>
      <c r="QCF96" s="97"/>
      <c r="QCG96" s="97"/>
      <c r="QCH96" s="97"/>
      <c r="QCI96" s="104"/>
      <c r="QCJ96" s="97"/>
      <c r="QCK96" s="97"/>
      <c r="QCL96" s="97"/>
      <c r="QCM96" s="145"/>
      <c r="QCN96" s="61"/>
      <c r="QCO96" s="108"/>
      <c r="QCP96" s="63"/>
      <c r="QCQ96" s="103"/>
      <c r="QCR96" s="104"/>
      <c r="QCS96" s="105"/>
      <c r="QCT96" s="97"/>
      <c r="QCU96" s="79"/>
      <c r="QCV96" s="79"/>
      <c r="QCW96" s="96"/>
      <c r="QCX96" s="80"/>
      <c r="QCY96" s="80"/>
      <c r="QCZ96" s="80"/>
      <c r="QDA96" s="102"/>
      <c r="QDB96" s="62"/>
      <c r="QDC96" s="110"/>
      <c r="QDD96" s="97"/>
      <c r="QDE96" s="97"/>
      <c r="QDF96" s="97"/>
      <c r="QDG96" s="104"/>
      <c r="QDH96" s="97"/>
      <c r="QDI96" s="97"/>
      <c r="QDJ96" s="97"/>
      <c r="QDK96" s="145"/>
      <c r="QDL96" s="61"/>
      <c r="QDM96" s="108"/>
      <c r="QDN96" s="63"/>
      <c r="QDO96" s="103"/>
      <c r="QDP96" s="104"/>
      <c r="QDQ96" s="105"/>
      <c r="QDR96" s="97"/>
      <c r="QDS96" s="79"/>
      <c r="QDT96" s="79"/>
      <c r="QDU96" s="96"/>
      <c r="QDV96" s="80"/>
      <c r="QDW96" s="80"/>
      <c r="QDX96" s="80"/>
      <c r="QDY96" s="102"/>
      <c r="QDZ96" s="62"/>
      <c r="QEA96" s="110"/>
      <c r="QEB96" s="97"/>
      <c r="QEC96" s="97"/>
      <c r="QED96" s="97"/>
      <c r="QEE96" s="104"/>
      <c r="QEF96" s="97"/>
      <c r="QEG96" s="97"/>
      <c r="QEH96" s="97"/>
      <c r="QEI96" s="145"/>
      <c r="QEJ96" s="61"/>
      <c r="QEK96" s="108"/>
      <c r="QEL96" s="63"/>
      <c r="QEM96" s="103"/>
      <c r="QEN96" s="104"/>
      <c r="QEO96" s="105"/>
      <c r="QEP96" s="97"/>
      <c r="QEQ96" s="79"/>
      <c r="QER96" s="79"/>
      <c r="QES96" s="96"/>
      <c r="QET96" s="80"/>
      <c r="QEU96" s="80"/>
      <c r="QEV96" s="80"/>
      <c r="QEW96" s="102"/>
      <c r="QEX96" s="62"/>
      <c r="QEY96" s="110"/>
      <c r="QEZ96" s="97"/>
      <c r="QFA96" s="97"/>
      <c r="QFB96" s="97"/>
      <c r="QFC96" s="104"/>
      <c r="QFD96" s="97"/>
      <c r="QFE96" s="97"/>
      <c r="QFF96" s="97"/>
      <c r="QFG96" s="145"/>
      <c r="QFH96" s="61"/>
      <c r="QFI96" s="108"/>
      <c r="QFJ96" s="63"/>
      <c r="QFK96" s="103"/>
      <c r="QFL96" s="104"/>
      <c r="QFM96" s="105"/>
      <c r="QFN96" s="97"/>
      <c r="QFO96" s="79"/>
      <c r="QFP96" s="79"/>
      <c r="QFQ96" s="96"/>
      <c r="QFR96" s="80"/>
      <c r="QFS96" s="80"/>
      <c r="QFT96" s="80"/>
      <c r="QFU96" s="102"/>
      <c r="QFV96" s="62"/>
      <c r="QFW96" s="110"/>
      <c r="QFX96" s="97"/>
      <c r="QFY96" s="97"/>
      <c r="QFZ96" s="97"/>
      <c r="QGA96" s="104"/>
      <c r="QGB96" s="97"/>
      <c r="QGC96" s="97"/>
      <c r="QGD96" s="97"/>
      <c r="QGE96" s="145"/>
      <c r="QGF96" s="61"/>
      <c r="QGG96" s="108"/>
      <c r="QGH96" s="63"/>
      <c r="QGI96" s="103"/>
      <c r="QGJ96" s="104"/>
      <c r="QGK96" s="105"/>
      <c r="QGL96" s="97"/>
      <c r="QGM96" s="79"/>
      <c r="QGN96" s="79"/>
      <c r="QGO96" s="96"/>
      <c r="QGP96" s="80"/>
      <c r="QGQ96" s="80"/>
      <c r="QGR96" s="80"/>
      <c r="QGS96" s="102"/>
      <c r="QGT96" s="62"/>
      <c r="QGU96" s="110"/>
      <c r="QGV96" s="97"/>
      <c r="QGW96" s="97"/>
      <c r="QGX96" s="97"/>
      <c r="QGY96" s="104"/>
      <c r="QGZ96" s="97"/>
      <c r="QHA96" s="97"/>
      <c r="QHB96" s="97"/>
      <c r="QHC96" s="145"/>
      <c r="QHD96" s="61"/>
      <c r="QHE96" s="108"/>
      <c r="QHF96" s="63"/>
      <c r="QHG96" s="103"/>
      <c r="QHH96" s="104"/>
      <c r="QHI96" s="105"/>
      <c r="QHJ96" s="97"/>
      <c r="QHK96" s="79"/>
      <c r="QHL96" s="79"/>
      <c r="QHM96" s="96"/>
      <c r="QHN96" s="80"/>
      <c r="QHO96" s="80"/>
      <c r="QHP96" s="80"/>
      <c r="QHQ96" s="102"/>
      <c r="QHR96" s="62"/>
      <c r="QHS96" s="110"/>
      <c r="QHT96" s="97"/>
      <c r="QHU96" s="97"/>
      <c r="QHV96" s="97"/>
      <c r="QHW96" s="104"/>
      <c r="QHX96" s="97"/>
      <c r="QHY96" s="97"/>
      <c r="QHZ96" s="97"/>
      <c r="QIA96" s="145"/>
      <c r="QIB96" s="61"/>
      <c r="QIC96" s="108"/>
      <c r="QID96" s="63"/>
      <c r="QIE96" s="103"/>
      <c r="QIF96" s="104"/>
      <c r="QIG96" s="105"/>
      <c r="QIH96" s="97"/>
      <c r="QII96" s="79"/>
      <c r="QIJ96" s="79"/>
      <c r="QIK96" s="96"/>
      <c r="QIL96" s="80"/>
      <c r="QIM96" s="80"/>
      <c r="QIN96" s="80"/>
      <c r="QIO96" s="102"/>
      <c r="QIP96" s="62"/>
      <c r="QIQ96" s="110"/>
      <c r="QIR96" s="97"/>
      <c r="QIS96" s="97"/>
      <c r="QIT96" s="97"/>
      <c r="QIU96" s="104"/>
      <c r="QIV96" s="97"/>
      <c r="QIW96" s="97"/>
      <c r="QIX96" s="97"/>
      <c r="QIY96" s="145"/>
      <c r="QIZ96" s="61"/>
      <c r="QJA96" s="108"/>
      <c r="QJB96" s="63"/>
      <c r="QJC96" s="103"/>
      <c r="QJD96" s="104"/>
      <c r="QJE96" s="105"/>
      <c r="QJF96" s="97"/>
      <c r="QJG96" s="79"/>
      <c r="QJH96" s="79"/>
      <c r="QJI96" s="96"/>
      <c r="QJJ96" s="80"/>
      <c r="QJK96" s="80"/>
      <c r="QJL96" s="80"/>
      <c r="QJM96" s="102"/>
      <c r="QJN96" s="62"/>
      <c r="QJO96" s="110"/>
      <c r="QJP96" s="97"/>
      <c r="QJQ96" s="97"/>
      <c r="QJR96" s="97"/>
      <c r="QJS96" s="104"/>
      <c r="QJT96" s="97"/>
      <c r="QJU96" s="97"/>
      <c r="QJV96" s="97"/>
      <c r="QJW96" s="145"/>
      <c r="QJX96" s="61"/>
      <c r="QJY96" s="108"/>
      <c r="QJZ96" s="63"/>
      <c r="QKA96" s="103"/>
      <c r="QKB96" s="104"/>
      <c r="QKC96" s="105"/>
      <c r="QKD96" s="97"/>
      <c r="QKE96" s="79"/>
      <c r="QKF96" s="79"/>
      <c r="QKG96" s="96"/>
      <c r="QKH96" s="80"/>
      <c r="QKI96" s="80"/>
      <c r="QKJ96" s="80"/>
      <c r="QKK96" s="102"/>
      <c r="QKL96" s="62"/>
      <c r="QKM96" s="110"/>
      <c r="QKN96" s="97"/>
      <c r="QKO96" s="97"/>
      <c r="QKP96" s="97"/>
      <c r="QKQ96" s="104"/>
      <c r="QKR96" s="97"/>
      <c r="QKS96" s="97"/>
      <c r="QKT96" s="97"/>
      <c r="QKU96" s="145"/>
      <c r="QKV96" s="61"/>
      <c r="QKW96" s="108"/>
      <c r="QKX96" s="63"/>
      <c r="QKY96" s="103"/>
      <c r="QKZ96" s="104"/>
      <c r="QLA96" s="105"/>
      <c r="QLB96" s="97"/>
      <c r="QLC96" s="79"/>
      <c r="QLD96" s="79"/>
      <c r="QLE96" s="96"/>
      <c r="QLF96" s="80"/>
      <c r="QLG96" s="80"/>
      <c r="QLH96" s="80"/>
      <c r="QLI96" s="102"/>
      <c r="QLJ96" s="62"/>
      <c r="QLK96" s="110"/>
      <c r="QLL96" s="97"/>
      <c r="QLM96" s="97"/>
      <c r="QLN96" s="97"/>
      <c r="QLO96" s="104"/>
      <c r="QLP96" s="97"/>
      <c r="QLQ96" s="97"/>
      <c r="QLR96" s="97"/>
      <c r="QLS96" s="145"/>
      <c r="QLT96" s="61"/>
      <c r="QLU96" s="108"/>
      <c r="QLV96" s="63"/>
      <c r="QLW96" s="103"/>
      <c r="QLX96" s="104"/>
      <c r="QLY96" s="105"/>
      <c r="QLZ96" s="97"/>
      <c r="QMA96" s="79"/>
      <c r="QMB96" s="79"/>
      <c r="QMC96" s="96"/>
      <c r="QMD96" s="80"/>
      <c r="QME96" s="80"/>
      <c r="QMF96" s="80"/>
      <c r="QMG96" s="102"/>
      <c r="QMH96" s="62"/>
      <c r="QMI96" s="110"/>
      <c r="QMJ96" s="97"/>
      <c r="QMK96" s="97"/>
      <c r="QML96" s="97"/>
      <c r="QMM96" s="104"/>
      <c r="QMN96" s="97"/>
      <c r="QMO96" s="97"/>
      <c r="QMP96" s="97"/>
      <c r="QMQ96" s="145"/>
      <c r="QMR96" s="61"/>
      <c r="QMS96" s="108"/>
      <c r="QMT96" s="63"/>
      <c r="QMU96" s="103"/>
      <c r="QMV96" s="104"/>
      <c r="QMW96" s="105"/>
      <c r="QMX96" s="97"/>
      <c r="QMY96" s="79"/>
      <c r="QMZ96" s="79"/>
      <c r="QNA96" s="96"/>
      <c r="QNB96" s="80"/>
      <c r="QNC96" s="80"/>
      <c r="QND96" s="80"/>
      <c r="QNE96" s="102"/>
      <c r="QNF96" s="62"/>
      <c r="QNG96" s="110"/>
      <c r="QNH96" s="97"/>
      <c r="QNI96" s="97"/>
      <c r="QNJ96" s="97"/>
      <c r="QNK96" s="104"/>
      <c r="QNL96" s="97"/>
      <c r="QNM96" s="97"/>
      <c r="QNN96" s="97"/>
      <c r="QNO96" s="145"/>
      <c r="QNP96" s="61"/>
      <c r="QNQ96" s="108"/>
      <c r="QNR96" s="63"/>
      <c r="QNS96" s="103"/>
      <c r="QNT96" s="104"/>
      <c r="QNU96" s="105"/>
      <c r="QNV96" s="97"/>
      <c r="QNW96" s="79"/>
      <c r="QNX96" s="79"/>
      <c r="QNY96" s="96"/>
      <c r="QNZ96" s="80"/>
      <c r="QOA96" s="80"/>
      <c r="QOB96" s="80"/>
      <c r="QOC96" s="102"/>
      <c r="QOD96" s="62"/>
      <c r="QOE96" s="110"/>
      <c r="QOF96" s="97"/>
      <c r="QOG96" s="97"/>
      <c r="QOH96" s="97"/>
      <c r="QOI96" s="104"/>
      <c r="QOJ96" s="97"/>
      <c r="QOK96" s="97"/>
      <c r="QOL96" s="97"/>
      <c r="QOM96" s="145"/>
      <c r="QON96" s="61"/>
      <c r="QOO96" s="108"/>
      <c r="QOP96" s="63"/>
      <c r="QOQ96" s="103"/>
      <c r="QOR96" s="104"/>
      <c r="QOS96" s="105"/>
      <c r="QOT96" s="97"/>
      <c r="QOU96" s="79"/>
      <c r="QOV96" s="79"/>
      <c r="QOW96" s="96"/>
      <c r="QOX96" s="80"/>
      <c r="QOY96" s="80"/>
      <c r="QOZ96" s="80"/>
      <c r="QPA96" s="102"/>
      <c r="QPB96" s="62"/>
      <c r="QPC96" s="110"/>
      <c r="QPD96" s="97"/>
      <c r="QPE96" s="97"/>
      <c r="QPF96" s="97"/>
      <c r="QPG96" s="104"/>
      <c r="QPH96" s="97"/>
      <c r="QPI96" s="97"/>
      <c r="QPJ96" s="97"/>
      <c r="QPK96" s="145"/>
      <c r="QPL96" s="61"/>
      <c r="QPM96" s="108"/>
      <c r="QPN96" s="63"/>
      <c r="QPO96" s="103"/>
      <c r="QPP96" s="104"/>
      <c r="QPQ96" s="105"/>
      <c r="QPR96" s="97"/>
      <c r="QPS96" s="79"/>
      <c r="QPT96" s="79"/>
      <c r="QPU96" s="96"/>
      <c r="QPV96" s="80"/>
      <c r="QPW96" s="80"/>
      <c r="QPX96" s="80"/>
      <c r="QPY96" s="102"/>
      <c r="QPZ96" s="62"/>
      <c r="QQA96" s="110"/>
      <c r="QQB96" s="97"/>
      <c r="QQC96" s="97"/>
      <c r="QQD96" s="97"/>
      <c r="QQE96" s="104"/>
      <c r="QQF96" s="97"/>
      <c r="QQG96" s="97"/>
      <c r="QQH96" s="97"/>
      <c r="QQI96" s="145"/>
      <c r="QQJ96" s="61"/>
      <c r="QQK96" s="108"/>
      <c r="QQL96" s="63"/>
      <c r="QQM96" s="103"/>
      <c r="QQN96" s="104"/>
      <c r="QQO96" s="105"/>
      <c r="QQP96" s="97"/>
      <c r="QQQ96" s="79"/>
      <c r="QQR96" s="79"/>
      <c r="QQS96" s="96"/>
      <c r="QQT96" s="80"/>
      <c r="QQU96" s="80"/>
      <c r="QQV96" s="80"/>
      <c r="QQW96" s="102"/>
      <c r="QQX96" s="62"/>
      <c r="QQY96" s="110"/>
      <c r="QQZ96" s="97"/>
      <c r="QRA96" s="97"/>
      <c r="QRB96" s="97"/>
      <c r="QRC96" s="104"/>
      <c r="QRD96" s="97"/>
      <c r="QRE96" s="97"/>
      <c r="QRF96" s="97"/>
      <c r="QRG96" s="145"/>
      <c r="QRH96" s="61"/>
      <c r="QRI96" s="108"/>
      <c r="QRJ96" s="63"/>
      <c r="QRK96" s="103"/>
      <c r="QRL96" s="104"/>
      <c r="QRM96" s="105"/>
      <c r="QRN96" s="97"/>
      <c r="QRO96" s="79"/>
      <c r="QRP96" s="79"/>
      <c r="QRQ96" s="96"/>
      <c r="QRR96" s="80"/>
      <c r="QRS96" s="80"/>
      <c r="QRT96" s="80"/>
      <c r="QRU96" s="102"/>
      <c r="QRV96" s="62"/>
      <c r="QRW96" s="110"/>
      <c r="QRX96" s="97"/>
      <c r="QRY96" s="97"/>
      <c r="QRZ96" s="97"/>
      <c r="QSA96" s="104"/>
      <c r="QSB96" s="97"/>
      <c r="QSC96" s="97"/>
      <c r="QSD96" s="97"/>
      <c r="QSE96" s="145"/>
      <c r="QSF96" s="61"/>
      <c r="QSG96" s="108"/>
      <c r="QSH96" s="63"/>
      <c r="QSI96" s="103"/>
      <c r="QSJ96" s="104"/>
      <c r="QSK96" s="105"/>
      <c r="QSL96" s="97"/>
      <c r="QSM96" s="79"/>
      <c r="QSN96" s="79"/>
      <c r="QSO96" s="96"/>
      <c r="QSP96" s="80"/>
      <c r="QSQ96" s="80"/>
      <c r="QSR96" s="80"/>
      <c r="QSS96" s="102"/>
      <c r="QST96" s="62"/>
      <c r="QSU96" s="110"/>
      <c r="QSV96" s="97"/>
      <c r="QSW96" s="97"/>
      <c r="QSX96" s="97"/>
      <c r="QSY96" s="104"/>
      <c r="QSZ96" s="97"/>
      <c r="QTA96" s="97"/>
      <c r="QTB96" s="97"/>
      <c r="QTC96" s="145"/>
      <c r="QTD96" s="61"/>
      <c r="QTE96" s="108"/>
      <c r="QTF96" s="63"/>
      <c r="QTG96" s="103"/>
      <c r="QTH96" s="104"/>
      <c r="QTI96" s="105"/>
      <c r="QTJ96" s="97"/>
      <c r="QTK96" s="79"/>
      <c r="QTL96" s="79"/>
      <c r="QTM96" s="96"/>
      <c r="QTN96" s="80"/>
      <c r="QTO96" s="80"/>
      <c r="QTP96" s="80"/>
      <c r="QTQ96" s="102"/>
      <c r="QTR96" s="62"/>
      <c r="QTS96" s="110"/>
      <c r="QTT96" s="97"/>
      <c r="QTU96" s="97"/>
      <c r="QTV96" s="97"/>
      <c r="QTW96" s="104"/>
      <c r="QTX96" s="97"/>
      <c r="QTY96" s="97"/>
      <c r="QTZ96" s="97"/>
      <c r="QUA96" s="145"/>
      <c r="QUB96" s="61"/>
      <c r="QUC96" s="108"/>
      <c r="QUD96" s="63"/>
      <c r="QUE96" s="103"/>
      <c r="QUF96" s="104"/>
      <c r="QUG96" s="105"/>
      <c r="QUH96" s="97"/>
      <c r="QUI96" s="79"/>
      <c r="QUJ96" s="79"/>
      <c r="QUK96" s="96"/>
      <c r="QUL96" s="80"/>
      <c r="QUM96" s="80"/>
      <c r="QUN96" s="80"/>
      <c r="QUO96" s="102"/>
      <c r="QUP96" s="62"/>
      <c r="QUQ96" s="110"/>
      <c r="QUR96" s="97"/>
      <c r="QUS96" s="97"/>
      <c r="QUT96" s="97"/>
      <c r="QUU96" s="104"/>
      <c r="QUV96" s="97"/>
      <c r="QUW96" s="97"/>
      <c r="QUX96" s="97"/>
      <c r="QUY96" s="145"/>
      <c r="QUZ96" s="61"/>
      <c r="QVA96" s="108"/>
      <c r="QVB96" s="63"/>
      <c r="QVC96" s="103"/>
      <c r="QVD96" s="104"/>
      <c r="QVE96" s="105"/>
      <c r="QVF96" s="97"/>
      <c r="QVG96" s="79"/>
      <c r="QVH96" s="79"/>
      <c r="QVI96" s="96"/>
      <c r="QVJ96" s="80"/>
      <c r="QVK96" s="80"/>
      <c r="QVL96" s="80"/>
      <c r="QVM96" s="102"/>
      <c r="QVN96" s="62"/>
      <c r="QVO96" s="110"/>
      <c r="QVP96" s="97"/>
      <c r="QVQ96" s="97"/>
      <c r="QVR96" s="97"/>
      <c r="QVS96" s="104"/>
      <c r="QVT96" s="97"/>
      <c r="QVU96" s="97"/>
      <c r="QVV96" s="97"/>
      <c r="QVW96" s="145"/>
      <c r="QVX96" s="61"/>
      <c r="QVY96" s="108"/>
      <c r="QVZ96" s="63"/>
      <c r="QWA96" s="103"/>
      <c r="QWB96" s="104"/>
      <c r="QWC96" s="105"/>
      <c r="QWD96" s="97"/>
      <c r="QWE96" s="79"/>
      <c r="QWF96" s="79"/>
      <c r="QWG96" s="96"/>
      <c r="QWH96" s="80"/>
      <c r="QWI96" s="80"/>
      <c r="QWJ96" s="80"/>
      <c r="QWK96" s="102"/>
      <c r="QWL96" s="62"/>
      <c r="QWM96" s="110"/>
      <c r="QWN96" s="97"/>
      <c r="QWO96" s="97"/>
      <c r="QWP96" s="97"/>
      <c r="QWQ96" s="104"/>
      <c r="QWR96" s="97"/>
      <c r="QWS96" s="97"/>
      <c r="QWT96" s="97"/>
      <c r="QWU96" s="145"/>
      <c r="QWV96" s="61"/>
      <c r="QWW96" s="108"/>
      <c r="QWX96" s="63"/>
      <c r="QWY96" s="103"/>
      <c r="QWZ96" s="104"/>
      <c r="QXA96" s="105"/>
      <c r="QXB96" s="97"/>
      <c r="QXC96" s="79"/>
      <c r="QXD96" s="79"/>
      <c r="QXE96" s="96"/>
      <c r="QXF96" s="80"/>
      <c r="QXG96" s="80"/>
      <c r="QXH96" s="80"/>
      <c r="QXI96" s="102"/>
      <c r="QXJ96" s="62"/>
      <c r="QXK96" s="110"/>
      <c r="QXL96" s="97"/>
      <c r="QXM96" s="97"/>
      <c r="QXN96" s="97"/>
      <c r="QXO96" s="104"/>
      <c r="QXP96" s="97"/>
      <c r="QXQ96" s="97"/>
      <c r="QXR96" s="97"/>
      <c r="QXS96" s="145"/>
      <c r="QXT96" s="61"/>
      <c r="QXU96" s="108"/>
      <c r="QXV96" s="63"/>
      <c r="QXW96" s="103"/>
      <c r="QXX96" s="104"/>
      <c r="QXY96" s="105"/>
      <c r="QXZ96" s="97"/>
      <c r="QYA96" s="79"/>
      <c r="QYB96" s="79"/>
      <c r="QYC96" s="96"/>
      <c r="QYD96" s="80"/>
      <c r="QYE96" s="80"/>
      <c r="QYF96" s="80"/>
      <c r="QYG96" s="102"/>
      <c r="QYH96" s="62"/>
      <c r="QYI96" s="110"/>
      <c r="QYJ96" s="97"/>
      <c r="QYK96" s="97"/>
      <c r="QYL96" s="97"/>
      <c r="QYM96" s="104"/>
      <c r="QYN96" s="97"/>
      <c r="QYO96" s="97"/>
      <c r="QYP96" s="97"/>
      <c r="QYQ96" s="145"/>
      <c r="QYR96" s="61"/>
      <c r="QYS96" s="108"/>
      <c r="QYT96" s="63"/>
      <c r="QYU96" s="103"/>
      <c r="QYV96" s="104"/>
      <c r="QYW96" s="105"/>
      <c r="QYX96" s="97"/>
      <c r="QYY96" s="79"/>
      <c r="QYZ96" s="79"/>
      <c r="QZA96" s="96"/>
      <c r="QZB96" s="80"/>
      <c r="QZC96" s="80"/>
      <c r="QZD96" s="80"/>
      <c r="QZE96" s="102"/>
      <c r="QZF96" s="62"/>
      <c r="QZG96" s="110"/>
      <c r="QZH96" s="97"/>
      <c r="QZI96" s="97"/>
      <c r="QZJ96" s="97"/>
      <c r="QZK96" s="104"/>
      <c r="QZL96" s="97"/>
      <c r="QZM96" s="97"/>
      <c r="QZN96" s="97"/>
      <c r="QZO96" s="145"/>
      <c r="QZP96" s="61"/>
      <c r="QZQ96" s="108"/>
      <c r="QZR96" s="63"/>
      <c r="QZS96" s="103"/>
      <c r="QZT96" s="104"/>
      <c r="QZU96" s="105"/>
      <c r="QZV96" s="97"/>
      <c r="QZW96" s="79"/>
      <c r="QZX96" s="79"/>
      <c r="QZY96" s="96"/>
      <c r="QZZ96" s="80"/>
      <c r="RAA96" s="80"/>
      <c r="RAB96" s="80"/>
      <c r="RAC96" s="102"/>
      <c r="RAD96" s="62"/>
      <c r="RAE96" s="110"/>
      <c r="RAF96" s="97"/>
      <c r="RAG96" s="97"/>
      <c r="RAH96" s="97"/>
      <c r="RAI96" s="104"/>
      <c r="RAJ96" s="97"/>
      <c r="RAK96" s="97"/>
      <c r="RAL96" s="97"/>
      <c r="RAM96" s="145"/>
      <c r="RAN96" s="61"/>
      <c r="RAO96" s="108"/>
      <c r="RAP96" s="63"/>
      <c r="RAQ96" s="103"/>
      <c r="RAR96" s="104"/>
      <c r="RAS96" s="105"/>
      <c r="RAT96" s="97"/>
      <c r="RAU96" s="79"/>
      <c r="RAV96" s="79"/>
      <c r="RAW96" s="96"/>
      <c r="RAX96" s="80"/>
      <c r="RAY96" s="80"/>
      <c r="RAZ96" s="80"/>
      <c r="RBA96" s="102"/>
      <c r="RBB96" s="62"/>
      <c r="RBC96" s="110"/>
      <c r="RBD96" s="97"/>
      <c r="RBE96" s="97"/>
      <c r="RBF96" s="97"/>
      <c r="RBG96" s="104"/>
      <c r="RBH96" s="97"/>
      <c r="RBI96" s="97"/>
      <c r="RBJ96" s="97"/>
      <c r="RBK96" s="145"/>
      <c r="RBL96" s="61"/>
      <c r="RBM96" s="108"/>
      <c r="RBN96" s="63"/>
      <c r="RBO96" s="103"/>
      <c r="RBP96" s="104"/>
      <c r="RBQ96" s="105"/>
      <c r="RBR96" s="97"/>
      <c r="RBS96" s="79"/>
      <c r="RBT96" s="79"/>
      <c r="RBU96" s="96"/>
      <c r="RBV96" s="80"/>
      <c r="RBW96" s="80"/>
      <c r="RBX96" s="80"/>
      <c r="RBY96" s="102"/>
      <c r="RBZ96" s="62"/>
      <c r="RCA96" s="110"/>
      <c r="RCB96" s="97"/>
      <c r="RCC96" s="97"/>
      <c r="RCD96" s="97"/>
      <c r="RCE96" s="104"/>
      <c r="RCF96" s="97"/>
      <c r="RCG96" s="97"/>
      <c r="RCH96" s="97"/>
      <c r="RCI96" s="145"/>
      <c r="RCJ96" s="61"/>
      <c r="RCK96" s="108"/>
      <c r="RCL96" s="63"/>
      <c r="RCM96" s="103"/>
      <c r="RCN96" s="104"/>
      <c r="RCO96" s="105"/>
      <c r="RCP96" s="97"/>
      <c r="RCQ96" s="79"/>
      <c r="RCR96" s="79"/>
      <c r="RCS96" s="96"/>
      <c r="RCT96" s="80"/>
      <c r="RCU96" s="80"/>
      <c r="RCV96" s="80"/>
      <c r="RCW96" s="102"/>
      <c r="RCX96" s="62"/>
      <c r="RCY96" s="110"/>
      <c r="RCZ96" s="97"/>
      <c r="RDA96" s="97"/>
      <c r="RDB96" s="97"/>
      <c r="RDC96" s="104"/>
      <c r="RDD96" s="97"/>
      <c r="RDE96" s="97"/>
      <c r="RDF96" s="97"/>
      <c r="RDG96" s="145"/>
      <c r="RDH96" s="61"/>
      <c r="RDI96" s="108"/>
      <c r="RDJ96" s="63"/>
      <c r="RDK96" s="103"/>
      <c r="RDL96" s="104"/>
      <c r="RDM96" s="105"/>
      <c r="RDN96" s="97"/>
      <c r="RDO96" s="79"/>
      <c r="RDP96" s="79"/>
      <c r="RDQ96" s="96"/>
      <c r="RDR96" s="80"/>
      <c r="RDS96" s="80"/>
      <c r="RDT96" s="80"/>
      <c r="RDU96" s="102"/>
      <c r="RDV96" s="62"/>
      <c r="RDW96" s="110"/>
      <c r="RDX96" s="97"/>
      <c r="RDY96" s="97"/>
      <c r="RDZ96" s="97"/>
      <c r="REA96" s="104"/>
      <c r="REB96" s="97"/>
      <c r="REC96" s="97"/>
      <c r="RED96" s="97"/>
      <c r="REE96" s="145"/>
      <c r="REF96" s="61"/>
      <c r="REG96" s="108"/>
      <c r="REH96" s="63"/>
      <c r="REI96" s="103"/>
      <c r="REJ96" s="104"/>
      <c r="REK96" s="105"/>
      <c r="REL96" s="97"/>
      <c r="REM96" s="79"/>
      <c r="REN96" s="79"/>
      <c r="REO96" s="96"/>
      <c r="REP96" s="80"/>
      <c r="REQ96" s="80"/>
      <c r="RER96" s="80"/>
      <c r="RES96" s="102"/>
      <c r="RET96" s="62"/>
      <c r="REU96" s="110"/>
      <c r="REV96" s="97"/>
      <c r="REW96" s="97"/>
      <c r="REX96" s="97"/>
      <c r="REY96" s="104"/>
      <c r="REZ96" s="97"/>
      <c r="RFA96" s="97"/>
      <c r="RFB96" s="97"/>
      <c r="RFC96" s="145"/>
      <c r="RFD96" s="61"/>
      <c r="RFE96" s="108"/>
      <c r="RFF96" s="63"/>
      <c r="RFG96" s="103"/>
      <c r="RFH96" s="104"/>
      <c r="RFI96" s="105"/>
      <c r="RFJ96" s="97"/>
      <c r="RFK96" s="79"/>
      <c r="RFL96" s="79"/>
      <c r="RFM96" s="96"/>
      <c r="RFN96" s="80"/>
      <c r="RFO96" s="80"/>
      <c r="RFP96" s="80"/>
      <c r="RFQ96" s="102"/>
      <c r="RFR96" s="62"/>
      <c r="RFS96" s="110"/>
      <c r="RFT96" s="97"/>
      <c r="RFU96" s="97"/>
      <c r="RFV96" s="97"/>
      <c r="RFW96" s="104"/>
      <c r="RFX96" s="97"/>
      <c r="RFY96" s="97"/>
      <c r="RFZ96" s="97"/>
      <c r="RGA96" s="145"/>
      <c r="RGB96" s="61"/>
      <c r="RGC96" s="108"/>
      <c r="RGD96" s="63"/>
      <c r="RGE96" s="103"/>
      <c r="RGF96" s="104"/>
      <c r="RGG96" s="105"/>
      <c r="RGH96" s="97"/>
      <c r="RGI96" s="79"/>
      <c r="RGJ96" s="79"/>
      <c r="RGK96" s="96"/>
      <c r="RGL96" s="80"/>
      <c r="RGM96" s="80"/>
      <c r="RGN96" s="80"/>
      <c r="RGO96" s="102"/>
      <c r="RGP96" s="62"/>
      <c r="RGQ96" s="110"/>
      <c r="RGR96" s="97"/>
      <c r="RGS96" s="97"/>
      <c r="RGT96" s="97"/>
      <c r="RGU96" s="104"/>
      <c r="RGV96" s="97"/>
      <c r="RGW96" s="97"/>
      <c r="RGX96" s="97"/>
      <c r="RGY96" s="145"/>
      <c r="RGZ96" s="61"/>
      <c r="RHA96" s="108"/>
      <c r="RHB96" s="63"/>
      <c r="RHC96" s="103"/>
      <c r="RHD96" s="104"/>
      <c r="RHE96" s="105"/>
      <c r="RHF96" s="97"/>
      <c r="RHG96" s="79"/>
      <c r="RHH96" s="79"/>
      <c r="RHI96" s="96"/>
      <c r="RHJ96" s="80"/>
      <c r="RHK96" s="80"/>
      <c r="RHL96" s="80"/>
      <c r="RHM96" s="102"/>
      <c r="RHN96" s="62"/>
      <c r="RHO96" s="110"/>
      <c r="RHP96" s="97"/>
      <c r="RHQ96" s="97"/>
      <c r="RHR96" s="97"/>
      <c r="RHS96" s="104"/>
      <c r="RHT96" s="97"/>
      <c r="RHU96" s="97"/>
      <c r="RHV96" s="97"/>
      <c r="RHW96" s="145"/>
      <c r="RHX96" s="61"/>
      <c r="RHY96" s="108"/>
      <c r="RHZ96" s="63"/>
      <c r="RIA96" s="103"/>
      <c r="RIB96" s="104"/>
      <c r="RIC96" s="105"/>
      <c r="RID96" s="97"/>
      <c r="RIE96" s="79"/>
      <c r="RIF96" s="79"/>
      <c r="RIG96" s="96"/>
      <c r="RIH96" s="80"/>
      <c r="RII96" s="80"/>
      <c r="RIJ96" s="80"/>
      <c r="RIK96" s="102"/>
      <c r="RIL96" s="62"/>
      <c r="RIM96" s="110"/>
      <c r="RIN96" s="97"/>
      <c r="RIO96" s="97"/>
      <c r="RIP96" s="97"/>
      <c r="RIQ96" s="104"/>
      <c r="RIR96" s="97"/>
      <c r="RIS96" s="97"/>
      <c r="RIT96" s="97"/>
      <c r="RIU96" s="145"/>
      <c r="RIV96" s="61"/>
      <c r="RIW96" s="108"/>
      <c r="RIX96" s="63"/>
      <c r="RIY96" s="103"/>
      <c r="RIZ96" s="104"/>
      <c r="RJA96" s="105"/>
      <c r="RJB96" s="97"/>
      <c r="RJC96" s="79"/>
      <c r="RJD96" s="79"/>
      <c r="RJE96" s="96"/>
      <c r="RJF96" s="80"/>
      <c r="RJG96" s="80"/>
      <c r="RJH96" s="80"/>
      <c r="RJI96" s="102"/>
      <c r="RJJ96" s="62"/>
      <c r="RJK96" s="110"/>
      <c r="RJL96" s="97"/>
      <c r="RJM96" s="97"/>
      <c r="RJN96" s="97"/>
      <c r="RJO96" s="104"/>
      <c r="RJP96" s="97"/>
      <c r="RJQ96" s="97"/>
      <c r="RJR96" s="97"/>
      <c r="RJS96" s="145"/>
      <c r="RJT96" s="61"/>
      <c r="RJU96" s="108"/>
      <c r="RJV96" s="63"/>
      <c r="RJW96" s="103"/>
      <c r="RJX96" s="104"/>
      <c r="RJY96" s="105"/>
      <c r="RJZ96" s="97"/>
      <c r="RKA96" s="79"/>
      <c r="RKB96" s="79"/>
      <c r="RKC96" s="96"/>
      <c r="RKD96" s="80"/>
      <c r="RKE96" s="80"/>
      <c r="RKF96" s="80"/>
      <c r="RKG96" s="102"/>
      <c r="RKH96" s="62"/>
      <c r="RKI96" s="110"/>
      <c r="RKJ96" s="97"/>
      <c r="RKK96" s="97"/>
      <c r="RKL96" s="97"/>
      <c r="RKM96" s="104"/>
      <c r="RKN96" s="97"/>
      <c r="RKO96" s="97"/>
      <c r="RKP96" s="97"/>
      <c r="RKQ96" s="145"/>
      <c r="RKR96" s="61"/>
      <c r="RKS96" s="108"/>
      <c r="RKT96" s="63"/>
      <c r="RKU96" s="103"/>
      <c r="RKV96" s="104"/>
      <c r="RKW96" s="105"/>
      <c r="RKX96" s="97"/>
      <c r="RKY96" s="79"/>
      <c r="RKZ96" s="79"/>
      <c r="RLA96" s="96"/>
      <c r="RLB96" s="80"/>
      <c r="RLC96" s="80"/>
      <c r="RLD96" s="80"/>
      <c r="RLE96" s="102"/>
      <c r="RLF96" s="62"/>
      <c r="RLG96" s="110"/>
      <c r="RLH96" s="97"/>
      <c r="RLI96" s="97"/>
      <c r="RLJ96" s="97"/>
      <c r="RLK96" s="104"/>
      <c r="RLL96" s="97"/>
      <c r="RLM96" s="97"/>
      <c r="RLN96" s="97"/>
      <c r="RLO96" s="145"/>
      <c r="RLP96" s="61"/>
      <c r="RLQ96" s="108"/>
      <c r="RLR96" s="63"/>
      <c r="RLS96" s="103"/>
      <c r="RLT96" s="104"/>
      <c r="RLU96" s="105"/>
      <c r="RLV96" s="97"/>
      <c r="RLW96" s="79"/>
      <c r="RLX96" s="79"/>
      <c r="RLY96" s="96"/>
      <c r="RLZ96" s="80"/>
      <c r="RMA96" s="80"/>
      <c r="RMB96" s="80"/>
      <c r="RMC96" s="102"/>
      <c r="RMD96" s="62"/>
      <c r="RME96" s="110"/>
      <c r="RMF96" s="97"/>
      <c r="RMG96" s="97"/>
      <c r="RMH96" s="97"/>
      <c r="RMI96" s="104"/>
      <c r="RMJ96" s="97"/>
      <c r="RMK96" s="97"/>
      <c r="RML96" s="97"/>
      <c r="RMM96" s="145"/>
      <c r="RMN96" s="61"/>
      <c r="RMO96" s="108"/>
      <c r="RMP96" s="63"/>
      <c r="RMQ96" s="103"/>
      <c r="RMR96" s="104"/>
      <c r="RMS96" s="105"/>
      <c r="RMT96" s="97"/>
      <c r="RMU96" s="79"/>
      <c r="RMV96" s="79"/>
      <c r="RMW96" s="96"/>
      <c r="RMX96" s="80"/>
      <c r="RMY96" s="80"/>
      <c r="RMZ96" s="80"/>
      <c r="RNA96" s="102"/>
      <c r="RNB96" s="62"/>
      <c r="RNC96" s="110"/>
      <c r="RND96" s="97"/>
      <c r="RNE96" s="97"/>
      <c r="RNF96" s="97"/>
      <c r="RNG96" s="104"/>
      <c r="RNH96" s="97"/>
      <c r="RNI96" s="97"/>
      <c r="RNJ96" s="97"/>
      <c r="RNK96" s="145"/>
      <c r="RNL96" s="61"/>
      <c r="RNM96" s="108"/>
      <c r="RNN96" s="63"/>
      <c r="RNO96" s="103"/>
      <c r="RNP96" s="104"/>
      <c r="RNQ96" s="105"/>
      <c r="RNR96" s="97"/>
      <c r="RNS96" s="79"/>
      <c r="RNT96" s="79"/>
      <c r="RNU96" s="96"/>
      <c r="RNV96" s="80"/>
      <c r="RNW96" s="80"/>
      <c r="RNX96" s="80"/>
      <c r="RNY96" s="102"/>
      <c r="RNZ96" s="62"/>
      <c r="ROA96" s="110"/>
      <c r="ROB96" s="97"/>
      <c r="ROC96" s="97"/>
      <c r="ROD96" s="97"/>
      <c r="ROE96" s="104"/>
      <c r="ROF96" s="97"/>
      <c r="ROG96" s="97"/>
      <c r="ROH96" s="97"/>
      <c r="ROI96" s="145"/>
      <c r="ROJ96" s="61"/>
      <c r="ROK96" s="108"/>
      <c r="ROL96" s="63"/>
      <c r="ROM96" s="103"/>
      <c r="RON96" s="104"/>
      <c r="ROO96" s="105"/>
      <c r="ROP96" s="97"/>
      <c r="ROQ96" s="79"/>
      <c r="ROR96" s="79"/>
      <c r="ROS96" s="96"/>
      <c r="ROT96" s="80"/>
      <c r="ROU96" s="80"/>
      <c r="ROV96" s="80"/>
      <c r="ROW96" s="102"/>
      <c r="ROX96" s="62"/>
      <c r="ROY96" s="110"/>
      <c r="ROZ96" s="97"/>
      <c r="RPA96" s="97"/>
      <c r="RPB96" s="97"/>
      <c r="RPC96" s="104"/>
      <c r="RPD96" s="97"/>
      <c r="RPE96" s="97"/>
      <c r="RPF96" s="97"/>
      <c r="RPG96" s="145"/>
      <c r="RPH96" s="61"/>
      <c r="RPI96" s="108"/>
      <c r="RPJ96" s="63"/>
      <c r="RPK96" s="103"/>
      <c r="RPL96" s="104"/>
      <c r="RPM96" s="105"/>
      <c r="RPN96" s="97"/>
      <c r="RPO96" s="79"/>
      <c r="RPP96" s="79"/>
      <c r="RPQ96" s="96"/>
      <c r="RPR96" s="80"/>
      <c r="RPS96" s="80"/>
      <c r="RPT96" s="80"/>
      <c r="RPU96" s="102"/>
      <c r="RPV96" s="62"/>
      <c r="RPW96" s="110"/>
      <c r="RPX96" s="97"/>
      <c r="RPY96" s="97"/>
      <c r="RPZ96" s="97"/>
      <c r="RQA96" s="104"/>
      <c r="RQB96" s="97"/>
      <c r="RQC96" s="97"/>
      <c r="RQD96" s="97"/>
      <c r="RQE96" s="145"/>
      <c r="RQF96" s="61"/>
      <c r="RQG96" s="108"/>
      <c r="RQH96" s="63"/>
      <c r="RQI96" s="103"/>
      <c r="RQJ96" s="104"/>
      <c r="RQK96" s="105"/>
      <c r="RQL96" s="97"/>
      <c r="RQM96" s="79"/>
      <c r="RQN96" s="79"/>
      <c r="RQO96" s="96"/>
      <c r="RQP96" s="80"/>
      <c r="RQQ96" s="80"/>
      <c r="RQR96" s="80"/>
      <c r="RQS96" s="102"/>
      <c r="RQT96" s="62"/>
      <c r="RQU96" s="110"/>
      <c r="RQV96" s="97"/>
      <c r="RQW96" s="97"/>
      <c r="RQX96" s="97"/>
      <c r="RQY96" s="104"/>
      <c r="RQZ96" s="97"/>
      <c r="RRA96" s="97"/>
      <c r="RRB96" s="97"/>
      <c r="RRC96" s="145"/>
      <c r="RRD96" s="61"/>
      <c r="RRE96" s="108"/>
      <c r="RRF96" s="63"/>
      <c r="RRG96" s="103"/>
      <c r="RRH96" s="104"/>
      <c r="RRI96" s="105"/>
      <c r="RRJ96" s="97"/>
      <c r="RRK96" s="79"/>
      <c r="RRL96" s="79"/>
      <c r="RRM96" s="96"/>
      <c r="RRN96" s="80"/>
      <c r="RRO96" s="80"/>
      <c r="RRP96" s="80"/>
      <c r="RRQ96" s="102"/>
      <c r="RRR96" s="62"/>
      <c r="RRS96" s="110"/>
      <c r="RRT96" s="97"/>
      <c r="RRU96" s="97"/>
      <c r="RRV96" s="97"/>
      <c r="RRW96" s="104"/>
      <c r="RRX96" s="97"/>
      <c r="RRY96" s="97"/>
      <c r="RRZ96" s="97"/>
      <c r="RSA96" s="145"/>
      <c r="RSB96" s="61"/>
      <c r="RSC96" s="108"/>
      <c r="RSD96" s="63"/>
      <c r="RSE96" s="103"/>
      <c r="RSF96" s="104"/>
      <c r="RSG96" s="105"/>
      <c r="RSH96" s="97"/>
      <c r="RSI96" s="79"/>
      <c r="RSJ96" s="79"/>
      <c r="RSK96" s="96"/>
      <c r="RSL96" s="80"/>
      <c r="RSM96" s="80"/>
      <c r="RSN96" s="80"/>
      <c r="RSO96" s="102"/>
      <c r="RSP96" s="62"/>
      <c r="RSQ96" s="110"/>
      <c r="RSR96" s="97"/>
      <c r="RSS96" s="97"/>
      <c r="RST96" s="97"/>
      <c r="RSU96" s="104"/>
      <c r="RSV96" s="97"/>
      <c r="RSW96" s="97"/>
      <c r="RSX96" s="97"/>
      <c r="RSY96" s="145"/>
      <c r="RSZ96" s="61"/>
      <c r="RTA96" s="108"/>
      <c r="RTB96" s="63"/>
      <c r="RTC96" s="103"/>
      <c r="RTD96" s="104"/>
      <c r="RTE96" s="105"/>
      <c r="RTF96" s="97"/>
      <c r="RTG96" s="79"/>
      <c r="RTH96" s="79"/>
      <c r="RTI96" s="96"/>
      <c r="RTJ96" s="80"/>
      <c r="RTK96" s="80"/>
      <c r="RTL96" s="80"/>
      <c r="RTM96" s="102"/>
      <c r="RTN96" s="62"/>
      <c r="RTO96" s="110"/>
      <c r="RTP96" s="97"/>
      <c r="RTQ96" s="97"/>
      <c r="RTR96" s="97"/>
      <c r="RTS96" s="104"/>
      <c r="RTT96" s="97"/>
      <c r="RTU96" s="97"/>
      <c r="RTV96" s="97"/>
      <c r="RTW96" s="145"/>
      <c r="RTX96" s="61"/>
      <c r="RTY96" s="108"/>
      <c r="RTZ96" s="63"/>
      <c r="RUA96" s="103"/>
      <c r="RUB96" s="104"/>
      <c r="RUC96" s="105"/>
      <c r="RUD96" s="97"/>
      <c r="RUE96" s="79"/>
      <c r="RUF96" s="79"/>
      <c r="RUG96" s="96"/>
      <c r="RUH96" s="80"/>
      <c r="RUI96" s="80"/>
      <c r="RUJ96" s="80"/>
      <c r="RUK96" s="102"/>
      <c r="RUL96" s="62"/>
      <c r="RUM96" s="110"/>
      <c r="RUN96" s="97"/>
      <c r="RUO96" s="97"/>
      <c r="RUP96" s="97"/>
      <c r="RUQ96" s="104"/>
      <c r="RUR96" s="97"/>
      <c r="RUS96" s="97"/>
      <c r="RUT96" s="97"/>
      <c r="RUU96" s="145"/>
      <c r="RUV96" s="61"/>
      <c r="RUW96" s="108"/>
      <c r="RUX96" s="63"/>
      <c r="RUY96" s="103"/>
      <c r="RUZ96" s="104"/>
      <c r="RVA96" s="105"/>
      <c r="RVB96" s="97"/>
      <c r="RVC96" s="79"/>
      <c r="RVD96" s="79"/>
      <c r="RVE96" s="96"/>
      <c r="RVF96" s="80"/>
      <c r="RVG96" s="80"/>
      <c r="RVH96" s="80"/>
      <c r="RVI96" s="102"/>
      <c r="RVJ96" s="62"/>
      <c r="RVK96" s="110"/>
      <c r="RVL96" s="97"/>
      <c r="RVM96" s="97"/>
      <c r="RVN96" s="97"/>
      <c r="RVO96" s="104"/>
      <c r="RVP96" s="97"/>
      <c r="RVQ96" s="97"/>
      <c r="RVR96" s="97"/>
      <c r="RVS96" s="145"/>
      <c r="RVT96" s="61"/>
      <c r="RVU96" s="108"/>
      <c r="RVV96" s="63"/>
      <c r="RVW96" s="103"/>
      <c r="RVX96" s="104"/>
      <c r="RVY96" s="105"/>
      <c r="RVZ96" s="97"/>
      <c r="RWA96" s="79"/>
      <c r="RWB96" s="79"/>
      <c r="RWC96" s="96"/>
      <c r="RWD96" s="80"/>
      <c r="RWE96" s="80"/>
      <c r="RWF96" s="80"/>
      <c r="RWG96" s="102"/>
      <c r="RWH96" s="62"/>
      <c r="RWI96" s="110"/>
      <c r="RWJ96" s="97"/>
      <c r="RWK96" s="97"/>
      <c r="RWL96" s="97"/>
      <c r="RWM96" s="104"/>
      <c r="RWN96" s="97"/>
      <c r="RWO96" s="97"/>
      <c r="RWP96" s="97"/>
      <c r="RWQ96" s="145"/>
      <c r="RWR96" s="61"/>
      <c r="RWS96" s="108"/>
      <c r="RWT96" s="63"/>
      <c r="RWU96" s="103"/>
      <c r="RWV96" s="104"/>
      <c r="RWW96" s="105"/>
      <c r="RWX96" s="97"/>
      <c r="RWY96" s="79"/>
      <c r="RWZ96" s="79"/>
      <c r="RXA96" s="96"/>
      <c r="RXB96" s="80"/>
      <c r="RXC96" s="80"/>
      <c r="RXD96" s="80"/>
      <c r="RXE96" s="102"/>
      <c r="RXF96" s="62"/>
      <c r="RXG96" s="110"/>
      <c r="RXH96" s="97"/>
      <c r="RXI96" s="97"/>
      <c r="RXJ96" s="97"/>
      <c r="RXK96" s="104"/>
      <c r="RXL96" s="97"/>
      <c r="RXM96" s="97"/>
      <c r="RXN96" s="97"/>
      <c r="RXO96" s="145"/>
      <c r="RXP96" s="61"/>
      <c r="RXQ96" s="108"/>
      <c r="RXR96" s="63"/>
      <c r="RXS96" s="103"/>
      <c r="RXT96" s="104"/>
      <c r="RXU96" s="105"/>
      <c r="RXV96" s="97"/>
      <c r="RXW96" s="79"/>
      <c r="RXX96" s="79"/>
      <c r="RXY96" s="96"/>
      <c r="RXZ96" s="80"/>
      <c r="RYA96" s="80"/>
      <c r="RYB96" s="80"/>
      <c r="RYC96" s="102"/>
      <c r="RYD96" s="62"/>
      <c r="RYE96" s="110"/>
      <c r="RYF96" s="97"/>
      <c r="RYG96" s="97"/>
      <c r="RYH96" s="97"/>
      <c r="RYI96" s="104"/>
      <c r="RYJ96" s="97"/>
      <c r="RYK96" s="97"/>
      <c r="RYL96" s="97"/>
      <c r="RYM96" s="145"/>
      <c r="RYN96" s="61"/>
      <c r="RYO96" s="108"/>
      <c r="RYP96" s="63"/>
      <c r="RYQ96" s="103"/>
      <c r="RYR96" s="104"/>
      <c r="RYS96" s="105"/>
      <c r="RYT96" s="97"/>
      <c r="RYU96" s="79"/>
      <c r="RYV96" s="79"/>
      <c r="RYW96" s="96"/>
      <c r="RYX96" s="80"/>
      <c r="RYY96" s="80"/>
      <c r="RYZ96" s="80"/>
      <c r="RZA96" s="102"/>
      <c r="RZB96" s="62"/>
      <c r="RZC96" s="110"/>
      <c r="RZD96" s="97"/>
      <c r="RZE96" s="97"/>
      <c r="RZF96" s="97"/>
      <c r="RZG96" s="104"/>
      <c r="RZH96" s="97"/>
      <c r="RZI96" s="97"/>
      <c r="RZJ96" s="97"/>
      <c r="RZK96" s="145"/>
      <c r="RZL96" s="61"/>
      <c r="RZM96" s="108"/>
      <c r="RZN96" s="63"/>
      <c r="RZO96" s="103"/>
      <c r="RZP96" s="104"/>
      <c r="RZQ96" s="105"/>
      <c r="RZR96" s="97"/>
      <c r="RZS96" s="79"/>
      <c r="RZT96" s="79"/>
      <c r="RZU96" s="96"/>
      <c r="RZV96" s="80"/>
      <c r="RZW96" s="80"/>
      <c r="RZX96" s="80"/>
      <c r="RZY96" s="102"/>
      <c r="RZZ96" s="62"/>
      <c r="SAA96" s="110"/>
      <c r="SAB96" s="97"/>
      <c r="SAC96" s="97"/>
      <c r="SAD96" s="97"/>
      <c r="SAE96" s="104"/>
      <c r="SAF96" s="97"/>
      <c r="SAG96" s="97"/>
      <c r="SAH96" s="97"/>
      <c r="SAI96" s="145"/>
      <c r="SAJ96" s="61"/>
      <c r="SAK96" s="108"/>
      <c r="SAL96" s="63"/>
      <c r="SAM96" s="103"/>
      <c r="SAN96" s="104"/>
      <c r="SAO96" s="105"/>
      <c r="SAP96" s="97"/>
      <c r="SAQ96" s="79"/>
      <c r="SAR96" s="79"/>
      <c r="SAS96" s="96"/>
      <c r="SAT96" s="80"/>
      <c r="SAU96" s="80"/>
      <c r="SAV96" s="80"/>
      <c r="SAW96" s="102"/>
      <c r="SAX96" s="62"/>
      <c r="SAY96" s="110"/>
      <c r="SAZ96" s="97"/>
      <c r="SBA96" s="97"/>
      <c r="SBB96" s="97"/>
      <c r="SBC96" s="104"/>
      <c r="SBD96" s="97"/>
      <c r="SBE96" s="97"/>
      <c r="SBF96" s="97"/>
      <c r="SBG96" s="145"/>
      <c r="SBH96" s="61"/>
      <c r="SBI96" s="108"/>
      <c r="SBJ96" s="63"/>
      <c r="SBK96" s="103"/>
      <c r="SBL96" s="104"/>
      <c r="SBM96" s="105"/>
      <c r="SBN96" s="97"/>
      <c r="SBO96" s="79"/>
      <c r="SBP96" s="79"/>
      <c r="SBQ96" s="96"/>
      <c r="SBR96" s="80"/>
      <c r="SBS96" s="80"/>
      <c r="SBT96" s="80"/>
      <c r="SBU96" s="102"/>
      <c r="SBV96" s="62"/>
      <c r="SBW96" s="110"/>
      <c r="SBX96" s="97"/>
      <c r="SBY96" s="97"/>
      <c r="SBZ96" s="97"/>
      <c r="SCA96" s="104"/>
      <c r="SCB96" s="97"/>
      <c r="SCC96" s="97"/>
      <c r="SCD96" s="97"/>
      <c r="SCE96" s="145"/>
      <c r="SCF96" s="61"/>
      <c r="SCG96" s="108"/>
      <c r="SCH96" s="63"/>
      <c r="SCI96" s="103"/>
      <c r="SCJ96" s="104"/>
      <c r="SCK96" s="105"/>
      <c r="SCL96" s="97"/>
      <c r="SCM96" s="79"/>
      <c r="SCN96" s="79"/>
      <c r="SCO96" s="96"/>
      <c r="SCP96" s="80"/>
      <c r="SCQ96" s="80"/>
      <c r="SCR96" s="80"/>
      <c r="SCS96" s="102"/>
      <c r="SCT96" s="62"/>
      <c r="SCU96" s="110"/>
      <c r="SCV96" s="97"/>
      <c r="SCW96" s="97"/>
      <c r="SCX96" s="97"/>
      <c r="SCY96" s="104"/>
      <c r="SCZ96" s="97"/>
      <c r="SDA96" s="97"/>
      <c r="SDB96" s="97"/>
      <c r="SDC96" s="145"/>
      <c r="SDD96" s="61"/>
      <c r="SDE96" s="108"/>
      <c r="SDF96" s="63"/>
      <c r="SDG96" s="103"/>
      <c r="SDH96" s="104"/>
      <c r="SDI96" s="105"/>
      <c r="SDJ96" s="97"/>
      <c r="SDK96" s="79"/>
      <c r="SDL96" s="79"/>
      <c r="SDM96" s="96"/>
      <c r="SDN96" s="80"/>
      <c r="SDO96" s="80"/>
      <c r="SDP96" s="80"/>
      <c r="SDQ96" s="102"/>
      <c r="SDR96" s="62"/>
      <c r="SDS96" s="110"/>
      <c r="SDT96" s="97"/>
      <c r="SDU96" s="97"/>
      <c r="SDV96" s="97"/>
      <c r="SDW96" s="104"/>
      <c r="SDX96" s="97"/>
      <c r="SDY96" s="97"/>
      <c r="SDZ96" s="97"/>
      <c r="SEA96" s="145"/>
      <c r="SEB96" s="61"/>
      <c r="SEC96" s="108"/>
      <c r="SED96" s="63"/>
      <c r="SEE96" s="103"/>
      <c r="SEF96" s="104"/>
      <c r="SEG96" s="105"/>
      <c r="SEH96" s="97"/>
      <c r="SEI96" s="79"/>
      <c r="SEJ96" s="79"/>
      <c r="SEK96" s="96"/>
      <c r="SEL96" s="80"/>
      <c r="SEM96" s="80"/>
      <c r="SEN96" s="80"/>
      <c r="SEO96" s="102"/>
      <c r="SEP96" s="62"/>
      <c r="SEQ96" s="110"/>
      <c r="SER96" s="97"/>
      <c r="SES96" s="97"/>
      <c r="SET96" s="97"/>
      <c r="SEU96" s="104"/>
      <c r="SEV96" s="97"/>
      <c r="SEW96" s="97"/>
      <c r="SEX96" s="97"/>
      <c r="SEY96" s="145"/>
      <c r="SEZ96" s="61"/>
      <c r="SFA96" s="108"/>
      <c r="SFB96" s="63"/>
      <c r="SFC96" s="103"/>
      <c r="SFD96" s="104"/>
      <c r="SFE96" s="105"/>
      <c r="SFF96" s="97"/>
      <c r="SFG96" s="79"/>
      <c r="SFH96" s="79"/>
      <c r="SFI96" s="96"/>
      <c r="SFJ96" s="80"/>
      <c r="SFK96" s="80"/>
      <c r="SFL96" s="80"/>
      <c r="SFM96" s="102"/>
      <c r="SFN96" s="62"/>
      <c r="SFO96" s="110"/>
      <c r="SFP96" s="97"/>
      <c r="SFQ96" s="97"/>
      <c r="SFR96" s="97"/>
      <c r="SFS96" s="104"/>
      <c r="SFT96" s="97"/>
      <c r="SFU96" s="97"/>
      <c r="SFV96" s="97"/>
      <c r="SFW96" s="145"/>
      <c r="SFX96" s="61"/>
      <c r="SFY96" s="108"/>
      <c r="SFZ96" s="63"/>
      <c r="SGA96" s="103"/>
      <c r="SGB96" s="104"/>
      <c r="SGC96" s="105"/>
      <c r="SGD96" s="97"/>
      <c r="SGE96" s="79"/>
      <c r="SGF96" s="79"/>
      <c r="SGG96" s="96"/>
      <c r="SGH96" s="80"/>
      <c r="SGI96" s="80"/>
      <c r="SGJ96" s="80"/>
      <c r="SGK96" s="102"/>
      <c r="SGL96" s="62"/>
      <c r="SGM96" s="110"/>
      <c r="SGN96" s="97"/>
      <c r="SGO96" s="97"/>
      <c r="SGP96" s="97"/>
      <c r="SGQ96" s="104"/>
      <c r="SGR96" s="97"/>
      <c r="SGS96" s="97"/>
      <c r="SGT96" s="97"/>
      <c r="SGU96" s="145"/>
      <c r="SGV96" s="61"/>
      <c r="SGW96" s="108"/>
      <c r="SGX96" s="63"/>
      <c r="SGY96" s="103"/>
      <c r="SGZ96" s="104"/>
      <c r="SHA96" s="105"/>
      <c r="SHB96" s="97"/>
      <c r="SHC96" s="79"/>
      <c r="SHD96" s="79"/>
      <c r="SHE96" s="96"/>
      <c r="SHF96" s="80"/>
      <c r="SHG96" s="80"/>
      <c r="SHH96" s="80"/>
      <c r="SHI96" s="102"/>
      <c r="SHJ96" s="62"/>
      <c r="SHK96" s="110"/>
      <c r="SHL96" s="97"/>
      <c r="SHM96" s="97"/>
      <c r="SHN96" s="97"/>
      <c r="SHO96" s="104"/>
      <c r="SHP96" s="97"/>
      <c r="SHQ96" s="97"/>
      <c r="SHR96" s="97"/>
      <c r="SHS96" s="145"/>
      <c r="SHT96" s="61"/>
      <c r="SHU96" s="108"/>
      <c r="SHV96" s="63"/>
      <c r="SHW96" s="103"/>
      <c r="SHX96" s="104"/>
      <c r="SHY96" s="105"/>
      <c r="SHZ96" s="97"/>
      <c r="SIA96" s="79"/>
      <c r="SIB96" s="79"/>
      <c r="SIC96" s="96"/>
      <c r="SID96" s="80"/>
      <c r="SIE96" s="80"/>
      <c r="SIF96" s="80"/>
      <c r="SIG96" s="102"/>
      <c r="SIH96" s="62"/>
      <c r="SII96" s="110"/>
      <c r="SIJ96" s="97"/>
      <c r="SIK96" s="97"/>
      <c r="SIL96" s="97"/>
      <c r="SIM96" s="104"/>
      <c r="SIN96" s="97"/>
      <c r="SIO96" s="97"/>
      <c r="SIP96" s="97"/>
      <c r="SIQ96" s="145"/>
      <c r="SIR96" s="61"/>
      <c r="SIS96" s="108"/>
      <c r="SIT96" s="63"/>
      <c r="SIU96" s="103"/>
      <c r="SIV96" s="104"/>
      <c r="SIW96" s="105"/>
      <c r="SIX96" s="97"/>
      <c r="SIY96" s="79"/>
      <c r="SIZ96" s="79"/>
      <c r="SJA96" s="96"/>
      <c r="SJB96" s="80"/>
      <c r="SJC96" s="80"/>
      <c r="SJD96" s="80"/>
      <c r="SJE96" s="102"/>
      <c r="SJF96" s="62"/>
      <c r="SJG96" s="110"/>
      <c r="SJH96" s="97"/>
      <c r="SJI96" s="97"/>
      <c r="SJJ96" s="97"/>
      <c r="SJK96" s="104"/>
      <c r="SJL96" s="97"/>
      <c r="SJM96" s="97"/>
      <c r="SJN96" s="97"/>
      <c r="SJO96" s="145"/>
      <c r="SJP96" s="61"/>
      <c r="SJQ96" s="108"/>
      <c r="SJR96" s="63"/>
      <c r="SJS96" s="103"/>
      <c r="SJT96" s="104"/>
      <c r="SJU96" s="105"/>
      <c r="SJV96" s="97"/>
      <c r="SJW96" s="79"/>
      <c r="SJX96" s="79"/>
      <c r="SJY96" s="96"/>
      <c r="SJZ96" s="80"/>
      <c r="SKA96" s="80"/>
      <c r="SKB96" s="80"/>
      <c r="SKC96" s="102"/>
      <c r="SKD96" s="62"/>
      <c r="SKE96" s="110"/>
      <c r="SKF96" s="97"/>
      <c r="SKG96" s="97"/>
      <c r="SKH96" s="97"/>
      <c r="SKI96" s="104"/>
      <c r="SKJ96" s="97"/>
      <c r="SKK96" s="97"/>
      <c r="SKL96" s="97"/>
      <c r="SKM96" s="145"/>
      <c r="SKN96" s="61"/>
      <c r="SKO96" s="108"/>
      <c r="SKP96" s="63"/>
      <c r="SKQ96" s="103"/>
      <c r="SKR96" s="104"/>
      <c r="SKS96" s="105"/>
      <c r="SKT96" s="97"/>
      <c r="SKU96" s="79"/>
      <c r="SKV96" s="79"/>
      <c r="SKW96" s="96"/>
      <c r="SKX96" s="80"/>
      <c r="SKY96" s="80"/>
      <c r="SKZ96" s="80"/>
      <c r="SLA96" s="102"/>
      <c r="SLB96" s="62"/>
      <c r="SLC96" s="110"/>
      <c r="SLD96" s="97"/>
      <c r="SLE96" s="97"/>
      <c r="SLF96" s="97"/>
      <c r="SLG96" s="104"/>
      <c r="SLH96" s="97"/>
      <c r="SLI96" s="97"/>
      <c r="SLJ96" s="97"/>
      <c r="SLK96" s="145"/>
      <c r="SLL96" s="61"/>
      <c r="SLM96" s="108"/>
      <c r="SLN96" s="63"/>
      <c r="SLO96" s="103"/>
      <c r="SLP96" s="104"/>
      <c r="SLQ96" s="105"/>
      <c r="SLR96" s="97"/>
      <c r="SLS96" s="79"/>
      <c r="SLT96" s="79"/>
      <c r="SLU96" s="96"/>
      <c r="SLV96" s="80"/>
      <c r="SLW96" s="80"/>
      <c r="SLX96" s="80"/>
      <c r="SLY96" s="102"/>
      <c r="SLZ96" s="62"/>
      <c r="SMA96" s="110"/>
      <c r="SMB96" s="97"/>
      <c r="SMC96" s="97"/>
      <c r="SMD96" s="97"/>
      <c r="SME96" s="104"/>
      <c r="SMF96" s="97"/>
      <c r="SMG96" s="97"/>
      <c r="SMH96" s="97"/>
      <c r="SMI96" s="145"/>
      <c r="SMJ96" s="61"/>
      <c r="SMK96" s="108"/>
      <c r="SML96" s="63"/>
      <c r="SMM96" s="103"/>
      <c r="SMN96" s="104"/>
      <c r="SMO96" s="105"/>
      <c r="SMP96" s="97"/>
      <c r="SMQ96" s="79"/>
      <c r="SMR96" s="79"/>
      <c r="SMS96" s="96"/>
      <c r="SMT96" s="80"/>
      <c r="SMU96" s="80"/>
      <c r="SMV96" s="80"/>
      <c r="SMW96" s="102"/>
      <c r="SMX96" s="62"/>
      <c r="SMY96" s="110"/>
      <c r="SMZ96" s="97"/>
      <c r="SNA96" s="97"/>
      <c r="SNB96" s="97"/>
      <c r="SNC96" s="104"/>
      <c r="SND96" s="97"/>
      <c r="SNE96" s="97"/>
      <c r="SNF96" s="97"/>
      <c r="SNG96" s="145"/>
      <c r="SNH96" s="61"/>
      <c r="SNI96" s="108"/>
      <c r="SNJ96" s="63"/>
      <c r="SNK96" s="103"/>
      <c r="SNL96" s="104"/>
      <c r="SNM96" s="105"/>
      <c r="SNN96" s="97"/>
      <c r="SNO96" s="79"/>
      <c r="SNP96" s="79"/>
      <c r="SNQ96" s="96"/>
      <c r="SNR96" s="80"/>
      <c r="SNS96" s="80"/>
      <c r="SNT96" s="80"/>
      <c r="SNU96" s="102"/>
      <c r="SNV96" s="62"/>
      <c r="SNW96" s="110"/>
      <c r="SNX96" s="97"/>
      <c r="SNY96" s="97"/>
      <c r="SNZ96" s="97"/>
      <c r="SOA96" s="104"/>
      <c r="SOB96" s="97"/>
      <c r="SOC96" s="97"/>
      <c r="SOD96" s="97"/>
      <c r="SOE96" s="145"/>
      <c r="SOF96" s="61"/>
      <c r="SOG96" s="108"/>
      <c r="SOH96" s="63"/>
      <c r="SOI96" s="103"/>
      <c r="SOJ96" s="104"/>
      <c r="SOK96" s="105"/>
      <c r="SOL96" s="97"/>
      <c r="SOM96" s="79"/>
      <c r="SON96" s="79"/>
      <c r="SOO96" s="96"/>
      <c r="SOP96" s="80"/>
      <c r="SOQ96" s="80"/>
      <c r="SOR96" s="80"/>
      <c r="SOS96" s="102"/>
      <c r="SOT96" s="62"/>
      <c r="SOU96" s="110"/>
      <c r="SOV96" s="97"/>
      <c r="SOW96" s="97"/>
      <c r="SOX96" s="97"/>
      <c r="SOY96" s="104"/>
      <c r="SOZ96" s="97"/>
      <c r="SPA96" s="97"/>
      <c r="SPB96" s="97"/>
      <c r="SPC96" s="145"/>
      <c r="SPD96" s="61"/>
      <c r="SPE96" s="108"/>
      <c r="SPF96" s="63"/>
      <c r="SPG96" s="103"/>
      <c r="SPH96" s="104"/>
      <c r="SPI96" s="105"/>
      <c r="SPJ96" s="97"/>
      <c r="SPK96" s="79"/>
      <c r="SPL96" s="79"/>
      <c r="SPM96" s="96"/>
      <c r="SPN96" s="80"/>
      <c r="SPO96" s="80"/>
      <c r="SPP96" s="80"/>
      <c r="SPQ96" s="102"/>
      <c r="SPR96" s="62"/>
      <c r="SPS96" s="110"/>
      <c r="SPT96" s="97"/>
      <c r="SPU96" s="97"/>
      <c r="SPV96" s="97"/>
      <c r="SPW96" s="104"/>
      <c r="SPX96" s="97"/>
      <c r="SPY96" s="97"/>
      <c r="SPZ96" s="97"/>
      <c r="SQA96" s="145"/>
      <c r="SQB96" s="61"/>
      <c r="SQC96" s="108"/>
      <c r="SQD96" s="63"/>
      <c r="SQE96" s="103"/>
      <c r="SQF96" s="104"/>
      <c r="SQG96" s="105"/>
      <c r="SQH96" s="97"/>
      <c r="SQI96" s="79"/>
      <c r="SQJ96" s="79"/>
      <c r="SQK96" s="96"/>
      <c r="SQL96" s="80"/>
      <c r="SQM96" s="80"/>
      <c r="SQN96" s="80"/>
      <c r="SQO96" s="102"/>
      <c r="SQP96" s="62"/>
      <c r="SQQ96" s="110"/>
      <c r="SQR96" s="97"/>
      <c r="SQS96" s="97"/>
      <c r="SQT96" s="97"/>
      <c r="SQU96" s="104"/>
      <c r="SQV96" s="97"/>
      <c r="SQW96" s="97"/>
      <c r="SQX96" s="97"/>
      <c r="SQY96" s="145"/>
      <c r="SQZ96" s="61"/>
      <c r="SRA96" s="108"/>
      <c r="SRB96" s="63"/>
      <c r="SRC96" s="103"/>
      <c r="SRD96" s="104"/>
      <c r="SRE96" s="105"/>
      <c r="SRF96" s="97"/>
      <c r="SRG96" s="79"/>
      <c r="SRH96" s="79"/>
      <c r="SRI96" s="96"/>
      <c r="SRJ96" s="80"/>
      <c r="SRK96" s="80"/>
      <c r="SRL96" s="80"/>
      <c r="SRM96" s="102"/>
      <c r="SRN96" s="62"/>
      <c r="SRO96" s="110"/>
      <c r="SRP96" s="97"/>
      <c r="SRQ96" s="97"/>
      <c r="SRR96" s="97"/>
      <c r="SRS96" s="104"/>
      <c r="SRT96" s="97"/>
      <c r="SRU96" s="97"/>
      <c r="SRV96" s="97"/>
      <c r="SRW96" s="145"/>
      <c r="SRX96" s="61"/>
      <c r="SRY96" s="108"/>
      <c r="SRZ96" s="63"/>
      <c r="SSA96" s="103"/>
      <c r="SSB96" s="104"/>
      <c r="SSC96" s="105"/>
      <c r="SSD96" s="97"/>
      <c r="SSE96" s="79"/>
      <c r="SSF96" s="79"/>
      <c r="SSG96" s="96"/>
      <c r="SSH96" s="80"/>
      <c r="SSI96" s="80"/>
      <c r="SSJ96" s="80"/>
      <c r="SSK96" s="102"/>
      <c r="SSL96" s="62"/>
      <c r="SSM96" s="110"/>
      <c r="SSN96" s="97"/>
      <c r="SSO96" s="97"/>
      <c r="SSP96" s="97"/>
      <c r="SSQ96" s="104"/>
      <c r="SSR96" s="97"/>
      <c r="SSS96" s="97"/>
      <c r="SST96" s="97"/>
      <c r="SSU96" s="145"/>
      <c r="SSV96" s="61"/>
      <c r="SSW96" s="108"/>
      <c r="SSX96" s="63"/>
      <c r="SSY96" s="103"/>
      <c r="SSZ96" s="104"/>
      <c r="STA96" s="105"/>
      <c r="STB96" s="97"/>
      <c r="STC96" s="79"/>
      <c r="STD96" s="79"/>
      <c r="STE96" s="96"/>
      <c r="STF96" s="80"/>
      <c r="STG96" s="80"/>
      <c r="STH96" s="80"/>
      <c r="STI96" s="102"/>
      <c r="STJ96" s="62"/>
      <c r="STK96" s="110"/>
      <c r="STL96" s="97"/>
      <c r="STM96" s="97"/>
      <c r="STN96" s="97"/>
      <c r="STO96" s="104"/>
      <c r="STP96" s="97"/>
      <c r="STQ96" s="97"/>
      <c r="STR96" s="97"/>
      <c r="STS96" s="145"/>
      <c r="STT96" s="61"/>
      <c r="STU96" s="108"/>
      <c r="STV96" s="63"/>
      <c r="STW96" s="103"/>
      <c r="STX96" s="104"/>
      <c r="STY96" s="105"/>
      <c r="STZ96" s="97"/>
      <c r="SUA96" s="79"/>
      <c r="SUB96" s="79"/>
      <c r="SUC96" s="96"/>
      <c r="SUD96" s="80"/>
      <c r="SUE96" s="80"/>
      <c r="SUF96" s="80"/>
      <c r="SUG96" s="102"/>
      <c r="SUH96" s="62"/>
      <c r="SUI96" s="110"/>
      <c r="SUJ96" s="97"/>
      <c r="SUK96" s="97"/>
      <c r="SUL96" s="97"/>
      <c r="SUM96" s="104"/>
      <c r="SUN96" s="97"/>
      <c r="SUO96" s="97"/>
      <c r="SUP96" s="97"/>
      <c r="SUQ96" s="145"/>
      <c r="SUR96" s="61"/>
      <c r="SUS96" s="108"/>
      <c r="SUT96" s="63"/>
      <c r="SUU96" s="103"/>
      <c r="SUV96" s="104"/>
      <c r="SUW96" s="105"/>
      <c r="SUX96" s="97"/>
      <c r="SUY96" s="79"/>
      <c r="SUZ96" s="79"/>
      <c r="SVA96" s="96"/>
      <c r="SVB96" s="80"/>
      <c r="SVC96" s="80"/>
      <c r="SVD96" s="80"/>
      <c r="SVE96" s="102"/>
      <c r="SVF96" s="62"/>
      <c r="SVG96" s="110"/>
      <c r="SVH96" s="97"/>
      <c r="SVI96" s="97"/>
      <c r="SVJ96" s="97"/>
      <c r="SVK96" s="104"/>
      <c r="SVL96" s="97"/>
      <c r="SVM96" s="97"/>
      <c r="SVN96" s="97"/>
      <c r="SVO96" s="145"/>
      <c r="SVP96" s="61"/>
      <c r="SVQ96" s="108"/>
      <c r="SVR96" s="63"/>
      <c r="SVS96" s="103"/>
      <c r="SVT96" s="104"/>
      <c r="SVU96" s="105"/>
      <c r="SVV96" s="97"/>
      <c r="SVW96" s="79"/>
      <c r="SVX96" s="79"/>
      <c r="SVY96" s="96"/>
      <c r="SVZ96" s="80"/>
      <c r="SWA96" s="80"/>
      <c r="SWB96" s="80"/>
      <c r="SWC96" s="102"/>
      <c r="SWD96" s="62"/>
      <c r="SWE96" s="110"/>
      <c r="SWF96" s="97"/>
      <c r="SWG96" s="97"/>
      <c r="SWH96" s="97"/>
      <c r="SWI96" s="104"/>
      <c r="SWJ96" s="97"/>
      <c r="SWK96" s="97"/>
      <c r="SWL96" s="97"/>
      <c r="SWM96" s="145"/>
      <c r="SWN96" s="61"/>
      <c r="SWO96" s="108"/>
      <c r="SWP96" s="63"/>
      <c r="SWQ96" s="103"/>
      <c r="SWR96" s="104"/>
      <c r="SWS96" s="105"/>
      <c r="SWT96" s="97"/>
      <c r="SWU96" s="79"/>
      <c r="SWV96" s="79"/>
      <c r="SWW96" s="96"/>
      <c r="SWX96" s="80"/>
      <c r="SWY96" s="80"/>
      <c r="SWZ96" s="80"/>
      <c r="SXA96" s="102"/>
      <c r="SXB96" s="62"/>
      <c r="SXC96" s="110"/>
      <c r="SXD96" s="97"/>
      <c r="SXE96" s="97"/>
      <c r="SXF96" s="97"/>
      <c r="SXG96" s="104"/>
      <c r="SXH96" s="97"/>
      <c r="SXI96" s="97"/>
      <c r="SXJ96" s="97"/>
      <c r="SXK96" s="145"/>
      <c r="SXL96" s="61"/>
      <c r="SXM96" s="108"/>
      <c r="SXN96" s="63"/>
      <c r="SXO96" s="103"/>
      <c r="SXP96" s="104"/>
      <c r="SXQ96" s="105"/>
      <c r="SXR96" s="97"/>
      <c r="SXS96" s="79"/>
      <c r="SXT96" s="79"/>
      <c r="SXU96" s="96"/>
      <c r="SXV96" s="80"/>
      <c r="SXW96" s="80"/>
      <c r="SXX96" s="80"/>
      <c r="SXY96" s="102"/>
      <c r="SXZ96" s="62"/>
      <c r="SYA96" s="110"/>
      <c r="SYB96" s="97"/>
      <c r="SYC96" s="97"/>
      <c r="SYD96" s="97"/>
      <c r="SYE96" s="104"/>
      <c r="SYF96" s="97"/>
      <c r="SYG96" s="97"/>
      <c r="SYH96" s="97"/>
      <c r="SYI96" s="145"/>
      <c r="SYJ96" s="61"/>
      <c r="SYK96" s="108"/>
      <c r="SYL96" s="63"/>
      <c r="SYM96" s="103"/>
      <c r="SYN96" s="104"/>
      <c r="SYO96" s="105"/>
      <c r="SYP96" s="97"/>
      <c r="SYQ96" s="79"/>
      <c r="SYR96" s="79"/>
      <c r="SYS96" s="96"/>
      <c r="SYT96" s="80"/>
      <c r="SYU96" s="80"/>
      <c r="SYV96" s="80"/>
      <c r="SYW96" s="102"/>
      <c r="SYX96" s="62"/>
      <c r="SYY96" s="110"/>
      <c r="SYZ96" s="97"/>
      <c r="SZA96" s="97"/>
      <c r="SZB96" s="97"/>
      <c r="SZC96" s="104"/>
      <c r="SZD96" s="97"/>
      <c r="SZE96" s="97"/>
      <c r="SZF96" s="97"/>
      <c r="SZG96" s="145"/>
      <c r="SZH96" s="61"/>
      <c r="SZI96" s="108"/>
      <c r="SZJ96" s="63"/>
      <c r="SZK96" s="103"/>
      <c r="SZL96" s="104"/>
      <c r="SZM96" s="105"/>
      <c r="SZN96" s="97"/>
      <c r="SZO96" s="79"/>
      <c r="SZP96" s="79"/>
      <c r="SZQ96" s="96"/>
      <c r="SZR96" s="80"/>
      <c r="SZS96" s="80"/>
      <c r="SZT96" s="80"/>
      <c r="SZU96" s="102"/>
      <c r="SZV96" s="62"/>
      <c r="SZW96" s="110"/>
      <c r="SZX96" s="97"/>
      <c r="SZY96" s="97"/>
      <c r="SZZ96" s="97"/>
      <c r="TAA96" s="104"/>
      <c r="TAB96" s="97"/>
      <c r="TAC96" s="97"/>
      <c r="TAD96" s="97"/>
      <c r="TAE96" s="145"/>
      <c r="TAF96" s="61"/>
      <c r="TAG96" s="108"/>
      <c r="TAH96" s="63"/>
      <c r="TAI96" s="103"/>
      <c r="TAJ96" s="104"/>
      <c r="TAK96" s="105"/>
      <c r="TAL96" s="97"/>
      <c r="TAM96" s="79"/>
      <c r="TAN96" s="79"/>
      <c r="TAO96" s="96"/>
      <c r="TAP96" s="80"/>
      <c r="TAQ96" s="80"/>
      <c r="TAR96" s="80"/>
      <c r="TAS96" s="102"/>
      <c r="TAT96" s="62"/>
      <c r="TAU96" s="110"/>
      <c r="TAV96" s="97"/>
      <c r="TAW96" s="97"/>
      <c r="TAX96" s="97"/>
      <c r="TAY96" s="104"/>
      <c r="TAZ96" s="97"/>
      <c r="TBA96" s="97"/>
      <c r="TBB96" s="97"/>
      <c r="TBC96" s="145"/>
      <c r="TBD96" s="61"/>
      <c r="TBE96" s="108"/>
      <c r="TBF96" s="63"/>
      <c r="TBG96" s="103"/>
      <c r="TBH96" s="104"/>
      <c r="TBI96" s="105"/>
      <c r="TBJ96" s="97"/>
      <c r="TBK96" s="79"/>
      <c r="TBL96" s="79"/>
      <c r="TBM96" s="96"/>
      <c r="TBN96" s="80"/>
      <c r="TBO96" s="80"/>
      <c r="TBP96" s="80"/>
      <c r="TBQ96" s="102"/>
      <c r="TBR96" s="62"/>
      <c r="TBS96" s="110"/>
      <c r="TBT96" s="97"/>
      <c r="TBU96" s="97"/>
      <c r="TBV96" s="97"/>
      <c r="TBW96" s="104"/>
      <c r="TBX96" s="97"/>
      <c r="TBY96" s="97"/>
      <c r="TBZ96" s="97"/>
      <c r="TCA96" s="145"/>
      <c r="TCB96" s="61"/>
      <c r="TCC96" s="108"/>
      <c r="TCD96" s="63"/>
      <c r="TCE96" s="103"/>
      <c r="TCF96" s="104"/>
      <c r="TCG96" s="105"/>
      <c r="TCH96" s="97"/>
      <c r="TCI96" s="79"/>
      <c r="TCJ96" s="79"/>
      <c r="TCK96" s="96"/>
      <c r="TCL96" s="80"/>
      <c r="TCM96" s="80"/>
      <c r="TCN96" s="80"/>
      <c r="TCO96" s="102"/>
      <c r="TCP96" s="62"/>
      <c r="TCQ96" s="110"/>
      <c r="TCR96" s="97"/>
      <c r="TCS96" s="97"/>
      <c r="TCT96" s="97"/>
      <c r="TCU96" s="104"/>
      <c r="TCV96" s="97"/>
      <c r="TCW96" s="97"/>
      <c r="TCX96" s="97"/>
      <c r="TCY96" s="145"/>
      <c r="TCZ96" s="61"/>
      <c r="TDA96" s="108"/>
      <c r="TDB96" s="63"/>
      <c r="TDC96" s="103"/>
      <c r="TDD96" s="104"/>
      <c r="TDE96" s="105"/>
      <c r="TDF96" s="97"/>
      <c r="TDG96" s="79"/>
      <c r="TDH96" s="79"/>
      <c r="TDI96" s="96"/>
      <c r="TDJ96" s="80"/>
      <c r="TDK96" s="80"/>
      <c r="TDL96" s="80"/>
      <c r="TDM96" s="102"/>
      <c r="TDN96" s="62"/>
      <c r="TDO96" s="110"/>
      <c r="TDP96" s="97"/>
      <c r="TDQ96" s="97"/>
      <c r="TDR96" s="97"/>
      <c r="TDS96" s="104"/>
      <c r="TDT96" s="97"/>
      <c r="TDU96" s="97"/>
      <c r="TDV96" s="97"/>
      <c r="TDW96" s="145"/>
      <c r="TDX96" s="61"/>
      <c r="TDY96" s="108"/>
      <c r="TDZ96" s="63"/>
      <c r="TEA96" s="103"/>
      <c r="TEB96" s="104"/>
      <c r="TEC96" s="105"/>
      <c r="TED96" s="97"/>
      <c r="TEE96" s="79"/>
      <c r="TEF96" s="79"/>
      <c r="TEG96" s="96"/>
      <c r="TEH96" s="80"/>
      <c r="TEI96" s="80"/>
      <c r="TEJ96" s="80"/>
      <c r="TEK96" s="102"/>
      <c r="TEL96" s="62"/>
      <c r="TEM96" s="110"/>
      <c r="TEN96" s="97"/>
      <c r="TEO96" s="97"/>
      <c r="TEP96" s="97"/>
      <c r="TEQ96" s="104"/>
      <c r="TER96" s="97"/>
      <c r="TES96" s="97"/>
      <c r="TET96" s="97"/>
      <c r="TEU96" s="145"/>
      <c r="TEV96" s="61"/>
      <c r="TEW96" s="108"/>
      <c r="TEX96" s="63"/>
      <c r="TEY96" s="103"/>
      <c r="TEZ96" s="104"/>
      <c r="TFA96" s="105"/>
      <c r="TFB96" s="97"/>
      <c r="TFC96" s="79"/>
      <c r="TFD96" s="79"/>
      <c r="TFE96" s="96"/>
      <c r="TFF96" s="80"/>
      <c r="TFG96" s="80"/>
      <c r="TFH96" s="80"/>
      <c r="TFI96" s="102"/>
      <c r="TFJ96" s="62"/>
      <c r="TFK96" s="110"/>
      <c r="TFL96" s="97"/>
      <c r="TFM96" s="97"/>
      <c r="TFN96" s="97"/>
      <c r="TFO96" s="104"/>
      <c r="TFP96" s="97"/>
      <c r="TFQ96" s="97"/>
      <c r="TFR96" s="97"/>
      <c r="TFS96" s="145"/>
      <c r="TFT96" s="61"/>
      <c r="TFU96" s="108"/>
      <c r="TFV96" s="63"/>
      <c r="TFW96" s="103"/>
      <c r="TFX96" s="104"/>
      <c r="TFY96" s="105"/>
      <c r="TFZ96" s="97"/>
      <c r="TGA96" s="79"/>
      <c r="TGB96" s="79"/>
      <c r="TGC96" s="96"/>
      <c r="TGD96" s="80"/>
      <c r="TGE96" s="80"/>
      <c r="TGF96" s="80"/>
      <c r="TGG96" s="102"/>
      <c r="TGH96" s="62"/>
      <c r="TGI96" s="110"/>
      <c r="TGJ96" s="97"/>
      <c r="TGK96" s="97"/>
      <c r="TGL96" s="97"/>
      <c r="TGM96" s="104"/>
      <c r="TGN96" s="97"/>
      <c r="TGO96" s="97"/>
      <c r="TGP96" s="97"/>
      <c r="TGQ96" s="145"/>
      <c r="TGR96" s="61"/>
      <c r="TGS96" s="108"/>
      <c r="TGT96" s="63"/>
      <c r="TGU96" s="103"/>
      <c r="TGV96" s="104"/>
      <c r="TGW96" s="105"/>
      <c r="TGX96" s="97"/>
      <c r="TGY96" s="79"/>
      <c r="TGZ96" s="79"/>
      <c r="THA96" s="96"/>
      <c r="THB96" s="80"/>
      <c r="THC96" s="80"/>
      <c r="THD96" s="80"/>
      <c r="THE96" s="102"/>
      <c r="THF96" s="62"/>
      <c r="THG96" s="110"/>
      <c r="THH96" s="97"/>
      <c r="THI96" s="97"/>
      <c r="THJ96" s="97"/>
      <c r="THK96" s="104"/>
      <c r="THL96" s="97"/>
      <c r="THM96" s="97"/>
      <c r="THN96" s="97"/>
      <c r="THO96" s="145"/>
      <c r="THP96" s="61"/>
      <c r="THQ96" s="108"/>
      <c r="THR96" s="63"/>
      <c r="THS96" s="103"/>
      <c r="THT96" s="104"/>
      <c r="THU96" s="105"/>
      <c r="THV96" s="97"/>
      <c r="THW96" s="79"/>
      <c r="THX96" s="79"/>
      <c r="THY96" s="96"/>
      <c r="THZ96" s="80"/>
      <c r="TIA96" s="80"/>
      <c r="TIB96" s="80"/>
      <c r="TIC96" s="102"/>
      <c r="TID96" s="62"/>
      <c r="TIE96" s="110"/>
      <c r="TIF96" s="97"/>
      <c r="TIG96" s="97"/>
      <c r="TIH96" s="97"/>
      <c r="TII96" s="104"/>
      <c r="TIJ96" s="97"/>
      <c r="TIK96" s="97"/>
      <c r="TIL96" s="97"/>
      <c r="TIM96" s="145"/>
      <c r="TIN96" s="61"/>
      <c r="TIO96" s="108"/>
      <c r="TIP96" s="63"/>
      <c r="TIQ96" s="103"/>
      <c r="TIR96" s="104"/>
      <c r="TIS96" s="105"/>
      <c r="TIT96" s="97"/>
      <c r="TIU96" s="79"/>
      <c r="TIV96" s="79"/>
      <c r="TIW96" s="96"/>
      <c r="TIX96" s="80"/>
      <c r="TIY96" s="80"/>
      <c r="TIZ96" s="80"/>
      <c r="TJA96" s="102"/>
      <c r="TJB96" s="62"/>
      <c r="TJC96" s="110"/>
      <c r="TJD96" s="97"/>
      <c r="TJE96" s="97"/>
      <c r="TJF96" s="97"/>
      <c r="TJG96" s="104"/>
      <c r="TJH96" s="97"/>
      <c r="TJI96" s="97"/>
      <c r="TJJ96" s="97"/>
      <c r="TJK96" s="145"/>
      <c r="TJL96" s="61"/>
      <c r="TJM96" s="108"/>
      <c r="TJN96" s="63"/>
      <c r="TJO96" s="103"/>
      <c r="TJP96" s="104"/>
      <c r="TJQ96" s="105"/>
      <c r="TJR96" s="97"/>
      <c r="TJS96" s="79"/>
      <c r="TJT96" s="79"/>
      <c r="TJU96" s="96"/>
      <c r="TJV96" s="80"/>
      <c r="TJW96" s="80"/>
      <c r="TJX96" s="80"/>
      <c r="TJY96" s="102"/>
      <c r="TJZ96" s="62"/>
      <c r="TKA96" s="110"/>
      <c r="TKB96" s="97"/>
      <c r="TKC96" s="97"/>
      <c r="TKD96" s="97"/>
      <c r="TKE96" s="104"/>
      <c r="TKF96" s="97"/>
      <c r="TKG96" s="97"/>
      <c r="TKH96" s="97"/>
      <c r="TKI96" s="145"/>
      <c r="TKJ96" s="61"/>
      <c r="TKK96" s="108"/>
      <c r="TKL96" s="63"/>
      <c r="TKM96" s="103"/>
      <c r="TKN96" s="104"/>
      <c r="TKO96" s="105"/>
      <c r="TKP96" s="97"/>
      <c r="TKQ96" s="79"/>
      <c r="TKR96" s="79"/>
      <c r="TKS96" s="96"/>
      <c r="TKT96" s="80"/>
      <c r="TKU96" s="80"/>
      <c r="TKV96" s="80"/>
      <c r="TKW96" s="102"/>
      <c r="TKX96" s="62"/>
      <c r="TKY96" s="110"/>
      <c r="TKZ96" s="97"/>
      <c r="TLA96" s="97"/>
      <c r="TLB96" s="97"/>
      <c r="TLC96" s="104"/>
      <c r="TLD96" s="97"/>
      <c r="TLE96" s="97"/>
      <c r="TLF96" s="97"/>
      <c r="TLG96" s="145"/>
      <c r="TLH96" s="61"/>
      <c r="TLI96" s="108"/>
      <c r="TLJ96" s="63"/>
      <c r="TLK96" s="103"/>
      <c r="TLL96" s="104"/>
      <c r="TLM96" s="105"/>
      <c r="TLN96" s="97"/>
      <c r="TLO96" s="79"/>
      <c r="TLP96" s="79"/>
      <c r="TLQ96" s="96"/>
      <c r="TLR96" s="80"/>
      <c r="TLS96" s="80"/>
      <c r="TLT96" s="80"/>
      <c r="TLU96" s="102"/>
      <c r="TLV96" s="62"/>
      <c r="TLW96" s="110"/>
      <c r="TLX96" s="97"/>
      <c r="TLY96" s="97"/>
      <c r="TLZ96" s="97"/>
      <c r="TMA96" s="104"/>
      <c r="TMB96" s="97"/>
      <c r="TMC96" s="97"/>
      <c r="TMD96" s="97"/>
      <c r="TME96" s="145"/>
      <c r="TMF96" s="61"/>
      <c r="TMG96" s="108"/>
      <c r="TMH96" s="63"/>
      <c r="TMI96" s="103"/>
      <c r="TMJ96" s="104"/>
      <c r="TMK96" s="105"/>
      <c r="TML96" s="97"/>
      <c r="TMM96" s="79"/>
      <c r="TMN96" s="79"/>
      <c r="TMO96" s="96"/>
      <c r="TMP96" s="80"/>
      <c r="TMQ96" s="80"/>
      <c r="TMR96" s="80"/>
      <c r="TMS96" s="102"/>
      <c r="TMT96" s="62"/>
      <c r="TMU96" s="110"/>
      <c r="TMV96" s="97"/>
      <c r="TMW96" s="97"/>
      <c r="TMX96" s="97"/>
      <c r="TMY96" s="104"/>
      <c r="TMZ96" s="97"/>
      <c r="TNA96" s="97"/>
      <c r="TNB96" s="97"/>
      <c r="TNC96" s="145"/>
      <c r="TND96" s="61"/>
      <c r="TNE96" s="108"/>
      <c r="TNF96" s="63"/>
      <c r="TNG96" s="103"/>
      <c r="TNH96" s="104"/>
      <c r="TNI96" s="105"/>
      <c r="TNJ96" s="97"/>
      <c r="TNK96" s="79"/>
      <c r="TNL96" s="79"/>
      <c r="TNM96" s="96"/>
      <c r="TNN96" s="80"/>
      <c r="TNO96" s="80"/>
      <c r="TNP96" s="80"/>
      <c r="TNQ96" s="102"/>
      <c r="TNR96" s="62"/>
      <c r="TNS96" s="110"/>
      <c r="TNT96" s="97"/>
      <c r="TNU96" s="97"/>
      <c r="TNV96" s="97"/>
      <c r="TNW96" s="104"/>
      <c r="TNX96" s="97"/>
      <c r="TNY96" s="97"/>
      <c r="TNZ96" s="97"/>
      <c r="TOA96" s="145"/>
      <c r="TOB96" s="61"/>
      <c r="TOC96" s="108"/>
      <c r="TOD96" s="63"/>
      <c r="TOE96" s="103"/>
      <c r="TOF96" s="104"/>
      <c r="TOG96" s="105"/>
      <c r="TOH96" s="97"/>
      <c r="TOI96" s="79"/>
      <c r="TOJ96" s="79"/>
      <c r="TOK96" s="96"/>
      <c r="TOL96" s="80"/>
      <c r="TOM96" s="80"/>
      <c r="TON96" s="80"/>
      <c r="TOO96" s="102"/>
      <c r="TOP96" s="62"/>
      <c r="TOQ96" s="110"/>
      <c r="TOR96" s="97"/>
      <c r="TOS96" s="97"/>
      <c r="TOT96" s="97"/>
      <c r="TOU96" s="104"/>
      <c r="TOV96" s="97"/>
      <c r="TOW96" s="97"/>
      <c r="TOX96" s="97"/>
      <c r="TOY96" s="145"/>
      <c r="TOZ96" s="61"/>
      <c r="TPA96" s="108"/>
      <c r="TPB96" s="63"/>
      <c r="TPC96" s="103"/>
      <c r="TPD96" s="104"/>
      <c r="TPE96" s="105"/>
      <c r="TPF96" s="97"/>
      <c r="TPG96" s="79"/>
      <c r="TPH96" s="79"/>
      <c r="TPI96" s="96"/>
      <c r="TPJ96" s="80"/>
      <c r="TPK96" s="80"/>
      <c r="TPL96" s="80"/>
      <c r="TPM96" s="102"/>
      <c r="TPN96" s="62"/>
      <c r="TPO96" s="110"/>
      <c r="TPP96" s="97"/>
      <c r="TPQ96" s="97"/>
      <c r="TPR96" s="97"/>
      <c r="TPS96" s="104"/>
      <c r="TPT96" s="97"/>
      <c r="TPU96" s="97"/>
      <c r="TPV96" s="97"/>
      <c r="TPW96" s="145"/>
      <c r="TPX96" s="61"/>
      <c r="TPY96" s="108"/>
      <c r="TPZ96" s="63"/>
      <c r="TQA96" s="103"/>
      <c r="TQB96" s="104"/>
      <c r="TQC96" s="105"/>
      <c r="TQD96" s="97"/>
      <c r="TQE96" s="79"/>
      <c r="TQF96" s="79"/>
      <c r="TQG96" s="96"/>
      <c r="TQH96" s="80"/>
      <c r="TQI96" s="80"/>
      <c r="TQJ96" s="80"/>
      <c r="TQK96" s="102"/>
      <c r="TQL96" s="62"/>
      <c r="TQM96" s="110"/>
      <c r="TQN96" s="97"/>
      <c r="TQO96" s="97"/>
      <c r="TQP96" s="97"/>
      <c r="TQQ96" s="104"/>
      <c r="TQR96" s="97"/>
      <c r="TQS96" s="97"/>
      <c r="TQT96" s="97"/>
      <c r="TQU96" s="145"/>
      <c r="TQV96" s="61"/>
      <c r="TQW96" s="108"/>
      <c r="TQX96" s="63"/>
      <c r="TQY96" s="103"/>
      <c r="TQZ96" s="104"/>
      <c r="TRA96" s="105"/>
      <c r="TRB96" s="97"/>
      <c r="TRC96" s="79"/>
      <c r="TRD96" s="79"/>
      <c r="TRE96" s="96"/>
      <c r="TRF96" s="80"/>
      <c r="TRG96" s="80"/>
      <c r="TRH96" s="80"/>
      <c r="TRI96" s="102"/>
      <c r="TRJ96" s="62"/>
      <c r="TRK96" s="110"/>
      <c r="TRL96" s="97"/>
      <c r="TRM96" s="97"/>
      <c r="TRN96" s="97"/>
      <c r="TRO96" s="104"/>
      <c r="TRP96" s="97"/>
      <c r="TRQ96" s="97"/>
      <c r="TRR96" s="97"/>
      <c r="TRS96" s="145"/>
      <c r="TRT96" s="61"/>
      <c r="TRU96" s="108"/>
      <c r="TRV96" s="63"/>
      <c r="TRW96" s="103"/>
      <c r="TRX96" s="104"/>
      <c r="TRY96" s="105"/>
      <c r="TRZ96" s="97"/>
      <c r="TSA96" s="79"/>
      <c r="TSB96" s="79"/>
      <c r="TSC96" s="96"/>
      <c r="TSD96" s="80"/>
      <c r="TSE96" s="80"/>
      <c r="TSF96" s="80"/>
      <c r="TSG96" s="102"/>
      <c r="TSH96" s="62"/>
      <c r="TSI96" s="110"/>
      <c r="TSJ96" s="97"/>
      <c r="TSK96" s="97"/>
      <c r="TSL96" s="97"/>
      <c r="TSM96" s="104"/>
      <c r="TSN96" s="97"/>
      <c r="TSO96" s="97"/>
      <c r="TSP96" s="97"/>
      <c r="TSQ96" s="145"/>
      <c r="TSR96" s="61"/>
      <c r="TSS96" s="108"/>
      <c r="TST96" s="63"/>
      <c r="TSU96" s="103"/>
      <c r="TSV96" s="104"/>
      <c r="TSW96" s="105"/>
      <c r="TSX96" s="97"/>
      <c r="TSY96" s="79"/>
      <c r="TSZ96" s="79"/>
      <c r="TTA96" s="96"/>
      <c r="TTB96" s="80"/>
      <c r="TTC96" s="80"/>
      <c r="TTD96" s="80"/>
      <c r="TTE96" s="102"/>
      <c r="TTF96" s="62"/>
      <c r="TTG96" s="110"/>
      <c r="TTH96" s="97"/>
      <c r="TTI96" s="97"/>
      <c r="TTJ96" s="97"/>
      <c r="TTK96" s="104"/>
      <c r="TTL96" s="97"/>
      <c r="TTM96" s="97"/>
      <c r="TTN96" s="97"/>
      <c r="TTO96" s="145"/>
      <c r="TTP96" s="61"/>
      <c r="TTQ96" s="108"/>
      <c r="TTR96" s="63"/>
      <c r="TTS96" s="103"/>
      <c r="TTT96" s="104"/>
      <c r="TTU96" s="105"/>
      <c r="TTV96" s="97"/>
      <c r="TTW96" s="79"/>
      <c r="TTX96" s="79"/>
      <c r="TTY96" s="96"/>
      <c r="TTZ96" s="80"/>
      <c r="TUA96" s="80"/>
      <c r="TUB96" s="80"/>
      <c r="TUC96" s="102"/>
      <c r="TUD96" s="62"/>
      <c r="TUE96" s="110"/>
      <c r="TUF96" s="97"/>
      <c r="TUG96" s="97"/>
      <c r="TUH96" s="97"/>
      <c r="TUI96" s="104"/>
      <c r="TUJ96" s="97"/>
      <c r="TUK96" s="97"/>
      <c r="TUL96" s="97"/>
      <c r="TUM96" s="145"/>
      <c r="TUN96" s="61"/>
      <c r="TUO96" s="108"/>
      <c r="TUP96" s="63"/>
      <c r="TUQ96" s="103"/>
      <c r="TUR96" s="104"/>
      <c r="TUS96" s="105"/>
      <c r="TUT96" s="97"/>
      <c r="TUU96" s="79"/>
      <c r="TUV96" s="79"/>
      <c r="TUW96" s="96"/>
      <c r="TUX96" s="80"/>
      <c r="TUY96" s="80"/>
      <c r="TUZ96" s="80"/>
      <c r="TVA96" s="102"/>
      <c r="TVB96" s="62"/>
      <c r="TVC96" s="110"/>
      <c r="TVD96" s="97"/>
      <c r="TVE96" s="97"/>
      <c r="TVF96" s="97"/>
      <c r="TVG96" s="104"/>
      <c r="TVH96" s="97"/>
      <c r="TVI96" s="97"/>
      <c r="TVJ96" s="97"/>
      <c r="TVK96" s="145"/>
      <c r="TVL96" s="61"/>
      <c r="TVM96" s="108"/>
      <c r="TVN96" s="63"/>
      <c r="TVO96" s="103"/>
      <c r="TVP96" s="104"/>
      <c r="TVQ96" s="105"/>
      <c r="TVR96" s="97"/>
      <c r="TVS96" s="79"/>
      <c r="TVT96" s="79"/>
      <c r="TVU96" s="96"/>
      <c r="TVV96" s="80"/>
      <c r="TVW96" s="80"/>
      <c r="TVX96" s="80"/>
      <c r="TVY96" s="102"/>
      <c r="TVZ96" s="62"/>
      <c r="TWA96" s="110"/>
      <c r="TWB96" s="97"/>
      <c r="TWC96" s="97"/>
      <c r="TWD96" s="97"/>
      <c r="TWE96" s="104"/>
      <c r="TWF96" s="97"/>
      <c r="TWG96" s="97"/>
      <c r="TWH96" s="97"/>
      <c r="TWI96" s="145"/>
      <c r="TWJ96" s="61"/>
      <c r="TWK96" s="108"/>
      <c r="TWL96" s="63"/>
      <c r="TWM96" s="103"/>
      <c r="TWN96" s="104"/>
      <c r="TWO96" s="105"/>
      <c r="TWP96" s="97"/>
      <c r="TWQ96" s="79"/>
      <c r="TWR96" s="79"/>
      <c r="TWS96" s="96"/>
      <c r="TWT96" s="80"/>
      <c r="TWU96" s="80"/>
      <c r="TWV96" s="80"/>
      <c r="TWW96" s="102"/>
      <c r="TWX96" s="62"/>
      <c r="TWY96" s="110"/>
      <c r="TWZ96" s="97"/>
      <c r="TXA96" s="97"/>
      <c r="TXB96" s="97"/>
      <c r="TXC96" s="104"/>
      <c r="TXD96" s="97"/>
      <c r="TXE96" s="97"/>
      <c r="TXF96" s="97"/>
      <c r="TXG96" s="145"/>
      <c r="TXH96" s="61"/>
      <c r="TXI96" s="108"/>
      <c r="TXJ96" s="63"/>
      <c r="TXK96" s="103"/>
      <c r="TXL96" s="104"/>
      <c r="TXM96" s="105"/>
      <c r="TXN96" s="97"/>
      <c r="TXO96" s="79"/>
      <c r="TXP96" s="79"/>
      <c r="TXQ96" s="96"/>
      <c r="TXR96" s="80"/>
      <c r="TXS96" s="80"/>
      <c r="TXT96" s="80"/>
      <c r="TXU96" s="102"/>
      <c r="TXV96" s="62"/>
      <c r="TXW96" s="110"/>
      <c r="TXX96" s="97"/>
      <c r="TXY96" s="97"/>
      <c r="TXZ96" s="97"/>
      <c r="TYA96" s="104"/>
      <c r="TYB96" s="97"/>
      <c r="TYC96" s="97"/>
      <c r="TYD96" s="97"/>
      <c r="TYE96" s="145"/>
      <c r="TYF96" s="61"/>
      <c r="TYG96" s="108"/>
      <c r="TYH96" s="63"/>
      <c r="TYI96" s="103"/>
      <c r="TYJ96" s="104"/>
      <c r="TYK96" s="105"/>
      <c r="TYL96" s="97"/>
      <c r="TYM96" s="79"/>
      <c r="TYN96" s="79"/>
      <c r="TYO96" s="96"/>
      <c r="TYP96" s="80"/>
      <c r="TYQ96" s="80"/>
      <c r="TYR96" s="80"/>
      <c r="TYS96" s="102"/>
      <c r="TYT96" s="62"/>
      <c r="TYU96" s="110"/>
      <c r="TYV96" s="97"/>
      <c r="TYW96" s="97"/>
      <c r="TYX96" s="97"/>
      <c r="TYY96" s="104"/>
      <c r="TYZ96" s="97"/>
      <c r="TZA96" s="97"/>
      <c r="TZB96" s="97"/>
      <c r="TZC96" s="145"/>
      <c r="TZD96" s="61"/>
      <c r="TZE96" s="108"/>
      <c r="TZF96" s="63"/>
      <c r="TZG96" s="103"/>
      <c r="TZH96" s="104"/>
      <c r="TZI96" s="105"/>
      <c r="TZJ96" s="97"/>
      <c r="TZK96" s="79"/>
      <c r="TZL96" s="79"/>
      <c r="TZM96" s="96"/>
      <c r="TZN96" s="80"/>
      <c r="TZO96" s="80"/>
      <c r="TZP96" s="80"/>
      <c r="TZQ96" s="102"/>
      <c r="TZR96" s="62"/>
      <c r="TZS96" s="110"/>
      <c r="TZT96" s="97"/>
      <c r="TZU96" s="97"/>
      <c r="TZV96" s="97"/>
      <c r="TZW96" s="104"/>
      <c r="TZX96" s="97"/>
      <c r="TZY96" s="97"/>
      <c r="TZZ96" s="97"/>
      <c r="UAA96" s="145"/>
      <c r="UAB96" s="61"/>
      <c r="UAC96" s="108"/>
      <c r="UAD96" s="63"/>
      <c r="UAE96" s="103"/>
      <c r="UAF96" s="104"/>
      <c r="UAG96" s="105"/>
      <c r="UAH96" s="97"/>
      <c r="UAI96" s="79"/>
      <c r="UAJ96" s="79"/>
      <c r="UAK96" s="96"/>
      <c r="UAL96" s="80"/>
      <c r="UAM96" s="80"/>
      <c r="UAN96" s="80"/>
      <c r="UAO96" s="102"/>
      <c r="UAP96" s="62"/>
      <c r="UAQ96" s="110"/>
      <c r="UAR96" s="97"/>
      <c r="UAS96" s="97"/>
      <c r="UAT96" s="97"/>
      <c r="UAU96" s="104"/>
      <c r="UAV96" s="97"/>
      <c r="UAW96" s="97"/>
      <c r="UAX96" s="97"/>
      <c r="UAY96" s="145"/>
      <c r="UAZ96" s="61"/>
      <c r="UBA96" s="108"/>
      <c r="UBB96" s="63"/>
      <c r="UBC96" s="103"/>
      <c r="UBD96" s="104"/>
      <c r="UBE96" s="105"/>
      <c r="UBF96" s="97"/>
      <c r="UBG96" s="79"/>
      <c r="UBH96" s="79"/>
      <c r="UBI96" s="96"/>
      <c r="UBJ96" s="80"/>
      <c r="UBK96" s="80"/>
      <c r="UBL96" s="80"/>
      <c r="UBM96" s="102"/>
      <c r="UBN96" s="62"/>
      <c r="UBO96" s="110"/>
      <c r="UBP96" s="97"/>
      <c r="UBQ96" s="97"/>
      <c r="UBR96" s="97"/>
      <c r="UBS96" s="104"/>
      <c r="UBT96" s="97"/>
      <c r="UBU96" s="97"/>
      <c r="UBV96" s="97"/>
      <c r="UBW96" s="145"/>
      <c r="UBX96" s="61"/>
      <c r="UBY96" s="108"/>
      <c r="UBZ96" s="63"/>
      <c r="UCA96" s="103"/>
      <c r="UCB96" s="104"/>
      <c r="UCC96" s="105"/>
      <c r="UCD96" s="97"/>
      <c r="UCE96" s="79"/>
      <c r="UCF96" s="79"/>
      <c r="UCG96" s="96"/>
      <c r="UCH96" s="80"/>
      <c r="UCI96" s="80"/>
      <c r="UCJ96" s="80"/>
      <c r="UCK96" s="102"/>
      <c r="UCL96" s="62"/>
      <c r="UCM96" s="110"/>
      <c r="UCN96" s="97"/>
      <c r="UCO96" s="97"/>
      <c r="UCP96" s="97"/>
      <c r="UCQ96" s="104"/>
      <c r="UCR96" s="97"/>
      <c r="UCS96" s="97"/>
      <c r="UCT96" s="97"/>
      <c r="UCU96" s="145"/>
      <c r="UCV96" s="61"/>
      <c r="UCW96" s="108"/>
      <c r="UCX96" s="63"/>
      <c r="UCY96" s="103"/>
      <c r="UCZ96" s="104"/>
      <c r="UDA96" s="105"/>
      <c r="UDB96" s="97"/>
      <c r="UDC96" s="79"/>
      <c r="UDD96" s="79"/>
      <c r="UDE96" s="96"/>
      <c r="UDF96" s="80"/>
      <c r="UDG96" s="80"/>
      <c r="UDH96" s="80"/>
      <c r="UDI96" s="102"/>
      <c r="UDJ96" s="62"/>
      <c r="UDK96" s="110"/>
      <c r="UDL96" s="97"/>
      <c r="UDM96" s="97"/>
      <c r="UDN96" s="97"/>
      <c r="UDO96" s="104"/>
      <c r="UDP96" s="97"/>
      <c r="UDQ96" s="97"/>
      <c r="UDR96" s="97"/>
      <c r="UDS96" s="145"/>
      <c r="UDT96" s="61"/>
      <c r="UDU96" s="108"/>
      <c r="UDV96" s="63"/>
      <c r="UDW96" s="103"/>
      <c r="UDX96" s="104"/>
      <c r="UDY96" s="105"/>
      <c r="UDZ96" s="97"/>
      <c r="UEA96" s="79"/>
      <c r="UEB96" s="79"/>
      <c r="UEC96" s="96"/>
      <c r="UED96" s="80"/>
      <c r="UEE96" s="80"/>
      <c r="UEF96" s="80"/>
      <c r="UEG96" s="102"/>
      <c r="UEH96" s="62"/>
      <c r="UEI96" s="110"/>
      <c r="UEJ96" s="97"/>
      <c r="UEK96" s="97"/>
      <c r="UEL96" s="97"/>
      <c r="UEM96" s="104"/>
      <c r="UEN96" s="97"/>
      <c r="UEO96" s="97"/>
      <c r="UEP96" s="97"/>
      <c r="UEQ96" s="145"/>
      <c r="UER96" s="61"/>
      <c r="UES96" s="108"/>
      <c r="UET96" s="63"/>
      <c r="UEU96" s="103"/>
      <c r="UEV96" s="104"/>
      <c r="UEW96" s="105"/>
      <c r="UEX96" s="97"/>
      <c r="UEY96" s="79"/>
      <c r="UEZ96" s="79"/>
      <c r="UFA96" s="96"/>
      <c r="UFB96" s="80"/>
      <c r="UFC96" s="80"/>
      <c r="UFD96" s="80"/>
      <c r="UFE96" s="102"/>
      <c r="UFF96" s="62"/>
      <c r="UFG96" s="110"/>
      <c r="UFH96" s="97"/>
      <c r="UFI96" s="97"/>
      <c r="UFJ96" s="97"/>
      <c r="UFK96" s="104"/>
      <c r="UFL96" s="97"/>
      <c r="UFM96" s="97"/>
      <c r="UFN96" s="97"/>
      <c r="UFO96" s="145"/>
      <c r="UFP96" s="61"/>
      <c r="UFQ96" s="108"/>
      <c r="UFR96" s="63"/>
      <c r="UFS96" s="103"/>
      <c r="UFT96" s="104"/>
      <c r="UFU96" s="105"/>
      <c r="UFV96" s="97"/>
      <c r="UFW96" s="79"/>
      <c r="UFX96" s="79"/>
      <c r="UFY96" s="96"/>
      <c r="UFZ96" s="80"/>
      <c r="UGA96" s="80"/>
      <c r="UGB96" s="80"/>
      <c r="UGC96" s="102"/>
      <c r="UGD96" s="62"/>
      <c r="UGE96" s="110"/>
      <c r="UGF96" s="97"/>
      <c r="UGG96" s="97"/>
      <c r="UGH96" s="97"/>
      <c r="UGI96" s="104"/>
      <c r="UGJ96" s="97"/>
      <c r="UGK96" s="97"/>
      <c r="UGL96" s="97"/>
      <c r="UGM96" s="145"/>
      <c r="UGN96" s="61"/>
      <c r="UGO96" s="108"/>
      <c r="UGP96" s="63"/>
      <c r="UGQ96" s="103"/>
      <c r="UGR96" s="104"/>
      <c r="UGS96" s="105"/>
      <c r="UGT96" s="97"/>
      <c r="UGU96" s="79"/>
      <c r="UGV96" s="79"/>
      <c r="UGW96" s="96"/>
      <c r="UGX96" s="80"/>
      <c r="UGY96" s="80"/>
      <c r="UGZ96" s="80"/>
      <c r="UHA96" s="102"/>
      <c r="UHB96" s="62"/>
      <c r="UHC96" s="110"/>
      <c r="UHD96" s="97"/>
      <c r="UHE96" s="97"/>
      <c r="UHF96" s="97"/>
      <c r="UHG96" s="104"/>
      <c r="UHH96" s="97"/>
      <c r="UHI96" s="97"/>
      <c r="UHJ96" s="97"/>
      <c r="UHK96" s="145"/>
      <c r="UHL96" s="61"/>
      <c r="UHM96" s="108"/>
      <c r="UHN96" s="63"/>
      <c r="UHO96" s="103"/>
      <c r="UHP96" s="104"/>
      <c r="UHQ96" s="105"/>
      <c r="UHR96" s="97"/>
      <c r="UHS96" s="79"/>
      <c r="UHT96" s="79"/>
      <c r="UHU96" s="96"/>
      <c r="UHV96" s="80"/>
      <c r="UHW96" s="80"/>
      <c r="UHX96" s="80"/>
      <c r="UHY96" s="102"/>
      <c r="UHZ96" s="62"/>
      <c r="UIA96" s="110"/>
      <c r="UIB96" s="97"/>
      <c r="UIC96" s="97"/>
      <c r="UID96" s="97"/>
      <c r="UIE96" s="104"/>
      <c r="UIF96" s="97"/>
      <c r="UIG96" s="97"/>
      <c r="UIH96" s="97"/>
      <c r="UII96" s="145"/>
      <c r="UIJ96" s="61"/>
      <c r="UIK96" s="108"/>
      <c r="UIL96" s="63"/>
      <c r="UIM96" s="103"/>
      <c r="UIN96" s="104"/>
      <c r="UIO96" s="105"/>
      <c r="UIP96" s="97"/>
      <c r="UIQ96" s="79"/>
      <c r="UIR96" s="79"/>
      <c r="UIS96" s="96"/>
      <c r="UIT96" s="80"/>
      <c r="UIU96" s="80"/>
      <c r="UIV96" s="80"/>
      <c r="UIW96" s="102"/>
      <c r="UIX96" s="62"/>
      <c r="UIY96" s="110"/>
      <c r="UIZ96" s="97"/>
      <c r="UJA96" s="97"/>
      <c r="UJB96" s="97"/>
      <c r="UJC96" s="104"/>
      <c r="UJD96" s="97"/>
      <c r="UJE96" s="97"/>
      <c r="UJF96" s="97"/>
      <c r="UJG96" s="145"/>
      <c r="UJH96" s="61"/>
      <c r="UJI96" s="108"/>
      <c r="UJJ96" s="63"/>
      <c r="UJK96" s="103"/>
      <c r="UJL96" s="104"/>
      <c r="UJM96" s="105"/>
      <c r="UJN96" s="97"/>
      <c r="UJO96" s="79"/>
      <c r="UJP96" s="79"/>
      <c r="UJQ96" s="96"/>
      <c r="UJR96" s="80"/>
      <c r="UJS96" s="80"/>
      <c r="UJT96" s="80"/>
      <c r="UJU96" s="102"/>
      <c r="UJV96" s="62"/>
      <c r="UJW96" s="110"/>
      <c r="UJX96" s="97"/>
      <c r="UJY96" s="97"/>
      <c r="UJZ96" s="97"/>
      <c r="UKA96" s="104"/>
      <c r="UKB96" s="97"/>
      <c r="UKC96" s="97"/>
      <c r="UKD96" s="97"/>
      <c r="UKE96" s="145"/>
      <c r="UKF96" s="61"/>
      <c r="UKG96" s="108"/>
      <c r="UKH96" s="63"/>
      <c r="UKI96" s="103"/>
      <c r="UKJ96" s="104"/>
      <c r="UKK96" s="105"/>
      <c r="UKL96" s="97"/>
      <c r="UKM96" s="79"/>
      <c r="UKN96" s="79"/>
      <c r="UKO96" s="96"/>
      <c r="UKP96" s="80"/>
      <c r="UKQ96" s="80"/>
      <c r="UKR96" s="80"/>
      <c r="UKS96" s="102"/>
      <c r="UKT96" s="62"/>
      <c r="UKU96" s="110"/>
      <c r="UKV96" s="97"/>
      <c r="UKW96" s="97"/>
      <c r="UKX96" s="97"/>
      <c r="UKY96" s="104"/>
      <c r="UKZ96" s="97"/>
      <c r="ULA96" s="97"/>
      <c r="ULB96" s="97"/>
      <c r="ULC96" s="145"/>
      <c r="ULD96" s="61"/>
      <c r="ULE96" s="108"/>
      <c r="ULF96" s="63"/>
      <c r="ULG96" s="103"/>
      <c r="ULH96" s="104"/>
      <c r="ULI96" s="105"/>
      <c r="ULJ96" s="97"/>
      <c r="ULK96" s="79"/>
      <c r="ULL96" s="79"/>
      <c r="ULM96" s="96"/>
      <c r="ULN96" s="80"/>
      <c r="ULO96" s="80"/>
      <c r="ULP96" s="80"/>
      <c r="ULQ96" s="102"/>
      <c r="ULR96" s="62"/>
      <c r="ULS96" s="110"/>
      <c r="ULT96" s="97"/>
      <c r="ULU96" s="97"/>
      <c r="ULV96" s="97"/>
      <c r="ULW96" s="104"/>
      <c r="ULX96" s="97"/>
      <c r="ULY96" s="97"/>
      <c r="ULZ96" s="97"/>
      <c r="UMA96" s="145"/>
      <c r="UMB96" s="61"/>
      <c r="UMC96" s="108"/>
      <c r="UMD96" s="63"/>
      <c r="UME96" s="103"/>
      <c r="UMF96" s="104"/>
      <c r="UMG96" s="105"/>
      <c r="UMH96" s="97"/>
      <c r="UMI96" s="79"/>
      <c r="UMJ96" s="79"/>
      <c r="UMK96" s="96"/>
      <c r="UML96" s="80"/>
      <c r="UMM96" s="80"/>
      <c r="UMN96" s="80"/>
      <c r="UMO96" s="102"/>
      <c r="UMP96" s="62"/>
      <c r="UMQ96" s="110"/>
      <c r="UMR96" s="97"/>
      <c r="UMS96" s="97"/>
      <c r="UMT96" s="97"/>
      <c r="UMU96" s="104"/>
      <c r="UMV96" s="97"/>
      <c r="UMW96" s="97"/>
      <c r="UMX96" s="97"/>
      <c r="UMY96" s="145"/>
      <c r="UMZ96" s="61"/>
      <c r="UNA96" s="108"/>
      <c r="UNB96" s="63"/>
      <c r="UNC96" s="103"/>
      <c r="UND96" s="104"/>
      <c r="UNE96" s="105"/>
      <c r="UNF96" s="97"/>
      <c r="UNG96" s="79"/>
      <c r="UNH96" s="79"/>
      <c r="UNI96" s="96"/>
      <c r="UNJ96" s="80"/>
      <c r="UNK96" s="80"/>
      <c r="UNL96" s="80"/>
      <c r="UNM96" s="102"/>
      <c r="UNN96" s="62"/>
      <c r="UNO96" s="110"/>
      <c r="UNP96" s="97"/>
      <c r="UNQ96" s="97"/>
      <c r="UNR96" s="97"/>
      <c r="UNS96" s="104"/>
      <c r="UNT96" s="97"/>
      <c r="UNU96" s="97"/>
      <c r="UNV96" s="97"/>
      <c r="UNW96" s="145"/>
      <c r="UNX96" s="61"/>
      <c r="UNY96" s="108"/>
      <c r="UNZ96" s="63"/>
      <c r="UOA96" s="103"/>
      <c r="UOB96" s="104"/>
      <c r="UOC96" s="105"/>
      <c r="UOD96" s="97"/>
      <c r="UOE96" s="79"/>
      <c r="UOF96" s="79"/>
      <c r="UOG96" s="96"/>
      <c r="UOH96" s="80"/>
      <c r="UOI96" s="80"/>
      <c r="UOJ96" s="80"/>
      <c r="UOK96" s="102"/>
      <c r="UOL96" s="62"/>
      <c r="UOM96" s="110"/>
      <c r="UON96" s="97"/>
      <c r="UOO96" s="97"/>
      <c r="UOP96" s="97"/>
      <c r="UOQ96" s="104"/>
      <c r="UOR96" s="97"/>
      <c r="UOS96" s="97"/>
      <c r="UOT96" s="97"/>
      <c r="UOU96" s="145"/>
      <c r="UOV96" s="61"/>
      <c r="UOW96" s="108"/>
      <c r="UOX96" s="63"/>
      <c r="UOY96" s="103"/>
      <c r="UOZ96" s="104"/>
      <c r="UPA96" s="105"/>
      <c r="UPB96" s="97"/>
      <c r="UPC96" s="79"/>
      <c r="UPD96" s="79"/>
      <c r="UPE96" s="96"/>
      <c r="UPF96" s="80"/>
      <c r="UPG96" s="80"/>
      <c r="UPH96" s="80"/>
      <c r="UPI96" s="102"/>
      <c r="UPJ96" s="62"/>
      <c r="UPK96" s="110"/>
      <c r="UPL96" s="97"/>
      <c r="UPM96" s="97"/>
      <c r="UPN96" s="97"/>
      <c r="UPO96" s="104"/>
      <c r="UPP96" s="97"/>
      <c r="UPQ96" s="97"/>
      <c r="UPR96" s="97"/>
      <c r="UPS96" s="145"/>
      <c r="UPT96" s="61"/>
      <c r="UPU96" s="108"/>
      <c r="UPV96" s="63"/>
      <c r="UPW96" s="103"/>
      <c r="UPX96" s="104"/>
      <c r="UPY96" s="105"/>
      <c r="UPZ96" s="97"/>
      <c r="UQA96" s="79"/>
      <c r="UQB96" s="79"/>
      <c r="UQC96" s="96"/>
      <c r="UQD96" s="80"/>
      <c r="UQE96" s="80"/>
      <c r="UQF96" s="80"/>
      <c r="UQG96" s="102"/>
      <c r="UQH96" s="62"/>
      <c r="UQI96" s="110"/>
      <c r="UQJ96" s="97"/>
      <c r="UQK96" s="97"/>
      <c r="UQL96" s="97"/>
      <c r="UQM96" s="104"/>
      <c r="UQN96" s="97"/>
      <c r="UQO96" s="97"/>
      <c r="UQP96" s="97"/>
      <c r="UQQ96" s="145"/>
      <c r="UQR96" s="61"/>
      <c r="UQS96" s="108"/>
      <c r="UQT96" s="63"/>
      <c r="UQU96" s="103"/>
      <c r="UQV96" s="104"/>
      <c r="UQW96" s="105"/>
      <c r="UQX96" s="97"/>
      <c r="UQY96" s="79"/>
      <c r="UQZ96" s="79"/>
      <c r="URA96" s="96"/>
      <c r="URB96" s="80"/>
      <c r="URC96" s="80"/>
      <c r="URD96" s="80"/>
      <c r="URE96" s="102"/>
      <c r="URF96" s="62"/>
      <c r="URG96" s="110"/>
      <c r="URH96" s="97"/>
      <c r="URI96" s="97"/>
      <c r="URJ96" s="97"/>
      <c r="URK96" s="104"/>
      <c r="URL96" s="97"/>
      <c r="URM96" s="97"/>
      <c r="URN96" s="97"/>
      <c r="URO96" s="145"/>
      <c r="URP96" s="61"/>
      <c r="URQ96" s="108"/>
      <c r="URR96" s="63"/>
      <c r="URS96" s="103"/>
      <c r="URT96" s="104"/>
      <c r="URU96" s="105"/>
      <c r="URV96" s="97"/>
      <c r="URW96" s="79"/>
      <c r="URX96" s="79"/>
      <c r="URY96" s="96"/>
      <c r="URZ96" s="80"/>
      <c r="USA96" s="80"/>
      <c r="USB96" s="80"/>
      <c r="USC96" s="102"/>
      <c r="USD96" s="62"/>
      <c r="USE96" s="110"/>
      <c r="USF96" s="97"/>
      <c r="USG96" s="97"/>
      <c r="USH96" s="97"/>
      <c r="USI96" s="104"/>
      <c r="USJ96" s="97"/>
      <c r="USK96" s="97"/>
      <c r="USL96" s="97"/>
      <c r="USM96" s="145"/>
      <c r="USN96" s="61"/>
      <c r="USO96" s="108"/>
      <c r="USP96" s="63"/>
      <c r="USQ96" s="103"/>
      <c r="USR96" s="104"/>
      <c r="USS96" s="105"/>
      <c r="UST96" s="97"/>
      <c r="USU96" s="79"/>
      <c r="USV96" s="79"/>
      <c r="USW96" s="96"/>
      <c r="USX96" s="80"/>
      <c r="USY96" s="80"/>
      <c r="USZ96" s="80"/>
      <c r="UTA96" s="102"/>
      <c r="UTB96" s="62"/>
      <c r="UTC96" s="110"/>
      <c r="UTD96" s="97"/>
      <c r="UTE96" s="97"/>
      <c r="UTF96" s="97"/>
      <c r="UTG96" s="104"/>
      <c r="UTH96" s="97"/>
      <c r="UTI96" s="97"/>
      <c r="UTJ96" s="97"/>
      <c r="UTK96" s="145"/>
      <c r="UTL96" s="61"/>
      <c r="UTM96" s="108"/>
      <c r="UTN96" s="63"/>
      <c r="UTO96" s="103"/>
      <c r="UTP96" s="104"/>
      <c r="UTQ96" s="105"/>
      <c r="UTR96" s="97"/>
      <c r="UTS96" s="79"/>
      <c r="UTT96" s="79"/>
      <c r="UTU96" s="96"/>
      <c r="UTV96" s="80"/>
      <c r="UTW96" s="80"/>
      <c r="UTX96" s="80"/>
      <c r="UTY96" s="102"/>
      <c r="UTZ96" s="62"/>
      <c r="UUA96" s="110"/>
      <c r="UUB96" s="97"/>
      <c r="UUC96" s="97"/>
      <c r="UUD96" s="97"/>
      <c r="UUE96" s="104"/>
      <c r="UUF96" s="97"/>
      <c r="UUG96" s="97"/>
      <c r="UUH96" s="97"/>
      <c r="UUI96" s="145"/>
      <c r="UUJ96" s="61"/>
      <c r="UUK96" s="108"/>
      <c r="UUL96" s="63"/>
      <c r="UUM96" s="103"/>
      <c r="UUN96" s="104"/>
      <c r="UUO96" s="105"/>
      <c r="UUP96" s="97"/>
      <c r="UUQ96" s="79"/>
      <c r="UUR96" s="79"/>
      <c r="UUS96" s="96"/>
      <c r="UUT96" s="80"/>
      <c r="UUU96" s="80"/>
      <c r="UUV96" s="80"/>
      <c r="UUW96" s="102"/>
      <c r="UUX96" s="62"/>
      <c r="UUY96" s="110"/>
      <c r="UUZ96" s="97"/>
      <c r="UVA96" s="97"/>
      <c r="UVB96" s="97"/>
      <c r="UVC96" s="104"/>
      <c r="UVD96" s="97"/>
      <c r="UVE96" s="97"/>
      <c r="UVF96" s="97"/>
      <c r="UVG96" s="145"/>
      <c r="UVH96" s="61"/>
      <c r="UVI96" s="108"/>
      <c r="UVJ96" s="63"/>
      <c r="UVK96" s="103"/>
      <c r="UVL96" s="104"/>
      <c r="UVM96" s="105"/>
      <c r="UVN96" s="97"/>
      <c r="UVO96" s="79"/>
      <c r="UVP96" s="79"/>
      <c r="UVQ96" s="96"/>
      <c r="UVR96" s="80"/>
      <c r="UVS96" s="80"/>
      <c r="UVT96" s="80"/>
      <c r="UVU96" s="102"/>
      <c r="UVV96" s="62"/>
      <c r="UVW96" s="110"/>
      <c r="UVX96" s="97"/>
      <c r="UVY96" s="97"/>
      <c r="UVZ96" s="97"/>
      <c r="UWA96" s="104"/>
      <c r="UWB96" s="97"/>
      <c r="UWC96" s="97"/>
      <c r="UWD96" s="97"/>
      <c r="UWE96" s="145"/>
      <c r="UWF96" s="61"/>
      <c r="UWG96" s="108"/>
      <c r="UWH96" s="63"/>
      <c r="UWI96" s="103"/>
      <c r="UWJ96" s="104"/>
      <c r="UWK96" s="105"/>
      <c r="UWL96" s="97"/>
      <c r="UWM96" s="79"/>
      <c r="UWN96" s="79"/>
      <c r="UWO96" s="96"/>
      <c r="UWP96" s="80"/>
      <c r="UWQ96" s="80"/>
      <c r="UWR96" s="80"/>
      <c r="UWS96" s="102"/>
      <c r="UWT96" s="62"/>
      <c r="UWU96" s="110"/>
      <c r="UWV96" s="97"/>
      <c r="UWW96" s="97"/>
      <c r="UWX96" s="97"/>
      <c r="UWY96" s="104"/>
      <c r="UWZ96" s="97"/>
      <c r="UXA96" s="97"/>
      <c r="UXB96" s="97"/>
      <c r="UXC96" s="145"/>
      <c r="UXD96" s="61"/>
      <c r="UXE96" s="108"/>
      <c r="UXF96" s="63"/>
      <c r="UXG96" s="103"/>
      <c r="UXH96" s="104"/>
      <c r="UXI96" s="105"/>
      <c r="UXJ96" s="97"/>
      <c r="UXK96" s="79"/>
      <c r="UXL96" s="79"/>
      <c r="UXM96" s="96"/>
      <c r="UXN96" s="80"/>
      <c r="UXO96" s="80"/>
      <c r="UXP96" s="80"/>
      <c r="UXQ96" s="102"/>
      <c r="UXR96" s="62"/>
      <c r="UXS96" s="110"/>
      <c r="UXT96" s="97"/>
      <c r="UXU96" s="97"/>
      <c r="UXV96" s="97"/>
      <c r="UXW96" s="104"/>
      <c r="UXX96" s="97"/>
      <c r="UXY96" s="97"/>
      <c r="UXZ96" s="97"/>
      <c r="UYA96" s="145"/>
      <c r="UYB96" s="61"/>
      <c r="UYC96" s="108"/>
      <c r="UYD96" s="63"/>
      <c r="UYE96" s="103"/>
      <c r="UYF96" s="104"/>
      <c r="UYG96" s="105"/>
      <c r="UYH96" s="97"/>
      <c r="UYI96" s="79"/>
      <c r="UYJ96" s="79"/>
      <c r="UYK96" s="96"/>
      <c r="UYL96" s="80"/>
      <c r="UYM96" s="80"/>
      <c r="UYN96" s="80"/>
      <c r="UYO96" s="102"/>
      <c r="UYP96" s="62"/>
      <c r="UYQ96" s="110"/>
      <c r="UYR96" s="97"/>
      <c r="UYS96" s="97"/>
      <c r="UYT96" s="97"/>
      <c r="UYU96" s="104"/>
      <c r="UYV96" s="97"/>
      <c r="UYW96" s="97"/>
      <c r="UYX96" s="97"/>
      <c r="UYY96" s="145"/>
      <c r="UYZ96" s="61"/>
      <c r="UZA96" s="108"/>
      <c r="UZB96" s="63"/>
      <c r="UZC96" s="103"/>
      <c r="UZD96" s="104"/>
      <c r="UZE96" s="105"/>
      <c r="UZF96" s="97"/>
      <c r="UZG96" s="79"/>
      <c r="UZH96" s="79"/>
      <c r="UZI96" s="96"/>
      <c r="UZJ96" s="80"/>
      <c r="UZK96" s="80"/>
      <c r="UZL96" s="80"/>
      <c r="UZM96" s="102"/>
      <c r="UZN96" s="62"/>
      <c r="UZO96" s="110"/>
      <c r="UZP96" s="97"/>
      <c r="UZQ96" s="97"/>
      <c r="UZR96" s="97"/>
      <c r="UZS96" s="104"/>
      <c r="UZT96" s="97"/>
      <c r="UZU96" s="97"/>
      <c r="UZV96" s="97"/>
      <c r="UZW96" s="145"/>
      <c r="UZX96" s="61"/>
      <c r="UZY96" s="108"/>
      <c r="UZZ96" s="63"/>
      <c r="VAA96" s="103"/>
      <c r="VAB96" s="104"/>
      <c r="VAC96" s="105"/>
      <c r="VAD96" s="97"/>
      <c r="VAE96" s="79"/>
      <c r="VAF96" s="79"/>
      <c r="VAG96" s="96"/>
      <c r="VAH96" s="80"/>
      <c r="VAI96" s="80"/>
      <c r="VAJ96" s="80"/>
      <c r="VAK96" s="102"/>
      <c r="VAL96" s="62"/>
      <c r="VAM96" s="110"/>
      <c r="VAN96" s="97"/>
      <c r="VAO96" s="97"/>
      <c r="VAP96" s="97"/>
      <c r="VAQ96" s="104"/>
      <c r="VAR96" s="97"/>
      <c r="VAS96" s="97"/>
      <c r="VAT96" s="97"/>
      <c r="VAU96" s="145"/>
      <c r="VAV96" s="61"/>
      <c r="VAW96" s="108"/>
      <c r="VAX96" s="63"/>
      <c r="VAY96" s="103"/>
      <c r="VAZ96" s="104"/>
      <c r="VBA96" s="105"/>
      <c r="VBB96" s="97"/>
      <c r="VBC96" s="79"/>
      <c r="VBD96" s="79"/>
      <c r="VBE96" s="96"/>
      <c r="VBF96" s="80"/>
      <c r="VBG96" s="80"/>
      <c r="VBH96" s="80"/>
      <c r="VBI96" s="102"/>
      <c r="VBJ96" s="62"/>
      <c r="VBK96" s="110"/>
      <c r="VBL96" s="97"/>
      <c r="VBM96" s="97"/>
      <c r="VBN96" s="97"/>
      <c r="VBO96" s="104"/>
      <c r="VBP96" s="97"/>
      <c r="VBQ96" s="97"/>
      <c r="VBR96" s="97"/>
      <c r="VBS96" s="145"/>
      <c r="VBT96" s="61"/>
      <c r="VBU96" s="108"/>
      <c r="VBV96" s="63"/>
      <c r="VBW96" s="103"/>
      <c r="VBX96" s="104"/>
      <c r="VBY96" s="105"/>
      <c r="VBZ96" s="97"/>
      <c r="VCA96" s="79"/>
      <c r="VCB96" s="79"/>
      <c r="VCC96" s="96"/>
      <c r="VCD96" s="80"/>
      <c r="VCE96" s="80"/>
      <c r="VCF96" s="80"/>
      <c r="VCG96" s="102"/>
      <c r="VCH96" s="62"/>
      <c r="VCI96" s="110"/>
      <c r="VCJ96" s="97"/>
      <c r="VCK96" s="97"/>
      <c r="VCL96" s="97"/>
      <c r="VCM96" s="104"/>
      <c r="VCN96" s="97"/>
      <c r="VCO96" s="97"/>
      <c r="VCP96" s="97"/>
      <c r="VCQ96" s="145"/>
      <c r="VCR96" s="61"/>
      <c r="VCS96" s="108"/>
      <c r="VCT96" s="63"/>
      <c r="VCU96" s="103"/>
      <c r="VCV96" s="104"/>
      <c r="VCW96" s="105"/>
      <c r="VCX96" s="97"/>
      <c r="VCY96" s="79"/>
      <c r="VCZ96" s="79"/>
      <c r="VDA96" s="96"/>
      <c r="VDB96" s="80"/>
      <c r="VDC96" s="80"/>
      <c r="VDD96" s="80"/>
      <c r="VDE96" s="102"/>
      <c r="VDF96" s="62"/>
      <c r="VDG96" s="110"/>
      <c r="VDH96" s="97"/>
      <c r="VDI96" s="97"/>
      <c r="VDJ96" s="97"/>
      <c r="VDK96" s="104"/>
      <c r="VDL96" s="97"/>
      <c r="VDM96" s="97"/>
      <c r="VDN96" s="97"/>
      <c r="VDO96" s="145"/>
      <c r="VDP96" s="61"/>
      <c r="VDQ96" s="108"/>
      <c r="VDR96" s="63"/>
      <c r="VDS96" s="103"/>
      <c r="VDT96" s="104"/>
      <c r="VDU96" s="105"/>
      <c r="VDV96" s="97"/>
      <c r="VDW96" s="79"/>
      <c r="VDX96" s="79"/>
      <c r="VDY96" s="96"/>
      <c r="VDZ96" s="80"/>
      <c r="VEA96" s="80"/>
      <c r="VEB96" s="80"/>
      <c r="VEC96" s="102"/>
      <c r="VED96" s="62"/>
      <c r="VEE96" s="110"/>
      <c r="VEF96" s="97"/>
      <c r="VEG96" s="97"/>
      <c r="VEH96" s="97"/>
      <c r="VEI96" s="104"/>
      <c r="VEJ96" s="97"/>
      <c r="VEK96" s="97"/>
      <c r="VEL96" s="97"/>
      <c r="VEM96" s="145"/>
      <c r="VEN96" s="61"/>
      <c r="VEO96" s="108"/>
      <c r="VEP96" s="63"/>
      <c r="VEQ96" s="103"/>
      <c r="VER96" s="104"/>
      <c r="VES96" s="105"/>
      <c r="VET96" s="97"/>
      <c r="VEU96" s="79"/>
      <c r="VEV96" s="79"/>
      <c r="VEW96" s="96"/>
      <c r="VEX96" s="80"/>
      <c r="VEY96" s="80"/>
      <c r="VEZ96" s="80"/>
      <c r="VFA96" s="102"/>
      <c r="VFB96" s="62"/>
      <c r="VFC96" s="110"/>
      <c r="VFD96" s="97"/>
      <c r="VFE96" s="97"/>
      <c r="VFF96" s="97"/>
      <c r="VFG96" s="104"/>
      <c r="VFH96" s="97"/>
      <c r="VFI96" s="97"/>
      <c r="VFJ96" s="97"/>
      <c r="VFK96" s="145"/>
      <c r="VFL96" s="61"/>
      <c r="VFM96" s="108"/>
      <c r="VFN96" s="63"/>
      <c r="VFO96" s="103"/>
      <c r="VFP96" s="104"/>
      <c r="VFQ96" s="105"/>
      <c r="VFR96" s="97"/>
      <c r="VFS96" s="79"/>
      <c r="VFT96" s="79"/>
      <c r="VFU96" s="96"/>
      <c r="VFV96" s="80"/>
      <c r="VFW96" s="80"/>
      <c r="VFX96" s="80"/>
      <c r="VFY96" s="102"/>
      <c r="VFZ96" s="62"/>
      <c r="VGA96" s="110"/>
      <c r="VGB96" s="97"/>
      <c r="VGC96" s="97"/>
      <c r="VGD96" s="97"/>
      <c r="VGE96" s="104"/>
      <c r="VGF96" s="97"/>
      <c r="VGG96" s="97"/>
      <c r="VGH96" s="97"/>
      <c r="VGI96" s="145"/>
      <c r="VGJ96" s="61"/>
      <c r="VGK96" s="108"/>
      <c r="VGL96" s="63"/>
      <c r="VGM96" s="103"/>
      <c r="VGN96" s="104"/>
      <c r="VGO96" s="105"/>
      <c r="VGP96" s="97"/>
      <c r="VGQ96" s="79"/>
      <c r="VGR96" s="79"/>
      <c r="VGS96" s="96"/>
      <c r="VGT96" s="80"/>
      <c r="VGU96" s="80"/>
      <c r="VGV96" s="80"/>
      <c r="VGW96" s="102"/>
      <c r="VGX96" s="62"/>
      <c r="VGY96" s="110"/>
      <c r="VGZ96" s="97"/>
      <c r="VHA96" s="97"/>
      <c r="VHB96" s="97"/>
      <c r="VHC96" s="104"/>
      <c r="VHD96" s="97"/>
      <c r="VHE96" s="97"/>
      <c r="VHF96" s="97"/>
      <c r="VHG96" s="145"/>
      <c r="VHH96" s="61"/>
      <c r="VHI96" s="108"/>
      <c r="VHJ96" s="63"/>
      <c r="VHK96" s="103"/>
      <c r="VHL96" s="104"/>
      <c r="VHM96" s="105"/>
      <c r="VHN96" s="97"/>
      <c r="VHO96" s="79"/>
      <c r="VHP96" s="79"/>
      <c r="VHQ96" s="96"/>
      <c r="VHR96" s="80"/>
      <c r="VHS96" s="80"/>
      <c r="VHT96" s="80"/>
      <c r="VHU96" s="102"/>
      <c r="VHV96" s="62"/>
      <c r="VHW96" s="110"/>
      <c r="VHX96" s="97"/>
      <c r="VHY96" s="97"/>
      <c r="VHZ96" s="97"/>
      <c r="VIA96" s="104"/>
      <c r="VIB96" s="97"/>
      <c r="VIC96" s="97"/>
      <c r="VID96" s="97"/>
      <c r="VIE96" s="145"/>
      <c r="VIF96" s="61"/>
      <c r="VIG96" s="108"/>
      <c r="VIH96" s="63"/>
      <c r="VII96" s="103"/>
      <c r="VIJ96" s="104"/>
      <c r="VIK96" s="105"/>
      <c r="VIL96" s="97"/>
      <c r="VIM96" s="79"/>
      <c r="VIN96" s="79"/>
      <c r="VIO96" s="96"/>
      <c r="VIP96" s="80"/>
      <c r="VIQ96" s="80"/>
      <c r="VIR96" s="80"/>
      <c r="VIS96" s="102"/>
      <c r="VIT96" s="62"/>
      <c r="VIU96" s="110"/>
      <c r="VIV96" s="97"/>
      <c r="VIW96" s="97"/>
      <c r="VIX96" s="97"/>
      <c r="VIY96" s="104"/>
      <c r="VIZ96" s="97"/>
      <c r="VJA96" s="97"/>
      <c r="VJB96" s="97"/>
      <c r="VJC96" s="145"/>
      <c r="VJD96" s="61"/>
      <c r="VJE96" s="108"/>
      <c r="VJF96" s="63"/>
      <c r="VJG96" s="103"/>
      <c r="VJH96" s="104"/>
      <c r="VJI96" s="105"/>
      <c r="VJJ96" s="97"/>
      <c r="VJK96" s="79"/>
      <c r="VJL96" s="79"/>
      <c r="VJM96" s="96"/>
      <c r="VJN96" s="80"/>
      <c r="VJO96" s="80"/>
      <c r="VJP96" s="80"/>
      <c r="VJQ96" s="102"/>
      <c r="VJR96" s="62"/>
      <c r="VJS96" s="110"/>
      <c r="VJT96" s="97"/>
      <c r="VJU96" s="97"/>
      <c r="VJV96" s="97"/>
      <c r="VJW96" s="104"/>
      <c r="VJX96" s="97"/>
      <c r="VJY96" s="97"/>
      <c r="VJZ96" s="97"/>
      <c r="VKA96" s="145"/>
      <c r="VKB96" s="61"/>
      <c r="VKC96" s="108"/>
      <c r="VKD96" s="63"/>
      <c r="VKE96" s="103"/>
      <c r="VKF96" s="104"/>
      <c r="VKG96" s="105"/>
      <c r="VKH96" s="97"/>
      <c r="VKI96" s="79"/>
      <c r="VKJ96" s="79"/>
      <c r="VKK96" s="96"/>
      <c r="VKL96" s="80"/>
      <c r="VKM96" s="80"/>
      <c r="VKN96" s="80"/>
      <c r="VKO96" s="102"/>
      <c r="VKP96" s="62"/>
      <c r="VKQ96" s="110"/>
      <c r="VKR96" s="97"/>
      <c r="VKS96" s="97"/>
      <c r="VKT96" s="97"/>
      <c r="VKU96" s="104"/>
      <c r="VKV96" s="97"/>
      <c r="VKW96" s="97"/>
      <c r="VKX96" s="97"/>
      <c r="VKY96" s="145"/>
      <c r="VKZ96" s="61"/>
      <c r="VLA96" s="108"/>
      <c r="VLB96" s="63"/>
      <c r="VLC96" s="103"/>
      <c r="VLD96" s="104"/>
      <c r="VLE96" s="105"/>
      <c r="VLF96" s="97"/>
      <c r="VLG96" s="79"/>
      <c r="VLH96" s="79"/>
      <c r="VLI96" s="96"/>
      <c r="VLJ96" s="80"/>
      <c r="VLK96" s="80"/>
      <c r="VLL96" s="80"/>
      <c r="VLM96" s="102"/>
      <c r="VLN96" s="62"/>
      <c r="VLO96" s="110"/>
      <c r="VLP96" s="97"/>
      <c r="VLQ96" s="97"/>
      <c r="VLR96" s="97"/>
      <c r="VLS96" s="104"/>
      <c r="VLT96" s="97"/>
      <c r="VLU96" s="97"/>
      <c r="VLV96" s="97"/>
      <c r="VLW96" s="145"/>
      <c r="VLX96" s="61"/>
      <c r="VLY96" s="108"/>
      <c r="VLZ96" s="63"/>
      <c r="VMA96" s="103"/>
      <c r="VMB96" s="104"/>
      <c r="VMC96" s="105"/>
      <c r="VMD96" s="97"/>
      <c r="VME96" s="79"/>
      <c r="VMF96" s="79"/>
      <c r="VMG96" s="96"/>
      <c r="VMH96" s="80"/>
      <c r="VMI96" s="80"/>
      <c r="VMJ96" s="80"/>
      <c r="VMK96" s="102"/>
      <c r="VML96" s="62"/>
      <c r="VMM96" s="110"/>
      <c r="VMN96" s="97"/>
      <c r="VMO96" s="97"/>
      <c r="VMP96" s="97"/>
      <c r="VMQ96" s="104"/>
      <c r="VMR96" s="97"/>
      <c r="VMS96" s="97"/>
      <c r="VMT96" s="97"/>
      <c r="VMU96" s="145"/>
      <c r="VMV96" s="61"/>
      <c r="VMW96" s="108"/>
      <c r="VMX96" s="63"/>
      <c r="VMY96" s="103"/>
      <c r="VMZ96" s="104"/>
      <c r="VNA96" s="105"/>
      <c r="VNB96" s="97"/>
      <c r="VNC96" s="79"/>
      <c r="VND96" s="79"/>
      <c r="VNE96" s="96"/>
      <c r="VNF96" s="80"/>
      <c r="VNG96" s="80"/>
      <c r="VNH96" s="80"/>
      <c r="VNI96" s="102"/>
      <c r="VNJ96" s="62"/>
      <c r="VNK96" s="110"/>
      <c r="VNL96" s="97"/>
      <c r="VNM96" s="97"/>
      <c r="VNN96" s="97"/>
      <c r="VNO96" s="104"/>
      <c r="VNP96" s="97"/>
      <c r="VNQ96" s="97"/>
      <c r="VNR96" s="97"/>
      <c r="VNS96" s="145"/>
      <c r="VNT96" s="61"/>
      <c r="VNU96" s="108"/>
      <c r="VNV96" s="63"/>
      <c r="VNW96" s="103"/>
      <c r="VNX96" s="104"/>
      <c r="VNY96" s="105"/>
      <c r="VNZ96" s="97"/>
      <c r="VOA96" s="79"/>
      <c r="VOB96" s="79"/>
      <c r="VOC96" s="96"/>
      <c r="VOD96" s="80"/>
      <c r="VOE96" s="80"/>
      <c r="VOF96" s="80"/>
      <c r="VOG96" s="102"/>
      <c r="VOH96" s="62"/>
      <c r="VOI96" s="110"/>
      <c r="VOJ96" s="97"/>
      <c r="VOK96" s="97"/>
      <c r="VOL96" s="97"/>
      <c r="VOM96" s="104"/>
      <c r="VON96" s="97"/>
      <c r="VOO96" s="97"/>
      <c r="VOP96" s="97"/>
      <c r="VOQ96" s="145"/>
      <c r="VOR96" s="61"/>
      <c r="VOS96" s="108"/>
      <c r="VOT96" s="63"/>
      <c r="VOU96" s="103"/>
      <c r="VOV96" s="104"/>
      <c r="VOW96" s="105"/>
      <c r="VOX96" s="97"/>
      <c r="VOY96" s="79"/>
      <c r="VOZ96" s="79"/>
      <c r="VPA96" s="96"/>
      <c r="VPB96" s="80"/>
      <c r="VPC96" s="80"/>
      <c r="VPD96" s="80"/>
      <c r="VPE96" s="102"/>
      <c r="VPF96" s="62"/>
      <c r="VPG96" s="110"/>
      <c r="VPH96" s="97"/>
      <c r="VPI96" s="97"/>
      <c r="VPJ96" s="97"/>
      <c r="VPK96" s="104"/>
      <c r="VPL96" s="97"/>
      <c r="VPM96" s="97"/>
      <c r="VPN96" s="97"/>
      <c r="VPO96" s="145"/>
      <c r="VPP96" s="61"/>
      <c r="VPQ96" s="108"/>
      <c r="VPR96" s="63"/>
      <c r="VPS96" s="103"/>
      <c r="VPT96" s="104"/>
      <c r="VPU96" s="105"/>
      <c r="VPV96" s="97"/>
      <c r="VPW96" s="79"/>
      <c r="VPX96" s="79"/>
      <c r="VPY96" s="96"/>
      <c r="VPZ96" s="80"/>
      <c r="VQA96" s="80"/>
      <c r="VQB96" s="80"/>
      <c r="VQC96" s="102"/>
      <c r="VQD96" s="62"/>
      <c r="VQE96" s="110"/>
      <c r="VQF96" s="97"/>
      <c r="VQG96" s="97"/>
      <c r="VQH96" s="97"/>
      <c r="VQI96" s="104"/>
      <c r="VQJ96" s="97"/>
      <c r="VQK96" s="97"/>
      <c r="VQL96" s="97"/>
      <c r="VQM96" s="145"/>
      <c r="VQN96" s="61"/>
      <c r="VQO96" s="108"/>
      <c r="VQP96" s="63"/>
      <c r="VQQ96" s="103"/>
      <c r="VQR96" s="104"/>
      <c r="VQS96" s="105"/>
      <c r="VQT96" s="97"/>
      <c r="VQU96" s="79"/>
      <c r="VQV96" s="79"/>
      <c r="VQW96" s="96"/>
      <c r="VQX96" s="80"/>
      <c r="VQY96" s="80"/>
      <c r="VQZ96" s="80"/>
      <c r="VRA96" s="102"/>
      <c r="VRB96" s="62"/>
      <c r="VRC96" s="110"/>
      <c r="VRD96" s="97"/>
      <c r="VRE96" s="97"/>
      <c r="VRF96" s="97"/>
      <c r="VRG96" s="104"/>
      <c r="VRH96" s="97"/>
      <c r="VRI96" s="97"/>
      <c r="VRJ96" s="97"/>
      <c r="VRK96" s="145"/>
      <c r="VRL96" s="61"/>
      <c r="VRM96" s="108"/>
      <c r="VRN96" s="63"/>
      <c r="VRO96" s="103"/>
      <c r="VRP96" s="104"/>
      <c r="VRQ96" s="105"/>
      <c r="VRR96" s="97"/>
      <c r="VRS96" s="79"/>
      <c r="VRT96" s="79"/>
      <c r="VRU96" s="96"/>
      <c r="VRV96" s="80"/>
      <c r="VRW96" s="80"/>
      <c r="VRX96" s="80"/>
      <c r="VRY96" s="102"/>
      <c r="VRZ96" s="62"/>
      <c r="VSA96" s="110"/>
      <c r="VSB96" s="97"/>
      <c r="VSC96" s="97"/>
      <c r="VSD96" s="97"/>
      <c r="VSE96" s="104"/>
      <c r="VSF96" s="97"/>
      <c r="VSG96" s="97"/>
      <c r="VSH96" s="97"/>
      <c r="VSI96" s="145"/>
      <c r="VSJ96" s="61"/>
      <c r="VSK96" s="108"/>
      <c r="VSL96" s="63"/>
      <c r="VSM96" s="103"/>
      <c r="VSN96" s="104"/>
      <c r="VSO96" s="105"/>
      <c r="VSP96" s="97"/>
      <c r="VSQ96" s="79"/>
      <c r="VSR96" s="79"/>
      <c r="VSS96" s="96"/>
      <c r="VST96" s="80"/>
      <c r="VSU96" s="80"/>
      <c r="VSV96" s="80"/>
      <c r="VSW96" s="102"/>
      <c r="VSX96" s="62"/>
      <c r="VSY96" s="110"/>
      <c r="VSZ96" s="97"/>
      <c r="VTA96" s="97"/>
      <c r="VTB96" s="97"/>
      <c r="VTC96" s="104"/>
      <c r="VTD96" s="97"/>
      <c r="VTE96" s="97"/>
      <c r="VTF96" s="97"/>
      <c r="VTG96" s="145"/>
      <c r="VTH96" s="61"/>
      <c r="VTI96" s="108"/>
      <c r="VTJ96" s="63"/>
      <c r="VTK96" s="103"/>
      <c r="VTL96" s="104"/>
      <c r="VTM96" s="105"/>
      <c r="VTN96" s="97"/>
      <c r="VTO96" s="79"/>
      <c r="VTP96" s="79"/>
      <c r="VTQ96" s="96"/>
      <c r="VTR96" s="80"/>
      <c r="VTS96" s="80"/>
      <c r="VTT96" s="80"/>
      <c r="VTU96" s="102"/>
      <c r="VTV96" s="62"/>
      <c r="VTW96" s="110"/>
      <c r="VTX96" s="97"/>
      <c r="VTY96" s="97"/>
      <c r="VTZ96" s="97"/>
      <c r="VUA96" s="104"/>
      <c r="VUB96" s="97"/>
      <c r="VUC96" s="97"/>
      <c r="VUD96" s="97"/>
      <c r="VUE96" s="145"/>
      <c r="VUF96" s="61"/>
      <c r="VUG96" s="108"/>
      <c r="VUH96" s="63"/>
      <c r="VUI96" s="103"/>
      <c r="VUJ96" s="104"/>
      <c r="VUK96" s="105"/>
      <c r="VUL96" s="97"/>
      <c r="VUM96" s="79"/>
      <c r="VUN96" s="79"/>
      <c r="VUO96" s="96"/>
      <c r="VUP96" s="80"/>
      <c r="VUQ96" s="80"/>
      <c r="VUR96" s="80"/>
      <c r="VUS96" s="102"/>
      <c r="VUT96" s="62"/>
      <c r="VUU96" s="110"/>
      <c r="VUV96" s="97"/>
      <c r="VUW96" s="97"/>
      <c r="VUX96" s="97"/>
      <c r="VUY96" s="104"/>
      <c r="VUZ96" s="97"/>
      <c r="VVA96" s="97"/>
      <c r="VVB96" s="97"/>
      <c r="VVC96" s="145"/>
      <c r="VVD96" s="61"/>
      <c r="VVE96" s="108"/>
      <c r="VVF96" s="63"/>
      <c r="VVG96" s="103"/>
      <c r="VVH96" s="104"/>
      <c r="VVI96" s="105"/>
      <c r="VVJ96" s="97"/>
      <c r="VVK96" s="79"/>
      <c r="VVL96" s="79"/>
      <c r="VVM96" s="96"/>
      <c r="VVN96" s="80"/>
      <c r="VVO96" s="80"/>
      <c r="VVP96" s="80"/>
      <c r="VVQ96" s="102"/>
      <c r="VVR96" s="62"/>
      <c r="VVS96" s="110"/>
      <c r="VVT96" s="97"/>
      <c r="VVU96" s="97"/>
      <c r="VVV96" s="97"/>
      <c r="VVW96" s="104"/>
      <c r="VVX96" s="97"/>
      <c r="VVY96" s="97"/>
      <c r="VVZ96" s="97"/>
      <c r="VWA96" s="145"/>
      <c r="VWB96" s="61"/>
      <c r="VWC96" s="108"/>
      <c r="VWD96" s="63"/>
      <c r="VWE96" s="103"/>
      <c r="VWF96" s="104"/>
      <c r="VWG96" s="105"/>
      <c r="VWH96" s="97"/>
      <c r="VWI96" s="79"/>
      <c r="VWJ96" s="79"/>
      <c r="VWK96" s="96"/>
      <c r="VWL96" s="80"/>
      <c r="VWM96" s="80"/>
      <c r="VWN96" s="80"/>
      <c r="VWO96" s="102"/>
      <c r="VWP96" s="62"/>
      <c r="VWQ96" s="110"/>
      <c r="VWR96" s="97"/>
      <c r="VWS96" s="97"/>
      <c r="VWT96" s="97"/>
      <c r="VWU96" s="104"/>
      <c r="VWV96" s="97"/>
      <c r="VWW96" s="97"/>
      <c r="VWX96" s="97"/>
      <c r="VWY96" s="145"/>
      <c r="VWZ96" s="61"/>
      <c r="VXA96" s="108"/>
      <c r="VXB96" s="63"/>
      <c r="VXC96" s="103"/>
      <c r="VXD96" s="104"/>
      <c r="VXE96" s="105"/>
      <c r="VXF96" s="97"/>
      <c r="VXG96" s="79"/>
      <c r="VXH96" s="79"/>
      <c r="VXI96" s="96"/>
      <c r="VXJ96" s="80"/>
      <c r="VXK96" s="80"/>
      <c r="VXL96" s="80"/>
      <c r="VXM96" s="102"/>
      <c r="VXN96" s="62"/>
      <c r="VXO96" s="110"/>
      <c r="VXP96" s="97"/>
      <c r="VXQ96" s="97"/>
      <c r="VXR96" s="97"/>
      <c r="VXS96" s="104"/>
      <c r="VXT96" s="97"/>
      <c r="VXU96" s="97"/>
      <c r="VXV96" s="97"/>
      <c r="VXW96" s="145"/>
      <c r="VXX96" s="61"/>
      <c r="VXY96" s="108"/>
      <c r="VXZ96" s="63"/>
      <c r="VYA96" s="103"/>
      <c r="VYB96" s="104"/>
      <c r="VYC96" s="105"/>
      <c r="VYD96" s="97"/>
      <c r="VYE96" s="79"/>
      <c r="VYF96" s="79"/>
      <c r="VYG96" s="96"/>
      <c r="VYH96" s="80"/>
      <c r="VYI96" s="80"/>
      <c r="VYJ96" s="80"/>
      <c r="VYK96" s="102"/>
      <c r="VYL96" s="62"/>
      <c r="VYM96" s="110"/>
      <c r="VYN96" s="97"/>
      <c r="VYO96" s="97"/>
      <c r="VYP96" s="97"/>
      <c r="VYQ96" s="104"/>
      <c r="VYR96" s="97"/>
      <c r="VYS96" s="97"/>
      <c r="VYT96" s="97"/>
      <c r="VYU96" s="145"/>
      <c r="VYV96" s="61"/>
      <c r="VYW96" s="108"/>
      <c r="VYX96" s="63"/>
      <c r="VYY96" s="103"/>
      <c r="VYZ96" s="104"/>
      <c r="VZA96" s="105"/>
      <c r="VZB96" s="97"/>
      <c r="VZC96" s="79"/>
      <c r="VZD96" s="79"/>
      <c r="VZE96" s="96"/>
      <c r="VZF96" s="80"/>
      <c r="VZG96" s="80"/>
      <c r="VZH96" s="80"/>
      <c r="VZI96" s="102"/>
      <c r="VZJ96" s="62"/>
      <c r="VZK96" s="110"/>
      <c r="VZL96" s="97"/>
      <c r="VZM96" s="97"/>
      <c r="VZN96" s="97"/>
      <c r="VZO96" s="104"/>
      <c r="VZP96" s="97"/>
      <c r="VZQ96" s="97"/>
      <c r="VZR96" s="97"/>
      <c r="VZS96" s="145"/>
      <c r="VZT96" s="61"/>
      <c r="VZU96" s="108"/>
      <c r="VZV96" s="63"/>
      <c r="VZW96" s="103"/>
      <c r="VZX96" s="104"/>
      <c r="VZY96" s="105"/>
      <c r="VZZ96" s="97"/>
      <c r="WAA96" s="79"/>
      <c r="WAB96" s="79"/>
      <c r="WAC96" s="96"/>
      <c r="WAD96" s="80"/>
      <c r="WAE96" s="80"/>
      <c r="WAF96" s="80"/>
      <c r="WAG96" s="102"/>
      <c r="WAH96" s="62"/>
      <c r="WAI96" s="110"/>
      <c r="WAJ96" s="97"/>
      <c r="WAK96" s="97"/>
      <c r="WAL96" s="97"/>
      <c r="WAM96" s="104"/>
      <c r="WAN96" s="97"/>
      <c r="WAO96" s="97"/>
      <c r="WAP96" s="97"/>
      <c r="WAQ96" s="145"/>
      <c r="WAR96" s="61"/>
      <c r="WAS96" s="108"/>
      <c r="WAT96" s="63"/>
      <c r="WAU96" s="103"/>
      <c r="WAV96" s="104"/>
      <c r="WAW96" s="105"/>
      <c r="WAX96" s="97"/>
      <c r="WAY96" s="79"/>
      <c r="WAZ96" s="79"/>
      <c r="WBA96" s="96"/>
      <c r="WBB96" s="80"/>
      <c r="WBC96" s="80"/>
      <c r="WBD96" s="80"/>
      <c r="WBE96" s="102"/>
      <c r="WBF96" s="62"/>
      <c r="WBG96" s="110"/>
      <c r="WBH96" s="97"/>
      <c r="WBI96" s="97"/>
      <c r="WBJ96" s="97"/>
      <c r="WBK96" s="104"/>
      <c r="WBL96" s="97"/>
      <c r="WBM96" s="97"/>
      <c r="WBN96" s="97"/>
      <c r="WBO96" s="145"/>
      <c r="WBP96" s="61"/>
      <c r="WBQ96" s="108"/>
      <c r="WBR96" s="63"/>
      <c r="WBS96" s="103"/>
      <c r="WBT96" s="104"/>
      <c r="WBU96" s="105"/>
      <c r="WBV96" s="97"/>
      <c r="WBW96" s="79"/>
      <c r="WBX96" s="79"/>
      <c r="WBY96" s="96"/>
      <c r="WBZ96" s="80"/>
      <c r="WCA96" s="80"/>
      <c r="WCB96" s="80"/>
      <c r="WCC96" s="102"/>
      <c r="WCD96" s="62"/>
      <c r="WCE96" s="110"/>
      <c r="WCF96" s="97"/>
      <c r="WCG96" s="97"/>
      <c r="WCH96" s="97"/>
      <c r="WCI96" s="104"/>
      <c r="WCJ96" s="97"/>
      <c r="WCK96" s="97"/>
      <c r="WCL96" s="97"/>
      <c r="WCM96" s="145"/>
      <c r="WCN96" s="61"/>
      <c r="WCO96" s="108"/>
      <c r="WCP96" s="63"/>
      <c r="WCQ96" s="103"/>
      <c r="WCR96" s="104"/>
      <c r="WCS96" s="105"/>
      <c r="WCT96" s="97"/>
      <c r="WCU96" s="79"/>
      <c r="WCV96" s="79"/>
      <c r="WCW96" s="96"/>
      <c r="WCX96" s="80"/>
      <c r="WCY96" s="80"/>
      <c r="WCZ96" s="80"/>
      <c r="WDA96" s="102"/>
      <c r="WDB96" s="62"/>
      <c r="WDC96" s="110"/>
      <c r="WDD96" s="97"/>
      <c r="WDE96" s="97"/>
      <c r="WDF96" s="97"/>
      <c r="WDG96" s="104"/>
      <c r="WDH96" s="97"/>
      <c r="WDI96" s="97"/>
      <c r="WDJ96" s="97"/>
      <c r="WDK96" s="145"/>
      <c r="WDL96" s="61"/>
      <c r="WDM96" s="108"/>
      <c r="WDN96" s="63"/>
      <c r="WDO96" s="103"/>
      <c r="WDP96" s="104"/>
      <c r="WDQ96" s="105"/>
      <c r="WDR96" s="97"/>
      <c r="WDS96" s="79"/>
      <c r="WDT96" s="79"/>
      <c r="WDU96" s="96"/>
      <c r="WDV96" s="80"/>
      <c r="WDW96" s="80"/>
      <c r="WDX96" s="80"/>
      <c r="WDY96" s="102"/>
      <c r="WDZ96" s="62"/>
      <c r="WEA96" s="110"/>
      <c r="WEB96" s="97"/>
      <c r="WEC96" s="97"/>
      <c r="WED96" s="97"/>
      <c r="WEE96" s="104"/>
      <c r="WEF96" s="97"/>
      <c r="WEG96" s="97"/>
      <c r="WEH96" s="97"/>
      <c r="WEI96" s="145"/>
      <c r="WEJ96" s="61"/>
      <c r="WEK96" s="108"/>
      <c r="WEL96" s="63"/>
      <c r="WEM96" s="103"/>
      <c r="WEN96" s="104"/>
      <c r="WEO96" s="105"/>
      <c r="WEP96" s="97"/>
      <c r="WEQ96" s="79"/>
      <c r="WER96" s="79"/>
      <c r="WES96" s="96"/>
      <c r="WET96" s="80"/>
      <c r="WEU96" s="80"/>
      <c r="WEV96" s="80"/>
      <c r="WEW96" s="102"/>
      <c r="WEX96" s="62"/>
      <c r="WEY96" s="110"/>
      <c r="WEZ96" s="97"/>
      <c r="WFA96" s="97"/>
      <c r="WFB96" s="97"/>
      <c r="WFC96" s="104"/>
      <c r="WFD96" s="97"/>
      <c r="WFE96" s="97"/>
      <c r="WFF96" s="97"/>
      <c r="WFG96" s="145"/>
      <c r="WFH96" s="61"/>
      <c r="WFI96" s="108"/>
      <c r="WFJ96" s="63"/>
      <c r="WFK96" s="103"/>
      <c r="WFL96" s="104"/>
      <c r="WFM96" s="105"/>
      <c r="WFN96" s="97"/>
      <c r="WFO96" s="79"/>
      <c r="WFP96" s="79"/>
      <c r="WFQ96" s="96"/>
      <c r="WFR96" s="80"/>
      <c r="WFS96" s="80"/>
      <c r="WFT96" s="80"/>
      <c r="WFU96" s="102"/>
      <c r="WFV96" s="62"/>
      <c r="WFW96" s="110"/>
      <c r="WFX96" s="97"/>
      <c r="WFY96" s="97"/>
      <c r="WFZ96" s="97"/>
      <c r="WGA96" s="104"/>
      <c r="WGB96" s="97"/>
      <c r="WGC96" s="97"/>
      <c r="WGD96" s="97"/>
      <c r="WGE96" s="145"/>
      <c r="WGF96" s="61"/>
      <c r="WGG96" s="108"/>
      <c r="WGH96" s="63"/>
      <c r="WGI96" s="103"/>
      <c r="WGJ96" s="104"/>
      <c r="WGK96" s="105"/>
      <c r="WGL96" s="97"/>
      <c r="WGM96" s="79"/>
      <c r="WGN96" s="79"/>
      <c r="WGO96" s="96"/>
      <c r="WGP96" s="80"/>
      <c r="WGQ96" s="80"/>
      <c r="WGR96" s="80"/>
      <c r="WGS96" s="102"/>
      <c r="WGT96" s="62"/>
      <c r="WGU96" s="110"/>
      <c r="WGV96" s="97"/>
      <c r="WGW96" s="97"/>
      <c r="WGX96" s="97"/>
      <c r="WGY96" s="104"/>
      <c r="WGZ96" s="97"/>
      <c r="WHA96" s="97"/>
      <c r="WHB96" s="97"/>
      <c r="WHC96" s="145"/>
      <c r="WHD96" s="61"/>
      <c r="WHE96" s="108"/>
      <c r="WHF96" s="63"/>
      <c r="WHG96" s="103"/>
      <c r="WHH96" s="104"/>
      <c r="WHI96" s="105"/>
      <c r="WHJ96" s="97"/>
      <c r="WHK96" s="79"/>
      <c r="WHL96" s="79"/>
      <c r="WHM96" s="96"/>
      <c r="WHN96" s="80"/>
      <c r="WHO96" s="80"/>
      <c r="WHP96" s="80"/>
      <c r="WHQ96" s="102"/>
      <c r="WHR96" s="62"/>
      <c r="WHS96" s="110"/>
      <c r="WHT96" s="97"/>
      <c r="WHU96" s="97"/>
      <c r="WHV96" s="97"/>
      <c r="WHW96" s="104"/>
      <c r="WHX96" s="97"/>
      <c r="WHY96" s="97"/>
      <c r="WHZ96" s="97"/>
      <c r="WIA96" s="145"/>
      <c r="WIB96" s="61"/>
      <c r="WIC96" s="108"/>
      <c r="WID96" s="63"/>
      <c r="WIE96" s="103"/>
      <c r="WIF96" s="104"/>
      <c r="WIG96" s="105"/>
      <c r="WIH96" s="97"/>
      <c r="WII96" s="79"/>
      <c r="WIJ96" s="79"/>
      <c r="WIK96" s="96"/>
      <c r="WIL96" s="80"/>
      <c r="WIM96" s="80"/>
      <c r="WIN96" s="80"/>
      <c r="WIO96" s="102"/>
      <c r="WIP96" s="62"/>
      <c r="WIQ96" s="110"/>
      <c r="WIR96" s="97"/>
      <c r="WIS96" s="97"/>
      <c r="WIT96" s="97"/>
      <c r="WIU96" s="104"/>
      <c r="WIV96" s="97"/>
      <c r="WIW96" s="97"/>
      <c r="WIX96" s="97"/>
      <c r="WIY96" s="145"/>
      <c r="WIZ96" s="61"/>
      <c r="WJA96" s="108"/>
      <c r="WJB96" s="63"/>
      <c r="WJC96" s="103"/>
      <c r="WJD96" s="104"/>
      <c r="WJE96" s="105"/>
      <c r="WJF96" s="97"/>
      <c r="WJG96" s="79"/>
      <c r="WJH96" s="79"/>
      <c r="WJI96" s="96"/>
      <c r="WJJ96" s="80"/>
      <c r="WJK96" s="80"/>
      <c r="WJL96" s="80"/>
      <c r="WJM96" s="102"/>
      <c r="WJN96" s="62"/>
      <c r="WJO96" s="110"/>
      <c r="WJP96" s="97"/>
      <c r="WJQ96" s="97"/>
      <c r="WJR96" s="97"/>
      <c r="WJS96" s="104"/>
      <c r="WJT96" s="97"/>
      <c r="WJU96" s="97"/>
      <c r="WJV96" s="97"/>
      <c r="WJW96" s="145"/>
      <c r="WJX96" s="61"/>
      <c r="WJY96" s="108"/>
      <c r="WJZ96" s="63"/>
      <c r="WKA96" s="103"/>
      <c r="WKB96" s="104"/>
      <c r="WKC96" s="105"/>
      <c r="WKD96" s="97"/>
      <c r="WKE96" s="79"/>
      <c r="WKF96" s="79"/>
      <c r="WKG96" s="96"/>
      <c r="WKH96" s="80"/>
      <c r="WKI96" s="80"/>
      <c r="WKJ96" s="80"/>
      <c r="WKK96" s="102"/>
      <c r="WKL96" s="62"/>
      <c r="WKM96" s="110"/>
      <c r="WKN96" s="97"/>
      <c r="WKO96" s="97"/>
      <c r="WKP96" s="97"/>
      <c r="WKQ96" s="104"/>
      <c r="WKR96" s="97"/>
      <c r="WKS96" s="97"/>
      <c r="WKT96" s="97"/>
      <c r="WKU96" s="145"/>
      <c r="WKV96" s="61"/>
      <c r="WKW96" s="108"/>
      <c r="WKX96" s="63"/>
      <c r="WKY96" s="103"/>
      <c r="WKZ96" s="104"/>
      <c r="WLA96" s="105"/>
      <c r="WLB96" s="97"/>
      <c r="WLC96" s="79"/>
      <c r="WLD96" s="79"/>
      <c r="WLE96" s="96"/>
      <c r="WLF96" s="80"/>
      <c r="WLG96" s="80"/>
      <c r="WLH96" s="80"/>
      <c r="WLI96" s="102"/>
      <c r="WLJ96" s="62"/>
      <c r="WLK96" s="110"/>
      <c r="WLL96" s="97"/>
      <c r="WLM96" s="97"/>
      <c r="WLN96" s="97"/>
      <c r="WLO96" s="104"/>
      <c r="WLP96" s="97"/>
      <c r="WLQ96" s="97"/>
      <c r="WLR96" s="97"/>
      <c r="WLS96" s="145"/>
      <c r="WLT96" s="61"/>
      <c r="WLU96" s="108"/>
      <c r="WLV96" s="63"/>
      <c r="WLW96" s="103"/>
      <c r="WLX96" s="104"/>
      <c r="WLY96" s="105"/>
      <c r="WLZ96" s="97"/>
      <c r="WMA96" s="79"/>
      <c r="WMB96" s="79"/>
      <c r="WMC96" s="96"/>
      <c r="WMD96" s="80"/>
      <c r="WME96" s="80"/>
      <c r="WMF96" s="80"/>
      <c r="WMG96" s="102"/>
      <c r="WMH96" s="62"/>
      <c r="WMI96" s="110"/>
      <c r="WMJ96" s="97"/>
      <c r="WMK96" s="97"/>
      <c r="WML96" s="97"/>
      <c r="WMM96" s="104"/>
      <c r="WMN96" s="97"/>
      <c r="WMO96" s="97"/>
      <c r="WMP96" s="97"/>
      <c r="WMQ96" s="145"/>
      <c r="WMR96" s="61"/>
      <c r="WMS96" s="108"/>
      <c r="WMT96" s="63"/>
      <c r="WMU96" s="103"/>
      <c r="WMV96" s="104"/>
      <c r="WMW96" s="105"/>
      <c r="WMX96" s="97"/>
      <c r="WMY96" s="79"/>
      <c r="WMZ96" s="79"/>
      <c r="WNA96" s="96"/>
      <c r="WNB96" s="80"/>
      <c r="WNC96" s="80"/>
      <c r="WND96" s="80"/>
      <c r="WNE96" s="102"/>
      <c r="WNF96" s="62"/>
      <c r="WNG96" s="110"/>
      <c r="WNH96" s="97"/>
      <c r="WNI96" s="97"/>
      <c r="WNJ96" s="97"/>
      <c r="WNK96" s="104"/>
      <c r="WNL96" s="97"/>
      <c r="WNM96" s="97"/>
      <c r="WNN96" s="97"/>
      <c r="WNO96" s="145"/>
      <c r="WNP96" s="61"/>
      <c r="WNQ96" s="108"/>
      <c r="WNR96" s="63"/>
      <c r="WNS96" s="103"/>
      <c r="WNT96" s="104"/>
      <c r="WNU96" s="105"/>
      <c r="WNV96" s="97"/>
      <c r="WNW96" s="79"/>
      <c r="WNX96" s="79"/>
      <c r="WNY96" s="96"/>
      <c r="WNZ96" s="80"/>
      <c r="WOA96" s="80"/>
      <c r="WOB96" s="80"/>
      <c r="WOC96" s="102"/>
      <c r="WOD96" s="62"/>
      <c r="WOE96" s="110"/>
      <c r="WOF96" s="97"/>
      <c r="WOG96" s="97"/>
      <c r="WOH96" s="97"/>
      <c r="WOI96" s="104"/>
      <c r="WOJ96" s="97"/>
      <c r="WOK96" s="97"/>
      <c r="WOL96" s="97"/>
      <c r="WOM96" s="145"/>
      <c r="WON96" s="61"/>
      <c r="WOO96" s="108"/>
      <c r="WOP96" s="63"/>
      <c r="WOQ96" s="103"/>
      <c r="WOR96" s="104"/>
      <c r="WOS96" s="105"/>
      <c r="WOT96" s="97"/>
      <c r="WOU96" s="79"/>
      <c r="WOV96" s="79"/>
      <c r="WOW96" s="96"/>
      <c r="WOX96" s="80"/>
      <c r="WOY96" s="80"/>
      <c r="WOZ96" s="80"/>
      <c r="WPA96" s="102"/>
      <c r="WPB96" s="62"/>
      <c r="WPC96" s="110"/>
      <c r="WPD96" s="97"/>
      <c r="WPE96" s="97"/>
      <c r="WPF96" s="97"/>
      <c r="WPG96" s="104"/>
      <c r="WPH96" s="97"/>
      <c r="WPI96" s="97"/>
      <c r="WPJ96" s="97"/>
      <c r="WPK96" s="145"/>
      <c r="WPL96" s="61"/>
      <c r="WPM96" s="108"/>
      <c r="WPN96" s="63"/>
      <c r="WPO96" s="103"/>
      <c r="WPP96" s="104"/>
      <c r="WPQ96" s="105"/>
      <c r="WPR96" s="97"/>
      <c r="WPS96" s="79"/>
      <c r="WPT96" s="79"/>
      <c r="WPU96" s="96"/>
      <c r="WPV96" s="80"/>
      <c r="WPW96" s="80"/>
      <c r="WPX96" s="80"/>
      <c r="WPY96" s="102"/>
      <c r="WPZ96" s="62"/>
      <c r="WQA96" s="110"/>
      <c r="WQB96" s="97"/>
      <c r="WQC96" s="97"/>
      <c r="WQD96" s="97"/>
      <c r="WQE96" s="104"/>
      <c r="WQF96" s="97"/>
      <c r="WQG96" s="97"/>
      <c r="WQH96" s="97"/>
      <c r="WQI96" s="145"/>
      <c r="WQJ96" s="61"/>
      <c r="WQK96" s="108"/>
      <c r="WQL96" s="63"/>
      <c r="WQM96" s="103"/>
      <c r="WQN96" s="104"/>
      <c r="WQO96" s="105"/>
      <c r="WQP96" s="97"/>
      <c r="WQQ96" s="79"/>
      <c r="WQR96" s="79"/>
      <c r="WQS96" s="96"/>
      <c r="WQT96" s="80"/>
      <c r="WQU96" s="80"/>
      <c r="WQV96" s="80"/>
      <c r="WQW96" s="102"/>
      <c r="WQX96" s="62"/>
      <c r="WQY96" s="110"/>
      <c r="WQZ96" s="97"/>
      <c r="WRA96" s="97"/>
      <c r="WRB96" s="97"/>
      <c r="WRC96" s="104"/>
      <c r="WRD96" s="97"/>
      <c r="WRE96" s="97"/>
      <c r="WRF96" s="97"/>
      <c r="WRG96" s="145"/>
      <c r="WRH96" s="61"/>
      <c r="WRI96" s="108"/>
      <c r="WRJ96" s="63"/>
      <c r="WRK96" s="103"/>
      <c r="WRL96" s="104"/>
      <c r="WRM96" s="105"/>
      <c r="WRN96" s="97"/>
      <c r="WRO96" s="79"/>
      <c r="WRP96" s="79"/>
      <c r="WRQ96" s="96"/>
      <c r="WRR96" s="80"/>
      <c r="WRS96" s="80"/>
      <c r="WRT96" s="80"/>
      <c r="WRU96" s="102"/>
      <c r="WRV96" s="62"/>
      <c r="WRW96" s="110"/>
      <c r="WRX96" s="97"/>
      <c r="WRY96" s="97"/>
      <c r="WRZ96" s="97"/>
      <c r="WSA96" s="104"/>
      <c r="WSB96" s="97"/>
      <c r="WSC96" s="97"/>
      <c r="WSD96" s="97"/>
      <c r="WSE96" s="145"/>
      <c r="WSF96" s="61"/>
      <c r="WSG96" s="108"/>
      <c r="WSH96" s="63"/>
      <c r="WSI96" s="103"/>
      <c r="WSJ96" s="104"/>
      <c r="WSK96" s="105"/>
      <c r="WSL96" s="97"/>
      <c r="WSM96" s="79"/>
      <c r="WSN96" s="79"/>
      <c r="WSO96" s="96"/>
      <c r="WSP96" s="80"/>
      <c r="WSQ96" s="80"/>
      <c r="WSR96" s="80"/>
      <c r="WSS96" s="102"/>
      <c r="WST96" s="62"/>
      <c r="WSU96" s="110"/>
      <c r="WSV96" s="97"/>
      <c r="WSW96" s="97"/>
      <c r="WSX96" s="97"/>
      <c r="WSY96" s="104"/>
      <c r="WSZ96" s="97"/>
      <c r="WTA96" s="97"/>
      <c r="WTB96" s="97"/>
      <c r="WTC96" s="145"/>
      <c r="WTD96" s="61"/>
      <c r="WTE96" s="108"/>
      <c r="WTF96" s="63"/>
      <c r="WTG96" s="103"/>
      <c r="WTH96" s="104"/>
      <c r="WTI96" s="105"/>
      <c r="WTJ96" s="97"/>
      <c r="WTK96" s="79"/>
      <c r="WTL96" s="79"/>
      <c r="WTM96" s="96"/>
      <c r="WTN96" s="80"/>
      <c r="WTO96" s="80"/>
      <c r="WTP96" s="80"/>
      <c r="WTQ96" s="102"/>
      <c r="WTR96" s="62"/>
      <c r="WTS96" s="110"/>
      <c r="WTT96" s="97"/>
      <c r="WTU96" s="97"/>
      <c r="WTV96" s="97"/>
      <c r="WTW96" s="104"/>
      <c r="WTX96" s="97"/>
      <c r="WTY96" s="97"/>
      <c r="WTZ96" s="97"/>
      <c r="WUA96" s="145"/>
      <c r="WUB96" s="61"/>
      <c r="WUC96" s="108"/>
      <c r="WUD96" s="63"/>
      <c r="WUE96" s="103"/>
      <c r="WUF96" s="104"/>
      <c r="WUG96" s="105"/>
      <c r="WUH96" s="97"/>
      <c r="WUI96" s="79"/>
      <c r="WUJ96" s="79"/>
      <c r="WUK96" s="96"/>
      <c r="WUL96" s="80"/>
      <c r="WUM96" s="80"/>
      <c r="WUN96" s="80"/>
      <c r="WUO96" s="102"/>
      <c r="WUP96" s="62"/>
      <c r="WUQ96" s="110"/>
      <c r="WUR96" s="97"/>
      <c r="WUS96" s="97"/>
      <c r="WUT96" s="97"/>
      <c r="WUU96" s="104"/>
      <c r="WUV96" s="97"/>
      <c r="WUW96" s="97"/>
      <c r="WUX96" s="97"/>
      <c r="WUY96" s="145"/>
      <c r="WUZ96" s="61"/>
      <c r="WVA96" s="108"/>
      <c r="WVB96" s="63"/>
      <c r="WVC96" s="103"/>
      <c r="WVD96" s="104"/>
      <c r="WVE96" s="105"/>
      <c r="WVF96" s="97"/>
      <c r="WVG96" s="79"/>
      <c r="WVH96" s="79"/>
      <c r="WVI96" s="96"/>
      <c r="WVJ96" s="80"/>
      <c r="WVK96" s="80"/>
      <c r="WVL96" s="80"/>
      <c r="WVM96" s="102"/>
      <c r="WVN96" s="62"/>
      <c r="WVO96" s="110"/>
      <c r="WVP96" s="97"/>
      <c r="WVQ96" s="97"/>
      <c r="WVR96" s="97"/>
      <c r="WVS96" s="104"/>
      <c r="WVT96" s="97"/>
      <c r="WVU96" s="97"/>
      <c r="WVV96" s="97"/>
      <c r="WVW96" s="145"/>
      <c r="WVX96" s="61"/>
      <c r="WVY96" s="108"/>
      <c r="WVZ96" s="63"/>
      <c r="WWA96" s="103"/>
      <c r="WWB96" s="104"/>
      <c r="WWC96" s="105"/>
      <c r="WWD96" s="97"/>
      <c r="WWE96" s="79"/>
      <c r="WWF96" s="79"/>
      <c r="WWG96" s="96"/>
      <c r="WWH96" s="80"/>
      <c r="WWI96" s="80"/>
      <c r="WWJ96" s="80"/>
      <c r="WWK96" s="102"/>
      <c r="WWL96" s="62"/>
      <c r="WWM96" s="110"/>
      <c r="WWN96" s="97"/>
      <c r="WWO96" s="97"/>
      <c r="WWP96" s="97"/>
      <c r="WWQ96" s="104"/>
      <c r="WWR96" s="97"/>
      <c r="WWS96" s="97"/>
      <c r="WWT96" s="97"/>
      <c r="WWU96" s="145"/>
      <c r="WWV96" s="61"/>
      <c r="WWW96" s="108"/>
      <c r="WWX96" s="63"/>
      <c r="WWY96" s="103"/>
      <c r="WWZ96" s="104"/>
      <c r="WXA96" s="105"/>
      <c r="WXB96" s="97"/>
      <c r="WXC96" s="79"/>
      <c r="WXD96" s="79"/>
      <c r="WXE96" s="96"/>
      <c r="WXF96" s="80"/>
      <c r="WXG96" s="80"/>
      <c r="WXH96" s="80"/>
      <c r="WXI96" s="102"/>
      <c r="WXJ96" s="62"/>
      <c r="WXK96" s="110"/>
      <c r="WXL96" s="97"/>
      <c r="WXM96" s="97"/>
      <c r="WXN96" s="97"/>
      <c r="WXO96" s="104"/>
      <c r="WXP96" s="97"/>
      <c r="WXQ96" s="97"/>
      <c r="WXR96" s="97"/>
      <c r="WXS96" s="145"/>
      <c r="WXT96" s="61"/>
      <c r="WXU96" s="108"/>
      <c r="WXV96" s="63"/>
      <c r="WXW96" s="103"/>
      <c r="WXX96" s="104"/>
      <c r="WXY96" s="105"/>
      <c r="WXZ96" s="97"/>
      <c r="WYA96" s="79"/>
      <c r="WYB96" s="79"/>
      <c r="WYC96" s="96"/>
      <c r="WYD96" s="80"/>
      <c r="WYE96" s="80"/>
      <c r="WYF96" s="80"/>
      <c r="WYG96" s="102"/>
      <c r="WYH96" s="62"/>
      <c r="WYI96" s="110"/>
      <c r="WYJ96" s="97"/>
      <c r="WYK96" s="97"/>
      <c r="WYL96" s="97"/>
      <c r="WYM96" s="104"/>
      <c r="WYN96" s="97"/>
      <c r="WYO96" s="97"/>
      <c r="WYP96" s="97"/>
      <c r="WYQ96" s="145"/>
      <c r="WYR96" s="61"/>
      <c r="WYS96" s="108"/>
      <c r="WYT96" s="63"/>
      <c r="WYU96" s="103"/>
      <c r="WYV96" s="104"/>
      <c r="WYW96" s="105"/>
      <c r="WYX96" s="97"/>
      <c r="WYY96" s="79"/>
      <c r="WYZ96" s="79"/>
      <c r="WZA96" s="96"/>
      <c r="WZB96" s="80"/>
      <c r="WZC96" s="80"/>
      <c r="WZD96" s="80"/>
      <c r="WZE96" s="102"/>
      <c r="WZF96" s="62"/>
      <c r="WZG96" s="110"/>
      <c r="WZH96" s="97"/>
      <c r="WZI96" s="97"/>
      <c r="WZJ96" s="97"/>
      <c r="WZK96" s="104"/>
      <c r="WZL96" s="97"/>
      <c r="WZM96" s="97"/>
      <c r="WZN96" s="97"/>
      <c r="WZO96" s="145"/>
      <c r="WZP96" s="61"/>
      <c r="WZQ96" s="108"/>
      <c r="WZR96" s="63"/>
      <c r="WZS96" s="103"/>
      <c r="WZT96" s="104"/>
      <c r="WZU96" s="105"/>
      <c r="WZV96" s="97"/>
      <c r="WZW96" s="79"/>
      <c r="WZX96" s="79"/>
      <c r="WZY96" s="96"/>
      <c r="WZZ96" s="80"/>
      <c r="XAA96" s="80"/>
      <c r="XAB96" s="80"/>
      <c r="XAC96" s="102"/>
      <c r="XAD96" s="62"/>
      <c r="XAE96" s="110"/>
      <c r="XAF96" s="97"/>
      <c r="XAG96" s="97"/>
      <c r="XAH96" s="97"/>
      <c r="XAI96" s="104"/>
      <c r="XAJ96" s="97"/>
      <c r="XAK96" s="97"/>
      <c r="XAL96" s="97"/>
      <c r="XAM96" s="145"/>
      <c r="XAN96" s="61"/>
      <c r="XAO96" s="108"/>
      <c r="XAP96" s="63"/>
      <c r="XAQ96" s="103"/>
      <c r="XAR96" s="104"/>
      <c r="XAS96" s="105"/>
      <c r="XAT96" s="97"/>
      <c r="XAU96" s="79"/>
      <c r="XAV96" s="79"/>
      <c r="XAW96" s="96"/>
      <c r="XAX96" s="80"/>
      <c r="XAY96" s="80"/>
      <c r="XAZ96" s="80"/>
      <c r="XBA96" s="102"/>
      <c r="XBB96" s="62"/>
      <c r="XBC96" s="110"/>
      <c r="XBD96" s="97"/>
      <c r="XBE96" s="97"/>
      <c r="XBF96" s="97"/>
      <c r="XBG96" s="104"/>
      <c r="XBH96" s="97"/>
      <c r="XBI96" s="97"/>
      <c r="XBJ96" s="97"/>
      <c r="XBK96" s="145"/>
      <c r="XBL96" s="61"/>
      <c r="XBM96" s="108"/>
      <c r="XBN96" s="63"/>
      <c r="XBO96" s="103"/>
      <c r="XBP96" s="104"/>
      <c r="XBQ96" s="105"/>
      <c r="XBR96" s="97"/>
      <c r="XBS96" s="79"/>
      <c r="XBT96" s="79"/>
      <c r="XBU96" s="96"/>
      <c r="XBV96" s="80"/>
      <c r="XBW96" s="80"/>
      <c r="XBX96" s="80"/>
      <c r="XBY96" s="102"/>
      <c r="XBZ96" s="62"/>
      <c r="XCA96" s="110"/>
      <c r="XCB96" s="97"/>
      <c r="XCC96" s="97"/>
      <c r="XCD96" s="97"/>
      <c r="XCE96" s="104"/>
      <c r="XCF96" s="97"/>
      <c r="XCG96" s="97"/>
      <c r="XCH96" s="97"/>
      <c r="XCI96" s="145"/>
      <c r="XCJ96" s="61"/>
      <c r="XCK96" s="108"/>
      <c r="XCL96" s="63"/>
      <c r="XCM96" s="103"/>
      <c r="XCN96" s="104"/>
      <c r="XCO96" s="105"/>
      <c r="XCP96" s="97"/>
      <c r="XCQ96" s="79"/>
      <c r="XCR96" s="79"/>
      <c r="XCS96" s="96"/>
      <c r="XCT96" s="80"/>
      <c r="XCU96" s="80"/>
      <c r="XCV96" s="80"/>
      <c r="XCW96" s="102"/>
      <c r="XCX96" s="62"/>
      <c r="XCY96" s="110"/>
      <c r="XCZ96" s="97"/>
      <c r="XDA96" s="97"/>
      <c r="XDB96" s="97"/>
      <c r="XDC96" s="104"/>
      <c r="XDD96" s="97"/>
      <c r="XDE96" s="97"/>
      <c r="XDF96" s="97"/>
      <c r="XDG96" s="145"/>
      <c r="XDH96" s="61"/>
      <c r="XDI96" s="108"/>
      <c r="XDJ96" s="63"/>
      <c r="XDK96" s="103"/>
      <c r="XDL96" s="104"/>
      <c r="XDM96" s="105"/>
      <c r="XDN96" s="97"/>
      <c r="XDO96" s="79"/>
      <c r="XDP96" s="79"/>
      <c r="XDQ96" s="96"/>
      <c r="XDR96" s="80"/>
      <c r="XDS96" s="80"/>
      <c r="XDT96" s="80"/>
      <c r="XDU96" s="102"/>
      <c r="XDV96" s="62"/>
      <c r="XDW96" s="110"/>
      <c r="XDX96" s="97"/>
      <c r="XDY96" s="97"/>
      <c r="XDZ96" s="97"/>
      <c r="XEA96" s="104"/>
      <c r="XEB96" s="97"/>
      <c r="XEC96" s="97"/>
      <c r="XED96" s="97"/>
      <c r="XEE96" s="145"/>
      <c r="XEF96" s="61"/>
      <c r="XEG96" s="108"/>
      <c r="XEH96" s="63"/>
      <c r="XEI96" s="103"/>
      <c r="XEJ96" s="104"/>
      <c r="XEK96" s="105"/>
      <c r="XEL96" s="97"/>
      <c r="XEM96" s="79"/>
      <c r="XEN96" s="79"/>
      <c r="XEO96" s="96"/>
      <c r="XEP96" s="80"/>
      <c r="XEQ96" s="80"/>
      <c r="XER96" s="80"/>
      <c r="XES96" s="102"/>
      <c r="XET96" s="62"/>
      <c r="XEU96" s="110"/>
      <c r="XEV96" s="97"/>
      <c r="XEW96" s="97"/>
      <c r="XEX96" s="97"/>
      <c r="XEY96" s="104"/>
      <c r="XEZ96" s="97"/>
      <c r="XFA96" s="97"/>
      <c r="XFB96" s="97"/>
      <c r="XFC96" s="145"/>
      <c r="XFD96" s="61"/>
    </row>
    <row r="97" spans="1:16384" s="221" customFormat="1" ht="25.5" x14ac:dyDescent="0.2">
      <c r="A97" s="96">
        <v>45153</v>
      </c>
      <c r="B97" s="80" t="s">
        <v>2998</v>
      </c>
      <c r="C97" s="80" t="s">
        <v>2407</v>
      </c>
      <c r="D97" s="80" t="s">
        <v>136</v>
      </c>
      <c r="E97" s="79" t="s">
        <v>389</v>
      </c>
      <c r="F97" s="60"/>
      <c r="G97" s="98">
        <v>2027</v>
      </c>
      <c r="H97" s="97" t="s">
        <v>6</v>
      </c>
      <c r="I97" s="97" t="str">
        <f t="shared" si="10"/>
        <v>TX</v>
      </c>
      <c r="J97" s="97" t="str">
        <f t="shared" si="11"/>
        <v>TX</v>
      </c>
      <c r="K97" s="104" t="str">
        <f>IF($L97=$M97,L97,CONCATENATE($L97,", ",IF(ISBLANK(N97),"",CONCATENATE(N97,", ")),$M97))</f>
        <v>South Central</v>
      </c>
      <c r="L97" s="97" t="str">
        <f>INDEX('State '!$A$1:$C$62,MATCH($I97,'State '!$B:$B,0),3)</f>
        <v>South Central</v>
      </c>
      <c r="M97" s="97" t="str">
        <f>INDEX('State '!$A$1:$C$62,MATCH($J97,'State '!$B:$B,0),3)</f>
        <v>South Central</v>
      </c>
      <c r="N97" s="97"/>
      <c r="O97" s="145"/>
      <c r="P97" s="111">
        <v>34</v>
      </c>
      <c r="Q97" s="108">
        <v>2000</v>
      </c>
      <c r="R97" s="100">
        <v>42</v>
      </c>
      <c r="S97" s="101" t="s">
        <v>135</v>
      </c>
      <c r="T97" s="97" t="s">
        <v>381</v>
      </c>
      <c r="U97" s="97" t="s">
        <v>2281</v>
      </c>
      <c r="V97" s="97" t="s">
        <v>2175</v>
      </c>
      <c r="W97" s="79" t="s">
        <v>2832</v>
      </c>
      <c r="X97" s="79" t="s">
        <v>2827</v>
      </c>
      <c r="Y97" s="137" t="s">
        <v>2777</v>
      </c>
      <c r="Z97" s="15"/>
    </row>
    <row r="98" spans="1:16384" s="17" customFormat="1" ht="131.44999999999999" customHeight="1" x14ac:dyDescent="0.2">
      <c r="A98" s="96">
        <v>45621</v>
      </c>
      <c r="B98" s="79" t="s">
        <v>3500</v>
      </c>
      <c r="C98" s="79" t="s">
        <v>3559</v>
      </c>
      <c r="D98" s="79" t="s">
        <v>140</v>
      </c>
      <c r="E98" s="79" t="s">
        <v>389</v>
      </c>
      <c r="F98" s="60"/>
      <c r="G98" s="61">
        <v>2026</v>
      </c>
      <c r="H98" s="97" t="s">
        <v>429</v>
      </c>
      <c r="I98" s="97" t="str">
        <f t="shared" si="10"/>
        <v>TX</v>
      </c>
      <c r="J98" s="97" t="str">
        <f t="shared" si="11"/>
        <v>LA</v>
      </c>
      <c r="K98" s="104" t="str">
        <f t="shared" ref="K98" si="13">IF($L98=$M98,L98,CONCATENATE($L98,", ",IF(ISBLANK(N98),"",CONCATENATE(N98,", ")),$M98))</f>
        <v>South Central</v>
      </c>
      <c r="L98" s="97" t="str">
        <f>INDEX('State '!$A$1:$C$62,MATCH($I98,'State '!$B:$B,0),3)</f>
        <v>South Central</v>
      </c>
      <c r="M98" s="97" t="str">
        <f>INDEX('State '!$A$1:$C$62,MATCH($J98,'State '!$B:$B,0),3)</f>
        <v>South Central</v>
      </c>
      <c r="N98" s="97"/>
      <c r="O98" s="145">
        <v>72</v>
      </c>
      <c r="P98" s="158"/>
      <c r="Q98" s="146">
        <v>467</v>
      </c>
      <c r="R98" s="98"/>
      <c r="S98" s="97" t="s">
        <v>135</v>
      </c>
      <c r="T98" s="97" t="s">
        <v>381</v>
      </c>
      <c r="U98" s="97" t="s">
        <v>3501</v>
      </c>
      <c r="V98" s="97" t="s">
        <v>2178</v>
      </c>
      <c r="W98" s="79" t="s">
        <v>3502</v>
      </c>
      <c r="X98" s="79" t="s">
        <v>3503</v>
      </c>
      <c r="Y98" s="253" t="s">
        <v>3545</v>
      </c>
      <c r="Z98"/>
    </row>
    <row r="99" spans="1:16384" s="17" customFormat="1" ht="135.6" customHeight="1" x14ac:dyDescent="0.2">
      <c r="A99" s="96">
        <v>45733</v>
      </c>
      <c r="B99" s="79" t="s">
        <v>3299</v>
      </c>
      <c r="C99" s="79" t="s">
        <v>2298</v>
      </c>
      <c r="D99" s="79" t="s">
        <v>140</v>
      </c>
      <c r="E99" s="79" t="s">
        <v>3469</v>
      </c>
      <c r="F99" s="60">
        <v>45713</v>
      </c>
      <c r="G99" s="61">
        <v>2025</v>
      </c>
      <c r="H99" s="97" t="s">
        <v>429</v>
      </c>
      <c r="I99" s="97" t="str">
        <f t="shared" si="10"/>
        <v>TX</v>
      </c>
      <c r="J99" s="97" t="str">
        <f t="shared" si="11"/>
        <v>LA</v>
      </c>
      <c r="K99" s="104" t="str">
        <f t="shared" ref="K99:K110" si="14">IF($L99=$M99,L99,CONCATENATE($L99,", ",IF(ISBLANK(N99),"",CONCATENATE(N99,", ")),$M99))</f>
        <v>South Central</v>
      </c>
      <c r="L99" s="97" t="str">
        <f>INDEX('State '!$A$1:$C$62,MATCH($I99,'State '!$B:$B,0),3)</f>
        <v>South Central</v>
      </c>
      <c r="M99" s="97" t="str">
        <f>INDEX('State '!$A$1:$C$62,MATCH($J99,'State '!$B:$B,0),3)</f>
        <v>South Central</v>
      </c>
      <c r="N99" s="97"/>
      <c r="O99" s="145">
        <v>92</v>
      </c>
      <c r="P99" s="158"/>
      <c r="Q99" s="146">
        <v>364</v>
      </c>
      <c r="R99" s="98"/>
      <c r="S99" s="97" t="s">
        <v>135</v>
      </c>
      <c r="T99" s="97" t="s">
        <v>381</v>
      </c>
      <c r="U99" s="97" t="s">
        <v>3436</v>
      </c>
      <c r="V99" s="97" t="s">
        <v>2178</v>
      </c>
      <c r="W99" s="79" t="s">
        <v>3392</v>
      </c>
      <c r="X99" s="79" t="s">
        <v>2827</v>
      </c>
      <c r="Y99" s="207" t="s">
        <v>3658</v>
      </c>
      <c r="Z99"/>
    </row>
    <row r="100" spans="1:16384" s="17" customFormat="1" ht="25.5" x14ac:dyDescent="0.2">
      <c r="A100" s="96">
        <v>45576</v>
      </c>
      <c r="B100" s="80" t="s">
        <v>2956</v>
      </c>
      <c r="C100" s="80" t="s">
        <v>2025</v>
      </c>
      <c r="D100" s="80" t="s">
        <v>136</v>
      </c>
      <c r="E100" s="102" t="s">
        <v>2221</v>
      </c>
      <c r="F100" s="62"/>
      <c r="G100" s="110" t="s">
        <v>382</v>
      </c>
      <c r="H100" s="97" t="s">
        <v>1831</v>
      </c>
      <c r="I100" s="97" t="str">
        <f t="shared" si="10"/>
        <v>ND</v>
      </c>
      <c r="J100" s="97" t="str">
        <f t="shared" si="11"/>
        <v>MN</v>
      </c>
      <c r="K100" s="104" t="str">
        <f t="shared" si="14"/>
        <v>Mountain, Midwest</v>
      </c>
      <c r="L100" s="97" t="str">
        <f>INDEX('State '!$A$1:$C$62,MATCH($I100,'State '!$B:$B,0),3)</f>
        <v>Mountain</v>
      </c>
      <c r="M100" s="97" t="str">
        <f>INDEX('State '!$A$1:$C$62,MATCH($J100,'State '!$B:$B,0),3)</f>
        <v>Midwest</v>
      </c>
      <c r="N100" s="97"/>
      <c r="O100" s="145"/>
      <c r="P100" s="61">
        <v>330</v>
      </c>
      <c r="Q100" s="108">
        <v>600</v>
      </c>
      <c r="R100" s="63">
        <v>24</v>
      </c>
      <c r="S100" s="103" t="s">
        <v>135</v>
      </c>
      <c r="T100" s="104" t="s">
        <v>381</v>
      </c>
      <c r="U100" s="105"/>
      <c r="V100" s="97" t="s">
        <v>2178</v>
      </c>
      <c r="W100" s="79" t="s">
        <v>2957</v>
      </c>
      <c r="X100" s="79"/>
      <c r="Y100" s="195"/>
    </row>
    <row r="101" spans="1:16384" s="17" customFormat="1" ht="100.15" customHeight="1" x14ac:dyDescent="0.2">
      <c r="A101" s="96">
        <v>45531</v>
      </c>
      <c r="B101" s="80" t="s">
        <v>3560</v>
      </c>
      <c r="C101" s="80" t="s">
        <v>3561</v>
      </c>
      <c r="D101" s="80" t="s">
        <v>140</v>
      </c>
      <c r="E101" s="102" t="s">
        <v>137</v>
      </c>
      <c r="F101" s="62"/>
      <c r="G101" s="110">
        <v>2026</v>
      </c>
      <c r="H101" s="97" t="s">
        <v>7</v>
      </c>
      <c r="I101" s="97" t="str">
        <f t="shared" si="10"/>
        <v>PA</v>
      </c>
      <c r="J101" s="97" t="str">
        <f t="shared" si="11"/>
        <v>PA</v>
      </c>
      <c r="K101" s="104" t="str">
        <f t="shared" si="14"/>
        <v>Northeast</v>
      </c>
      <c r="L101" s="97" t="str">
        <f>INDEX('State '!$A$1:$C$62,MATCH($I101,'State '!$B:$B,0),3)</f>
        <v>Northeast</v>
      </c>
      <c r="M101" s="97" t="str">
        <f>INDEX('State '!$A$1:$C$62,MATCH($J101,'State '!$B:$B,0),3)</f>
        <v>Northeast</v>
      </c>
      <c r="N101" s="97"/>
      <c r="O101" s="145">
        <v>101</v>
      </c>
      <c r="P101" s="61">
        <v>19.5</v>
      </c>
      <c r="Q101" s="108">
        <v>190</v>
      </c>
      <c r="R101" s="63"/>
      <c r="S101" s="103" t="s">
        <v>138</v>
      </c>
      <c r="T101" s="104" t="s">
        <v>381</v>
      </c>
      <c r="U101" s="105" t="s">
        <v>3562</v>
      </c>
      <c r="V101" s="97" t="s">
        <v>2175</v>
      </c>
      <c r="W101" s="79" t="s">
        <v>3563</v>
      </c>
      <c r="X101" s="79"/>
      <c r="Y101" s="255" t="s">
        <v>3564</v>
      </c>
      <c r="Z101"/>
    </row>
    <row r="102" spans="1:16384" s="17" customFormat="1" ht="107.45" customHeight="1" x14ac:dyDescent="0.2">
      <c r="A102" s="96">
        <v>45755</v>
      </c>
      <c r="B102" s="80" t="s">
        <v>3663</v>
      </c>
      <c r="C102" s="80" t="s">
        <v>3664</v>
      </c>
      <c r="D102" s="80" t="s">
        <v>136</v>
      </c>
      <c r="E102" s="102" t="s">
        <v>389</v>
      </c>
      <c r="F102" s="62"/>
      <c r="G102" s="110">
        <v>2027</v>
      </c>
      <c r="H102" s="97" t="s">
        <v>6</v>
      </c>
      <c r="I102" s="97" t="str">
        <f t="shared" si="10"/>
        <v>TX</v>
      </c>
      <c r="J102" s="97" t="str">
        <f t="shared" si="11"/>
        <v>TX</v>
      </c>
      <c r="K102" s="104" t="str">
        <f t="shared" si="14"/>
        <v>South Central</v>
      </c>
      <c r="L102" s="97" t="str">
        <f>INDEX('State '!$A$1:$C$62,MATCH($I102,'State '!$B:$B,0),3)</f>
        <v>South Central</v>
      </c>
      <c r="M102" s="97" t="str">
        <f>INDEX('State '!$A$1:$C$62,MATCH($J102,'State '!$B:$B,0),3)</f>
        <v>South Central</v>
      </c>
      <c r="N102" s="97"/>
      <c r="O102" s="145"/>
      <c r="P102" s="61">
        <v>160</v>
      </c>
      <c r="Q102" s="108">
        <v>1750</v>
      </c>
      <c r="R102" s="63">
        <v>36</v>
      </c>
      <c r="S102" s="103" t="s">
        <v>138</v>
      </c>
      <c r="T102" s="104" t="s">
        <v>2601</v>
      </c>
      <c r="U102" s="105"/>
      <c r="V102" s="97" t="s">
        <v>2175</v>
      </c>
      <c r="W102" s="79" t="s">
        <v>3665</v>
      </c>
      <c r="X102" s="240"/>
      <c r="Y102" s="141" t="s">
        <v>3661</v>
      </c>
      <c r="Z102"/>
    </row>
    <row r="103" spans="1:16384" s="17" customFormat="1" ht="93.6" customHeight="1" x14ac:dyDescent="0.2">
      <c r="A103" s="96">
        <v>45672</v>
      </c>
      <c r="B103" s="80" t="s">
        <v>3631</v>
      </c>
      <c r="C103" s="80" t="s">
        <v>3632</v>
      </c>
      <c r="D103" s="80" t="s">
        <v>136</v>
      </c>
      <c r="E103" s="102" t="s">
        <v>389</v>
      </c>
      <c r="F103" s="62"/>
      <c r="G103" s="110">
        <v>2027</v>
      </c>
      <c r="H103" s="97" t="s">
        <v>6</v>
      </c>
      <c r="I103" s="97" t="str">
        <f t="shared" si="10"/>
        <v>TX</v>
      </c>
      <c r="J103" s="97" t="str">
        <f t="shared" si="11"/>
        <v>TX</v>
      </c>
      <c r="K103" s="104" t="str">
        <f t="shared" si="14"/>
        <v>South Central</v>
      </c>
      <c r="L103" s="97" t="str">
        <f>INDEX('State '!$A$1:$C$62,MATCH($I103,'State '!$B:$B,0),3)</f>
        <v>South Central</v>
      </c>
      <c r="M103" s="97" t="str">
        <f>INDEX('State '!$A$1:$C$62,MATCH($J103,'State '!$B:$B,0),3)</f>
        <v>South Central</v>
      </c>
      <c r="N103" s="97"/>
      <c r="O103" s="145">
        <v>1700</v>
      </c>
      <c r="P103" s="61">
        <v>216</v>
      </c>
      <c r="Q103" s="108">
        <v>1500</v>
      </c>
      <c r="R103" s="63" t="s">
        <v>3633</v>
      </c>
      <c r="S103" s="103" t="s">
        <v>138</v>
      </c>
      <c r="T103" s="104" t="s">
        <v>2601</v>
      </c>
      <c r="U103" s="105"/>
      <c r="V103" s="97" t="s">
        <v>2175</v>
      </c>
      <c r="W103" s="79" t="s">
        <v>3639</v>
      </c>
      <c r="X103" s="79" t="s">
        <v>3431</v>
      </c>
      <c r="Y103" s="238" t="s">
        <v>3428</v>
      </c>
      <c r="Z103" s="80"/>
      <c r="AA103" s="80"/>
      <c r="AB103" s="102"/>
      <c r="AC103" s="62"/>
      <c r="AD103" s="110"/>
      <c r="AE103" s="97"/>
      <c r="AF103" s="97"/>
      <c r="AG103" s="97"/>
      <c r="AH103" s="104"/>
      <c r="AI103" s="97"/>
      <c r="AJ103" s="97"/>
      <c r="AK103" s="97"/>
      <c r="AL103" s="145"/>
      <c r="AM103" s="61"/>
      <c r="AN103" s="108"/>
      <c r="AO103" s="63"/>
      <c r="AP103" s="103"/>
      <c r="AQ103" s="104"/>
      <c r="AR103" s="105"/>
      <c r="AS103" s="97"/>
      <c r="AT103" s="79"/>
      <c r="AU103" s="96"/>
      <c r="AV103" s="80"/>
      <c r="AW103" s="80"/>
      <c r="AX103" s="80"/>
      <c r="AY103" s="102"/>
      <c r="AZ103" s="62"/>
      <c r="BA103" s="110"/>
      <c r="BB103" s="97"/>
      <c r="BC103" s="97"/>
      <c r="BD103" s="97"/>
      <c r="BE103" s="104"/>
      <c r="BF103" s="97"/>
      <c r="BG103" s="97"/>
      <c r="BH103" s="97"/>
      <c r="BI103" s="145"/>
      <c r="BJ103" s="61"/>
      <c r="BK103" s="108"/>
      <c r="BL103" s="63"/>
      <c r="BM103" s="103"/>
      <c r="BN103" s="104"/>
      <c r="BO103" s="105"/>
      <c r="BP103" s="97"/>
      <c r="BQ103" s="79"/>
      <c r="BR103" s="96"/>
      <c r="BS103" s="80"/>
      <c r="BT103" s="80"/>
      <c r="BU103" s="80"/>
      <c r="BV103" s="102"/>
      <c r="BW103" s="62"/>
      <c r="BX103" s="110"/>
      <c r="BY103" s="97"/>
      <c r="BZ103" s="97"/>
      <c r="CA103" s="97"/>
      <c r="CB103" s="104"/>
      <c r="CC103" s="97"/>
      <c r="CD103" s="97"/>
      <c r="CE103" s="97"/>
      <c r="CF103" s="145"/>
      <c r="CG103" s="61"/>
      <c r="CH103" s="108"/>
      <c r="CI103" s="63"/>
      <c r="CJ103" s="103"/>
      <c r="CK103" s="104"/>
      <c r="CL103" s="105"/>
      <c r="CM103" s="97"/>
      <c r="CN103" s="79"/>
      <c r="CO103" s="96"/>
      <c r="CP103" s="80"/>
      <c r="CQ103" s="80"/>
      <c r="CR103" s="80"/>
      <c r="CS103" s="102"/>
      <c r="CT103" s="62"/>
      <c r="CU103" s="110"/>
      <c r="CV103" s="97"/>
      <c r="CW103" s="97"/>
      <c r="CX103" s="97"/>
      <c r="CY103" s="104"/>
      <c r="CZ103" s="97"/>
      <c r="DA103" s="97"/>
      <c r="DB103" s="97"/>
      <c r="DC103" s="145"/>
      <c r="DD103" s="61"/>
      <c r="DE103" s="108"/>
      <c r="DF103" s="63"/>
      <c r="DG103" s="103"/>
      <c r="DH103" s="104"/>
      <c r="DI103" s="105"/>
      <c r="DJ103" s="97"/>
      <c r="DK103" s="79"/>
      <c r="DL103" s="96"/>
      <c r="DM103" s="80"/>
      <c r="DN103" s="80"/>
      <c r="DO103" s="80"/>
      <c r="DP103" s="102"/>
      <c r="DQ103" s="62"/>
      <c r="DR103" s="110"/>
      <c r="DS103" s="97"/>
      <c r="DT103" s="97"/>
      <c r="DU103" s="97"/>
      <c r="DV103" s="104"/>
      <c r="DW103" s="97"/>
      <c r="DX103" s="97"/>
      <c r="DY103" s="97"/>
      <c r="DZ103" s="145"/>
      <c r="EA103" s="61"/>
      <c r="EB103" s="108"/>
      <c r="EC103" s="63"/>
      <c r="ED103" s="103"/>
      <c r="EE103" s="104"/>
      <c r="EF103" s="105"/>
      <c r="EG103" s="97"/>
      <c r="EH103" s="79"/>
      <c r="EI103" s="96"/>
      <c r="EJ103" s="80"/>
      <c r="EK103" s="80"/>
      <c r="EL103" s="80"/>
      <c r="EM103" s="102"/>
      <c r="EN103" s="62"/>
      <c r="EO103" s="110"/>
      <c r="EP103" s="97"/>
      <c r="EQ103" s="97"/>
      <c r="ER103" s="97"/>
      <c r="ES103" s="104"/>
      <c r="ET103" s="97"/>
      <c r="EU103" s="97"/>
      <c r="EV103" s="97"/>
      <c r="EW103" s="145"/>
      <c r="EX103" s="61"/>
      <c r="EY103" s="108"/>
      <c r="EZ103" s="63"/>
      <c r="FA103" s="103"/>
      <c r="FB103" s="104"/>
      <c r="FC103" s="105"/>
      <c r="FD103" s="97"/>
      <c r="FE103" s="79"/>
      <c r="FF103" s="96"/>
      <c r="FG103" s="80"/>
      <c r="FH103" s="80"/>
      <c r="FI103" s="80"/>
      <c r="FJ103" s="102"/>
      <c r="FK103" s="62"/>
      <c r="FL103" s="110"/>
      <c r="FM103" s="97"/>
      <c r="FN103" s="97"/>
      <c r="FO103" s="97"/>
      <c r="FP103" s="104"/>
      <c r="FQ103" s="97"/>
      <c r="FR103" s="97"/>
      <c r="FS103" s="97"/>
      <c r="FT103" s="145"/>
      <c r="FU103" s="61"/>
      <c r="FV103" s="108"/>
      <c r="FW103" s="63"/>
      <c r="FX103" s="103"/>
      <c r="FY103" s="104"/>
      <c r="FZ103" s="105"/>
      <c r="GA103" s="97"/>
      <c r="GB103" s="79"/>
      <c r="GC103" s="96"/>
      <c r="GD103" s="80"/>
      <c r="GE103" s="80"/>
      <c r="GF103" s="80"/>
      <c r="GG103" s="102"/>
      <c r="GH103" s="62"/>
      <c r="GI103" s="110"/>
      <c r="GJ103" s="97"/>
      <c r="GK103" s="97"/>
      <c r="GL103" s="97"/>
      <c r="GM103" s="104"/>
      <c r="GN103" s="97"/>
      <c r="GO103" s="97"/>
      <c r="GP103" s="97"/>
      <c r="GQ103" s="145"/>
      <c r="GR103" s="61"/>
      <c r="GS103" s="108"/>
      <c r="GT103" s="63"/>
      <c r="GU103" s="103"/>
      <c r="GV103" s="104"/>
      <c r="GW103" s="105"/>
      <c r="GX103" s="97"/>
      <c r="GY103" s="79"/>
      <c r="GZ103" s="96"/>
      <c r="HA103" s="80"/>
      <c r="HB103" s="80"/>
      <c r="HC103" s="80"/>
      <c r="HD103" s="102"/>
      <c r="HE103" s="62"/>
      <c r="HF103" s="110"/>
      <c r="HG103" s="97"/>
      <c r="HH103" s="97"/>
      <c r="HI103" s="97"/>
      <c r="HJ103" s="104"/>
      <c r="HK103" s="97"/>
      <c r="HL103" s="97"/>
      <c r="HM103" s="97"/>
      <c r="HN103" s="145"/>
      <c r="HO103" s="61"/>
      <c r="HP103" s="108"/>
      <c r="HQ103" s="63"/>
      <c r="HR103" s="103"/>
      <c r="HS103" s="104"/>
      <c r="HT103" s="105"/>
      <c r="HU103" s="97"/>
      <c r="HV103" s="79"/>
      <c r="HW103" s="96"/>
      <c r="HX103" s="80"/>
      <c r="HY103" s="80"/>
      <c r="HZ103" s="80"/>
      <c r="IA103" s="102"/>
      <c r="IB103" s="62"/>
      <c r="IC103" s="110"/>
      <c r="ID103" s="97"/>
      <c r="IE103" s="97"/>
      <c r="IF103" s="97"/>
      <c r="IG103" s="104"/>
      <c r="IH103" s="97"/>
      <c r="II103" s="97"/>
      <c r="IJ103" s="97"/>
      <c r="IK103" s="145"/>
      <c r="IL103" s="61"/>
      <c r="IM103" s="108"/>
      <c r="IN103" s="63"/>
      <c r="IO103" s="103"/>
      <c r="IP103" s="104"/>
      <c r="IQ103" s="105"/>
      <c r="IR103" s="97"/>
      <c r="IS103" s="79"/>
      <c r="IT103" s="96"/>
      <c r="IU103" s="80"/>
      <c r="IV103" s="80"/>
      <c r="IW103" s="80"/>
      <c r="IX103" s="102"/>
      <c r="IY103" s="62"/>
      <c r="IZ103" s="110"/>
      <c r="JA103" s="97"/>
      <c r="JB103" s="97"/>
      <c r="JC103" s="97"/>
      <c r="JD103" s="104"/>
      <c r="JE103" s="97"/>
      <c r="JF103" s="97"/>
      <c r="JG103" s="97"/>
      <c r="JH103" s="145"/>
      <c r="JI103" s="61"/>
      <c r="JJ103" s="108"/>
      <c r="JK103" s="63"/>
      <c r="JL103" s="103"/>
      <c r="JM103" s="104"/>
      <c r="JN103" s="105"/>
      <c r="JO103" s="97"/>
      <c r="JP103" s="79"/>
      <c r="JQ103" s="96"/>
      <c r="JR103" s="80"/>
      <c r="JS103" s="80"/>
      <c r="JT103" s="80"/>
      <c r="JU103" s="102"/>
      <c r="JV103" s="62"/>
      <c r="JW103" s="110"/>
      <c r="JX103" s="97"/>
      <c r="JY103" s="97"/>
      <c r="JZ103" s="97"/>
      <c r="KA103" s="104"/>
      <c r="KB103" s="97"/>
      <c r="KC103" s="97"/>
      <c r="KD103" s="97"/>
      <c r="KE103" s="145"/>
      <c r="KF103" s="61"/>
      <c r="KG103" s="108"/>
      <c r="KH103" s="63"/>
      <c r="KI103" s="103"/>
      <c r="KJ103" s="104"/>
      <c r="KK103" s="105"/>
      <c r="KL103" s="97"/>
      <c r="KM103" s="79"/>
      <c r="KN103" s="96"/>
      <c r="KO103" s="80"/>
      <c r="KP103" s="80"/>
      <c r="KQ103" s="80"/>
      <c r="KR103" s="102"/>
      <c r="KS103" s="62"/>
      <c r="KT103" s="110"/>
      <c r="KU103" s="97"/>
      <c r="KV103" s="97"/>
      <c r="KW103" s="97"/>
      <c r="KX103" s="104"/>
      <c r="KY103" s="97"/>
      <c r="KZ103" s="97"/>
      <c r="LA103" s="97"/>
      <c r="LB103" s="145"/>
      <c r="LC103" s="61"/>
      <c r="LD103" s="108"/>
      <c r="LE103" s="63"/>
      <c r="LF103" s="103"/>
      <c r="LG103" s="104"/>
      <c r="LH103" s="105"/>
      <c r="LI103" s="97"/>
      <c r="LJ103" s="79"/>
      <c r="LK103" s="96"/>
      <c r="LL103" s="80"/>
      <c r="LM103" s="80"/>
      <c r="LN103" s="80"/>
      <c r="LO103" s="102"/>
      <c r="LP103" s="62"/>
      <c r="LQ103" s="110"/>
      <c r="LR103" s="97"/>
      <c r="LS103" s="97"/>
      <c r="LT103" s="97"/>
      <c r="LU103" s="104"/>
      <c r="LV103" s="97"/>
      <c r="LW103" s="97"/>
      <c r="LX103" s="97"/>
      <c r="LY103" s="145"/>
      <c r="LZ103" s="61"/>
      <c r="MA103" s="108"/>
      <c r="MB103" s="63"/>
      <c r="MC103" s="103"/>
      <c r="MD103" s="104"/>
      <c r="ME103" s="105"/>
      <c r="MF103" s="97"/>
      <c r="MG103" s="79"/>
      <c r="MH103" s="96"/>
      <c r="MI103" s="80"/>
      <c r="MJ103" s="80"/>
      <c r="MK103" s="80"/>
      <c r="ML103" s="102"/>
      <c r="MM103" s="62"/>
      <c r="MN103" s="110"/>
      <c r="MO103" s="97"/>
      <c r="MP103" s="97"/>
      <c r="MQ103" s="97"/>
      <c r="MR103" s="104"/>
      <c r="MS103" s="97"/>
      <c r="MT103" s="97"/>
      <c r="MU103" s="97"/>
      <c r="MV103" s="145"/>
      <c r="MW103" s="61"/>
      <c r="MX103" s="108"/>
      <c r="MY103" s="63"/>
      <c r="MZ103" s="103"/>
      <c r="NA103" s="104"/>
      <c r="NB103" s="105"/>
      <c r="NC103" s="97"/>
      <c r="ND103" s="79"/>
      <c r="NE103" s="96"/>
      <c r="NF103" s="80"/>
      <c r="NG103" s="80"/>
      <c r="NH103" s="80"/>
      <c r="NI103" s="102"/>
      <c r="NJ103" s="62"/>
      <c r="NK103" s="110"/>
      <c r="NL103" s="97"/>
      <c r="NM103" s="97"/>
      <c r="NN103" s="97"/>
      <c r="NO103" s="104"/>
      <c r="NP103" s="97"/>
      <c r="NQ103" s="97"/>
      <c r="NR103" s="97"/>
      <c r="NS103" s="145"/>
      <c r="NT103" s="61"/>
      <c r="NU103" s="108"/>
      <c r="NV103" s="63"/>
      <c r="NW103" s="103"/>
      <c r="NX103" s="104"/>
      <c r="NY103" s="105"/>
      <c r="NZ103" s="97"/>
      <c r="OA103" s="79"/>
      <c r="OB103" s="96"/>
      <c r="OC103" s="80"/>
      <c r="OD103" s="80"/>
      <c r="OE103" s="80"/>
      <c r="OF103" s="102"/>
      <c r="OG103" s="62"/>
      <c r="OH103" s="110"/>
      <c r="OI103" s="97"/>
      <c r="OJ103" s="97"/>
      <c r="OK103" s="97"/>
      <c r="OL103" s="104"/>
      <c r="OM103" s="97"/>
      <c r="ON103" s="97"/>
      <c r="OO103" s="97"/>
      <c r="OP103" s="145"/>
      <c r="OQ103" s="61"/>
      <c r="OR103" s="108"/>
      <c r="OS103" s="63"/>
      <c r="OT103" s="103"/>
      <c r="OU103" s="104"/>
      <c r="OV103" s="105"/>
      <c r="OW103" s="97"/>
      <c r="OX103" s="79"/>
      <c r="OY103" s="96"/>
      <c r="OZ103" s="80"/>
      <c r="PA103" s="80"/>
      <c r="PB103" s="80"/>
      <c r="PC103" s="102"/>
      <c r="PD103" s="62"/>
      <c r="PE103" s="110"/>
      <c r="PF103" s="97"/>
      <c r="PG103" s="97"/>
      <c r="PH103" s="97"/>
      <c r="PI103" s="104"/>
      <c r="PJ103" s="97"/>
      <c r="PK103" s="97"/>
      <c r="PL103" s="97"/>
      <c r="PM103" s="145"/>
      <c r="PN103" s="61"/>
      <c r="PO103" s="108"/>
      <c r="PP103" s="63"/>
      <c r="PQ103" s="103"/>
      <c r="PR103" s="104"/>
      <c r="PS103" s="105"/>
      <c r="PT103" s="97"/>
      <c r="PU103" s="79"/>
      <c r="PV103" s="96"/>
      <c r="PW103" s="80"/>
      <c r="PX103" s="80"/>
      <c r="PY103" s="80"/>
      <c r="PZ103" s="102"/>
      <c r="QA103" s="62"/>
      <c r="QB103" s="110"/>
      <c r="QC103" s="97"/>
      <c r="QD103" s="97"/>
      <c r="QE103" s="97"/>
      <c r="QF103" s="104"/>
      <c r="QG103" s="97"/>
      <c r="QH103" s="97"/>
      <c r="QI103" s="97"/>
      <c r="QJ103" s="145"/>
      <c r="QK103" s="61"/>
      <c r="QL103" s="108"/>
      <c r="QM103" s="63"/>
      <c r="QN103" s="103"/>
      <c r="QO103" s="104"/>
      <c r="QP103" s="105"/>
      <c r="QQ103" s="97"/>
      <c r="QR103" s="79"/>
      <c r="QS103" s="96"/>
      <c r="QT103" s="80"/>
      <c r="QU103" s="80"/>
      <c r="QV103" s="80"/>
      <c r="QW103" s="102"/>
      <c r="QX103" s="62"/>
      <c r="QY103" s="110"/>
      <c r="QZ103" s="97"/>
      <c r="RA103" s="97"/>
      <c r="RB103" s="97"/>
      <c r="RC103" s="104"/>
      <c r="RD103" s="97"/>
      <c r="RE103" s="97"/>
      <c r="RF103" s="97"/>
      <c r="RG103" s="145"/>
      <c r="RH103" s="61"/>
      <c r="RI103" s="108"/>
      <c r="RJ103" s="63"/>
      <c r="RK103" s="103"/>
      <c r="RL103" s="104"/>
      <c r="RM103" s="105"/>
      <c r="RN103" s="97"/>
      <c r="RO103" s="79"/>
      <c r="RP103" s="96"/>
      <c r="RQ103" s="80"/>
      <c r="RR103" s="80"/>
      <c r="RS103" s="80"/>
      <c r="RT103" s="102"/>
      <c r="RU103" s="62"/>
      <c r="RV103" s="110"/>
      <c r="RW103" s="97"/>
      <c r="RX103" s="97"/>
      <c r="RY103" s="97"/>
      <c r="RZ103" s="104"/>
      <c r="SA103" s="97"/>
      <c r="SB103" s="97"/>
      <c r="SC103" s="97"/>
      <c r="SD103" s="145"/>
      <c r="SE103" s="61"/>
      <c r="SF103" s="108"/>
      <c r="SG103" s="63"/>
      <c r="SH103" s="103"/>
      <c r="SI103" s="104"/>
      <c r="SJ103" s="105"/>
      <c r="SK103" s="97"/>
      <c r="SL103" s="79"/>
      <c r="SM103" s="96"/>
      <c r="SN103" s="80"/>
      <c r="SO103" s="80"/>
      <c r="SP103" s="80"/>
      <c r="SQ103" s="102"/>
      <c r="SR103" s="62"/>
      <c r="SS103" s="110"/>
      <c r="ST103" s="97"/>
      <c r="SU103" s="97"/>
      <c r="SV103" s="97"/>
      <c r="SW103" s="104"/>
      <c r="SX103" s="97"/>
      <c r="SY103" s="97"/>
      <c r="SZ103" s="97"/>
      <c r="TA103" s="145"/>
      <c r="TB103" s="61"/>
      <c r="TC103" s="108"/>
      <c r="TD103" s="63"/>
      <c r="TE103" s="103"/>
      <c r="TF103" s="104"/>
      <c r="TG103" s="105"/>
      <c r="TH103" s="97"/>
      <c r="TI103" s="79"/>
      <c r="TJ103" s="96"/>
      <c r="TK103" s="80"/>
      <c r="TL103" s="80"/>
      <c r="TM103" s="80"/>
      <c r="TN103" s="102"/>
      <c r="TO103" s="62"/>
      <c r="TP103" s="110"/>
      <c r="TQ103" s="97"/>
      <c r="TR103" s="97"/>
      <c r="TS103" s="97"/>
      <c r="TT103" s="104"/>
      <c r="TU103" s="97"/>
      <c r="TV103" s="97"/>
      <c r="TW103" s="97"/>
      <c r="TX103" s="145"/>
      <c r="TY103" s="61"/>
      <c r="TZ103" s="108"/>
      <c r="UA103" s="63"/>
      <c r="UB103" s="103"/>
      <c r="UC103" s="104"/>
      <c r="UD103" s="105"/>
      <c r="UE103" s="97"/>
      <c r="UF103" s="79"/>
      <c r="UG103" s="96"/>
      <c r="UH103" s="80"/>
      <c r="UI103" s="80"/>
      <c r="UJ103" s="80"/>
      <c r="UK103" s="102"/>
      <c r="UL103" s="62"/>
      <c r="UM103" s="110"/>
      <c r="UN103" s="97"/>
      <c r="UO103" s="97"/>
      <c r="UP103" s="97"/>
      <c r="UQ103" s="104"/>
      <c r="UR103" s="97"/>
      <c r="US103" s="97"/>
      <c r="UT103" s="97"/>
      <c r="UU103" s="145"/>
      <c r="UV103" s="61"/>
      <c r="UW103" s="108"/>
      <c r="UX103" s="63"/>
      <c r="UY103" s="103"/>
      <c r="UZ103" s="104"/>
      <c r="VA103" s="105"/>
      <c r="VB103" s="97"/>
      <c r="VC103" s="79"/>
      <c r="VD103" s="96"/>
      <c r="VE103" s="80"/>
      <c r="VF103" s="80"/>
      <c r="VG103" s="80"/>
      <c r="VH103" s="102"/>
      <c r="VI103" s="62"/>
      <c r="VJ103" s="110"/>
      <c r="VK103" s="97"/>
      <c r="VL103" s="97"/>
      <c r="VM103" s="97"/>
      <c r="VN103" s="104"/>
      <c r="VO103" s="97"/>
      <c r="VP103" s="97"/>
      <c r="VQ103" s="97"/>
      <c r="VR103" s="145"/>
      <c r="VS103" s="61"/>
      <c r="VT103" s="108"/>
      <c r="VU103" s="63"/>
      <c r="VV103" s="103"/>
      <c r="VW103" s="104"/>
      <c r="VX103" s="105"/>
      <c r="VY103" s="97"/>
      <c r="VZ103" s="79"/>
      <c r="WA103" s="96"/>
      <c r="WB103" s="80"/>
      <c r="WC103" s="80"/>
      <c r="WD103" s="80"/>
      <c r="WE103" s="102"/>
      <c r="WF103" s="62"/>
      <c r="WG103" s="110"/>
      <c r="WH103" s="97"/>
      <c r="WI103" s="97"/>
      <c r="WJ103" s="97"/>
      <c r="WK103" s="104"/>
      <c r="WL103" s="97"/>
      <c r="WM103" s="97"/>
      <c r="WN103" s="97"/>
      <c r="WO103" s="145"/>
      <c r="WP103" s="61"/>
      <c r="WQ103" s="108"/>
      <c r="WR103" s="63"/>
      <c r="WS103" s="103"/>
      <c r="WT103" s="104"/>
      <c r="WU103" s="105"/>
      <c r="WV103" s="97"/>
      <c r="WW103" s="79"/>
      <c r="WX103" s="96"/>
      <c r="WY103" s="80"/>
      <c r="WZ103" s="80"/>
      <c r="XA103" s="80"/>
      <c r="XB103" s="102"/>
      <c r="XC103" s="62"/>
      <c r="XD103" s="110"/>
      <c r="XE103" s="97"/>
      <c r="XF103" s="97"/>
      <c r="XG103" s="97"/>
      <c r="XH103" s="104"/>
      <c r="XI103" s="97"/>
      <c r="XJ103" s="97"/>
      <c r="XK103" s="97"/>
      <c r="XL103" s="145"/>
      <c r="XM103" s="61"/>
      <c r="XN103" s="108"/>
      <c r="XO103" s="63"/>
      <c r="XP103" s="103"/>
      <c r="XQ103" s="104"/>
      <c r="XR103" s="105"/>
      <c r="XS103" s="97"/>
      <c r="XT103" s="79"/>
      <c r="XU103" s="96"/>
      <c r="XV103" s="80"/>
      <c r="XW103" s="80"/>
      <c r="XX103" s="80"/>
      <c r="XY103" s="102"/>
      <c r="XZ103" s="62"/>
      <c r="YA103" s="110"/>
      <c r="YB103" s="97"/>
      <c r="YC103" s="97"/>
      <c r="YD103" s="97"/>
      <c r="YE103" s="104"/>
      <c r="YF103" s="97"/>
      <c r="YG103" s="97"/>
      <c r="YH103" s="97"/>
      <c r="YI103" s="145"/>
      <c r="YJ103" s="61"/>
      <c r="YK103" s="108"/>
      <c r="YL103" s="63"/>
      <c r="YM103" s="103"/>
      <c r="YN103" s="104"/>
      <c r="YO103" s="105"/>
      <c r="YP103" s="97"/>
      <c r="YQ103" s="79"/>
      <c r="YR103" s="96"/>
      <c r="YS103" s="80"/>
      <c r="YT103" s="80"/>
      <c r="YU103" s="80"/>
      <c r="YV103" s="102"/>
      <c r="YW103" s="62"/>
      <c r="YX103" s="110"/>
      <c r="YY103" s="97"/>
      <c r="YZ103" s="97"/>
      <c r="ZA103" s="97"/>
      <c r="ZB103" s="104"/>
      <c r="ZC103" s="97"/>
      <c r="ZD103" s="97"/>
      <c r="ZE103" s="97"/>
      <c r="ZF103" s="145"/>
      <c r="ZG103" s="61"/>
      <c r="ZH103" s="108"/>
      <c r="ZI103" s="63"/>
      <c r="ZJ103" s="103"/>
      <c r="ZK103" s="104"/>
      <c r="ZL103" s="105"/>
      <c r="ZM103" s="97"/>
      <c r="ZN103" s="79"/>
      <c r="ZO103" s="96"/>
      <c r="ZP103" s="80"/>
      <c r="ZQ103" s="80"/>
      <c r="ZR103" s="80"/>
      <c r="ZS103" s="102"/>
      <c r="ZT103" s="62"/>
      <c r="ZU103" s="110"/>
      <c r="ZV103" s="97"/>
      <c r="ZW103" s="97"/>
      <c r="ZX103" s="97"/>
      <c r="ZY103" s="104"/>
      <c r="ZZ103" s="97"/>
      <c r="AAA103" s="97"/>
      <c r="AAB103" s="97"/>
      <c r="AAC103" s="145"/>
      <c r="AAD103" s="61"/>
      <c r="AAE103" s="108"/>
      <c r="AAF103" s="63"/>
      <c r="AAG103" s="103"/>
      <c r="AAH103" s="104"/>
      <c r="AAI103" s="105"/>
      <c r="AAJ103" s="97"/>
      <c r="AAK103" s="79"/>
      <c r="AAL103" s="96"/>
      <c r="AAM103" s="80"/>
      <c r="AAN103" s="80"/>
      <c r="AAO103" s="80"/>
      <c r="AAP103" s="102"/>
      <c r="AAQ103" s="62"/>
      <c r="AAR103" s="110"/>
      <c r="AAS103" s="97"/>
      <c r="AAT103" s="97"/>
      <c r="AAU103" s="97"/>
      <c r="AAV103" s="104"/>
      <c r="AAW103" s="97"/>
      <c r="AAX103" s="97"/>
      <c r="AAY103" s="97"/>
      <c r="AAZ103" s="145"/>
      <c r="ABA103" s="61"/>
      <c r="ABB103" s="108"/>
      <c r="ABC103" s="63"/>
      <c r="ABD103" s="103"/>
      <c r="ABE103" s="104"/>
      <c r="ABF103" s="105"/>
      <c r="ABG103" s="97"/>
      <c r="ABH103" s="79"/>
      <c r="ABI103" s="96"/>
      <c r="ABJ103" s="80"/>
      <c r="ABK103" s="80"/>
      <c r="ABL103" s="80"/>
      <c r="ABM103" s="102"/>
      <c r="ABN103" s="62"/>
      <c r="ABO103" s="110"/>
      <c r="ABP103" s="97"/>
      <c r="ABQ103" s="97"/>
      <c r="ABR103" s="97"/>
      <c r="ABS103" s="104"/>
      <c r="ABT103" s="97"/>
      <c r="ABU103" s="97"/>
      <c r="ABV103" s="97"/>
      <c r="ABW103" s="145"/>
      <c r="ABX103" s="61"/>
      <c r="ABY103" s="108"/>
      <c r="ABZ103" s="63"/>
      <c r="ACA103" s="103"/>
      <c r="ACB103" s="104"/>
      <c r="ACC103" s="105"/>
      <c r="ACD103" s="97"/>
      <c r="ACE103" s="79"/>
      <c r="ACF103" s="96"/>
      <c r="ACG103" s="80"/>
      <c r="ACH103" s="80"/>
      <c r="ACI103" s="80"/>
      <c r="ACJ103" s="102"/>
      <c r="ACK103" s="62"/>
      <c r="ACL103" s="110"/>
      <c r="ACM103" s="97"/>
      <c r="ACN103" s="97"/>
      <c r="ACO103" s="97"/>
      <c r="ACP103" s="104"/>
      <c r="ACQ103" s="97"/>
      <c r="ACR103" s="97"/>
      <c r="ACS103" s="97"/>
      <c r="ACT103" s="145"/>
      <c r="ACU103" s="61"/>
      <c r="ACV103" s="108"/>
      <c r="ACW103" s="63"/>
      <c r="ACX103" s="103"/>
      <c r="ACY103" s="104"/>
      <c r="ACZ103" s="105"/>
      <c r="ADA103" s="97"/>
      <c r="ADB103" s="79"/>
      <c r="ADC103" s="96"/>
      <c r="ADD103" s="80"/>
      <c r="ADE103" s="80"/>
      <c r="ADF103" s="80"/>
      <c r="ADG103" s="102"/>
      <c r="ADH103" s="62"/>
      <c r="ADI103" s="110"/>
      <c r="ADJ103" s="97"/>
      <c r="ADK103" s="97"/>
      <c r="ADL103" s="97"/>
      <c r="ADM103" s="104"/>
      <c r="ADN103" s="97"/>
      <c r="ADO103" s="97"/>
      <c r="ADP103" s="97"/>
      <c r="ADQ103" s="145"/>
      <c r="ADR103" s="61"/>
      <c r="ADS103" s="108"/>
      <c r="ADT103" s="63"/>
      <c r="ADU103" s="103"/>
      <c r="ADV103" s="104"/>
      <c r="ADW103" s="105"/>
      <c r="ADX103" s="97"/>
      <c r="ADY103" s="79"/>
      <c r="ADZ103" s="96"/>
      <c r="AEA103" s="80"/>
      <c r="AEB103" s="80"/>
      <c r="AEC103" s="80"/>
      <c r="AED103" s="102"/>
      <c r="AEE103" s="62"/>
      <c r="AEF103" s="110"/>
      <c r="AEG103" s="97"/>
      <c r="AEH103" s="97"/>
      <c r="AEI103" s="97"/>
      <c r="AEJ103" s="104"/>
      <c r="AEK103" s="97"/>
      <c r="AEL103" s="97"/>
      <c r="AEM103" s="97"/>
      <c r="AEN103" s="145"/>
      <c r="AEO103" s="61"/>
      <c r="AEP103" s="108"/>
      <c r="AEQ103" s="63"/>
      <c r="AER103" s="103"/>
      <c r="AES103" s="104"/>
      <c r="AET103" s="105"/>
      <c r="AEU103" s="97"/>
      <c r="AEV103" s="79"/>
      <c r="AEW103" s="96"/>
      <c r="AEX103" s="80"/>
      <c r="AEY103" s="80"/>
      <c r="AEZ103" s="80"/>
      <c r="AFA103" s="102"/>
      <c r="AFB103" s="62"/>
      <c r="AFC103" s="110"/>
      <c r="AFD103" s="97"/>
      <c r="AFE103" s="97"/>
      <c r="AFF103" s="97"/>
      <c r="AFG103" s="104"/>
      <c r="AFH103" s="97"/>
      <c r="AFI103" s="97"/>
      <c r="AFJ103" s="97"/>
      <c r="AFK103" s="145"/>
      <c r="AFL103" s="61"/>
      <c r="AFM103" s="108"/>
      <c r="AFN103" s="63"/>
      <c r="AFO103" s="103"/>
      <c r="AFP103" s="104"/>
      <c r="AFQ103" s="105"/>
      <c r="AFR103" s="97"/>
      <c r="AFS103" s="79"/>
      <c r="AFT103" s="96"/>
      <c r="AFU103" s="80"/>
      <c r="AFV103" s="80"/>
      <c r="AFW103" s="80"/>
      <c r="AFX103" s="102"/>
      <c r="AFY103" s="62"/>
      <c r="AFZ103" s="110"/>
      <c r="AGA103" s="97"/>
      <c r="AGB103" s="97"/>
      <c r="AGC103" s="97"/>
      <c r="AGD103" s="104"/>
      <c r="AGE103" s="97"/>
      <c r="AGF103" s="97"/>
      <c r="AGG103" s="97"/>
      <c r="AGH103" s="145"/>
      <c r="AGI103" s="61"/>
      <c r="AGJ103" s="108"/>
      <c r="AGK103" s="63"/>
      <c r="AGL103" s="103"/>
      <c r="AGM103" s="104"/>
      <c r="AGN103" s="105"/>
      <c r="AGO103" s="97"/>
      <c r="AGP103" s="79"/>
      <c r="AGQ103" s="96"/>
      <c r="AGR103" s="80"/>
      <c r="AGS103" s="80"/>
      <c r="AGT103" s="80"/>
      <c r="AGU103" s="102"/>
      <c r="AGV103" s="62"/>
      <c r="AGW103" s="110"/>
      <c r="AGX103" s="97"/>
      <c r="AGY103" s="97"/>
      <c r="AGZ103" s="97"/>
      <c r="AHA103" s="104"/>
      <c r="AHB103" s="97"/>
      <c r="AHC103" s="97"/>
      <c r="AHD103" s="97"/>
      <c r="AHE103" s="145"/>
      <c r="AHF103" s="61"/>
      <c r="AHG103" s="108"/>
      <c r="AHH103" s="63"/>
      <c r="AHI103" s="103"/>
      <c r="AHJ103" s="104"/>
      <c r="AHK103" s="105"/>
      <c r="AHL103" s="97"/>
      <c r="AHM103" s="79"/>
      <c r="AHN103" s="96"/>
      <c r="AHO103" s="80"/>
      <c r="AHP103" s="80"/>
      <c r="AHQ103" s="80"/>
      <c r="AHR103" s="102"/>
      <c r="AHS103" s="62"/>
      <c r="AHT103" s="110"/>
      <c r="AHU103" s="97"/>
      <c r="AHV103" s="97"/>
      <c r="AHW103" s="97"/>
      <c r="AHX103" s="104"/>
      <c r="AHY103" s="97"/>
      <c r="AHZ103" s="97"/>
      <c r="AIA103" s="97"/>
      <c r="AIB103" s="145"/>
      <c r="AIC103" s="61"/>
      <c r="AID103" s="108"/>
      <c r="AIE103" s="63"/>
      <c r="AIF103" s="103"/>
      <c r="AIG103" s="104"/>
      <c r="AIH103" s="105"/>
      <c r="AII103" s="97"/>
      <c r="AIJ103" s="79"/>
      <c r="AIK103" s="96"/>
      <c r="AIL103" s="80"/>
      <c r="AIM103" s="80"/>
      <c r="AIN103" s="80"/>
      <c r="AIO103" s="102"/>
      <c r="AIP103" s="62"/>
      <c r="AIQ103" s="110"/>
      <c r="AIR103" s="97"/>
      <c r="AIS103" s="97"/>
      <c r="AIT103" s="97"/>
      <c r="AIU103" s="104"/>
      <c r="AIV103" s="97"/>
      <c r="AIW103" s="97"/>
      <c r="AIX103" s="97"/>
      <c r="AIY103" s="145"/>
      <c r="AIZ103" s="61"/>
      <c r="AJA103" s="108"/>
      <c r="AJB103" s="63"/>
      <c r="AJC103" s="103"/>
      <c r="AJD103" s="104"/>
      <c r="AJE103" s="105"/>
      <c r="AJF103" s="97"/>
      <c r="AJG103" s="79"/>
      <c r="AJH103" s="96"/>
      <c r="AJI103" s="80"/>
      <c r="AJJ103" s="80"/>
      <c r="AJK103" s="80"/>
      <c r="AJL103" s="102"/>
      <c r="AJM103" s="62"/>
      <c r="AJN103" s="110"/>
      <c r="AJO103" s="97"/>
      <c r="AJP103" s="97"/>
      <c r="AJQ103" s="97"/>
      <c r="AJR103" s="104"/>
      <c r="AJS103" s="97"/>
      <c r="AJT103" s="97"/>
      <c r="AJU103" s="97"/>
      <c r="AJV103" s="145"/>
      <c r="AJW103" s="61"/>
      <c r="AJX103" s="108"/>
      <c r="AJY103" s="63"/>
      <c r="AJZ103" s="103"/>
      <c r="AKA103" s="104"/>
      <c r="AKB103" s="105"/>
      <c r="AKC103" s="97"/>
      <c r="AKD103" s="79"/>
      <c r="AKE103" s="96"/>
      <c r="AKF103" s="80"/>
      <c r="AKG103" s="80"/>
      <c r="AKH103" s="80"/>
      <c r="AKI103" s="102"/>
      <c r="AKJ103" s="62"/>
      <c r="AKK103" s="110"/>
      <c r="AKL103" s="97"/>
      <c r="AKM103" s="97"/>
      <c r="AKN103" s="97"/>
      <c r="AKO103" s="104"/>
      <c r="AKP103" s="97"/>
      <c r="AKQ103" s="97"/>
      <c r="AKR103" s="97"/>
      <c r="AKS103" s="145"/>
      <c r="AKT103" s="61"/>
      <c r="AKU103" s="108"/>
      <c r="AKV103" s="63"/>
      <c r="AKW103" s="103"/>
      <c r="AKX103" s="104"/>
      <c r="AKY103" s="105"/>
      <c r="AKZ103" s="97"/>
      <c r="ALA103" s="79"/>
      <c r="ALB103" s="96"/>
      <c r="ALC103" s="80"/>
      <c r="ALD103" s="80"/>
      <c r="ALE103" s="80"/>
      <c r="ALF103" s="102"/>
      <c r="ALG103" s="62"/>
      <c r="ALH103" s="110"/>
      <c r="ALI103" s="97"/>
      <c r="ALJ103" s="97"/>
      <c r="ALK103" s="97"/>
      <c r="ALL103" s="104"/>
      <c r="ALM103" s="97"/>
      <c r="ALN103" s="97"/>
      <c r="ALO103" s="97"/>
      <c r="ALP103" s="145"/>
      <c r="ALQ103" s="61"/>
      <c r="ALR103" s="108"/>
      <c r="ALS103" s="63"/>
      <c r="ALT103" s="103"/>
      <c r="ALU103" s="104"/>
      <c r="ALV103" s="105"/>
      <c r="ALW103" s="97"/>
      <c r="ALX103" s="79"/>
      <c r="ALY103" s="96"/>
      <c r="ALZ103" s="80"/>
      <c r="AMA103" s="80"/>
      <c r="AMB103" s="80"/>
      <c r="AMC103" s="102"/>
      <c r="AMD103" s="62"/>
      <c r="AME103" s="110"/>
      <c r="AMF103" s="97"/>
      <c r="AMG103" s="97"/>
      <c r="AMH103" s="97"/>
      <c r="AMI103" s="104"/>
      <c r="AMJ103" s="97"/>
      <c r="AMK103" s="97"/>
      <c r="AML103" s="97"/>
      <c r="AMM103" s="145"/>
      <c r="AMN103" s="61"/>
      <c r="AMO103" s="108"/>
      <c r="AMP103" s="63"/>
      <c r="AMQ103" s="103"/>
      <c r="AMR103" s="104"/>
      <c r="AMS103" s="105"/>
      <c r="AMT103" s="97"/>
      <c r="AMU103" s="79"/>
      <c r="AMV103" s="96"/>
      <c r="AMW103" s="80"/>
      <c r="AMX103" s="80"/>
      <c r="AMY103" s="80"/>
      <c r="AMZ103" s="102"/>
      <c r="ANA103" s="62"/>
      <c r="ANB103" s="110"/>
      <c r="ANC103" s="97"/>
      <c r="AND103" s="97"/>
      <c r="ANE103" s="97"/>
      <c r="ANF103" s="104"/>
      <c r="ANG103" s="97"/>
      <c r="ANH103" s="97"/>
      <c r="ANI103" s="97"/>
      <c r="ANJ103" s="145"/>
      <c r="ANK103" s="61"/>
      <c r="ANL103" s="108"/>
      <c r="ANM103" s="63"/>
      <c r="ANN103" s="103"/>
      <c r="ANO103" s="104"/>
      <c r="ANP103" s="105"/>
      <c r="ANQ103" s="97"/>
      <c r="ANR103" s="79"/>
      <c r="ANS103" s="96"/>
      <c r="ANT103" s="80"/>
      <c r="ANU103" s="80"/>
      <c r="ANV103" s="80"/>
      <c r="ANW103" s="102"/>
      <c r="ANX103" s="62"/>
      <c r="ANY103" s="110"/>
      <c r="ANZ103" s="97"/>
      <c r="AOA103" s="97"/>
      <c r="AOB103" s="97"/>
      <c r="AOC103" s="104"/>
      <c r="AOD103" s="97"/>
      <c r="AOE103" s="97"/>
      <c r="AOF103" s="97"/>
      <c r="AOG103" s="145"/>
      <c r="AOH103" s="61"/>
      <c r="AOI103" s="108"/>
      <c r="AOJ103" s="63"/>
      <c r="AOK103" s="103"/>
      <c r="AOL103" s="104"/>
      <c r="AOM103" s="105"/>
      <c r="AON103" s="97"/>
      <c r="AOO103" s="79"/>
      <c r="AOP103" s="96"/>
      <c r="AOQ103" s="80"/>
      <c r="AOR103" s="80"/>
      <c r="AOS103" s="80"/>
      <c r="AOT103" s="102"/>
      <c r="AOU103" s="62"/>
      <c r="AOV103" s="110"/>
      <c r="AOW103" s="97"/>
      <c r="AOX103" s="97"/>
      <c r="AOY103" s="97"/>
      <c r="AOZ103" s="104"/>
      <c r="APA103" s="97"/>
      <c r="APB103" s="97"/>
      <c r="APC103" s="97"/>
      <c r="APD103" s="145"/>
      <c r="APE103" s="61"/>
      <c r="APF103" s="108"/>
      <c r="APG103" s="63"/>
      <c r="APH103" s="103"/>
      <c r="API103" s="104"/>
      <c r="APJ103" s="105"/>
      <c r="APK103" s="97"/>
      <c r="APL103" s="79"/>
      <c r="APM103" s="96"/>
      <c r="APN103" s="80"/>
      <c r="APO103" s="80"/>
      <c r="APP103" s="80"/>
      <c r="APQ103" s="102"/>
      <c r="APR103" s="62"/>
      <c r="APS103" s="110"/>
      <c r="APT103" s="97"/>
      <c r="APU103" s="97"/>
      <c r="APV103" s="97"/>
      <c r="APW103" s="104"/>
      <c r="APX103" s="97"/>
      <c r="APY103" s="97"/>
      <c r="APZ103" s="97"/>
      <c r="AQA103" s="145"/>
      <c r="AQB103" s="61"/>
      <c r="AQC103" s="108"/>
      <c r="AQD103" s="63"/>
      <c r="AQE103" s="103"/>
      <c r="AQF103" s="104"/>
      <c r="AQG103" s="105"/>
      <c r="AQH103" s="97"/>
      <c r="AQI103" s="79"/>
      <c r="AQJ103" s="96"/>
      <c r="AQK103" s="80"/>
      <c r="AQL103" s="80"/>
      <c r="AQM103" s="80"/>
      <c r="AQN103" s="102"/>
      <c r="AQO103" s="62"/>
      <c r="AQP103" s="110"/>
      <c r="AQQ103" s="97"/>
      <c r="AQR103" s="97"/>
      <c r="AQS103" s="97"/>
      <c r="AQT103" s="104"/>
      <c r="AQU103" s="97"/>
      <c r="AQV103" s="97"/>
      <c r="AQW103" s="97"/>
      <c r="AQX103" s="145"/>
      <c r="AQY103" s="61"/>
      <c r="AQZ103" s="108"/>
      <c r="ARA103" s="63"/>
      <c r="ARB103" s="103"/>
      <c r="ARC103" s="104"/>
      <c r="ARD103" s="105"/>
      <c r="ARE103" s="97"/>
      <c r="ARF103" s="79"/>
      <c r="ARG103" s="96"/>
      <c r="ARH103" s="80"/>
      <c r="ARI103" s="80"/>
      <c r="ARJ103" s="80"/>
      <c r="ARK103" s="102"/>
      <c r="ARL103" s="62"/>
      <c r="ARM103" s="110"/>
      <c r="ARN103" s="97"/>
      <c r="ARO103" s="97"/>
      <c r="ARP103" s="97"/>
      <c r="ARQ103" s="104"/>
      <c r="ARR103" s="97"/>
      <c r="ARS103" s="97"/>
      <c r="ART103" s="97"/>
      <c r="ARU103" s="145"/>
      <c r="ARV103" s="61"/>
      <c r="ARW103" s="108"/>
      <c r="ARX103" s="63"/>
      <c r="ARY103" s="103"/>
      <c r="ARZ103" s="104"/>
      <c r="ASA103" s="105"/>
      <c r="ASB103" s="97"/>
      <c r="ASC103" s="79"/>
      <c r="ASD103" s="96"/>
      <c r="ASE103" s="80"/>
      <c r="ASF103" s="80"/>
      <c r="ASG103" s="80"/>
      <c r="ASH103" s="102"/>
      <c r="ASI103" s="62"/>
      <c r="ASJ103" s="110"/>
      <c r="ASK103" s="97"/>
      <c r="ASL103" s="97"/>
      <c r="ASM103" s="97"/>
      <c r="ASN103" s="104"/>
      <c r="ASO103" s="97"/>
      <c r="ASP103" s="97"/>
      <c r="ASQ103" s="97"/>
      <c r="ASR103" s="145"/>
      <c r="ASS103" s="61"/>
      <c r="AST103" s="108"/>
      <c r="ASU103" s="63"/>
      <c r="ASV103" s="103"/>
      <c r="ASW103" s="104"/>
      <c r="ASX103" s="105"/>
      <c r="ASY103" s="97"/>
      <c r="ASZ103" s="79"/>
      <c r="ATA103" s="96"/>
      <c r="ATB103" s="80"/>
      <c r="ATC103" s="80"/>
      <c r="ATD103" s="80"/>
      <c r="ATE103" s="102"/>
      <c r="ATF103" s="62"/>
      <c r="ATG103" s="110"/>
      <c r="ATH103" s="97"/>
      <c r="ATI103" s="97"/>
      <c r="ATJ103" s="97"/>
      <c r="ATK103" s="104"/>
      <c r="ATL103" s="97"/>
      <c r="ATM103" s="97"/>
      <c r="ATN103" s="97"/>
      <c r="ATO103" s="145"/>
      <c r="ATP103" s="61"/>
      <c r="ATQ103" s="108"/>
      <c r="ATR103" s="63"/>
      <c r="ATS103" s="103"/>
      <c r="ATT103" s="104"/>
      <c r="ATU103" s="105"/>
      <c r="ATV103" s="97"/>
      <c r="ATW103" s="79"/>
      <c r="ATX103" s="96"/>
      <c r="ATY103" s="80"/>
      <c r="ATZ103" s="80"/>
      <c r="AUA103" s="80"/>
      <c r="AUB103" s="102"/>
      <c r="AUC103" s="62"/>
      <c r="AUD103" s="110"/>
      <c r="AUE103" s="97"/>
      <c r="AUF103" s="97"/>
      <c r="AUG103" s="97"/>
      <c r="AUH103" s="104"/>
      <c r="AUI103" s="97"/>
      <c r="AUJ103" s="97"/>
      <c r="AUK103" s="97"/>
      <c r="AUL103" s="145"/>
      <c r="AUM103" s="61"/>
      <c r="AUN103" s="108"/>
      <c r="AUO103" s="63"/>
      <c r="AUP103" s="103"/>
      <c r="AUQ103" s="104"/>
      <c r="AUR103" s="105"/>
      <c r="AUS103" s="97"/>
      <c r="AUT103" s="79"/>
      <c r="AUU103" s="96"/>
      <c r="AUV103" s="80"/>
      <c r="AUW103" s="80"/>
      <c r="AUX103" s="80"/>
      <c r="AUY103" s="102"/>
      <c r="AUZ103" s="62"/>
      <c r="AVA103" s="110"/>
      <c r="AVB103" s="97"/>
      <c r="AVC103" s="97"/>
      <c r="AVD103" s="97"/>
      <c r="AVE103" s="104"/>
      <c r="AVF103" s="97"/>
      <c r="AVG103" s="97"/>
      <c r="AVH103" s="97"/>
      <c r="AVI103" s="145"/>
      <c r="AVJ103" s="61"/>
      <c r="AVK103" s="108"/>
      <c r="AVL103" s="63"/>
      <c r="AVM103" s="103"/>
      <c r="AVN103" s="104"/>
      <c r="AVO103" s="105"/>
      <c r="AVP103" s="97"/>
      <c r="AVQ103" s="79"/>
      <c r="AVR103" s="96"/>
      <c r="AVS103" s="80"/>
      <c r="AVT103" s="80"/>
      <c r="AVU103" s="80"/>
      <c r="AVV103" s="102"/>
      <c r="AVW103" s="62"/>
      <c r="AVX103" s="110"/>
      <c r="AVY103" s="97"/>
      <c r="AVZ103" s="97"/>
      <c r="AWA103" s="97"/>
      <c r="AWB103" s="104"/>
      <c r="AWC103" s="97"/>
      <c r="AWD103" s="97"/>
      <c r="AWE103" s="97"/>
      <c r="AWF103" s="145"/>
      <c r="AWG103" s="61"/>
      <c r="AWH103" s="108"/>
      <c r="AWI103" s="63"/>
      <c r="AWJ103" s="103"/>
      <c r="AWK103" s="104"/>
      <c r="AWL103" s="105"/>
      <c r="AWM103" s="97"/>
      <c r="AWN103" s="79"/>
      <c r="AWO103" s="96"/>
      <c r="AWP103" s="80"/>
      <c r="AWQ103" s="80"/>
      <c r="AWR103" s="80"/>
      <c r="AWS103" s="102"/>
      <c r="AWT103" s="62"/>
      <c r="AWU103" s="110"/>
      <c r="AWV103" s="97"/>
      <c r="AWW103" s="97"/>
      <c r="AWX103" s="97"/>
      <c r="AWY103" s="104"/>
      <c r="AWZ103" s="97"/>
      <c r="AXA103" s="97"/>
      <c r="AXB103" s="97"/>
      <c r="AXC103" s="145"/>
      <c r="AXD103" s="61"/>
      <c r="AXE103" s="108"/>
      <c r="AXF103" s="63"/>
      <c r="AXG103" s="103"/>
      <c r="AXH103" s="104"/>
      <c r="AXI103" s="105"/>
      <c r="AXJ103" s="97"/>
      <c r="AXK103" s="79"/>
      <c r="AXL103" s="96"/>
      <c r="AXM103" s="80"/>
      <c r="AXN103" s="80"/>
      <c r="AXO103" s="80"/>
      <c r="AXP103" s="102"/>
      <c r="AXQ103" s="62"/>
      <c r="AXR103" s="110"/>
      <c r="AXS103" s="97"/>
      <c r="AXT103" s="97"/>
      <c r="AXU103" s="97"/>
      <c r="AXV103" s="104"/>
      <c r="AXW103" s="97"/>
      <c r="AXX103" s="97"/>
      <c r="AXY103" s="97"/>
      <c r="AXZ103" s="145"/>
      <c r="AYA103" s="61"/>
      <c r="AYB103" s="108"/>
      <c r="AYC103" s="63"/>
      <c r="AYD103" s="103"/>
      <c r="AYE103" s="104"/>
      <c r="AYF103" s="105"/>
      <c r="AYG103" s="97"/>
      <c r="AYH103" s="79"/>
      <c r="AYI103" s="96"/>
      <c r="AYJ103" s="80"/>
      <c r="AYK103" s="80"/>
      <c r="AYL103" s="80"/>
      <c r="AYM103" s="102"/>
      <c r="AYN103" s="62"/>
      <c r="AYO103" s="110"/>
      <c r="AYP103" s="97"/>
      <c r="AYQ103" s="97"/>
      <c r="AYR103" s="97"/>
      <c r="AYS103" s="104"/>
      <c r="AYT103" s="97"/>
      <c r="AYU103" s="97"/>
      <c r="AYV103" s="97"/>
      <c r="AYW103" s="145"/>
      <c r="AYX103" s="61"/>
      <c r="AYY103" s="108"/>
      <c r="AYZ103" s="63"/>
      <c r="AZA103" s="103"/>
      <c r="AZB103" s="104"/>
      <c r="AZC103" s="105"/>
      <c r="AZD103" s="97"/>
      <c r="AZE103" s="79"/>
      <c r="AZF103" s="96"/>
      <c r="AZG103" s="80"/>
      <c r="AZH103" s="80"/>
      <c r="AZI103" s="80"/>
      <c r="AZJ103" s="102"/>
      <c r="AZK103" s="62"/>
      <c r="AZL103" s="110"/>
      <c r="AZM103" s="97"/>
      <c r="AZN103" s="97"/>
      <c r="AZO103" s="97"/>
      <c r="AZP103" s="104"/>
      <c r="AZQ103" s="97"/>
      <c r="AZR103" s="97"/>
      <c r="AZS103" s="97"/>
      <c r="AZT103" s="145"/>
      <c r="AZU103" s="61"/>
      <c r="AZV103" s="108"/>
      <c r="AZW103" s="63"/>
      <c r="AZX103" s="103"/>
      <c r="AZY103" s="104"/>
      <c r="AZZ103" s="105"/>
      <c r="BAA103" s="97"/>
      <c r="BAB103" s="79"/>
      <c r="BAC103" s="96"/>
      <c r="BAD103" s="80"/>
      <c r="BAE103" s="80"/>
      <c r="BAF103" s="80"/>
      <c r="BAG103" s="102"/>
      <c r="BAH103" s="62"/>
      <c r="BAI103" s="110"/>
      <c r="BAJ103" s="97"/>
      <c r="BAK103" s="97"/>
      <c r="BAL103" s="97"/>
      <c r="BAM103" s="104"/>
      <c r="BAN103" s="97"/>
      <c r="BAO103" s="97"/>
      <c r="BAP103" s="97"/>
      <c r="BAQ103" s="145"/>
      <c r="BAR103" s="61"/>
      <c r="BAS103" s="108"/>
      <c r="BAT103" s="63"/>
      <c r="BAU103" s="103"/>
      <c r="BAV103" s="104"/>
      <c r="BAW103" s="105"/>
      <c r="BAX103" s="97"/>
      <c r="BAY103" s="79"/>
      <c r="BAZ103" s="96"/>
      <c r="BBA103" s="80"/>
      <c r="BBB103" s="80"/>
      <c r="BBC103" s="80"/>
      <c r="BBD103" s="102"/>
      <c r="BBE103" s="62"/>
      <c r="BBF103" s="110"/>
      <c r="BBG103" s="97"/>
      <c r="BBH103" s="97"/>
      <c r="BBI103" s="97"/>
      <c r="BBJ103" s="104"/>
      <c r="BBK103" s="97"/>
      <c r="BBL103" s="97"/>
      <c r="BBM103" s="97"/>
      <c r="BBN103" s="145"/>
      <c r="BBO103" s="61"/>
      <c r="BBP103" s="108"/>
      <c r="BBQ103" s="63"/>
      <c r="BBR103" s="103"/>
      <c r="BBS103" s="104"/>
      <c r="BBT103" s="105"/>
      <c r="BBU103" s="97"/>
      <c r="BBV103" s="79"/>
      <c r="BBW103" s="96"/>
      <c r="BBX103" s="80"/>
      <c r="BBY103" s="80"/>
      <c r="BBZ103" s="80"/>
      <c r="BCA103" s="102"/>
      <c r="BCB103" s="62"/>
      <c r="BCC103" s="110"/>
      <c r="BCD103" s="97"/>
      <c r="BCE103" s="97"/>
      <c r="BCF103" s="97"/>
      <c r="BCG103" s="104"/>
      <c r="BCH103" s="97"/>
      <c r="BCI103" s="97"/>
      <c r="BCJ103" s="97"/>
      <c r="BCK103" s="145"/>
      <c r="BCL103" s="61"/>
      <c r="BCM103" s="108"/>
      <c r="BCN103" s="63"/>
      <c r="BCO103" s="103"/>
      <c r="BCP103" s="104"/>
      <c r="BCQ103" s="105"/>
      <c r="BCR103" s="97"/>
      <c r="BCS103" s="79"/>
      <c r="BCT103" s="96"/>
      <c r="BCU103" s="80"/>
      <c r="BCV103" s="80"/>
      <c r="BCW103" s="80"/>
      <c r="BCX103" s="102"/>
      <c r="BCY103" s="62"/>
      <c r="BCZ103" s="110"/>
      <c r="BDA103" s="97"/>
      <c r="BDB103" s="97"/>
      <c r="BDC103" s="97"/>
      <c r="BDD103" s="104"/>
      <c r="BDE103" s="97"/>
      <c r="BDF103" s="97"/>
      <c r="BDG103" s="97"/>
      <c r="BDH103" s="145"/>
      <c r="BDI103" s="61"/>
      <c r="BDJ103" s="108"/>
      <c r="BDK103" s="63"/>
      <c r="BDL103" s="103"/>
      <c r="BDM103" s="104"/>
      <c r="BDN103" s="105"/>
      <c r="BDO103" s="97"/>
      <c r="BDP103" s="79"/>
      <c r="BDQ103" s="96"/>
      <c r="BDR103" s="80"/>
      <c r="BDS103" s="80"/>
      <c r="BDT103" s="80"/>
      <c r="BDU103" s="102"/>
      <c r="BDV103" s="62"/>
      <c r="BDW103" s="110"/>
      <c r="BDX103" s="97"/>
      <c r="BDY103" s="97"/>
      <c r="BDZ103" s="97"/>
      <c r="BEA103" s="104"/>
      <c r="BEB103" s="97"/>
      <c r="BEC103" s="97"/>
      <c r="BED103" s="97"/>
      <c r="BEE103" s="145"/>
      <c r="BEF103" s="61"/>
      <c r="BEG103" s="108"/>
      <c r="BEH103" s="63"/>
      <c r="BEI103" s="103"/>
      <c r="BEJ103" s="104"/>
      <c r="BEK103" s="105"/>
      <c r="BEL103" s="97"/>
      <c r="BEM103" s="79"/>
      <c r="BEN103" s="96"/>
      <c r="BEO103" s="80"/>
      <c r="BEP103" s="80"/>
      <c r="BEQ103" s="80"/>
      <c r="BER103" s="102"/>
      <c r="BES103" s="62"/>
      <c r="BET103" s="110"/>
      <c r="BEU103" s="97"/>
      <c r="BEV103" s="97"/>
      <c r="BEW103" s="97"/>
      <c r="BEX103" s="104"/>
      <c r="BEY103" s="97"/>
      <c r="BEZ103" s="97"/>
      <c r="BFA103" s="97"/>
      <c r="BFB103" s="145"/>
      <c r="BFC103" s="61"/>
      <c r="BFD103" s="108"/>
      <c r="BFE103" s="63"/>
      <c r="BFF103" s="103"/>
      <c r="BFG103" s="104"/>
      <c r="BFH103" s="105"/>
      <c r="BFI103" s="97"/>
      <c r="BFJ103" s="79"/>
      <c r="BFK103" s="96"/>
      <c r="BFL103" s="80"/>
      <c r="BFM103" s="80"/>
      <c r="BFN103" s="80"/>
      <c r="BFO103" s="102"/>
      <c r="BFP103" s="62"/>
      <c r="BFQ103" s="110"/>
      <c r="BFR103" s="97"/>
      <c r="BFS103" s="97"/>
      <c r="BFT103" s="97"/>
      <c r="BFU103" s="104"/>
      <c r="BFV103" s="97"/>
      <c r="BFW103" s="97"/>
      <c r="BFX103" s="97"/>
      <c r="BFY103" s="145"/>
      <c r="BFZ103" s="61"/>
      <c r="BGA103" s="108"/>
      <c r="BGB103" s="63"/>
      <c r="BGC103" s="103"/>
      <c r="BGD103" s="104"/>
      <c r="BGE103" s="105"/>
      <c r="BGF103" s="97"/>
      <c r="BGG103" s="79"/>
      <c r="BGH103" s="96"/>
      <c r="BGI103" s="80"/>
      <c r="BGJ103" s="80"/>
      <c r="BGK103" s="80"/>
      <c r="BGL103" s="102"/>
      <c r="BGM103" s="62"/>
      <c r="BGN103" s="110"/>
      <c r="BGO103" s="97"/>
      <c r="BGP103" s="97"/>
      <c r="BGQ103" s="97"/>
      <c r="BGR103" s="104"/>
      <c r="BGS103" s="97"/>
      <c r="BGT103" s="97"/>
      <c r="BGU103" s="97"/>
      <c r="BGV103" s="145"/>
      <c r="BGW103" s="61"/>
      <c r="BGX103" s="108"/>
      <c r="BGY103" s="63"/>
      <c r="BGZ103" s="103"/>
      <c r="BHA103" s="104"/>
      <c r="BHB103" s="105"/>
      <c r="BHC103" s="97"/>
      <c r="BHD103" s="79"/>
      <c r="BHE103" s="96"/>
      <c r="BHF103" s="80"/>
      <c r="BHG103" s="80"/>
      <c r="BHH103" s="80"/>
      <c r="BHI103" s="102"/>
      <c r="BHJ103" s="62"/>
      <c r="BHK103" s="110"/>
      <c r="BHL103" s="97"/>
      <c r="BHM103" s="97"/>
      <c r="BHN103" s="97"/>
      <c r="BHO103" s="104"/>
      <c r="BHP103" s="97"/>
      <c r="BHQ103" s="97"/>
      <c r="BHR103" s="97"/>
      <c r="BHS103" s="145"/>
      <c r="BHT103" s="61"/>
      <c r="BHU103" s="108"/>
      <c r="BHV103" s="63"/>
      <c r="BHW103" s="103"/>
      <c r="BHX103" s="104"/>
      <c r="BHY103" s="105"/>
      <c r="BHZ103" s="97"/>
      <c r="BIA103" s="79"/>
      <c r="BIB103" s="96"/>
      <c r="BIC103" s="80"/>
      <c r="BID103" s="80"/>
      <c r="BIE103" s="80"/>
      <c r="BIF103" s="102"/>
      <c r="BIG103" s="62"/>
      <c r="BIH103" s="110"/>
      <c r="BII103" s="97"/>
      <c r="BIJ103" s="97"/>
      <c r="BIK103" s="97"/>
      <c r="BIL103" s="104"/>
      <c r="BIM103" s="97"/>
      <c r="BIN103" s="97"/>
      <c r="BIO103" s="97"/>
      <c r="BIP103" s="145"/>
      <c r="BIQ103" s="61"/>
      <c r="BIR103" s="108"/>
      <c r="BIS103" s="63"/>
      <c r="BIT103" s="103"/>
      <c r="BIU103" s="104"/>
      <c r="BIV103" s="105"/>
      <c r="BIW103" s="97"/>
      <c r="BIX103" s="79"/>
      <c r="BIY103" s="96"/>
      <c r="BIZ103" s="80"/>
      <c r="BJA103" s="80"/>
      <c r="BJB103" s="80"/>
      <c r="BJC103" s="102"/>
      <c r="BJD103" s="62"/>
      <c r="BJE103" s="110"/>
      <c r="BJF103" s="97"/>
      <c r="BJG103" s="97"/>
      <c r="BJH103" s="97"/>
      <c r="BJI103" s="104"/>
      <c r="BJJ103" s="97"/>
      <c r="BJK103" s="97"/>
      <c r="BJL103" s="97"/>
      <c r="BJM103" s="145"/>
      <c r="BJN103" s="61"/>
      <c r="BJO103" s="108"/>
      <c r="BJP103" s="63"/>
      <c r="BJQ103" s="103"/>
      <c r="BJR103" s="104"/>
      <c r="BJS103" s="105"/>
      <c r="BJT103" s="97"/>
      <c r="BJU103" s="79"/>
      <c r="BJV103" s="96"/>
      <c r="BJW103" s="80"/>
      <c r="BJX103" s="80"/>
      <c r="BJY103" s="80"/>
      <c r="BJZ103" s="102"/>
      <c r="BKA103" s="62"/>
      <c r="BKB103" s="110"/>
      <c r="BKC103" s="97"/>
      <c r="BKD103" s="97"/>
      <c r="BKE103" s="97"/>
      <c r="BKF103" s="104"/>
      <c r="BKG103" s="97"/>
      <c r="BKH103" s="97"/>
      <c r="BKI103" s="97"/>
      <c r="BKJ103" s="145"/>
      <c r="BKK103" s="61"/>
      <c r="BKL103" s="108"/>
      <c r="BKM103" s="63"/>
      <c r="BKN103" s="103"/>
      <c r="BKO103" s="104"/>
      <c r="BKP103" s="105"/>
      <c r="BKQ103" s="97"/>
      <c r="BKR103" s="79"/>
      <c r="BKS103" s="96"/>
      <c r="BKT103" s="80"/>
      <c r="BKU103" s="80"/>
      <c r="BKV103" s="80"/>
      <c r="BKW103" s="102"/>
      <c r="BKX103" s="62"/>
      <c r="BKY103" s="110"/>
      <c r="BKZ103" s="97"/>
      <c r="BLA103" s="97"/>
      <c r="BLB103" s="97"/>
      <c r="BLC103" s="104"/>
      <c r="BLD103" s="97"/>
      <c r="BLE103" s="97"/>
      <c r="BLF103" s="97"/>
      <c r="BLG103" s="145"/>
      <c r="BLH103" s="61"/>
      <c r="BLI103" s="108"/>
      <c r="BLJ103" s="63"/>
      <c r="BLK103" s="103"/>
      <c r="BLL103" s="104"/>
      <c r="BLM103" s="105"/>
      <c r="BLN103" s="97"/>
      <c r="BLO103" s="79"/>
      <c r="BLP103" s="96"/>
      <c r="BLQ103" s="80"/>
      <c r="BLR103" s="80"/>
      <c r="BLS103" s="80"/>
      <c r="BLT103" s="102"/>
      <c r="BLU103" s="62"/>
      <c r="BLV103" s="110"/>
      <c r="BLW103" s="97"/>
      <c r="BLX103" s="97"/>
      <c r="BLY103" s="97"/>
      <c r="BLZ103" s="104"/>
      <c r="BMA103" s="97"/>
      <c r="BMB103" s="97"/>
      <c r="BMC103" s="97"/>
      <c r="BMD103" s="145"/>
      <c r="BME103" s="61"/>
      <c r="BMF103" s="108"/>
      <c r="BMG103" s="63"/>
      <c r="BMH103" s="103"/>
      <c r="BMI103" s="104"/>
      <c r="BMJ103" s="105"/>
      <c r="BMK103" s="97"/>
      <c r="BML103" s="79"/>
      <c r="BMM103" s="96"/>
      <c r="BMN103" s="80"/>
      <c r="BMO103" s="80"/>
      <c r="BMP103" s="80"/>
      <c r="BMQ103" s="102"/>
      <c r="BMR103" s="62"/>
      <c r="BMS103" s="110"/>
      <c r="BMT103" s="97"/>
      <c r="BMU103" s="97"/>
      <c r="BMV103" s="97"/>
      <c r="BMW103" s="104"/>
      <c r="BMX103" s="97"/>
      <c r="BMY103" s="97"/>
      <c r="BMZ103" s="97"/>
      <c r="BNA103" s="145"/>
      <c r="BNB103" s="61"/>
      <c r="BNC103" s="108"/>
      <c r="BND103" s="63"/>
      <c r="BNE103" s="103"/>
      <c r="BNF103" s="104"/>
      <c r="BNG103" s="105"/>
      <c r="BNH103" s="97"/>
      <c r="BNI103" s="79"/>
      <c r="BNJ103" s="96"/>
      <c r="BNK103" s="80"/>
      <c r="BNL103" s="80"/>
      <c r="BNM103" s="80"/>
      <c r="BNN103" s="102"/>
      <c r="BNO103" s="62"/>
      <c r="BNP103" s="110"/>
      <c r="BNQ103" s="97"/>
      <c r="BNR103" s="97"/>
      <c r="BNS103" s="97"/>
      <c r="BNT103" s="104"/>
      <c r="BNU103" s="97"/>
      <c r="BNV103" s="97"/>
      <c r="BNW103" s="97"/>
      <c r="BNX103" s="145"/>
      <c r="BNY103" s="61"/>
      <c r="BNZ103" s="108"/>
      <c r="BOA103" s="63"/>
      <c r="BOB103" s="103"/>
      <c r="BOC103" s="104"/>
      <c r="BOD103" s="105"/>
      <c r="BOE103" s="97"/>
      <c r="BOF103" s="79"/>
      <c r="BOG103" s="96"/>
      <c r="BOH103" s="80"/>
      <c r="BOI103" s="80"/>
      <c r="BOJ103" s="80"/>
      <c r="BOK103" s="102"/>
      <c r="BOL103" s="62"/>
      <c r="BOM103" s="110"/>
      <c r="BON103" s="97"/>
      <c r="BOO103" s="97"/>
      <c r="BOP103" s="97"/>
      <c r="BOQ103" s="104"/>
      <c r="BOR103" s="97"/>
      <c r="BOS103" s="97"/>
      <c r="BOT103" s="97"/>
      <c r="BOU103" s="145"/>
      <c r="BOV103" s="61"/>
      <c r="BOW103" s="108"/>
      <c r="BOX103" s="63"/>
      <c r="BOY103" s="103"/>
      <c r="BOZ103" s="104"/>
      <c r="BPA103" s="105"/>
      <c r="BPB103" s="97"/>
      <c r="BPC103" s="79"/>
      <c r="BPD103" s="96"/>
      <c r="BPE103" s="80"/>
      <c r="BPF103" s="80"/>
      <c r="BPG103" s="80"/>
      <c r="BPH103" s="102"/>
      <c r="BPI103" s="62"/>
      <c r="BPJ103" s="110"/>
      <c r="BPK103" s="97"/>
      <c r="BPL103" s="97"/>
      <c r="BPM103" s="97"/>
      <c r="BPN103" s="104"/>
      <c r="BPO103" s="97"/>
      <c r="BPP103" s="97"/>
      <c r="BPQ103" s="97"/>
      <c r="BPR103" s="145"/>
      <c r="BPS103" s="61"/>
      <c r="BPT103" s="108"/>
      <c r="BPU103" s="63"/>
      <c r="BPV103" s="103"/>
      <c r="BPW103" s="104"/>
      <c r="BPX103" s="105"/>
      <c r="BPY103" s="97"/>
      <c r="BPZ103" s="79"/>
      <c r="BQA103" s="96"/>
      <c r="BQB103" s="80"/>
      <c r="BQC103" s="80"/>
      <c r="BQD103" s="80"/>
      <c r="BQE103" s="102"/>
      <c r="BQF103" s="62"/>
      <c r="BQG103" s="110"/>
      <c r="BQH103" s="97"/>
      <c r="BQI103" s="97"/>
      <c r="BQJ103" s="97"/>
      <c r="BQK103" s="104"/>
      <c r="BQL103" s="97"/>
      <c r="BQM103" s="97"/>
      <c r="BQN103" s="97"/>
      <c r="BQO103" s="145"/>
      <c r="BQP103" s="61"/>
      <c r="BQQ103" s="108"/>
      <c r="BQR103" s="63"/>
      <c r="BQS103" s="103"/>
      <c r="BQT103" s="104"/>
      <c r="BQU103" s="105"/>
      <c r="BQV103" s="97"/>
      <c r="BQW103" s="79"/>
      <c r="BQX103" s="96"/>
      <c r="BQY103" s="80"/>
      <c r="BQZ103" s="80"/>
      <c r="BRA103" s="80"/>
      <c r="BRB103" s="102"/>
      <c r="BRC103" s="62"/>
      <c r="BRD103" s="110"/>
      <c r="BRE103" s="97"/>
      <c r="BRF103" s="97"/>
      <c r="BRG103" s="97"/>
      <c r="BRH103" s="104"/>
      <c r="BRI103" s="97"/>
      <c r="BRJ103" s="97"/>
      <c r="BRK103" s="97"/>
      <c r="BRL103" s="145"/>
      <c r="BRM103" s="61"/>
      <c r="BRN103" s="108"/>
      <c r="BRO103" s="63"/>
      <c r="BRP103" s="103"/>
      <c r="BRQ103" s="104"/>
      <c r="BRR103" s="105"/>
      <c r="BRS103" s="97"/>
      <c r="BRT103" s="79"/>
      <c r="BRU103" s="96"/>
      <c r="BRV103" s="80"/>
      <c r="BRW103" s="80"/>
      <c r="BRX103" s="80"/>
      <c r="BRY103" s="102"/>
      <c r="BRZ103" s="62"/>
      <c r="BSA103" s="110"/>
      <c r="BSB103" s="97"/>
      <c r="BSC103" s="97"/>
      <c r="BSD103" s="97"/>
      <c r="BSE103" s="104"/>
      <c r="BSF103" s="97"/>
      <c r="BSG103" s="97"/>
      <c r="BSH103" s="97"/>
      <c r="BSI103" s="145"/>
      <c r="BSJ103" s="61"/>
      <c r="BSK103" s="108"/>
      <c r="BSL103" s="63"/>
      <c r="BSM103" s="103"/>
      <c r="BSN103" s="104"/>
      <c r="BSO103" s="105"/>
      <c r="BSP103" s="97"/>
      <c r="BSQ103" s="79"/>
      <c r="BSR103" s="96"/>
      <c r="BSS103" s="80"/>
      <c r="BST103" s="80"/>
      <c r="BSU103" s="80"/>
      <c r="BSV103" s="102"/>
      <c r="BSW103" s="62"/>
      <c r="BSX103" s="110"/>
      <c r="BSY103" s="97"/>
      <c r="BSZ103" s="97"/>
      <c r="BTA103" s="97"/>
      <c r="BTB103" s="104"/>
      <c r="BTC103" s="97"/>
      <c r="BTD103" s="97"/>
      <c r="BTE103" s="97"/>
      <c r="BTF103" s="145"/>
      <c r="BTG103" s="61"/>
      <c r="BTH103" s="108"/>
      <c r="BTI103" s="63"/>
      <c r="BTJ103" s="103"/>
      <c r="BTK103" s="104"/>
      <c r="BTL103" s="105"/>
      <c r="BTM103" s="97"/>
      <c r="BTN103" s="79"/>
      <c r="BTO103" s="96"/>
      <c r="BTP103" s="80"/>
      <c r="BTQ103" s="80"/>
      <c r="BTR103" s="80"/>
      <c r="BTS103" s="102"/>
      <c r="BTT103" s="62"/>
      <c r="BTU103" s="110"/>
      <c r="BTV103" s="97"/>
      <c r="BTW103" s="97"/>
      <c r="BTX103" s="97"/>
      <c r="BTY103" s="104"/>
      <c r="BTZ103" s="97"/>
      <c r="BUA103" s="97"/>
      <c r="BUB103" s="97"/>
      <c r="BUC103" s="145"/>
      <c r="BUD103" s="61"/>
      <c r="BUE103" s="108"/>
      <c r="BUF103" s="63"/>
      <c r="BUG103" s="103"/>
      <c r="BUH103" s="104"/>
      <c r="BUI103" s="105"/>
      <c r="BUJ103" s="97"/>
      <c r="BUK103" s="79"/>
      <c r="BUL103" s="96"/>
      <c r="BUM103" s="80"/>
      <c r="BUN103" s="80"/>
      <c r="BUO103" s="80"/>
      <c r="BUP103" s="102"/>
      <c r="BUQ103" s="62"/>
      <c r="BUR103" s="110"/>
      <c r="BUS103" s="97"/>
      <c r="BUT103" s="97"/>
      <c r="BUU103" s="97"/>
      <c r="BUV103" s="104"/>
      <c r="BUW103" s="97"/>
      <c r="BUX103" s="97"/>
      <c r="BUY103" s="97"/>
      <c r="BUZ103" s="145"/>
      <c r="BVA103" s="61"/>
      <c r="BVB103" s="108"/>
      <c r="BVC103" s="63"/>
      <c r="BVD103" s="103"/>
      <c r="BVE103" s="104"/>
      <c r="BVF103" s="105"/>
      <c r="BVG103" s="97"/>
      <c r="BVH103" s="79"/>
      <c r="BVI103" s="96"/>
      <c r="BVJ103" s="80"/>
      <c r="BVK103" s="80"/>
      <c r="BVL103" s="80"/>
      <c r="BVM103" s="102"/>
      <c r="BVN103" s="62"/>
      <c r="BVO103" s="110"/>
      <c r="BVP103" s="97"/>
      <c r="BVQ103" s="97"/>
      <c r="BVR103" s="97"/>
      <c r="BVS103" s="104"/>
      <c r="BVT103" s="97"/>
      <c r="BVU103" s="97"/>
      <c r="BVV103" s="97"/>
      <c r="BVW103" s="145"/>
      <c r="BVX103" s="61"/>
      <c r="BVY103" s="108"/>
      <c r="BVZ103" s="63"/>
      <c r="BWA103" s="103"/>
      <c r="BWB103" s="104"/>
      <c r="BWC103" s="105"/>
      <c r="BWD103" s="97"/>
      <c r="BWE103" s="79"/>
      <c r="BWF103" s="96"/>
      <c r="BWG103" s="80"/>
      <c r="BWH103" s="80"/>
      <c r="BWI103" s="80"/>
      <c r="BWJ103" s="102"/>
      <c r="BWK103" s="62"/>
      <c r="BWL103" s="110"/>
      <c r="BWM103" s="97"/>
      <c r="BWN103" s="97"/>
      <c r="BWO103" s="97"/>
      <c r="BWP103" s="104"/>
      <c r="BWQ103" s="97"/>
      <c r="BWR103" s="97"/>
      <c r="BWS103" s="97"/>
      <c r="BWT103" s="145"/>
      <c r="BWU103" s="61"/>
      <c r="BWV103" s="108"/>
      <c r="BWW103" s="63"/>
      <c r="BWX103" s="103"/>
      <c r="BWY103" s="104"/>
      <c r="BWZ103" s="105"/>
      <c r="BXA103" s="97"/>
      <c r="BXB103" s="79"/>
      <c r="BXC103" s="96"/>
      <c r="BXD103" s="80"/>
      <c r="BXE103" s="80"/>
      <c r="BXF103" s="80"/>
      <c r="BXG103" s="102"/>
      <c r="BXH103" s="62"/>
      <c r="BXI103" s="110"/>
      <c r="BXJ103" s="97"/>
      <c r="BXK103" s="97"/>
      <c r="BXL103" s="97"/>
      <c r="BXM103" s="104"/>
      <c r="BXN103" s="97"/>
      <c r="BXO103" s="97"/>
      <c r="BXP103" s="97"/>
      <c r="BXQ103" s="145"/>
      <c r="BXR103" s="61"/>
      <c r="BXS103" s="108"/>
      <c r="BXT103" s="63"/>
      <c r="BXU103" s="103"/>
      <c r="BXV103" s="104"/>
      <c r="BXW103" s="105"/>
      <c r="BXX103" s="97"/>
      <c r="BXY103" s="79"/>
      <c r="BXZ103" s="96"/>
      <c r="BYA103" s="80"/>
      <c r="BYB103" s="80"/>
      <c r="BYC103" s="80"/>
      <c r="BYD103" s="102"/>
      <c r="BYE103" s="62"/>
      <c r="BYF103" s="110"/>
      <c r="BYG103" s="97"/>
      <c r="BYH103" s="97"/>
      <c r="BYI103" s="97"/>
      <c r="BYJ103" s="104"/>
      <c r="BYK103" s="97"/>
      <c r="BYL103" s="97"/>
      <c r="BYM103" s="97"/>
      <c r="BYN103" s="145"/>
      <c r="BYO103" s="61"/>
      <c r="BYP103" s="108"/>
      <c r="BYQ103" s="63"/>
      <c r="BYR103" s="103"/>
      <c r="BYS103" s="104"/>
      <c r="BYT103" s="105"/>
      <c r="BYU103" s="97"/>
      <c r="BYV103" s="79"/>
      <c r="BYW103" s="96"/>
      <c r="BYX103" s="80"/>
      <c r="BYY103" s="80"/>
      <c r="BYZ103" s="80"/>
      <c r="BZA103" s="102"/>
      <c r="BZB103" s="62"/>
      <c r="BZC103" s="110"/>
      <c r="BZD103" s="97"/>
      <c r="BZE103" s="97"/>
      <c r="BZF103" s="97"/>
      <c r="BZG103" s="104"/>
      <c r="BZH103" s="97"/>
      <c r="BZI103" s="97"/>
      <c r="BZJ103" s="97"/>
      <c r="BZK103" s="145"/>
      <c r="BZL103" s="61"/>
      <c r="BZM103" s="108"/>
      <c r="BZN103" s="63"/>
      <c r="BZO103" s="103"/>
      <c r="BZP103" s="104"/>
      <c r="BZQ103" s="105"/>
      <c r="BZR103" s="97"/>
      <c r="BZS103" s="79"/>
      <c r="BZT103" s="96"/>
      <c r="BZU103" s="80"/>
      <c r="BZV103" s="80"/>
      <c r="BZW103" s="80"/>
      <c r="BZX103" s="102"/>
      <c r="BZY103" s="62"/>
      <c r="BZZ103" s="110"/>
      <c r="CAA103" s="97"/>
      <c r="CAB103" s="97"/>
      <c r="CAC103" s="97"/>
      <c r="CAD103" s="104"/>
      <c r="CAE103" s="97"/>
      <c r="CAF103" s="97"/>
      <c r="CAG103" s="97"/>
      <c r="CAH103" s="145"/>
      <c r="CAI103" s="61"/>
      <c r="CAJ103" s="108"/>
      <c r="CAK103" s="63"/>
      <c r="CAL103" s="103"/>
      <c r="CAM103" s="104"/>
      <c r="CAN103" s="105"/>
      <c r="CAO103" s="97"/>
      <c r="CAP103" s="79"/>
      <c r="CAQ103" s="96"/>
      <c r="CAR103" s="80"/>
      <c r="CAS103" s="80"/>
      <c r="CAT103" s="80"/>
      <c r="CAU103" s="102"/>
      <c r="CAV103" s="62"/>
      <c r="CAW103" s="110"/>
      <c r="CAX103" s="97"/>
      <c r="CAY103" s="97"/>
      <c r="CAZ103" s="97"/>
      <c r="CBA103" s="104"/>
      <c r="CBB103" s="97"/>
      <c r="CBC103" s="97"/>
      <c r="CBD103" s="97"/>
      <c r="CBE103" s="145"/>
      <c r="CBF103" s="61"/>
      <c r="CBG103" s="108"/>
      <c r="CBH103" s="63"/>
      <c r="CBI103" s="103"/>
      <c r="CBJ103" s="104"/>
      <c r="CBK103" s="105"/>
      <c r="CBL103" s="97"/>
      <c r="CBM103" s="79"/>
      <c r="CBN103" s="96"/>
      <c r="CBO103" s="80"/>
      <c r="CBP103" s="80"/>
      <c r="CBQ103" s="80"/>
      <c r="CBR103" s="102"/>
      <c r="CBS103" s="62"/>
      <c r="CBT103" s="110"/>
      <c r="CBU103" s="97"/>
      <c r="CBV103" s="97"/>
      <c r="CBW103" s="97"/>
      <c r="CBX103" s="104"/>
      <c r="CBY103" s="97"/>
      <c r="CBZ103" s="97"/>
      <c r="CCA103" s="97"/>
      <c r="CCB103" s="145"/>
      <c r="CCC103" s="61"/>
      <c r="CCD103" s="108"/>
      <c r="CCE103" s="63"/>
      <c r="CCF103" s="103"/>
      <c r="CCG103" s="104"/>
      <c r="CCH103" s="105"/>
      <c r="CCI103" s="97"/>
      <c r="CCJ103" s="79"/>
      <c r="CCK103" s="96"/>
      <c r="CCL103" s="80"/>
      <c r="CCM103" s="80"/>
      <c r="CCN103" s="80"/>
      <c r="CCO103" s="102"/>
      <c r="CCP103" s="62"/>
      <c r="CCQ103" s="110"/>
      <c r="CCR103" s="97"/>
      <c r="CCS103" s="97"/>
      <c r="CCT103" s="97"/>
      <c r="CCU103" s="104"/>
      <c r="CCV103" s="97"/>
      <c r="CCW103" s="97"/>
      <c r="CCX103" s="97"/>
      <c r="CCY103" s="145"/>
      <c r="CCZ103" s="61"/>
      <c r="CDA103" s="108"/>
      <c r="CDB103" s="63"/>
      <c r="CDC103" s="103"/>
      <c r="CDD103" s="104"/>
      <c r="CDE103" s="105"/>
      <c r="CDF103" s="97"/>
      <c r="CDG103" s="79"/>
      <c r="CDH103" s="96"/>
      <c r="CDI103" s="80"/>
      <c r="CDJ103" s="80"/>
      <c r="CDK103" s="80"/>
      <c r="CDL103" s="102"/>
      <c r="CDM103" s="62"/>
      <c r="CDN103" s="110"/>
      <c r="CDO103" s="97"/>
      <c r="CDP103" s="97"/>
      <c r="CDQ103" s="97"/>
      <c r="CDR103" s="104"/>
      <c r="CDS103" s="97"/>
      <c r="CDT103" s="97"/>
      <c r="CDU103" s="97"/>
      <c r="CDV103" s="145"/>
      <c r="CDW103" s="61"/>
      <c r="CDX103" s="108"/>
      <c r="CDY103" s="63"/>
      <c r="CDZ103" s="103"/>
      <c r="CEA103" s="104"/>
      <c r="CEB103" s="105"/>
      <c r="CEC103" s="97"/>
      <c r="CED103" s="79"/>
      <c r="CEE103" s="96"/>
      <c r="CEF103" s="80"/>
      <c r="CEG103" s="80"/>
      <c r="CEH103" s="80"/>
      <c r="CEI103" s="102"/>
      <c r="CEJ103" s="62"/>
      <c r="CEK103" s="110"/>
      <c r="CEL103" s="97"/>
      <c r="CEM103" s="97"/>
      <c r="CEN103" s="97"/>
      <c r="CEO103" s="104"/>
      <c r="CEP103" s="97"/>
      <c r="CEQ103" s="97"/>
      <c r="CER103" s="97"/>
      <c r="CES103" s="145"/>
      <c r="CET103" s="61"/>
      <c r="CEU103" s="108"/>
      <c r="CEV103" s="63"/>
      <c r="CEW103" s="103"/>
      <c r="CEX103" s="104"/>
      <c r="CEY103" s="105"/>
      <c r="CEZ103" s="97"/>
      <c r="CFA103" s="79"/>
      <c r="CFB103" s="96"/>
      <c r="CFC103" s="80"/>
      <c r="CFD103" s="80"/>
      <c r="CFE103" s="80"/>
      <c r="CFF103" s="102"/>
      <c r="CFG103" s="62"/>
      <c r="CFH103" s="110"/>
      <c r="CFI103" s="97"/>
      <c r="CFJ103" s="97"/>
      <c r="CFK103" s="97"/>
      <c r="CFL103" s="104"/>
      <c r="CFM103" s="97"/>
      <c r="CFN103" s="97"/>
      <c r="CFO103" s="97"/>
      <c r="CFP103" s="145"/>
      <c r="CFQ103" s="61"/>
      <c r="CFR103" s="108"/>
      <c r="CFS103" s="63"/>
      <c r="CFT103" s="103"/>
      <c r="CFU103" s="104"/>
      <c r="CFV103" s="105"/>
      <c r="CFW103" s="97"/>
      <c r="CFX103" s="79"/>
      <c r="CFY103" s="96"/>
      <c r="CFZ103" s="80"/>
      <c r="CGA103" s="80"/>
      <c r="CGB103" s="80"/>
      <c r="CGC103" s="102"/>
      <c r="CGD103" s="62"/>
      <c r="CGE103" s="110"/>
      <c r="CGF103" s="97"/>
      <c r="CGG103" s="97"/>
      <c r="CGH103" s="97"/>
      <c r="CGI103" s="104"/>
      <c r="CGJ103" s="97"/>
      <c r="CGK103" s="97"/>
      <c r="CGL103" s="97"/>
      <c r="CGM103" s="145"/>
      <c r="CGN103" s="61"/>
      <c r="CGO103" s="108"/>
      <c r="CGP103" s="63"/>
      <c r="CGQ103" s="103"/>
      <c r="CGR103" s="104"/>
      <c r="CGS103" s="105"/>
      <c r="CGT103" s="97"/>
      <c r="CGU103" s="79"/>
      <c r="CGV103" s="96"/>
      <c r="CGW103" s="80"/>
      <c r="CGX103" s="80"/>
      <c r="CGY103" s="80"/>
      <c r="CGZ103" s="102"/>
      <c r="CHA103" s="62"/>
      <c r="CHB103" s="110"/>
      <c r="CHC103" s="97"/>
      <c r="CHD103" s="97"/>
      <c r="CHE103" s="97"/>
      <c r="CHF103" s="104"/>
      <c r="CHG103" s="97"/>
      <c r="CHH103" s="97"/>
      <c r="CHI103" s="97"/>
      <c r="CHJ103" s="145"/>
      <c r="CHK103" s="61"/>
      <c r="CHL103" s="108"/>
      <c r="CHM103" s="63"/>
      <c r="CHN103" s="103"/>
      <c r="CHO103" s="104"/>
      <c r="CHP103" s="105"/>
      <c r="CHQ103" s="97"/>
      <c r="CHR103" s="79"/>
      <c r="CHS103" s="96"/>
      <c r="CHT103" s="80"/>
      <c r="CHU103" s="80"/>
      <c r="CHV103" s="80"/>
      <c r="CHW103" s="102"/>
      <c r="CHX103" s="62"/>
      <c r="CHY103" s="110"/>
      <c r="CHZ103" s="97"/>
      <c r="CIA103" s="97"/>
      <c r="CIB103" s="97"/>
      <c r="CIC103" s="104"/>
      <c r="CID103" s="97"/>
      <c r="CIE103" s="97"/>
      <c r="CIF103" s="97"/>
      <c r="CIG103" s="145"/>
      <c r="CIH103" s="61"/>
      <c r="CII103" s="108"/>
      <c r="CIJ103" s="63"/>
      <c r="CIK103" s="103"/>
      <c r="CIL103" s="104"/>
      <c r="CIM103" s="105"/>
      <c r="CIN103" s="97"/>
      <c r="CIO103" s="79"/>
      <c r="CIP103" s="96"/>
      <c r="CIQ103" s="80"/>
      <c r="CIR103" s="80"/>
      <c r="CIS103" s="80"/>
      <c r="CIT103" s="102"/>
      <c r="CIU103" s="62"/>
      <c r="CIV103" s="110"/>
      <c r="CIW103" s="97"/>
      <c r="CIX103" s="97"/>
      <c r="CIY103" s="97"/>
      <c r="CIZ103" s="104"/>
      <c r="CJA103" s="97"/>
      <c r="CJB103" s="97"/>
      <c r="CJC103" s="97"/>
      <c r="CJD103" s="145"/>
      <c r="CJE103" s="61"/>
      <c r="CJF103" s="108"/>
      <c r="CJG103" s="63"/>
      <c r="CJH103" s="103"/>
      <c r="CJI103" s="104"/>
      <c r="CJJ103" s="105"/>
      <c r="CJK103" s="97"/>
      <c r="CJL103" s="79"/>
      <c r="CJM103" s="96"/>
      <c r="CJN103" s="80"/>
      <c r="CJO103" s="80"/>
      <c r="CJP103" s="80"/>
      <c r="CJQ103" s="102"/>
      <c r="CJR103" s="62"/>
      <c r="CJS103" s="110"/>
      <c r="CJT103" s="97"/>
      <c r="CJU103" s="97"/>
      <c r="CJV103" s="97"/>
      <c r="CJW103" s="104"/>
      <c r="CJX103" s="97"/>
      <c r="CJY103" s="97"/>
      <c r="CJZ103" s="97"/>
      <c r="CKA103" s="145"/>
      <c r="CKB103" s="61"/>
      <c r="CKC103" s="108"/>
      <c r="CKD103" s="63"/>
      <c r="CKE103" s="103"/>
      <c r="CKF103" s="104"/>
      <c r="CKG103" s="105"/>
      <c r="CKH103" s="97"/>
      <c r="CKI103" s="79"/>
      <c r="CKJ103" s="96"/>
      <c r="CKK103" s="80"/>
      <c r="CKL103" s="80"/>
      <c r="CKM103" s="80"/>
      <c r="CKN103" s="102"/>
      <c r="CKO103" s="62"/>
      <c r="CKP103" s="110"/>
      <c r="CKQ103" s="97"/>
      <c r="CKR103" s="97"/>
      <c r="CKS103" s="97"/>
      <c r="CKT103" s="104"/>
      <c r="CKU103" s="97"/>
      <c r="CKV103" s="97"/>
      <c r="CKW103" s="97"/>
      <c r="CKX103" s="145"/>
      <c r="CKY103" s="61"/>
      <c r="CKZ103" s="108"/>
      <c r="CLA103" s="63"/>
      <c r="CLB103" s="103"/>
      <c r="CLC103" s="104"/>
      <c r="CLD103" s="105"/>
      <c r="CLE103" s="97"/>
      <c r="CLF103" s="79"/>
      <c r="CLG103" s="96"/>
      <c r="CLH103" s="80"/>
      <c r="CLI103" s="80"/>
      <c r="CLJ103" s="80"/>
      <c r="CLK103" s="102"/>
      <c r="CLL103" s="62"/>
      <c r="CLM103" s="110"/>
      <c r="CLN103" s="97"/>
      <c r="CLO103" s="97"/>
      <c r="CLP103" s="97"/>
      <c r="CLQ103" s="104"/>
      <c r="CLR103" s="97"/>
      <c r="CLS103" s="97"/>
      <c r="CLT103" s="97"/>
      <c r="CLU103" s="145"/>
      <c r="CLV103" s="61"/>
      <c r="CLW103" s="108"/>
      <c r="CLX103" s="63"/>
      <c r="CLY103" s="103"/>
      <c r="CLZ103" s="104"/>
      <c r="CMA103" s="105"/>
      <c r="CMB103" s="97"/>
      <c r="CMC103" s="79"/>
      <c r="CMD103" s="96"/>
      <c r="CME103" s="80"/>
      <c r="CMF103" s="80"/>
      <c r="CMG103" s="80"/>
      <c r="CMH103" s="102"/>
      <c r="CMI103" s="62"/>
      <c r="CMJ103" s="110"/>
      <c r="CMK103" s="97"/>
      <c r="CML103" s="97"/>
      <c r="CMM103" s="97"/>
      <c r="CMN103" s="104"/>
      <c r="CMO103" s="97"/>
      <c r="CMP103" s="97"/>
      <c r="CMQ103" s="97"/>
      <c r="CMR103" s="145"/>
      <c r="CMS103" s="61"/>
      <c r="CMT103" s="108"/>
      <c r="CMU103" s="63"/>
      <c r="CMV103" s="103"/>
      <c r="CMW103" s="104"/>
      <c r="CMX103" s="105"/>
      <c r="CMY103" s="97"/>
      <c r="CMZ103" s="79"/>
      <c r="CNA103" s="96"/>
      <c r="CNB103" s="80"/>
      <c r="CNC103" s="80"/>
      <c r="CND103" s="80"/>
      <c r="CNE103" s="102"/>
      <c r="CNF103" s="62"/>
      <c r="CNG103" s="110"/>
      <c r="CNH103" s="97"/>
      <c r="CNI103" s="97"/>
      <c r="CNJ103" s="97"/>
      <c r="CNK103" s="104"/>
      <c r="CNL103" s="97"/>
      <c r="CNM103" s="97"/>
      <c r="CNN103" s="97"/>
      <c r="CNO103" s="145"/>
      <c r="CNP103" s="61"/>
      <c r="CNQ103" s="108"/>
      <c r="CNR103" s="63"/>
      <c r="CNS103" s="103"/>
      <c r="CNT103" s="104"/>
      <c r="CNU103" s="105"/>
      <c r="CNV103" s="97"/>
      <c r="CNW103" s="79"/>
      <c r="CNX103" s="96"/>
      <c r="CNY103" s="80"/>
      <c r="CNZ103" s="80"/>
      <c r="COA103" s="80"/>
      <c r="COB103" s="102"/>
      <c r="COC103" s="62"/>
      <c r="COD103" s="110"/>
      <c r="COE103" s="97"/>
      <c r="COF103" s="97"/>
      <c r="COG103" s="97"/>
      <c r="COH103" s="104"/>
      <c r="COI103" s="97"/>
      <c r="COJ103" s="97"/>
      <c r="COK103" s="97"/>
      <c r="COL103" s="145"/>
      <c r="COM103" s="61"/>
      <c r="CON103" s="108"/>
      <c r="COO103" s="63"/>
      <c r="COP103" s="103"/>
      <c r="COQ103" s="104"/>
      <c r="COR103" s="105"/>
      <c r="COS103" s="97"/>
      <c r="COT103" s="79"/>
      <c r="COU103" s="96"/>
      <c r="COV103" s="80"/>
      <c r="COW103" s="80"/>
      <c r="COX103" s="80"/>
      <c r="COY103" s="102"/>
      <c r="COZ103" s="62"/>
      <c r="CPA103" s="110"/>
      <c r="CPB103" s="97"/>
      <c r="CPC103" s="97"/>
      <c r="CPD103" s="97"/>
      <c r="CPE103" s="104"/>
      <c r="CPF103" s="97"/>
      <c r="CPG103" s="97"/>
      <c r="CPH103" s="97"/>
      <c r="CPI103" s="145"/>
      <c r="CPJ103" s="61"/>
      <c r="CPK103" s="108"/>
      <c r="CPL103" s="63"/>
      <c r="CPM103" s="103"/>
      <c r="CPN103" s="104"/>
      <c r="CPO103" s="105"/>
      <c r="CPP103" s="97"/>
      <c r="CPQ103" s="79"/>
      <c r="CPR103" s="96"/>
      <c r="CPS103" s="80"/>
      <c r="CPT103" s="80"/>
      <c r="CPU103" s="80"/>
      <c r="CPV103" s="102"/>
      <c r="CPW103" s="62"/>
      <c r="CPX103" s="110"/>
      <c r="CPY103" s="97"/>
      <c r="CPZ103" s="97"/>
      <c r="CQA103" s="97"/>
      <c r="CQB103" s="104"/>
      <c r="CQC103" s="97"/>
      <c r="CQD103" s="97"/>
      <c r="CQE103" s="97"/>
      <c r="CQF103" s="145"/>
      <c r="CQG103" s="61"/>
      <c r="CQH103" s="108"/>
      <c r="CQI103" s="63"/>
      <c r="CQJ103" s="103"/>
      <c r="CQK103" s="104"/>
      <c r="CQL103" s="105"/>
      <c r="CQM103" s="97"/>
      <c r="CQN103" s="79"/>
      <c r="CQO103" s="96"/>
      <c r="CQP103" s="80"/>
      <c r="CQQ103" s="80"/>
      <c r="CQR103" s="80"/>
      <c r="CQS103" s="102"/>
      <c r="CQT103" s="62"/>
      <c r="CQU103" s="110"/>
      <c r="CQV103" s="97"/>
      <c r="CQW103" s="97"/>
      <c r="CQX103" s="97"/>
      <c r="CQY103" s="104"/>
      <c r="CQZ103" s="97"/>
      <c r="CRA103" s="97"/>
      <c r="CRB103" s="97"/>
      <c r="CRC103" s="145"/>
      <c r="CRD103" s="61"/>
      <c r="CRE103" s="108"/>
      <c r="CRF103" s="63"/>
      <c r="CRG103" s="103"/>
      <c r="CRH103" s="104"/>
      <c r="CRI103" s="105"/>
      <c r="CRJ103" s="97"/>
      <c r="CRK103" s="79"/>
      <c r="CRL103" s="96"/>
      <c r="CRM103" s="80"/>
      <c r="CRN103" s="80"/>
      <c r="CRO103" s="80"/>
      <c r="CRP103" s="102"/>
      <c r="CRQ103" s="62"/>
      <c r="CRR103" s="110"/>
      <c r="CRS103" s="97"/>
      <c r="CRT103" s="97"/>
      <c r="CRU103" s="97"/>
      <c r="CRV103" s="104"/>
      <c r="CRW103" s="97"/>
      <c r="CRX103" s="97"/>
      <c r="CRY103" s="97"/>
      <c r="CRZ103" s="145"/>
      <c r="CSA103" s="61"/>
      <c r="CSB103" s="108"/>
      <c r="CSC103" s="63"/>
      <c r="CSD103" s="103"/>
      <c r="CSE103" s="104"/>
      <c r="CSF103" s="105"/>
      <c r="CSG103" s="97"/>
      <c r="CSH103" s="79"/>
      <c r="CSI103" s="96"/>
      <c r="CSJ103" s="80"/>
      <c r="CSK103" s="80"/>
      <c r="CSL103" s="80"/>
      <c r="CSM103" s="102"/>
      <c r="CSN103" s="62"/>
      <c r="CSO103" s="110"/>
      <c r="CSP103" s="97"/>
      <c r="CSQ103" s="97"/>
      <c r="CSR103" s="97"/>
      <c r="CSS103" s="104"/>
      <c r="CST103" s="97"/>
      <c r="CSU103" s="97"/>
      <c r="CSV103" s="97"/>
      <c r="CSW103" s="145"/>
      <c r="CSX103" s="61"/>
      <c r="CSY103" s="108"/>
      <c r="CSZ103" s="63"/>
      <c r="CTA103" s="103"/>
      <c r="CTB103" s="104"/>
      <c r="CTC103" s="105"/>
      <c r="CTD103" s="97"/>
      <c r="CTE103" s="79"/>
      <c r="CTF103" s="96"/>
      <c r="CTG103" s="80"/>
      <c r="CTH103" s="80"/>
      <c r="CTI103" s="80"/>
      <c r="CTJ103" s="102"/>
      <c r="CTK103" s="62"/>
      <c r="CTL103" s="110"/>
      <c r="CTM103" s="97"/>
      <c r="CTN103" s="97"/>
      <c r="CTO103" s="97"/>
      <c r="CTP103" s="104"/>
      <c r="CTQ103" s="97"/>
      <c r="CTR103" s="97"/>
      <c r="CTS103" s="97"/>
      <c r="CTT103" s="145"/>
      <c r="CTU103" s="61"/>
      <c r="CTV103" s="108"/>
      <c r="CTW103" s="63"/>
      <c r="CTX103" s="103"/>
      <c r="CTY103" s="104"/>
      <c r="CTZ103" s="105"/>
      <c r="CUA103" s="97"/>
      <c r="CUB103" s="79"/>
      <c r="CUC103" s="96"/>
      <c r="CUD103" s="80"/>
      <c r="CUE103" s="80"/>
      <c r="CUF103" s="80"/>
      <c r="CUG103" s="102"/>
      <c r="CUH103" s="62"/>
      <c r="CUI103" s="110"/>
      <c r="CUJ103" s="97"/>
      <c r="CUK103" s="97"/>
      <c r="CUL103" s="97"/>
      <c r="CUM103" s="104"/>
      <c r="CUN103" s="97"/>
      <c r="CUO103" s="97"/>
      <c r="CUP103" s="97"/>
      <c r="CUQ103" s="145"/>
      <c r="CUR103" s="61"/>
      <c r="CUS103" s="108"/>
      <c r="CUT103" s="63"/>
      <c r="CUU103" s="103"/>
      <c r="CUV103" s="104"/>
      <c r="CUW103" s="105"/>
      <c r="CUX103" s="97"/>
      <c r="CUY103" s="79"/>
      <c r="CUZ103" s="96"/>
      <c r="CVA103" s="80"/>
      <c r="CVB103" s="80"/>
      <c r="CVC103" s="80"/>
      <c r="CVD103" s="102"/>
      <c r="CVE103" s="62"/>
      <c r="CVF103" s="110"/>
      <c r="CVG103" s="97"/>
      <c r="CVH103" s="97"/>
      <c r="CVI103" s="97"/>
      <c r="CVJ103" s="104"/>
      <c r="CVK103" s="97"/>
      <c r="CVL103" s="97"/>
      <c r="CVM103" s="97"/>
      <c r="CVN103" s="145"/>
      <c r="CVO103" s="61"/>
      <c r="CVP103" s="108"/>
      <c r="CVQ103" s="63"/>
      <c r="CVR103" s="103"/>
      <c r="CVS103" s="104"/>
      <c r="CVT103" s="105"/>
      <c r="CVU103" s="97"/>
      <c r="CVV103" s="79"/>
      <c r="CVW103" s="96"/>
      <c r="CVX103" s="80"/>
      <c r="CVY103" s="80"/>
      <c r="CVZ103" s="80"/>
      <c r="CWA103" s="102"/>
      <c r="CWB103" s="62"/>
      <c r="CWC103" s="110"/>
      <c r="CWD103" s="97"/>
      <c r="CWE103" s="97"/>
      <c r="CWF103" s="97"/>
      <c r="CWG103" s="104"/>
      <c r="CWH103" s="97"/>
      <c r="CWI103" s="97"/>
      <c r="CWJ103" s="97"/>
      <c r="CWK103" s="145"/>
      <c r="CWL103" s="61"/>
      <c r="CWM103" s="108"/>
      <c r="CWN103" s="63"/>
      <c r="CWO103" s="103"/>
      <c r="CWP103" s="104"/>
      <c r="CWQ103" s="105"/>
      <c r="CWR103" s="97"/>
      <c r="CWS103" s="79"/>
      <c r="CWT103" s="96"/>
      <c r="CWU103" s="80"/>
      <c r="CWV103" s="80"/>
      <c r="CWW103" s="80"/>
      <c r="CWX103" s="102"/>
      <c r="CWY103" s="62"/>
      <c r="CWZ103" s="110"/>
      <c r="CXA103" s="97"/>
      <c r="CXB103" s="97"/>
      <c r="CXC103" s="97"/>
      <c r="CXD103" s="104"/>
      <c r="CXE103" s="97"/>
      <c r="CXF103" s="97"/>
      <c r="CXG103" s="97"/>
      <c r="CXH103" s="145"/>
      <c r="CXI103" s="61"/>
      <c r="CXJ103" s="108"/>
      <c r="CXK103" s="63"/>
      <c r="CXL103" s="103"/>
      <c r="CXM103" s="104"/>
      <c r="CXN103" s="105"/>
      <c r="CXO103" s="97"/>
      <c r="CXP103" s="79"/>
      <c r="CXQ103" s="96"/>
      <c r="CXR103" s="80"/>
      <c r="CXS103" s="80"/>
      <c r="CXT103" s="80"/>
      <c r="CXU103" s="102"/>
      <c r="CXV103" s="62"/>
      <c r="CXW103" s="110"/>
      <c r="CXX103" s="97"/>
      <c r="CXY103" s="97"/>
      <c r="CXZ103" s="97"/>
      <c r="CYA103" s="104"/>
      <c r="CYB103" s="97"/>
      <c r="CYC103" s="97"/>
      <c r="CYD103" s="97"/>
      <c r="CYE103" s="145"/>
      <c r="CYF103" s="61"/>
      <c r="CYG103" s="108"/>
      <c r="CYH103" s="63"/>
      <c r="CYI103" s="103"/>
      <c r="CYJ103" s="104"/>
      <c r="CYK103" s="105"/>
      <c r="CYL103" s="97"/>
      <c r="CYM103" s="79"/>
      <c r="CYN103" s="96"/>
      <c r="CYO103" s="80"/>
      <c r="CYP103" s="80"/>
      <c r="CYQ103" s="80"/>
      <c r="CYR103" s="102"/>
      <c r="CYS103" s="62"/>
      <c r="CYT103" s="110"/>
      <c r="CYU103" s="97"/>
      <c r="CYV103" s="97"/>
      <c r="CYW103" s="97"/>
      <c r="CYX103" s="104"/>
      <c r="CYY103" s="97"/>
      <c r="CYZ103" s="97"/>
      <c r="CZA103" s="97"/>
      <c r="CZB103" s="145"/>
      <c r="CZC103" s="61"/>
      <c r="CZD103" s="108"/>
      <c r="CZE103" s="63"/>
      <c r="CZF103" s="103"/>
      <c r="CZG103" s="104"/>
      <c r="CZH103" s="105"/>
      <c r="CZI103" s="97"/>
      <c r="CZJ103" s="79"/>
      <c r="CZK103" s="96"/>
      <c r="CZL103" s="80"/>
      <c r="CZM103" s="80"/>
      <c r="CZN103" s="80"/>
      <c r="CZO103" s="102"/>
      <c r="CZP103" s="62"/>
      <c r="CZQ103" s="110"/>
      <c r="CZR103" s="97"/>
      <c r="CZS103" s="97"/>
      <c r="CZT103" s="97"/>
      <c r="CZU103" s="104"/>
      <c r="CZV103" s="97"/>
      <c r="CZW103" s="97"/>
      <c r="CZX103" s="97"/>
      <c r="CZY103" s="145"/>
      <c r="CZZ103" s="61"/>
      <c r="DAA103" s="108"/>
      <c r="DAB103" s="63"/>
      <c r="DAC103" s="103"/>
      <c r="DAD103" s="104"/>
      <c r="DAE103" s="105"/>
      <c r="DAF103" s="97"/>
      <c r="DAG103" s="79"/>
      <c r="DAH103" s="96"/>
      <c r="DAI103" s="80"/>
      <c r="DAJ103" s="80"/>
      <c r="DAK103" s="80"/>
      <c r="DAL103" s="102"/>
      <c r="DAM103" s="62"/>
      <c r="DAN103" s="110"/>
      <c r="DAO103" s="97"/>
      <c r="DAP103" s="97"/>
      <c r="DAQ103" s="97"/>
      <c r="DAR103" s="104"/>
      <c r="DAS103" s="97"/>
      <c r="DAT103" s="97"/>
      <c r="DAU103" s="97"/>
      <c r="DAV103" s="145"/>
      <c r="DAW103" s="61"/>
      <c r="DAX103" s="108"/>
      <c r="DAY103" s="63"/>
      <c r="DAZ103" s="103"/>
      <c r="DBA103" s="104"/>
      <c r="DBB103" s="105"/>
      <c r="DBC103" s="97"/>
      <c r="DBD103" s="79"/>
      <c r="DBE103" s="96"/>
      <c r="DBF103" s="80"/>
      <c r="DBG103" s="80"/>
      <c r="DBH103" s="80"/>
      <c r="DBI103" s="102"/>
      <c r="DBJ103" s="62"/>
      <c r="DBK103" s="110"/>
      <c r="DBL103" s="97"/>
      <c r="DBM103" s="97"/>
      <c r="DBN103" s="97"/>
      <c r="DBO103" s="104"/>
      <c r="DBP103" s="97"/>
      <c r="DBQ103" s="97"/>
      <c r="DBR103" s="97"/>
      <c r="DBS103" s="145"/>
      <c r="DBT103" s="61"/>
      <c r="DBU103" s="108"/>
      <c r="DBV103" s="63"/>
      <c r="DBW103" s="103"/>
      <c r="DBX103" s="104"/>
      <c r="DBY103" s="105"/>
      <c r="DBZ103" s="97"/>
      <c r="DCA103" s="79"/>
      <c r="DCB103" s="96"/>
      <c r="DCC103" s="80"/>
      <c r="DCD103" s="80"/>
      <c r="DCE103" s="80"/>
      <c r="DCF103" s="102"/>
      <c r="DCG103" s="62"/>
      <c r="DCH103" s="110"/>
      <c r="DCI103" s="97"/>
      <c r="DCJ103" s="97"/>
      <c r="DCK103" s="97"/>
      <c r="DCL103" s="104"/>
      <c r="DCM103" s="97"/>
      <c r="DCN103" s="97"/>
      <c r="DCO103" s="97"/>
      <c r="DCP103" s="145"/>
      <c r="DCQ103" s="61"/>
      <c r="DCR103" s="108"/>
      <c r="DCS103" s="63"/>
      <c r="DCT103" s="103"/>
      <c r="DCU103" s="104"/>
      <c r="DCV103" s="105"/>
      <c r="DCW103" s="97"/>
      <c r="DCX103" s="79"/>
      <c r="DCY103" s="96"/>
      <c r="DCZ103" s="80"/>
      <c r="DDA103" s="80"/>
      <c r="DDB103" s="80"/>
      <c r="DDC103" s="102"/>
      <c r="DDD103" s="62"/>
      <c r="DDE103" s="110"/>
      <c r="DDF103" s="97"/>
      <c r="DDG103" s="97"/>
      <c r="DDH103" s="97"/>
      <c r="DDI103" s="104"/>
      <c r="DDJ103" s="97"/>
      <c r="DDK103" s="97"/>
      <c r="DDL103" s="97"/>
      <c r="DDM103" s="145"/>
      <c r="DDN103" s="61"/>
      <c r="DDO103" s="108"/>
      <c r="DDP103" s="63"/>
      <c r="DDQ103" s="103"/>
      <c r="DDR103" s="104"/>
      <c r="DDS103" s="105"/>
      <c r="DDT103" s="97"/>
      <c r="DDU103" s="79"/>
      <c r="DDV103" s="96"/>
      <c r="DDW103" s="80"/>
      <c r="DDX103" s="80"/>
      <c r="DDY103" s="80"/>
      <c r="DDZ103" s="102"/>
      <c r="DEA103" s="62"/>
      <c r="DEB103" s="110"/>
      <c r="DEC103" s="97"/>
      <c r="DED103" s="97"/>
      <c r="DEE103" s="97"/>
      <c r="DEF103" s="104"/>
      <c r="DEG103" s="97"/>
      <c r="DEH103" s="97"/>
      <c r="DEI103" s="97"/>
      <c r="DEJ103" s="145"/>
      <c r="DEK103" s="61"/>
      <c r="DEL103" s="108"/>
      <c r="DEM103" s="63"/>
      <c r="DEN103" s="103"/>
      <c r="DEO103" s="104"/>
      <c r="DEP103" s="105"/>
      <c r="DEQ103" s="97"/>
      <c r="DER103" s="79"/>
      <c r="DES103" s="96"/>
      <c r="DET103" s="80"/>
      <c r="DEU103" s="80"/>
      <c r="DEV103" s="80"/>
      <c r="DEW103" s="102"/>
      <c r="DEX103" s="62"/>
      <c r="DEY103" s="110"/>
      <c r="DEZ103" s="97"/>
      <c r="DFA103" s="97"/>
      <c r="DFB103" s="97"/>
      <c r="DFC103" s="104"/>
      <c r="DFD103" s="97"/>
      <c r="DFE103" s="97"/>
      <c r="DFF103" s="97"/>
      <c r="DFG103" s="145"/>
      <c r="DFH103" s="61"/>
      <c r="DFI103" s="108"/>
      <c r="DFJ103" s="63"/>
      <c r="DFK103" s="103"/>
      <c r="DFL103" s="104"/>
      <c r="DFM103" s="105"/>
      <c r="DFN103" s="97"/>
      <c r="DFO103" s="79"/>
      <c r="DFP103" s="96"/>
      <c r="DFQ103" s="80"/>
      <c r="DFR103" s="80"/>
      <c r="DFS103" s="80"/>
      <c r="DFT103" s="102"/>
      <c r="DFU103" s="62"/>
      <c r="DFV103" s="110"/>
      <c r="DFW103" s="97"/>
      <c r="DFX103" s="97"/>
      <c r="DFY103" s="97"/>
      <c r="DFZ103" s="104"/>
      <c r="DGA103" s="97"/>
      <c r="DGB103" s="97"/>
      <c r="DGC103" s="97"/>
      <c r="DGD103" s="145"/>
      <c r="DGE103" s="61"/>
      <c r="DGF103" s="108"/>
      <c r="DGG103" s="63"/>
      <c r="DGH103" s="103"/>
      <c r="DGI103" s="104"/>
      <c r="DGJ103" s="105"/>
      <c r="DGK103" s="97"/>
      <c r="DGL103" s="79"/>
      <c r="DGM103" s="96"/>
      <c r="DGN103" s="80"/>
      <c r="DGO103" s="80"/>
      <c r="DGP103" s="80"/>
      <c r="DGQ103" s="102"/>
      <c r="DGR103" s="62"/>
      <c r="DGS103" s="110"/>
      <c r="DGT103" s="97"/>
      <c r="DGU103" s="97"/>
      <c r="DGV103" s="97"/>
      <c r="DGW103" s="104"/>
      <c r="DGX103" s="97"/>
      <c r="DGY103" s="97"/>
      <c r="DGZ103" s="97"/>
      <c r="DHA103" s="145"/>
      <c r="DHB103" s="61"/>
      <c r="DHC103" s="108"/>
      <c r="DHD103" s="63"/>
      <c r="DHE103" s="103"/>
      <c r="DHF103" s="104"/>
      <c r="DHG103" s="105"/>
      <c r="DHH103" s="97"/>
      <c r="DHI103" s="79"/>
      <c r="DHJ103" s="96"/>
      <c r="DHK103" s="80"/>
      <c r="DHL103" s="80"/>
      <c r="DHM103" s="80"/>
      <c r="DHN103" s="102"/>
      <c r="DHO103" s="62"/>
      <c r="DHP103" s="110"/>
      <c r="DHQ103" s="97"/>
      <c r="DHR103" s="97"/>
      <c r="DHS103" s="97"/>
      <c r="DHT103" s="104"/>
      <c r="DHU103" s="97"/>
      <c r="DHV103" s="97"/>
      <c r="DHW103" s="97"/>
      <c r="DHX103" s="145"/>
      <c r="DHY103" s="61"/>
      <c r="DHZ103" s="108"/>
      <c r="DIA103" s="63"/>
      <c r="DIB103" s="103"/>
      <c r="DIC103" s="104"/>
      <c r="DID103" s="105"/>
      <c r="DIE103" s="97"/>
      <c r="DIF103" s="79"/>
      <c r="DIG103" s="96"/>
      <c r="DIH103" s="80"/>
      <c r="DII103" s="80"/>
      <c r="DIJ103" s="80"/>
      <c r="DIK103" s="102"/>
      <c r="DIL103" s="62"/>
      <c r="DIM103" s="110"/>
      <c r="DIN103" s="97"/>
      <c r="DIO103" s="97"/>
      <c r="DIP103" s="97"/>
      <c r="DIQ103" s="104"/>
      <c r="DIR103" s="97"/>
      <c r="DIS103" s="97"/>
      <c r="DIT103" s="97"/>
      <c r="DIU103" s="145"/>
      <c r="DIV103" s="61"/>
      <c r="DIW103" s="108"/>
      <c r="DIX103" s="63"/>
      <c r="DIY103" s="103"/>
      <c r="DIZ103" s="104"/>
      <c r="DJA103" s="105"/>
      <c r="DJB103" s="97"/>
      <c r="DJC103" s="79"/>
      <c r="DJD103" s="96"/>
      <c r="DJE103" s="80"/>
      <c r="DJF103" s="80"/>
      <c r="DJG103" s="80"/>
      <c r="DJH103" s="102"/>
      <c r="DJI103" s="62"/>
      <c r="DJJ103" s="110"/>
      <c r="DJK103" s="97"/>
      <c r="DJL103" s="97"/>
      <c r="DJM103" s="97"/>
      <c r="DJN103" s="104"/>
      <c r="DJO103" s="97"/>
      <c r="DJP103" s="97"/>
      <c r="DJQ103" s="97"/>
      <c r="DJR103" s="145"/>
      <c r="DJS103" s="61"/>
      <c r="DJT103" s="108"/>
      <c r="DJU103" s="63"/>
      <c r="DJV103" s="103"/>
      <c r="DJW103" s="104"/>
      <c r="DJX103" s="105"/>
      <c r="DJY103" s="97"/>
      <c r="DJZ103" s="79"/>
      <c r="DKA103" s="96"/>
      <c r="DKB103" s="80"/>
      <c r="DKC103" s="80"/>
      <c r="DKD103" s="80"/>
      <c r="DKE103" s="102"/>
      <c r="DKF103" s="62"/>
      <c r="DKG103" s="110"/>
      <c r="DKH103" s="97"/>
      <c r="DKI103" s="97"/>
      <c r="DKJ103" s="97"/>
      <c r="DKK103" s="104"/>
      <c r="DKL103" s="97"/>
      <c r="DKM103" s="97"/>
      <c r="DKN103" s="97"/>
      <c r="DKO103" s="145"/>
      <c r="DKP103" s="61"/>
      <c r="DKQ103" s="108"/>
      <c r="DKR103" s="63"/>
      <c r="DKS103" s="103"/>
      <c r="DKT103" s="104"/>
      <c r="DKU103" s="105"/>
      <c r="DKV103" s="97"/>
      <c r="DKW103" s="79"/>
      <c r="DKX103" s="96"/>
      <c r="DKY103" s="80"/>
      <c r="DKZ103" s="80"/>
      <c r="DLA103" s="80"/>
      <c r="DLB103" s="102"/>
      <c r="DLC103" s="62"/>
      <c r="DLD103" s="110"/>
      <c r="DLE103" s="97"/>
      <c r="DLF103" s="97"/>
      <c r="DLG103" s="97"/>
      <c r="DLH103" s="104"/>
      <c r="DLI103" s="97"/>
      <c r="DLJ103" s="97"/>
      <c r="DLK103" s="97"/>
      <c r="DLL103" s="145"/>
      <c r="DLM103" s="61"/>
      <c r="DLN103" s="108"/>
      <c r="DLO103" s="63"/>
      <c r="DLP103" s="103"/>
      <c r="DLQ103" s="104"/>
      <c r="DLR103" s="105"/>
      <c r="DLS103" s="97"/>
      <c r="DLT103" s="79"/>
      <c r="DLU103" s="96"/>
      <c r="DLV103" s="80"/>
      <c r="DLW103" s="80"/>
      <c r="DLX103" s="80"/>
      <c r="DLY103" s="102"/>
      <c r="DLZ103" s="62"/>
      <c r="DMA103" s="110"/>
      <c r="DMB103" s="97"/>
      <c r="DMC103" s="97"/>
      <c r="DMD103" s="97"/>
      <c r="DME103" s="104"/>
      <c r="DMF103" s="97"/>
      <c r="DMG103" s="97"/>
      <c r="DMH103" s="97"/>
      <c r="DMI103" s="145"/>
      <c r="DMJ103" s="61"/>
      <c r="DMK103" s="108"/>
      <c r="DML103" s="63"/>
      <c r="DMM103" s="103"/>
      <c r="DMN103" s="104"/>
      <c r="DMO103" s="105"/>
      <c r="DMP103" s="97"/>
      <c r="DMQ103" s="79"/>
      <c r="DMR103" s="96"/>
      <c r="DMS103" s="80"/>
      <c r="DMT103" s="80"/>
      <c r="DMU103" s="80"/>
      <c r="DMV103" s="102"/>
      <c r="DMW103" s="62"/>
      <c r="DMX103" s="110"/>
      <c r="DMY103" s="97"/>
      <c r="DMZ103" s="97"/>
      <c r="DNA103" s="97"/>
      <c r="DNB103" s="104"/>
      <c r="DNC103" s="97"/>
      <c r="DND103" s="97"/>
      <c r="DNE103" s="97"/>
      <c r="DNF103" s="145"/>
      <c r="DNG103" s="61"/>
      <c r="DNH103" s="108"/>
      <c r="DNI103" s="63"/>
      <c r="DNJ103" s="103"/>
      <c r="DNK103" s="104"/>
      <c r="DNL103" s="105"/>
      <c r="DNM103" s="97"/>
      <c r="DNN103" s="79"/>
      <c r="DNO103" s="96"/>
      <c r="DNP103" s="80"/>
      <c r="DNQ103" s="80"/>
      <c r="DNR103" s="80"/>
      <c r="DNS103" s="102"/>
      <c r="DNT103" s="62"/>
      <c r="DNU103" s="110"/>
      <c r="DNV103" s="97"/>
      <c r="DNW103" s="97"/>
      <c r="DNX103" s="97"/>
      <c r="DNY103" s="104"/>
      <c r="DNZ103" s="97"/>
      <c r="DOA103" s="97"/>
      <c r="DOB103" s="97"/>
      <c r="DOC103" s="145"/>
      <c r="DOD103" s="61"/>
      <c r="DOE103" s="108"/>
      <c r="DOF103" s="63"/>
      <c r="DOG103" s="103"/>
      <c r="DOH103" s="104"/>
      <c r="DOI103" s="105"/>
      <c r="DOJ103" s="97"/>
      <c r="DOK103" s="79"/>
      <c r="DOL103" s="96"/>
      <c r="DOM103" s="80"/>
      <c r="DON103" s="80"/>
      <c r="DOO103" s="80"/>
      <c r="DOP103" s="102"/>
      <c r="DOQ103" s="62"/>
      <c r="DOR103" s="110"/>
      <c r="DOS103" s="97"/>
      <c r="DOT103" s="97"/>
      <c r="DOU103" s="97"/>
      <c r="DOV103" s="104"/>
      <c r="DOW103" s="97"/>
      <c r="DOX103" s="97"/>
      <c r="DOY103" s="97"/>
      <c r="DOZ103" s="145"/>
      <c r="DPA103" s="61"/>
      <c r="DPB103" s="108"/>
      <c r="DPC103" s="63"/>
      <c r="DPD103" s="103"/>
      <c r="DPE103" s="104"/>
      <c r="DPF103" s="105"/>
      <c r="DPG103" s="97"/>
      <c r="DPH103" s="79"/>
      <c r="DPI103" s="96"/>
      <c r="DPJ103" s="80"/>
      <c r="DPK103" s="80"/>
      <c r="DPL103" s="80"/>
      <c r="DPM103" s="102"/>
      <c r="DPN103" s="62"/>
      <c r="DPO103" s="110"/>
      <c r="DPP103" s="97"/>
      <c r="DPQ103" s="97"/>
      <c r="DPR103" s="97"/>
      <c r="DPS103" s="104"/>
      <c r="DPT103" s="97"/>
      <c r="DPU103" s="97"/>
      <c r="DPV103" s="97"/>
      <c r="DPW103" s="145"/>
      <c r="DPX103" s="61"/>
      <c r="DPY103" s="108"/>
      <c r="DPZ103" s="63"/>
      <c r="DQA103" s="103"/>
      <c r="DQB103" s="104"/>
      <c r="DQC103" s="105"/>
      <c r="DQD103" s="97"/>
      <c r="DQE103" s="79"/>
      <c r="DQF103" s="96"/>
      <c r="DQG103" s="80"/>
      <c r="DQH103" s="80"/>
      <c r="DQI103" s="80"/>
      <c r="DQJ103" s="102"/>
      <c r="DQK103" s="62"/>
      <c r="DQL103" s="110"/>
      <c r="DQM103" s="97"/>
      <c r="DQN103" s="97"/>
      <c r="DQO103" s="97"/>
      <c r="DQP103" s="104"/>
      <c r="DQQ103" s="97"/>
      <c r="DQR103" s="97"/>
      <c r="DQS103" s="97"/>
      <c r="DQT103" s="145"/>
      <c r="DQU103" s="61"/>
      <c r="DQV103" s="108"/>
      <c r="DQW103" s="63"/>
      <c r="DQX103" s="103"/>
      <c r="DQY103" s="104"/>
      <c r="DQZ103" s="105"/>
      <c r="DRA103" s="97"/>
      <c r="DRB103" s="79"/>
      <c r="DRC103" s="96"/>
      <c r="DRD103" s="80"/>
      <c r="DRE103" s="80"/>
      <c r="DRF103" s="80"/>
      <c r="DRG103" s="102"/>
      <c r="DRH103" s="62"/>
      <c r="DRI103" s="110"/>
      <c r="DRJ103" s="97"/>
      <c r="DRK103" s="97"/>
      <c r="DRL103" s="97"/>
      <c r="DRM103" s="104"/>
      <c r="DRN103" s="97"/>
      <c r="DRO103" s="97"/>
      <c r="DRP103" s="97"/>
      <c r="DRQ103" s="145"/>
      <c r="DRR103" s="61"/>
      <c r="DRS103" s="108"/>
      <c r="DRT103" s="63"/>
      <c r="DRU103" s="103"/>
      <c r="DRV103" s="104"/>
      <c r="DRW103" s="105"/>
      <c r="DRX103" s="97"/>
      <c r="DRY103" s="79"/>
      <c r="DRZ103" s="96"/>
      <c r="DSA103" s="80"/>
      <c r="DSB103" s="80"/>
      <c r="DSC103" s="80"/>
      <c r="DSD103" s="102"/>
      <c r="DSE103" s="62"/>
      <c r="DSF103" s="110"/>
      <c r="DSG103" s="97"/>
      <c r="DSH103" s="97"/>
      <c r="DSI103" s="97"/>
      <c r="DSJ103" s="104"/>
      <c r="DSK103" s="97"/>
      <c r="DSL103" s="97"/>
      <c r="DSM103" s="97"/>
      <c r="DSN103" s="145"/>
      <c r="DSO103" s="61"/>
      <c r="DSP103" s="108"/>
      <c r="DSQ103" s="63"/>
      <c r="DSR103" s="103"/>
      <c r="DSS103" s="104"/>
      <c r="DST103" s="105"/>
      <c r="DSU103" s="97"/>
      <c r="DSV103" s="79"/>
      <c r="DSW103" s="96"/>
      <c r="DSX103" s="80"/>
      <c r="DSY103" s="80"/>
      <c r="DSZ103" s="80"/>
      <c r="DTA103" s="102"/>
      <c r="DTB103" s="62"/>
      <c r="DTC103" s="110"/>
      <c r="DTD103" s="97"/>
      <c r="DTE103" s="97"/>
      <c r="DTF103" s="97"/>
      <c r="DTG103" s="104"/>
      <c r="DTH103" s="97"/>
      <c r="DTI103" s="97"/>
      <c r="DTJ103" s="97"/>
      <c r="DTK103" s="145"/>
      <c r="DTL103" s="61"/>
      <c r="DTM103" s="108"/>
      <c r="DTN103" s="63"/>
      <c r="DTO103" s="103"/>
      <c r="DTP103" s="104"/>
      <c r="DTQ103" s="105"/>
      <c r="DTR103" s="97"/>
      <c r="DTS103" s="79"/>
      <c r="DTT103" s="96"/>
      <c r="DTU103" s="80"/>
      <c r="DTV103" s="80"/>
      <c r="DTW103" s="80"/>
      <c r="DTX103" s="102"/>
      <c r="DTY103" s="62"/>
      <c r="DTZ103" s="110"/>
      <c r="DUA103" s="97"/>
      <c r="DUB103" s="97"/>
      <c r="DUC103" s="97"/>
      <c r="DUD103" s="104"/>
      <c r="DUE103" s="97"/>
      <c r="DUF103" s="97"/>
      <c r="DUG103" s="97"/>
      <c r="DUH103" s="145"/>
      <c r="DUI103" s="61"/>
      <c r="DUJ103" s="108"/>
      <c r="DUK103" s="63"/>
      <c r="DUL103" s="103"/>
      <c r="DUM103" s="104"/>
      <c r="DUN103" s="105"/>
      <c r="DUO103" s="97"/>
      <c r="DUP103" s="79"/>
      <c r="DUQ103" s="96"/>
      <c r="DUR103" s="80"/>
      <c r="DUS103" s="80"/>
      <c r="DUT103" s="80"/>
      <c r="DUU103" s="102"/>
      <c r="DUV103" s="62"/>
      <c r="DUW103" s="110"/>
      <c r="DUX103" s="97"/>
      <c r="DUY103" s="97"/>
      <c r="DUZ103" s="97"/>
      <c r="DVA103" s="104"/>
      <c r="DVB103" s="97"/>
      <c r="DVC103" s="97"/>
      <c r="DVD103" s="97"/>
      <c r="DVE103" s="145"/>
      <c r="DVF103" s="61"/>
      <c r="DVG103" s="108"/>
      <c r="DVH103" s="63"/>
      <c r="DVI103" s="103"/>
      <c r="DVJ103" s="104"/>
      <c r="DVK103" s="105"/>
      <c r="DVL103" s="97"/>
      <c r="DVM103" s="79"/>
      <c r="DVN103" s="96"/>
      <c r="DVO103" s="80"/>
      <c r="DVP103" s="80"/>
      <c r="DVQ103" s="80"/>
      <c r="DVR103" s="102"/>
      <c r="DVS103" s="62"/>
      <c r="DVT103" s="110"/>
      <c r="DVU103" s="97"/>
      <c r="DVV103" s="97"/>
      <c r="DVW103" s="97"/>
      <c r="DVX103" s="104"/>
      <c r="DVY103" s="97"/>
      <c r="DVZ103" s="97"/>
      <c r="DWA103" s="97"/>
      <c r="DWB103" s="145"/>
      <c r="DWC103" s="61"/>
      <c r="DWD103" s="108"/>
      <c r="DWE103" s="63"/>
      <c r="DWF103" s="103"/>
      <c r="DWG103" s="104"/>
      <c r="DWH103" s="105"/>
      <c r="DWI103" s="97"/>
      <c r="DWJ103" s="79"/>
      <c r="DWK103" s="96"/>
      <c r="DWL103" s="80"/>
      <c r="DWM103" s="80"/>
      <c r="DWN103" s="80"/>
      <c r="DWO103" s="102"/>
      <c r="DWP103" s="62"/>
      <c r="DWQ103" s="110"/>
      <c r="DWR103" s="97"/>
      <c r="DWS103" s="97"/>
      <c r="DWT103" s="97"/>
      <c r="DWU103" s="104"/>
      <c r="DWV103" s="97"/>
      <c r="DWW103" s="97"/>
      <c r="DWX103" s="97"/>
      <c r="DWY103" s="145"/>
      <c r="DWZ103" s="61"/>
      <c r="DXA103" s="108"/>
      <c r="DXB103" s="63"/>
      <c r="DXC103" s="103"/>
      <c r="DXD103" s="104"/>
      <c r="DXE103" s="105"/>
      <c r="DXF103" s="97"/>
      <c r="DXG103" s="79"/>
      <c r="DXH103" s="96"/>
      <c r="DXI103" s="80"/>
      <c r="DXJ103" s="80"/>
      <c r="DXK103" s="80"/>
      <c r="DXL103" s="102"/>
      <c r="DXM103" s="62"/>
      <c r="DXN103" s="110"/>
      <c r="DXO103" s="97"/>
      <c r="DXP103" s="97"/>
      <c r="DXQ103" s="97"/>
      <c r="DXR103" s="104"/>
      <c r="DXS103" s="97"/>
      <c r="DXT103" s="97"/>
      <c r="DXU103" s="97"/>
      <c r="DXV103" s="145"/>
      <c r="DXW103" s="61"/>
      <c r="DXX103" s="108"/>
      <c r="DXY103" s="63"/>
      <c r="DXZ103" s="103"/>
      <c r="DYA103" s="104"/>
      <c r="DYB103" s="105"/>
      <c r="DYC103" s="97"/>
      <c r="DYD103" s="79"/>
      <c r="DYE103" s="96"/>
      <c r="DYF103" s="80"/>
      <c r="DYG103" s="80"/>
      <c r="DYH103" s="80"/>
      <c r="DYI103" s="102"/>
      <c r="DYJ103" s="62"/>
      <c r="DYK103" s="110"/>
      <c r="DYL103" s="97"/>
      <c r="DYM103" s="97"/>
      <c r="DYN103" s="97"/>
      <c r="DYO103" s="104"/>
      <c r="DYP103" s="97"/>
      <c r="DYQ103" s="97"/>
      <c r="DYR103" s="97"/>
      <c r="DYS103" s="145"/>
      <c r="DYT103" s="61"/>
      <c r="DYU103" s="108"/>
      <c r="DYV103" s="63"/>
      <c r="DYW103" s="103"/>
      <c r="DYX103" s="104"/>
      <c r="DYY103" s="105"/>
      <c r="DYZ103" s="97"/>
      <c r="DZA103" s="79"/>
      <c r="DZB103" s="96"/>
      <c r="DZC103" s="80"/>
      <c r="DZD103" s="80"/>
      <c r="DZE103" s="80"/>
      <c r="DZF103" s="102"/>
      <c r="DZG103" s="62"/>
      <c r="DZH103" s="110"/>
      <c r="DZI103" s="97"/>
      <c r="DZJ103" s="97"/>
      <c r="DZK103" s="97"/>
      <c r="DZL103" s="104"/>
      <c r="DZM103" s="97"/>
      <c r="DZN103" s="97"/>
      <c r="DZO103" s="97"/>
      <c r="DZP103" s="145"/>
      <c r="DZQ103" s="61"/>
      <c r="DZR103" s="108"/>
      <c r="DZS103" s="63"/>
      <c r="DZT103" s="103"/>
      <c r="DZU103" s="104"/>
      <c r="DZV103" s="105"/>
      <c r="DZW103" s="97"/>
      <c r="DZX103" s="79"/>
      <c r="DZY103" s="96"/>
      <c r="DZZ103" s="80"/>
      <c r="EAA103" s="80"/>
      <c r="EAB103" s="80"/>
      <c r="EAC103" s="102"/>
      <c r="EAD103" s="62"/>
      <c r="EAE103" s="110"/>
      <c r="EAF103" s="97"/>
      <c r="EAG103" s="97"/>
      <c r="EAH103" s="97"/>
      <c r="EAI103" s="104"/>
      <c r="EAJ103" s="97"/>
      <c r="EAK103" s="97"/>
      <c r="EAL103" s="97"/>
      <c r="EAM103" s="145"/>
      <c r="EAN103" s="61"/>
      <c r="EAO103" s="108"/>
      <c r="EAP103" s="63"/>
      <c r="EAQ103" s="103"/>
      <c r="EAR103" s="104"/>
      <c r="EAS103" s="105"/>
      <c r="EAT103" s="97"/>
      <c r="EAU103" s="79"/>
      <c r="EAV103" s="96"/>
      <c r="EAW103" s="80"/>
      <c r="EAX103" s="80"/>
      <c r="EAY103" s="80"/>
      <c r="EAZ103" s="102"/>
      <c r="EBA103" s="62"/>
      <c r="EBB103" s="110"/>
      <c r="EBC103" s="97"/>
      <c r="EBD103" s="97"/>
      <c r="EBE103" s="97"/>
      <c r="EBF103" s="104"/>
      <c r="EBG103" s="97"/>
      <c r="EBH103" s="97"/>
      <c r="EBI103" s="97"/>
      <c r="EBJ103" s="145"/>
      <c r="EBK103" s="61"/>
      <c r="EBL103" s="108"/>
      <c r="EBM103" s="63"/>
      <c r="EBN103" s="103"/>
      <c r="EBO103" s="104"/>
      <c r="EBP103" s="105"/>
      <c r="EBQ103" s="97"/>
      <c r="EBR103" s="79"/>
      <c r="EBS103" s="96"/>
      <c r="EBT103" s="80"/>
      <c r="EBU103" s="80"/>
      <c r="EBV103" s="80"/>
      <c r="EBW103" s="102"/>
      <c r="EBX103" s="62"/>
      <c r="EBY103" s="110"/>
      <c r="EBZ103" s="97"/>
      <c r="ECA103" s="97"/>
      <c r="ECB103" s="97"/>
      <c r="ECC103" s="104"/>
      <c r="ECD103" s="97"/>
      <c r="ECE103" s="97"/>
      <c r="ECF103" s="97"/>
      <c r="ECG103" s="145"/>
      <c r="ECH103" s="61"/>
      <c r="ECI103" s="108"/>
      <c r="ECJ103" s="63"/>
      <c r="ECK103" s="103"/>
      <c r="ECL103" s="104"/>
      <c r="ECM103" s="105"/>
      <c r="ECN103" s="97"/>
      <c r="ECO103" s="79"/>
      <c r="ECP103" s="96"/>
      <c r="ECQ103" s="80"/>
      <c r="ECR103" s="80"/>
      <c r="ECS103" s="80"/>
      <c r="ECT103" s="102"/>
      <c r="ECU103" s="62"/>
      <c r="ECV103" s="110"/>
      <c r="ECW103" s="97"/>
      <c r="ECX103" s="97"/>
      <c r="ECY103" s="97"/>
      <c r="ECZ103" s="104"/>
      <c r="EDA103" s="97"/>
      <c r="EDB103" s="97"/>
      <c r="EDC103" s="97"/>
      <c r="EDD103" s="145"/>
      <c r="EDE103" s="61"/>
      <c r="EDF103" s="108"/>
      <c r="EDG103" s="63"/>
      <c r="EDH103" s="103"/>
      <c r="EDI103" s="104"/>
      <c r="EDJ103" s="105"/>
      <c r="EDK103" s="97"/>
      <c r="EDL103" s="79"/>
      <c r="EDM103" s="96"/>
      <c r="EDN103" s="80"/>
      <c r="EDO103" s="80"/>
      <c r="EDP103" s="80"/>
      <c r="EDQ103" s="102"/>
      <c r="EDR103" s="62"/>
      <c r="EDS103" s="110"/>
      <c r="EDT103" s="97"/>
      <c r="EDU103" s="97"/>
      <c r="EDV103" s="97"/>
      <c r="EDW103" s="104"/>
      <c r="EDX103" s="97"/>
      <c r="EDY103" s="97"/>
      <c r="EDZ103" s="97"/>
      <c r="EEA103" s="145"/>
      <c r="EEB103" s="61"/>
      <c r="EEC103" s="108"/>
      <c r="EED103" s="63"/>
      <c r="EEE103" s="103"/>
      <c r="EEF103" s="104"/>
      <c r="EEG103" s="105"/>
      <c r="EEH103" s="97"/>
      <c r="EEI103" s="79"/>
      <c r="EEJ103" s="96"/>
      <c r="EEK103" s="80"/>
      <c r="EEL103" s="80"/>
      <c r="EEM103" s="80"/>
      <c r="EEN103" s="102"/>
      <c r="EEO103" s="62"/>
      <c r="EEP103" s="110"/>
      <c r="EEQ103" s="97"/>
      <c r="EER103" s="97"/>
      <c r="EES103" s="97"/>
      <c r="EET103" s="104"/>
      <c r="EEU103" s="97"/>
      <c r="EEV103" s="97"/>
      <c r="EEW103" s="97"/>
      <c r="EEX103" s="145"/>
      <c r="EEY103" s="61"/>
      <c r="EEZ103" s="108"/>
      <c r="EFA103" s="63"/>
      <c r="EFB103" s="103"/>
      <c r="EFC103" s="104"/>
      <c r="EFD103" s="105"/>
      <c r="EFE103" s="97"/>
      <c r="EFF103" s="79"/>
      <c r="EFG103" s="96"/>
      <c r="EFH103" s="80"/>
      <c r="EFI103" s="80"/>
      <c r="EFJ103" s="80"/>
      <c r="EFK103" s="102"/>
      <c r="EFL103" s="62"/>
      <c r="EFM103" s="110"/>
      <c r="EFN103" s="97"/>
      <c r="EFO103" s="97"/>
      <c r="EFP103" s="97"/>
      <c r="EFQ103" s="104"/>
      <c r="EFR103" s="97"/>
      <c r="EFS103" s="97"/>
      <c r="EFT103" s="97"/>
      <c r="EFU103" s="145"/>
      <c r="EFV103" s="61"/>
      <c r="EFW103" s="108"/>
      <c r="EFX103" s="63"/>
      <c r="EFY103" s="103"/>
      <c r="EFZ103" s="104"/>
      <c r="EGA103" s="105"/>
      <c r="EGB103" s="97"/>
      <c r="EGC103" s="79"/>
      <c r="EGD103" s="96"/>
      <c r="EGE103" s="80"/>
      <c r="EGF103" s="80"/>
      <c r="EGG103" s="80"/>
      <c r="EGH103" s="102"/>
      <c r="EGI103" s="62"/>
      <c r="EGJ103" s="110"/>
      <c r="EGK103" s="97"/>
      <c r="EGL103" s="97"/>
      <c r="EGM103" s="97"/>
      <c r="EGN103" s="104"/>
      <c r="EGO103" s="97"/>
      <c r="EGP103" s="97"/>
      <c r="EGQ103" s="97"/>
      <c r="EGR103" s="145"/>
      <c r="EGS103" s="61"/>
      <c r="EGT103" s="108"/>
      <c r="EGU103" s="63"/>
      <c r="EGV103" s="103"/>
      <c r="EGW103" s="104"/>
      <c r="EGX103" s="105"/>
      <c r="EGY103" s="97"/>
      <c r="EGZ103" s="79"/>
      <c r="EHA103" s="96"/>
      <c r="EHB103" s="80"/>
      <c r="EHC103" s="80"/>
      <c r="EHD103" s="80"/>
      <c r="EHE103" s="102"/>
      <c r="EHF103" s="62"/>
      <c r="EHG103" s="110"/>
      <c r="EHH103" s="97"/>
      <c r="EHI103" s="97"/>
      <c r="EHJ103" s="97"/>
      <c r="EHK103" s="104"/>
      <c r="EHL103" s="97"/>
      <c r="EHM103" s="97"/>
      <c r="EHN103" s="97"/>
      <c r="EHO103" s="145"/>
      <c r="EHP103" s="61"/>
      <c r="EHQ103" s="108"/>
      <c r="EHR103" s="63"/>
      <c r="EHS103" s="103"/>
      <c r="EHT103" s="104"/>
      <c r="EHU103" s="105"/>
      <c r="EHV103" s="97"/>
      <c r="EHW103" s="79"/>
      <c r="EHX103" s="96"/>
      <c r="EHY103" s="80"/>
      <c r="EHZ103" s="80"/>
      <c r="EIA103" s="80"/>
      <c r="EIB103" s="102"/>
      <c r="EIC103" s="62"/>
      <c r="EID103" s="110"/>
      <c r="EIE103" s="97"/>
      <c r="EIF103" s="97"/>
      <c r="EIG103" s="97"/>
      <c r="EIH103" s="104"/>
      <c r="EII103" s="97"/>
      <c r="EIJ103" s="97"/>
      <c r="EIK103" s="97"/>
      <c r="EIL103" s="145"/>
      <c r="EIM103" s="61"/>
      <c r="EIN103" s="108"/>
      <c r="EIO103" s="63"/>
      <c r="EIP103" s="103"/>
      <c r="EIQ103" s="104"/>
      <c r="EIR103" s="105"/>
      <c r="EIS103" s="97"/>
      <c r="EIT103" s="79"/>
      <c r="EIU103" s="96"/>
      <c r="EIV103" s="80"/>
      <c r="EIW103" s="80"/>
      <c r="EIX103" s="80"/>
      <c r="EIY103" s="102"/>
      <c r="EIZ103" s="62"/>
      <c r="EJA103" s="110"/>
      <c r="EJB103" s="97"/>
      <c r="EJC103" s="97"/>
      <c r="EJD103" s="97"/>
      <c r="EJE103" s="104"/>
      <c r="EJF103" s="97"/>
      <c r="EJG103" s="97"/>
      <c r="EJH103" s="97"/>
      <c r="EJI103" s="145"/>
      <c r="EJJ103" s="61"/>
      <c r="EJK103" s="108"/>
      <c r="EJL103" s="63"/>
      <c r="EJM103" s="103"/>
      <c r="EJN103" s="104"/>
      <c r="EJO103" s="105"/>
      <c r="EJP103" s="97"/>
      <c r="EJQ103" s="79"/>
      <c r="EJR103" s="96"/>
      <c r="EJS103" s="80"/>
      <c r="EJT103" s="80"/>
      <c r="EJU103" s="80"/>
      <c r="EJV103" s="102"/>
      <c r="EJW103" s="62"/>
      <c r="EJX103" s="110"/>
      <c r="EJY103" s="97"/>
      <c r="EJZ103" s="97"/>
      <c r="EKA103" s="97"/>
      <c r="EKB103" s="104"/>
      <c r="EKC103" s="97"/>
      <c r="EKD103" s="97"/>
      <c r="EKE103" s="97"/>
      <c r="EKF103" s="145"/>
      <c r="EKG103" s="61"/>
      <c r="EKH103" s="108"/>
      <c r="EKI103" s="63"/>
      <c r="EKJ103" s="103"/>
      <c r="EKK103" s="104"/>
      <c r="EKL103" s="105"/>
      <c r="EKM103" s="97"/>
      <c r="EKN103" s="79"/>
      <c r="EKO103" s="96"/>
      <c r="EKP103" s="80"/>
      <c r="EKQ103" s="80"/>
      <c r="EKR103" s="80"/>
      <c r="EKS103" s="102"/>
      <c r="EKT103" s="62"/>
      <c r="EKU103" s="110"/>
      <c r="EKV103" s="97"/>
      <c r="EKW103" s="97"/>
      <c r="EKX103" s="97"/>
      <c r="EKY103" s="104"/>
      <c r="EKZ103" s="97"/>
      <c r="ELA103" s="97"/>
      <c r="ELB103" s="97"/>
      <c r="ELC103" s="145"/>
      <c r="ELD103" s="61"/>
      <c r="ELE103" s="108"/>
      <c r="ELF103" s="63"/>
      <c r="ELG103" s="103"/>
      <c r="ELH103" s="104"/>
      <c r="ELI103" s="105"/>
      <c r="ELJ103" s="97"/>
      <c r="ELK103" s="79"/>
      <c r="ELL103" s="96"/>
      <c r="ELM103" s="80"/>
      <c r="ELN103" s="80"/>
      <c r="ELO103" s="80"/>
      <c r="ELP103" s="102"/>
      <c r="ELQ103" s="62"/>
      <c r="ELR103" s="110"/>
      <c r="ELS103" s="97"/>
      <c r="ELT103" s="97"/>
      <c r="ELU103" s="97"/>
      <c r="ELV103" s="104"/>
      <c r="ELW103" s="97"/>
      <c r="ELX103" s="97"/>
      <c r="ELY103" s="97"/>
      <c r="ELZ103" s="145"/>
      <c r="EMA103" s="61"/>
      <c r="EMB103" s="108"/>
      <c r="EMC103" s="63"/>
      <c r="EMD103" s="103"/>
      <c r="EME103" s="104"/>
      <c r="EMF103" s="105"/>
      <c r="EMG103" s="97"/>
      <c r="EMH103" s="79"/>
      <c r="EMI103" s="96"/>
      <c r="EMJ103" s="80"/>
      <c r="EMK103" s="80"/>
      <c r="EML103" s="80"/>
      <c r="EMM103" s="102"/>
      <c r="EMN103" s="62"/>
      <c r="EMO103" s="110"/>
      <c r="EMP103" s="97"/>
      <c r="EMQ103" s="97"/>
      <c r="EMR103" s="97"/>
      <c r="EMS103" s="104"/>
      <c r="EMT103" s="97"/>
      <c r="EMU103" s="97"/>
      <c r="EMV103" s="97"/>
      <c r="EMW103" s="145"/>
      <c r="EMX103" s="61"/>
      <c r="EMY103" s="108"/>
      <c r="EMZ103" s="63"/>
      <c r="ENA103" s="103"/>
      <c r="ENB103" s="104"/>
      <c r="ENC103" s="105"/>
      <c r="END103" s="97"/>
      <c r="ENE103" s="79"/>
      <c r="ENF103" s="96"/>
      <c r="ENG103" s="80"/>
      <c r="ENH103" s="80"/>
      <c r="ENI103" s="80"/>
      <c r="ENJ103" s="102"/>
      <c r="ENK103" s="62"/>
      <c r="ENL103" s="110"/>
      <c r="ENM103" s="97"/>
      <c r="ENN103" s="97"/>
      <c r="ENO103" s="97"/>
      <c r="ENP103" s="104"/>
      <c r="ENQ103" s="97"/>
      <c r="ENR103" s="97"/>
      <c r="ENS103" s="97"/>
      <c r="ENT103" s="145"/>
      <c r="ENU103" s="61"/>
      <c r="ENV103" s="108"/>
      <c r="ENW103" s="63"/>
      <c r="ENX103" s="103"/>
      <c r="ENY103" s="104"/>
      <c r="ENZ103" s="105"/>
      <c r="EOA103" s="97"/>
      <c r="EOB103" s="79"/>
      <c r="EOC103" s="96"/>
      <c r="EOD103" s="80"/>
      <c r="EOE103" s="80"/>
      <c r="EOF103" s="80"/>
      <c r="EOG103" s="102"/>
      <c r="EOH103" s="62"/>
      <c r="EOI103" s="110"/>
      <c r="EOJ103" s="97"/>
      <c r="EOK103" s="97"/>
      <c r="EOL103" s="97"/>
      <c r="EOM103" s="104"/>
      <c r="EON103" s="97"/>
      <c r="EOO103" s="97"/>
      <c r="EOP103" s="97"/>
      <c r="EOQ103" s="145"/>
      <c r="EOR103" s="61"/>
      <c r="EOS103" s="108"/>
      <c r="EOT103" s="63"/>
      <c r="EOU103" s="103"/>
      <c r="EOV103" s="104"/>
      <c r="EOW103" s="105"/>
      <c r="EOX103" s="97"/>
      <c r="EOY103" s="79"/>
      <c r="EOZ103" s="96"/>
      <c r="EPA103" s="80"/>
      <c r="EPB103" s="80"/>
      <c r="EPC103" s="80"/>
      <c r="EPD103" s="102"/>
      <c r="EPE103" s="62"/>
      <c r="EPF103" s="110"/>
      <c r="EPG103" s="97"/>
      <c r="EPH103" s="97"/>
      <c r="EPI103" s="97"/>
      <c r="EPJ103" s="104"/>
      <c r="EPK103" s="97"/>
      <c r="EPL103" s="97"/>
      <c r="EPM103" s="97"/>
      <c r="EPN103" s="145"/>
      <c r="EPO103" s="61"/>
      <c r="EPP103" s="108"/>
      <c r="EPQ103" s="63"/>
      <c r="EPR103" s="103"/>
      <c r="EPS103" s="104"/>
      <c r="EPT103" s="105"/>
      <c r="EPU103" s="97"/>
      <c r="EPV103" s="79"/>
      <c r="EPW103" s="96"/>
      <c r="EPX103" s="80"/>
      <c r="EPY103" s="80"/>
      <c r="EPZ103" s="80"/>
      <c r="EQA103" s="102"/>
      <c r="EQB103" s="62"/>
      <c r="EQC103" s="110"/>
      <c r="EQD103" s="97"/>
      <c r="EQE103" s="97"/>
      <c r="EQF103" s="97"/>
      <c r="EQG103" s="104"/>
      <c r="EQH103" s="97"/>
      <c r="EQI103" s="97"/>
      <c r="EQJ103" s="97"/>
      <c r="EQK103" s="145"/>
      <c r="EQL103" s="61"/>
      <c r="EQM103" s="108"/>
      <c r="EQN103" s="63"/>
      <c r="EQO103" s="103"/>
      <c r="EQP103" s="104"/>
      <c r="EQQ103" s="105"/>
      <c r="EQR103" s="97"/>
      <c r="EQS103" s="79"/>
      <c r="EQT103" s="96"/>
      <c r="EQU103" s="80"/>
      <c r="EQV103" s="80"/>
      <c r="EQW103" s="80"/>
      <c r="EQX103" s="102"/>
      <c r="EQY103" s="62"/>
      <c r="EQZ103" s="110"/>
      <c r="ERA103" s="97"/>
      <c r="ERB103" s="97"/>
      <c r="ERC103" s="97"/>
      <c r="ERD103" s="104"/>
      <c r="ERE103" s="97"/>
      <c r="ERF103" s="97"/>
      <c r="ERG103" s="97"/>
      <c r="ERH103" s="145"/>
      <c r="ERI103" s="61"/>
      <c r="ERJ103" s="108"/>
      <c r="ERK103" s="63"/>
      <c r="ERL103" s="103"/>
      <c r="ERM103" s="104"/>
      <c r="ERN103" s="105"/>
      <c r="ERO103" s="97"/>
      <c r="ERP103" s="79"/>
      <c r="ERQ103" s="96"/>
      <c r="ERR103" s="80"/>
      <c r="ERS103" s="80"/>
      <c r="ERT103" s="80"/>
      <c r="ERU103" s="102"/>
      <c r="ERV103" s="62"/>
      <c r="ERW103" s="110"/>
      <c r="ERX103" s="97"/>
      <c r="ERY103" s="97"/>
      <c r="ERZ103" s="97"/>
      <c r="ESA103" s="104"/>
      <c r="ESB103" s="97"/>
      <c r="ESC103" s="97"/>
      <c r="ESD103" s="97"/>
      <c r="ESE103" s="145"/>
      <c r="ESF103" s="61"/>
      <c r="ESG103" s="108"/>
      <c r="ESH103" s="63"/>
      <c r="ESI103" s="103"/>
      <c r="ESJ103" s="104"/>
      <c r="ESK103" s="105"/>
      <c r="ESL103" s="97"/>
      <c r="ESM103" s="79"/>
      <c r="ESN103" s="96"/>
      <c r="ESO103" s="80"/>
      <c r="ESP103" s="80"/>
      <c r="ESQ103" s="80"/>
      <c r="ESR103" s="102"/>
      <c r="ESS103" s="62"/>
      <c r="EST103" s="110"/>
      <c r="ESU103" s="97"/>
      <c r="ESV103" s="97"/>
      <c r="ESW103" s="97"/>
      <c r="ESX103" s="104"/>
      <c r="ESY103" s="97"/>
      <c r="ESZ103" s="97"/>
      <c r="ETA103" s="97"/>
      <c r="ETB103" s="145"/>
      <c r="ETC103" s="61"/>
      <c r="ETD103" s="108"/>
      <c r="ETE103" s="63"/>
      <c r="ETF103" s="103"/>
      <c r="ETG103" s="104"/>
      <c r="ETH103" s="105"/>
      <c r="ETI103" s="97"/>
      <c r="ETJ103" s="79"/>
      <c r="ETK103" s="96"/>
      <c r="ETL103" s="80"/>
      <c r="ETM103" s="80"/>
      <c r="ETN103" s="80"/>
      <c r="ETO103" s="102"/>
      <c r="ETP103" s="62"/>
      <c r="ETQ103" s="110"/>
      <c r="ETR103" s="97"/>
      <c r="ETS103" s="97"/>
      <c r="ETT103" s="97"/>
      <c r="ETU103" s="104"/>
      <c r="ETV103" s="97"/>
      <c r="ETW103" s="97"/>
      <c r="ETX103" s="97"/>
      <c r="ETY103" s="145"/>
      <c r="ETZ103" s="61"/>
      <c r="EUA103" s="108"/>
      <c r="EUB103" s="63"/>
      <c r="EUC103" s="103"/>
      <c r="EUD103" s="104"/>
      <c r="EUE103" s="105"/>
      <c r="EUF103" s="97"/>
      <c r="EUG103" s="79"/>
      <c r="EUH103" s="96"/>
      <c r="EUI103" s="80"/>
      <c r="EUJ103" s="80"/>
      <c r="EUK103" s="80"/>
      <c r="EUL103" s="102"/>
      <c r="EUM103" s="62"/>
      <c r="EUN103" s="110"/>
      <c r="EUO103" s="97"/>
      <c r="EUP103" s="97"/>
      <c r="EUQ103" s="97"/>
      <c r="EUR103" s="104"/>
      <c r="EUS103" s="97"/>
      <c r="EUT103" s="97"/>
      <c r="EUU103" s="97"/>
      <c r="EUV103" s="145"/>
      <c r="EUW103" s="61"/>
      <c r="EUX103" s="108"/>
      <c r="EUY103" s="63"/>
      <c r="EUZ103" s="103"/>
      <c r="EVA103" s="104"/>
      <c r="EVB103" s="105"/>
      <c r="EVC103" s="97"/>
      <c r="EVD103" s="79"/>
      <c r="EVE103" s="96"/>
      <c r="EVF103" s="80"/>
      <c r="EVG103" s="80"/>
      <c r="EVH103" s="80"/>
      <c r="EVI103" s="102"/>
      <c r="EVJ103" s="62"/>
      <c r="EVK103" s="110"/>
      <c r="EVL103" s="97"/>
      <c r="EVM103" s="97"/>
      <c r="EVN103" s="97"/>
      <c r="EVO103" s="104"/>
      <c r="EVP103" s="97"/>
      <c r="EVQ103" s="97"/>
      <c r="EVR103" s="97"/>
      <c r="EVS103" s="145"/>
      <c r="EVT103" s="61"/>
      <c r="EVU103" s="108"/>
      <c r="EVV103" s="63"/>
      <c r="EVW103" s="103"/>
      <c r="EVX103" s="104"/>
      <c r="EVY103" s="105"/>
      <c r="EVZ103" s="97"/>
      <c r="EWA103" s="79"/>
      <c r="EWB103" s="96"/>
      <c r="EWC103" s="80"/>
      <c r="EWD103" s="80"/>
      <c r="EWE103" s="80"/>
      <c r="EWF103" s="102"/>
      <c r="EWG103" s="62"/>
      <c r="EWH103" s="110"/>
      <c r="EWI103" s="97"/>
      <c r="EWJ103" s="97"/>
      <c r="EWK103" s="97"/>
      <c r="EWL103" s="104"/>
      <c r="EWM103" s="97"/>
      <c r="EWN103" s="97"/>
      <c r="EWO103" s="97"/>
      <c r="EWP103" s="145"/>
      <c r="EWQ103" s="61"/>
      <c r="EWR103" s="108"/>
      <c r="EWS103" s="63"/>
      <c r="EWT103" s="103"/>
      <c r="EWU103" s="104"/>
      <c r="EWV103" s="105"/>
      <c r="EWW103" s="97"/>
      <c r="EWX103" s="79"/>
      <c r="EWY103" s="96"/>
      <c r="EWZ103" s="80"/>
      <c r="EXA103" s="80"/>
      <c r="EXB103" s="80"/>
      <c r="EXC103" s="102"/>
      <c r="EXD103" s="62"/>
      <c r="EXE103" s="110"/>
      <c r="EXF103" s="97"/>
      <c r="EXG103" s="97"/>
      <c r="EXH103" s="97"/>
      <c r="EXI103" s="104"/>
      <c r="EXJ103" s="97"/>
      <c r="EXK103" s="97"/>
      <c r="EXL103" s="97"/>
      <c r="EXM103" s="145"/>
      <c r="EXN103" s="61"/>
      <c r="EXO103" s="108"/>
      <c r="EXP103" s="63"/>
      <c r="EXQ103" s="103"/>
      <c r="EXR103" s="104"/>
      <c r="EXS103" s="105"/>
      <c r="EXT103" s="97"/>
      <c r="EXU103" s="79"/>
      <c r="EXV103" s="96"/>
      <c r="EXW103" s="80"/>
      <c r="EXX103" s="80"/>
      <c r="EXY103" s="80"/>
      <c r="EXZ103" s="102"/>
      <c r="EYA103" s="62"/>
      <c r="EYB103" s="110"/>
      <c r="EYC103" s="97"/>
      <c r="EYD103" s="97"/>
      <c r="EYE103" s="97"/>
      <c r="EYF103" s="104"/>
      <c r="EYG103" s="97"/>
      <c r="EYH103" s="97"/>
      <c r="EYI103" s="97"/>
      <c r="EYJ103" s="145"/>
      <c r="EYK103" s="61"/>
      <c r="EYL103" s="108"/>
      <c r="EYM103" s="63"/>
      <c r="EYN103" s="103"/>
      <c r="EYO103" s="104"/>
      <c r="EYP103" s="105"/>
      <c r="EYQ103" s="97"/>
      <c r="EYR103" s="79"/>
      <c r="EYS103" s="96"/>
      <c r="EYT103" s="80"/>
      <c r="EYU103" s="80"/>
      <c r="EYV103" s="80"/>
      <c r="EYW103" s="102"/>
      <c r="EYX103" s="62"/>
      <c r="EYY103" s="110"/>
      <c r="EYZ103" s="97"/>
      <c r="EZA103" s="97"/>
      <c r="EZB103" s="97"/>
      <c r="EZC103" s="104"/>
      <c r="EZD103" s="97"/>
      <c r="EZE103" s="97"/>
      <c r="EZF103" s="97"/>
      <c r="EZG103" s="145"/>
      <c r="EZH103" s="61"/>
      <c r="EZI103" s="108"/>
      <c r="EZJ103" s="63"/>
      <c r="EZK103" s="103"/>
      <c r="EZL103" s="104"/>
      <c r="EZM103" s="105"/>
      <c r="EZN103" s="97"/>
      <c r="EZO103" s="79"/>
      <c r="EZP103" s="96"/>
      <c r="EZQ103" s="80"/>
      <c r="EZR103" s="80"/>
      <c r="EZS103" s="80"/>
      <c r="EZT103" s="102"/>
      <c r="EZU103" s="62"/>
      <c r="EZV103" s="110"/>
      <c r="EZW103" s="97"/>
      <c r="EZX103" s="97"/>
      <c r="EZY103" s="97"/>
      <c r="EZZ103" s="104"/>
      <c r="FAA103" s="97"/>
      <c r="FAB103" s="97"/>
      <c r="FAC103" s="97"/>
      <c r="FAD103" s="145"/>
      <c r="FAE103" s="61"/>
      <c r="FAF103" s="108"/>
      <c r="FAG103" s="63"/>
      <c r="FAH103" s="103"/>
      <c r="FAI103" s="104"/>
      <c r="FAJ103" s="105"/>
      <c r="FAK103" s="97"/>
      <c r="FAL103" s="79"/>
      <c r="FAM103" s="96"/>
      <c r="FAN103" s="80"/>
      <c r="FAO103" s="80"/>
      <c r="FAP103" s="80"/>
      <c r="FAQ103" s="102"/>
      <c r="FAR103" s="62"/>
      <c r="FAS103" s="110"/>
      <c r="FAT103" s="97"/>
      <c r="FAU103" s="97"/>
      <c r="FAV103" s="97"/>
      <c r="FAW103" s="104"/>
      <c r="FAX103" s="97"/>
      <c r="FAY103" s="97"/>
      <c r="FAZ103" s="97"/>
      <c r="FBA103" s="145"/>
      <c r="FBB103" s="61"/>
      <c r="FBC103" s="108"/>
      <c r="FBD103" s="63"/>
      <c r="FBE103" s="103"/>
      <c r="FBF103" s="104"/>
      <c r="FBG103" s="105"/>
      <c r="FBH103" s="97"/>
      <c r="FBI103" s="79"/>
      <c r="FBJ103" s="96"/>
      <c r="FBK103" s="80"/>
      <c r="FBL103" s="80"/>
      <c r="FBM103" s="80"/>
      <c r="FBN103" s="102"/>
      <c r="FBO103" s="62"/>
      <c r="FBP103" s="110"/>
      <c r="FBQ103" s="97"/>
      <c r="FBR103" s="97"/>
      <c r="FBS103" s="97"/>
      <c r="FBT103" s="104"/>
      <c r="FBU103" s="97"/>
      <c r="FBV103" s="97"/>
      <c r="FBW103" s="97"/>
      <c r="FBX103" s="145"/>
      <c r="FBY103" s="61"/>
      <c r="FBZ103" s="108"/>
      <c r="FCA103" s="63"/>
      <c r="FCB103" s="103"/>
      <c r="FCC103" s="104"/>
      <c r="FCD103" s="105"/>
      <c r="FCE103" s="97"/>
      <c r="FCF103" s="79"/>
      <c r="FCG103" s="96"/>
      <c r="FCH103" s="80"/>
      <c r="FCI103" s="80"/>
      <c r="FCJ103" s="80"/>
      <c r="FCK103" s="102"/>
      <c r="FCL103" s="62"/>
      <c r="FCM103" s="110"/>
      <c r="FCN103" s="97"/>
      <c r="FCO103" s="97"/>
      <c r="FCP103" s="97"/>
      <c r="FCQ103" s="104"/>
      <c r="FCR103" s="97"/>
      <c r="FCS103" s="97"/>
      <c r="FCT103" s="97"/>
      <c r="FCU103" s="145"/>
      <c r="FCV103" s="61"/>
      <c r="FCW103" s="108"/>
      <c r="FCX103" s="63"/>
      <c r="FCY103" s="103"/>
      <c r="FCZ103" s="104"/>
      <c r="FDA103" s="105"/>
      <c r="FDB103" s="97"/>
      <c r="FDC103" s="79"/>
      <c r="FDD103" s="96"/>
      <c r="FDE103" s="80"/>
      <c r="FDF103" s="80"/>
      <c r="FDG103" s="80"/>
      <c r="FDH103" s="102"/>
      <c r="FDI103" s="62"/>
      <c r="FDJ103" s="110"/>
      <c r="FDK103" s="97"/>
      <c r="FDL103" s="97"/>
      <c r="FDM103" s="97"/>
      <c r="FDN103" s="104"/>
      <c r="FDO103" s="97"/>
      <c r="FDP103" s="97"/>
      <c r="FDQ103" s="97"/>
      <c r="FDR103" s="145"/>
      <c r="FDS103" s="61"/>
      <c r="FDT103" s="108"/>
      <c r="FDU103" s="63"/>
      <c r="FDV103" s="103"/>
      <c r="FDW103" s="104"/>
      <c r="FDX103" s="105"/>
      <c r="FDY103" s="97"/>
      <c r="FDZ103" s="79"/>
      <c r="FEA103" s="96"/>
      <c r="FEB103" s="80"/>
      <c r="FEC103" s="80"/>
      <c r="FED103" s="80"/>
      <c r="FEE103" s="102"/>
      <c r="FEF103" s="62"/>
      <c r="FEG103" s="110"/>
      <c r="FEH103" s="97"/>
      <c r="FEI103" s="97"/>
      <c r="FEJ103" s="97"/>
      <c r="FEK103" s="104"/>
      <c r="FEL103" s="97"/>
      <c r="FEM103" s="97"/>
      <c r="FEN103" s="97"/>
      <c r="FEO103" s="145"/>
      <c r="FEP103" s="61"/>
      <c r="FEQ103" s="108"/>
      <c r="FER103" s="63"/>
      <c r="FES103" s="103"/>
      <c r="FET103" s="104"/>
      <c r="FEU103" s="105"/>
      <c r="FEV103" s="97"/>
      <c r="FEW103" s="79"/>
      <c r="FEX103" s="96"/>
      <c r="FEY103" s="80"/>
      <c r="FEZ103" s="80"/>
      <c r="FFA103" s="80"/>
      <c r="FFB103" s="102"/>
      <c r="FFC103" s="62"/>
      <c r="FFD103" s="110"/>
      <c r="FFE103" s="97"/>
      <c r="FFF103" s="97"/>
      <c r="FFG103" s="97"/>
      <c r="FFH103" s="104"/>
      <c r="FFI103" s="97"/>
      <c r="FFJ103" s="97"/>
      <c r="FFK103" s="97"/>
      <c r="FFL103" s="145"/>
      <c r="FFM103" s="61"/>
      <c r="FFN103" s="108"/>
      <c r="FFO103" s="63"/>
      <c r="FFP103" s="103"/>
      <c r="FFQ103" s="104"/>
      <c r="FFR103" s="105"/>
      <c r="FFS103" s="97"/>
      <c r="FFT103" s="79"/>
      <c r="FFU103" s="96"/>
      <c r="FFV103" s="80"/>
      <c r="FFW103" s="80"/>
      <c r="FFX103" s="80"/>
      <c r="FFY103" s="102"/>
      <c r="FFZ103" s="62"/>
      <c r="FGA103" s="110"/>
      <c r="FGB103" s="97"/>
      <c r="FGC103" s="97"/>
      <c r="FGD103" s="97"/>
      <c r="FGE103" s="104"/>
      <c r="FGF103" s="97"/>
      <c r="FGG103" s="97"/>
      <c r="FGH103" s="97"/>
      <c r="FGI103" s="145"/>
      <c r="FGJ103" s="61"/>
      <c r="FGK103" s="108"/>
      <c r="FGL103" s="63"/>
      <c r="FGM103" s="103"/>
      <c r="FGN103" s="104"/>
      <c r="FGO103" s="105"/>
      <c r="FGP103" s="97"/>
      <c r="FGQ103" s="79"/>
      <c r="FGR103" s="96"/>
      <c r="FGS103" s="80"/>
      <c r="FGT103" s="80"/>
      <c r="FGU103" s="80"/>
      <c r="FGV103" s="102"/>
      <c r="FGW103" s="62"/>
      <c r="FGX103" s="110"/>
      <c r="FGY103" s="97"/>
      <c r="FGZ103" s="97"/>
      <c r="FHA103" s="97"/>
      <c r="FHB103" s="104"/>
      <c r="FHC103" s="97"/>
      <c r="FHD103" s="97"/>
      <c r="FHE103" s="97"/>
      <c r="FHF103" s="145"/>
      <c r="FHG103" s="61"/>
      <c r="FHH103" s="108"/>
      <c r="FHI103" s="63"/>
      <c r="FHJ103" s="103"/>
      <c r="FHK103" s="104"/>
      <c r="FHL103" s="105"/>
      <c r="FHM103" s="97"/>
      <c r="FHN103" s="79"/>
      <c r="FHO103" s="96"/>
      <c r="FHP103" s="80"/>
      <c r="FHQ103" s="80"/>
      <c r="FHR103" s="80"/>
      <c r="FHS103" s="102"/>
      <c r="FHT103" s="62"/>
      <c r="FHU103" s="110"/>
      <c r="FHV103" s="97"/>
      <c r="FHW103" s="97"/>
      <c r="FHX103" s="97"/>
      <c r="FHY103" s="104"/>
      <c r="FHZ103" s="97"/>
      <c r="FIA103" s="97"/>
      <c r="FIB103" s="97"/>
      <c r="FIC103" s="145"/>
      <c r="FID103" s="61"/>
      <c r="FIE103" s="108"/>
      <c r="FIF103" s="63"/>
      <c r="FIG103" s="103"/>
      <c r="FIH103" s="104"/>
      <c r="FII103" s="105"/>
      <c r="FIJ103" s="97"/>
      <c r="FIK103" s="79"/>
      <c r="FIL103" s="96"/>
      <c r="FIM103" s="80"/>
      <c r="FIN103" s="80"/>
      <c r="FIO103" s="80"/>
      <c r="FIP103" s="102"/>
      <c r="FIQ103" s="62"/>
      <c r="FIR103" s="110"/>
      <c r="FIS103" s="97"/>
      <c r="FIT103" s="97"/>
      <c r="FIU103" s="97"/>
      <c r="FIV103" s="104"/>
      <c r="FIW103" s="97"/>
      <c r="FIX103" s="97"/>
      <c r="FIY103" s="97"/>
      <c r="FIZ103" s="145"/>
      <c r="FJA103" s="61"/>
      <c r="FJB103" s="108"/>
      <c r="FJC103" s="63"/>
      <c r="FJD103" s="103"/>
      <c r="FJE103" s="104"/>
      <c r="FJF103" s="105"/>
      <c r="FJG103" s="97"/>
      <c r="FJH103" s="79"/>
      <c r="FJI103" s="96"/>
      <c r="FJJ103" s="80"/>
      <c r="FJK103" s="80"/>
      <c r="FJL103" s="80"/>
      <c r="FJM103" s="102"/>
      <c r="FJN103" s="62"/>
      <c r="FJO103" s="110"/>
      <c r="FJP103" s="97"/>
      <c r="FJQ103" s="97"/>
      <c r="FJR103" s="97"/>
      <c r="FJS103" s="104"/>
      <c r="FJT103" s="97"/>
      <c r="FJU103" s="97"/>
      <c r="FJV103" s="97"/>
      <c r="FJW103" s="145"/>
      <c r="FJX103" s="61"/>
      <c r="FJY103" s="108"/>
      <c r="FJZ103" s="63"/>
      <c r="FKA103" s="103"/>
      <c r="FKB103" s="104"/>
      <c r="FKC103" s="105"/>
      <c r="FKD103" s="97"/>
      <c r="FKE103" s="79"/>
      <c r="FKF103" s="96"/>
      <c r="FKG103" s="80"/>
      <c r="FKH103" s="80"/>
      <c r="FKI103" s="80"/>
      <c r="FKJ103" s="102"/>
      <c r="FKK103" s="62"/>
      <c r="FKL103" s="110"/>
      <c r="FKM103" s="97"/>
      <c r="FKN103" s="97"/>
      <c r="FKO103" s="97"/>
      <c r="FKP103" s="104"/>
      <c r="FKQ103" s="97"/>
      <c r="FKR103" s="97"/>
      <c r="FKS103" s="97"/>
      <c r="FKT103" s="145"/>
      <c r="FKU103" s="61"/>
      <c r="FKV103" s="108"/>
      <c r="FKW103" s="63"/>
      <c r="FKX103" s="103"/>
      <c r="FKY103" s="104"/>
      <c r="FKZ103" s="105"/>
      <c r="FLA103" s="97"/>
      <c r="FLB103" s="79"/>
      <c r="FLC103" s="96"/>
      <c r="FLD103" s="80"/>
      <c r="FLE103" s="80"/>
      <c r="FLF103" s="80"/>
      <c r="FLG103" s="102"/>
      <c r="FLH103" s="62"/>
      <c r="FLI103" s="110"/>
      <c r="FLJ103" s="97"/>
      <c r="FLK103" s="97"/>
      <c r="FLL103" s="97"/>
      <c r="FLM103" s="104"/>
      <c r="FLN103" s="97"/>
      <c r="FLO103" s="97"/>
      <c r="FLP103" s="97"/>
      <c r="FLQ103" s="145"/>
      <c r="FLR103" s="61"/>
      <c r="FLS103" s="108"/>
      <c r="FLT103" s="63"/>
      <c r="FLU103" s="103"/>
      <c r="FLV103" s="104"/>
      <c r="FLW103" s="105"/>
      <c r="FLX103" s="97"/>
      <c r="FLY103" s="79"/>
      <c r="FLZ103" s="96"/>
      <c r="FMA103" s="80"/>
      <c r="FMB103" s="80"/>
      <c r="FMC103" s="80"/>
      <c r="FMD103" s="102"/>
      <c r="FME103" s="62"/>
      <c r="FMF103" s="110"/>
      <c r="FMG103" s="97"/>
      <c r="FMH103" s="97"/>
      <c r="FMI103" s="97"/>
      <c r="FMJ103" s="104"/>
      <c r="FMK103" s="97"/>
      <c r="FML103" s="97"/>
      <c r="FMM103" s="97"/>
      <c r="FMN103" s="145"/>
      <c r="FMO103" s="61"/>
      <c r="FMP103" s="108"/>
      <c r="FMQ103" s="63"/>
      <c r="FMR103" s="103"/>
      <c r="FMS103" s="104"/>
      <c r="FMT103" s="105"/>
      <c r="FMU103" s="97"/>
      <c r="FMV103" s="79"/>
      <c r="FMW103" s="96"/>
      <c r="FMX103" s="80"/>
      <c r="FMY103" s="80"/>
      <c r="FMZ103" s="80"/>
      <c r="FNA103" s="102"/>
      <c r="FNB103" s="62"/>
      <c r="FNC103" s="110"/>
      <c r="FND103" s="97"/>
      <c r="FNE103" s="97"/>
      <c r="FNF103" s="97"/>
      <c r="FNG103" s="104"/>
      <c r="FNH103" s="97"/>
      <c r="FNI103" s="97"/>
      <c r="FNJ103" s="97"/>
      <c r="FNK103" s="145"/>
      <c r="FNL103" s="61"/>
      <c r="FNM103" s="108"/>
      <c r="FNN103" s="63"/>
      <c r="FNO103" s="103"/>
      <c r="FNP103" s="104"/>
      <c r="FNQ103" s="105"/>
      <c r="FNR103" s="97"/>
      <c r="FNS103" s="79"/>
      <c r="FNT103" s="96"/>
      <c r="FNU103" s="80"/>
      <c r="FNV103" s="80"/>
      <c r="FNW103" s="80"/>
      <c r="FNX103" s="102"/>
      <c r="FNY103" s="62"/>
      <c r="FNZ103" s="110"/>
      <c r="FOA103" s="97"/>
      <c r="FOB103" s="97"/>
      <c r="FOC103" s="97"/>
      <c r="FOD103" s="104"/>
      <c r="FOE103" s="97"/>
      <c r="FOF103" s="97"/>
      <c r="FOG103" s="97"/>
      <c r="FOH103" s="145"/>
      <c r="FOI103" s="61"/>
      <c r="FOJ103" s="108"/>
      <c r="FOK103" s="63"/>
      <c r="FOL103" s="103"/>
      <c r="FOM103" s="104"/>
      <c r="FON103" s="105"/>
      <c r="FOO103" s="97"/>
      <c r="FOP103" s="79"/>
      <c r="FOQ103" s="96"/>
      <c r="FOR103" s="80"/>
      <c r="FOS103" s="80"/>
      <c r="FOT103" s="80"/>
      <c r="FOU103" s="102"/>
      <c r="FOV103" s="62"/>
      <c r="FOW103" s="110"/>
      <c r="FOX103" s="97"/>
      <c r="FOY103" s="97"/>
      <c r="FOZ103" s="97"/>
      <c r="FPA103" s="104"/>
      <c r="FPB103" s="97"/>
      <c r="FPC103" s="97"/>
      <c r="FPD103" s="97"/>
      <c r="FPE103" s="145"/>
      <c r="FPF103" s="61"/>
      <c r="FPG103" s="108"/>
      <c r="FPH103" s="63"/>
      <c r="FPI103" s="103"/>
      <c r="FPJ103" s="104"/>
      <c r="FPK103" s="105"/>
      <c r="FPL103" s="97"/>
      <c r="FPM103" s="79"/>
      <c r="FPN103" s="96"/>
      <c r="FPO103" s="80"/>
      <c r="FPP103" s="80"/>
      <c r="FPQ103" s="80"/>
      <c r="FPR103" s="102"/>
      <c r="FPS103" s="62"/>
      <c r="FPT103" s="110"/>
      <c r="FPU103" s="97"/>
      <c r="FPV103" s="97"/>
      <c r="FPW103" s="97"/>
      <c r="FPX103" s="104"/>
      <c r="FPY103" s="97"/>
      <c r="FPZ103" s="97"/>
      <c r="FQA103" s="97"/>
      <c r="FQB103" s="145"/>
      <c r="FQC103" s="61"/>
      <c r="FQD103" s="108"/>
      <c r="FQE103" s="63"/>
      <c r="FQF103" s="103"/>
      <c r="FQG103" s="104"/>
      <c r="FQH103" s="105"/>
      <c r="FQI103" s="97"/>
      <c r="FQJ103" s="79"/>
      <c r="FQK103" s="96"/>
      <c r="FQL103" s="80"/>
      <c r="FQM103" s="80"/>
      <c r="FQN103" s="80"/>
      <c r="FQO103" s="102"/>
      <c r="FQP103" s="62"/>
      <c r="FQQ103" s="110"/>
      <c r="FQR103" s="97"/>
      <c r="FQS103" s="97"/>
      <c r="FQT103" s="97"/>
      <c r="FQU103" s="104"/>
      <c r="FQV103" s="97"/>
      <c r="FQW103" s="97"/>
      <c r="FQX103" s="97"/>
      <c r="FQY103" s="145"/>
      <c r="FQZ103" s="61"/>
      <c r="FRA103" s="108"/>
      <c r="FRB103" s="63"/>
      <c r="FRC103" s="103"/>
      <c r="FRD103" s="104"/>
      <c r="FRE103" s="105"/>
      <c r="FRF103" s="97"/>
      <c r="FRG103" s="79"/>
      <c r="FRH103" s="96"/>
      <c r="FRI103" s="80"/>
      <c r="FRJ103" s="80"/>
      <c r="FRK103" s="80"/>
      <c r="FRL103" s="102"/>
      <c r="FRM103" s="62"/>
      <c r="FRN103" s="110"/>
      <c r="FRO103" s="97"/>
      <c r="FRP103" s="97"/>
      <c r="FRQ103" s="97"/>
      <c r="FRR103" s="104"/>
      <c r="FRS103" s="97"/>
      <c r="FRT103" s="97"/>
      <c r="FRU103" s="97"/>
      <c r="FRV103" s="145"/>
      <c r="FRW103" s="61"/>
      <c r="FRX103" s="108"/>
      <c r="FRY103" s="63"/>
      <c r="FRZ103" s="103"/>
      <c r="FSA103" s="104"/>
      <c r="FSB103" s="105"/>
      <c r="FSC103" s="97"/>
      <c r="FSD103" s="79"/>
      <c r="FSE103" s="96"/>
      <c r="FSF103" s="80"/>
      <c r="FSG103" s="80"/>
      <c r="FSH103" s="80"/>
      <c r="FSI103" s="102"/>
      <c r="FSJ103" s="62"/>
      <c r="FSK103" s="110"/>
      <c r="FSL103" s="97"/>
      <c r="FSM103" s="97"/>
      <c r="FSN103" s="97"/>
      <c r="FSO103" s="104"/>
      <c r="FSP103" s="97"/>
      <c r="FSQ103" s="97"/>
      <c r="FSR103" s="97"/>
      <c r="FSS103" s="145"/>
      <c r="FST103" s="61"/>
      <c r="FSU103" s="108"/>
      <c r="FSV103" s="63"/>
      <c r="FSW103" s="103"/>
      <c r="FSX103" s="104"/>
      <c r="FSY103" s="105"/>
      <c r="FSZ103" s="97"/>
      <c r="FTA103" s="79"/>
      <c r="FTB103" s="96"/>
      <c r="FTC103" s="80"/>
      <c r="FTD103" s="80"/>
      <c r="FTE103" s="80"/>
      <c r="FTF103" s="102"/>
      <c r="FTG103" s="62"/>
      <c r="FTH103" s="110"/>
      <c r="FTI103" s="97"/>
      <c r="FTJ103" s="97"/>
      <c r="FTK103" s="97"/>
      <c r="FTL103" s="104"/>
      <c r="FTM103" s="97"/>
      <c r="FTN103" s="97"/>
      <c r="FTO103" s="97"/>
      <c r="FTP103" s="145"/>
      <c r="FTQ103" s="61"/>
      <c r="FTR103" s="108"/>
      <c r="FTS103" s="63"/>
      <c r="FTT103" s="103"/>
      <c r="FTU103" s="104"/>
      <c r="FTV103" s="105"/>
      <c r="FTW103" s="97"/>
      <c r="FTX103" s="79"/>
      <c r="FTY103" s="96"/>
      <c r="FTZ103" s="80"/>
      <c r="FUA103" s="80"/>
      <c r="FUB103" s="80"/>
      <c r="FUC103" s="102"/>
      <c r="FUD103" s="62"/>
      <c r="FUE103" s="110"/>
      <c r="FUF103" s="97"/>
      <c r="FUG103" s="97"/>
      <c r="FUH103" s="97"/>
      <c r="FUI103" s="104"/>
      <c r="FUJ103" s="97"/>
      <c r="FUK103" s="97"/>
      <c r="FUL103" s="97"/>
      <c r="FUM103" s="145"/>
      <c r="FUN103" s="61"/>
      <c r="FUO103" s="108"/>
      <c r="FUP103" s="63"/>
      <c r="FUQ103" s="103"/>
      <c r="FUR103" s="104"/>
      <c r="FUS103" s="105"/>
      <c r="FUT103" s="97"/>
      <c r="FUU103" s="79"/>
      <c r="FUV103" s="96"/>
      <c r="FUW103" s="80"/>
      <c r="FUX103" s="80"/>
      <c r="FUY103" s="80"/>
      <c r="FUZ103" s="102"/>
      <c r="FVA103" s="62"/>
      <c r="FVB103" s="110"/>
      <c r="FVC103" s="97"/>
      <c r="FVD103" s="97"/>
      <c r="FVE103" s="97"/>
      <c r="FVF103" s="104"/>
      <c r="FVG103" s="97"/>
      <c r="FVH103" s="97"/>
      <c r="FVI103" s="97"/>
      <c r="FVJ103" s="145"/>
      <c r="FVK103" s="61"/>
      <c r="FVL103" s="108"/>
      <c r="FVM103" s="63"/>
      <c r="FVN103" s="103"/>
      <c r="FVO103" s="104"/>
      <c r="FVP103" s="105"/>
      <c r="FVQ103" s="97"/>
      <c r="FVR103" s="79"/>
      <c r="FVS103" s="96"/>
      <c r="FVT103" s="80"/>
      <c r="FVU103" s="80"/>
      <c r="FVV103" s="80"/>
      <c r="FVW103" s="102"/>
      <c r="FVX103" s="62"/>
      <c r="FVY103" s="110"/>
      <c r="FVZ103" s="97"/>
      <c r="FWA103" s="97"/>
      <c r="FWB103" s="97"/>
      <c r="FWC103" s="104"/>
      <c r="FWD103" s="97"/>
      <c r="FWE103" s="97"/>
      <c r="FWF103" s="97"/>
      <c r="FWG103" s="145"/>
      <c r="FWH103" s="61"/>
      <c r="FWI103" s="108"/>
      <c r="FWJ103" s="63"/>
      <c r="FWK103" s="103"/>
      <c r="FWL103" s="104"/>
      <c r="FWM103" s="105"/>
      <c r="FWN103" s="97"/>
      <c r="FWO103" s="79"/>
      <c r="FWP103" s="96"/>
      <c r="FWQ103" s="80"/>
      <c r="FWR103" s="80"/>
      <c r="FWS103" s="80"/>
      <c r="FWT103" s="102"/>
      <c r="FWU103" s="62"/>
      <c r="FWV103" s="110"/>
      <c r="FWW103" s="97"/>
      <c r="FWX103" s="97"/>
      <c r="FWY103" s="97"/>
      <c r="FWZ103" s="104"/>
      <c r="FXA103" s="97"/>
      <c r="FXB103" s="97"/>
      <c r="FXC103" s="97"/>
      <c r="FXD103" s="145"/>
      <c r="FXE103" s="61"/>
      <c r="FXF103" s="108"/>
      <c r="FXG103" s="63"/>
      <c r="FXH103" s="103"/>
      <c r="FXI103" s="104"/>
      <c r="FXJ103" s="105"/>
      <c r="FXK103" s="97"/>
      <c r="FXL103" s="79"/>
      <c r="FXM103" s="96"/>
      <c r="FXN103" s="80"/>
      <c r="FXO103" s="80"/>
      <c r="FXP103" s="80"/>
      <c r="FXQ103" s="102"/>
      <c r="FXR103" s="62"/>
      <c r="FXS103" s="110"/>
      <c r="FXT103" s="97"/>
      <c r="FXU103" s="97"/>
      <c r="FXV103" s="97"/>
      <c r="FXW103" s="104"/>
      <c r="FXX103" s="97"/>
      <c r="FXY103" s="97"/>
      <c r="FXZ103" s="97"/>
      <c r="FYA103" s="145"/>
      <c r="FYB103" s="61"/>
      <c r="FYC103" s="108"/>
      <c r="FYD103" s="63"/>
      <c r="FYE103" s="103"/>
      <c r="FYF103" s="104"/>
      <c r="FYG103" s="105"/>
      <c r="FYH103" s="97"/>
      <c r="FYI103" s="79"/>
      <c r="FYJ103" s="96"/>
      <c r="FYK103" s="80"/>
      <c r="FYL103" s="80"/>
      <c r="FYM103" s="80"/>
      <c r="FYN103" s="102"/>
      <c r="FYO103" s="62"/>
      <c r="FYP103" s="110"/>
      <c r="FYQ103" s="97"/>
      <c r="FYR103" s="97"/>
      <c r="FYS103" s="97"/>
      <c r="FYT103" s="104"/>
      <c r="FYU103" s="97"/>
      <c r="FYV103" s="97"/>
      <c r="FYW103" s="97"/>
      <c r="FYX103" s="145"/>
      <c r="FYY103" s="61"/>
      <c r="FYZ103" s="108"/>
      <c r="FZA103" s="63"/>
      <c r="FZB103" s="103"/>
      <c r="FZC103" s="104"/>
      <c r="FZD103" s="105"/>
      <c r="FZE103" s="97"/>
      <c r="FZF103" s="79"/>
      <c r="FZG103" s="96"/>
      <c r="FZH103" s="80"/>
      <c r="FZI103" s="80"/>
      <c r="FZJ103" s="80"/>
      <c r="FZK103" s="102"/>
      <c r="FZL103" s="62"/>
      <c r="FZM103" s="110"/>
      <c r="FZN103" s="97"/>
      <c r="FZO103" s="97"/>
      <c r="FZP103" s="97"/>
      <c r="FZQ103" s="104"/>
      <c r="FZR103" s="97"/>
      <c r="FZS103" s="97"/>
      <c r="FZT103" s="97"/>
      <c r="FZU103" s="145"/>
      <c r="FZV103" s="61"/>
      <c r="FZW103" s="108"/>
      <c r="FZX103" s="63"/>
      <c r="FZY103" s="103"/>
      <c r="FZZ103" s="104"/>
      <c r="GAA103" s="105"/>
      <c r="GAB103" s="97"/>
      <c r="GAC103" s="79"/>
      <c r="GAD103" s="96"/>
      <c r="GAE103" s="80"/>
      <c r="GAF103" s="80"/>
      <c r="GAG103" s="80"/>
      <c r="GAH103" s="102"/>
      <c r="GAI103" s="62"/>
      <c r="GAJ103" s="110"/>
      <c r="GAK103" s="97"/>
      <c r="GAL103" s="97"/>
      <c r="GAM103" s="97"/>
      <c r="GAN103" s="104"/>
      <c r="GAO103" s="97"/>
      <c r="GAP103" s="97"/>
      <c r="GAQ103" s="97"/>
      <c r="GAR103" s="145"/>
      <c r="GAS103" s="61"/>
      <c r="GAT103" s="108"/>
      <c r="GAU103" s="63"/>
      <c r="GAV103" s="103"/>
      <c r="GAW103" s="104"/>
      <c r="GAX103" s="105"/>
      <c r="GAY103" s="97"/>
      <c r="GAZ103" s="79"/>
      <c r="GBA103" s="96"/>
      <c r="GBB103" s="80"/>
      <c r="GBC103" s="80"/>
      <c r="GBD103" s="80"/>
      <c r="GBE103" s="102"/>
      <c r="GBF103" s="62"/>
      <c r="GBG103" s="110"/>
      <c r="GBH103" s="97"/>
      <c r="GBI103" s="97"/>
      <c r="GBJ103" s="97"/>
      <c r="GBK103" s="104"/>
      <c r="GBL103" s="97"/>
      <c r="GBM103" s="97"/>
      <c r="GBN103" s="97"/>
      <c r="GBO103" s="145"/>
      <c r="GBP103" s="61"/>
      <c r="GBQ103" s="108"/>
      <c r="GBR103" s="63"/>
      <c r="GBS103" s="103"/>
      <c r="GBT103" s="104"/>
      <c r="GBU103" s="105"/>
      <c r="GBV103" s="97"/>
      <c r="GBW103" s="79"/>
      <c r="GBX103" s="96"/>
      <c r="GBY103" s="80"/>
      <c r="GBZ103" s="80"/>
      <c r="GCA103" s="80"/>
      <c r="GCB103" s="102"/>
      <c r="GCC103" s="62"/>
      <c r="GCD103" s="110"/>
      <c r="GCE103" s="97"/>
      <c r="GCF103" s="97"/>
      <c r="GCG103" s="97"/>
      <c r="GCH103" s="104"/>
      <c r="GCI103" s="97"/>
      <c r="GCJ103" s="97"/>
      <c r="GCK103" s="97"/>
      <c r="GCL103" s="145"/>
      <c r="GCM103" s="61"/>
      <c r="GCN103" s="108"/>
      <c r="GCO103" s="63"/>
      <c r="GCP103" s="103"/>
      <c r="GCQ103" s="104"/>
      <c r="GCR103" s="105"/>
      <c r="GCS103" s="97"/>
      <c r="GCT103" s="79"/>
      <c r="GCU103" s="96"/>
      <c r="GCV103" s="80"/>
      <c r="GCW103" s="80"/>
      <c r="GCX103" s="80"/>
      <c r="GCY103" s="102"/>
      <c r="GCZ103" s="62"/>
      <c r="GDA103" s="110"/>
      <c r="GDB103" s="97"/>
      <c r="GDC103" s="97"/>
      <c r="GDD103" s="97"/>
      <c r="GDE103" s="104"/>
      <c r="GDF103" s="97"/>
      <c r="GDG103" s="97"/>
      <c r="GDH103" s="97"/>
      <c r="GDI103" s="145"/>
      <c r="GDJ103" s="61"/>
      <c r="GDK103" s="108"/>
      <c r="GDL103" s="63"/>
      <c r="GDM103" s="103"/>
      <c r="GDN103" s="104"/>
      <c r="GDO103" s="105"/>
      <c r="GDP103" s="97"/>
      <c r="GDQ103" s="79"/>
      <c r="GDR103" s="96"/>
      <c r="GDS103" s="80"/>
      <c r="GDT103" s="80"/>
      <c r="GDU103" s="80"/>
      <c r="GDV103" s="102"/>
      <c r="GDW103" s="62"/>
      <c r="GDX103" s="110"/>
      <c r="GDY103" s="97"/>
      <c r="GDZ103" s="97"/>
      <c r="GEA103" s="97"/>
      <c r="GEB103" s="104"/>
      <c r="GEC103" s="97"/>
      <c r="GED103" s="97"/>
      <c r="GEE103" s="97"/>
      <c r="GEF103" s="145"/>
      <c r="GEG103" s="61"/>
      <c r="GEH103" s="108"/>
      <c r="GEI103" s="63"/>
      <c r="GEJ103" s="103"/>
      <c r="GEK103" s="104"/>
      <c r="GEL103" s="105"/>
      <c r="GEM103" s="97"/>
      <c r="GEN103" s="79"/>
      <c r="GEO103" s="96"/>
      <c r="GEP103" s="80"/>
      <c r="GEQ103" s="80"/>
      <c r="GER103" s="80"/>
      <c r="GES103" s="102"/>
      <c r="GET103" s="62"/>
      <c r="GEU103" s="110"/>
      <c r="GEV103" s="97"/>
      <c r="GEW103" s="97"/>
      <c r="GEX103" s="97"/>
      <c r="GEY103" s="104"/>
      <c r="GEZ103" s="97"/>
      <c r="GFA103" s="97"/>
      <c r="GFB103" s="97"/>
      <c r="GFC103" s="145"/>
      <c r="GFD103" s="61"/>
      <c r="GFE103" s="108"/>
      <c r="GFF103" s="63"/>
      <c r="GFG103" s="103"/>
      <c r="GFH103" s="104"/>
      <c r="GFI103" s="105"/>
      <c r="GFJ103" s="97"/>
      <c r="GFK103" s="79"/>
      <c r="GFL103" s="96"/>
      <c r="GFM103" s="80"/>
      <c r="GFN103" s="80"/>
      <c r="GFO103" s="80"/>
      <c r="GFP103" s="102"/>
      <c r="GFQ103" s="62"/>
      <c r="GFR103" s="110"/>
      <c r="GFS103" s="97"/>
      <c r="GFT103" s="97"/>
      <c r="GFU103" s="97"/>
      <c r="GFV103" s="104"/>
      <c r="GFW103" s="97"/>
      <c r="GFX103" s="97"/>
      <c r="GFY103" s="97"/>
      <c r="GFZ103" s="145"/>
      <c r="GGA103" s="61"/>
      <c r="GGB103" s="108"/>
      <c r="GGC103" s="63"/>
      <c r="GGD103" s="103"/>
      <c r="GGE103" s="104"/>
      <c r="GGF103" s="105"/>
      <c r="GGG103" s="97"/>
      <c r="GGH103" s="79"/>
      <c r="GGI103" s="96"/>
      <c r="GGJ103" s="80"/>
      <c r="GGK103" s="80"/>
      <c r="GGL103" s="80"/>
      <c r="GGM103" s="102"/>
      <c r="GGN103" s="62"/>
      <c r="GGO103" s="110"/>
      <c r="GGP103" s="97"/>
      <c r="GGQ103" s="97"/>
      <c r="GGR103" s="97"/>
      <c r="GGS103" s="104"/>
      <c r="GGT103" s="97"/>
      <c r="GGU103" s="97"/>
      <c r="GGV103" s="97"/>
      <c r="GGW103" s="145"/>
      <c r="GGX103" s="61"/>
      <c r="GGY103" s="108"/>
      <c r="GGZ103" s="63"/>
      <c r="GHA103" s="103"/>
      <c r="GHB103" s="104"/>
      <c r="GHC103" s="105"/>
      <c r="GHD103" s="97"/>
      <c r="GHE103" s="79"/>
      <c r="GHF103" s="96"/>
      <c r="GHG103" s="80"/>
      <c r="GHH103" s="80"/>
      <c r="GHI103" s="80"/>
      <c r="GHJ103" s="102"/>
      <c r="GHK103" s="62"/>
      <c r="GHL103" s="110"/>
      <c r="GHM103" s="97"/>
      <c r="GHN103" s="97"/>
      <c r="GHO103" s="97"/>
      <c r="GHP103" s="104"/>
      <c r="GHQ103" s="97"/>
      <c r="GHR103" s="97"/>
      <c r="GHS103" s="97"/>
      <c r="GHT103" s="145"/>
      <c r="GHU103" s="61"/>
      <c r="GHV103" s="108"/>
      <c r="GHW103" s="63"/>
      <c r="GHX103" s="103"/>
      <c r="GHY103" s="104"/>
      <c r="GHZ103" s="105"/>
      <c r="GIA103" s="97"/>
      <c r="GIB103" s="79"/>
      <c r="GIC103" s="96"/>
      <c r="GID103" s="80"/>
      <c r="GIE103" s="80"/>
      <c r="GIF103" s="80"/>
      <c r="GIG103" s="102"/>
      <c r="GIH103" s="62"/>
      <c r="GII103" s="110"/>
      <c r="GIJ103" s="97"/>
      <c r="GIK103" s="97"/>
      <c r="GIL103" s="97"/>
      <c r="GIM103" s="104"/>
      <c r="GIN103" s="97"/>
      <c r="GIO103" s="97"/>
      <c r="GIP103" s="97"/>
      <c r="GIQ103" s="145"/>
      <c r="GIR103" s="61"/>
      <c r="GIS103" s="108"/>
      <c r="GIT103" s="63"/>
      <c r="GIU103" s="103"/>
      <c r="GIV103" s="104"/>
      <c r="GIW103" s="105"/>
      <c r="GIX103" s="97"/>
      <c r="GIY103" s="79"/>
      <c r="GIZ103" s="96"/>
      <c r="GJA103" s="80"/>
      <c r="GJB103" s="80"/>
      <c r="GJC103" s="80"/>
      <c r="GJD103" s="102"/>
      <c r="GJE103" s="62"/>
      <c r="GJF103" s="110"/>
      <c r="GJG103" s="97"/>
      <c r="GJH103" s="97"/>
      <c r="GJI103" s="97"/>
      <c r="GJJ103" s="104"/>
      <c r="GJK103" s="97"/>
      <c r="GJL103" s="97"/>
      <c r="GJM103" s="97"/>
      <c r="GJN103" s="145"/>
      <c r="GJO103" s="61"/>
      <c r="GJP103" s="108"/>
      <c r="GJQ103" s="63"/>
      <c r="GJR103" s="103"/>
      <c r="GJS103" s="104"/>
      <c r="GJT103" s="105"/>
      <c r="GJU103" s="97"/>
      <c r="GJV103" s="79"/>
      <c r="GJW103" s="96"/>
      <c r="GJX103" s="80"/>
      <c r="GJY103" s="80"/>
      <c r="GJZ103" s="80"/>
      <c r="GKA103" s="102"/>
      <c r="GKB103" s="62"/>
      <c r="GKC103" s="110"/>
      <c r="GKD103" s="97"/>
      <c r="GKE103" s="97"/>
      <c r="GKF103" s="97"/>
      <c r="GKG103" s="104"/>
      <c r="GKH103" s="97"/>
      <c r="GKI103" s="97"/>
      <c r="GKJ103" s="97"/>
      <c r="GKK103" s="145"/>
      <c r="GKL103" s="61"/>
      <c r="GKM103" s="108"/>
      <c r="GKN103" s="63"/>
      <c r="GKO103" s="103"/>
      <c r="GKP103" s="104"/>
      <c r="GKQ103" s="105"/>
      <c r="GKR103" s="97"/>
      <c r="GKS103" s="79"/>
      <c r="GKT103" s="96"/>
      <c r="GKU103" s="80"/>
      <c r="GKV103" s="80"/>
      <c r="GKW103" s="80"/>
      <c r="GKX103" s="102"/>
      <c r="GKY103" s="62"/>
      <c r="GKZ103" s="110"/>
      <c r="GLA103" s="97"/>
      <c r="GLB103" s="97"/>
      <c r="GLC103" s="97"/>
      <c r="GLD103" s="104"/>
      <c r="GLE103" s="97"/>
      <c r="GLF103" s="97"/>
      <c r="GLG103" s="97"/>
      <c r="GLH103" s="145"/>
      <c r="GLI103" s="61"/>
      <c r="GLJ103" s="108"/>
      <c r="GLK103" s="63"/>
      <c r="GLL103" s="103"/>
      <c r="GLM103" s="104"/>
      <c r="GLN103" s="105"/>
      <c r="GLO103" s="97"/>
      <c r="GLP103" s="79"/>
      <c r="GLQ103" s="96"/>
      <c r="GLR103" s="80"/>
      <c r="GLS103" s="80"/>
      <c r="GLT103" s="80"/>
      <c r="GLU103" s="102"/>
      <c r="GLV103" s="62"/>
      <c r="GLW103" s="110"/>
      <c r="GLX103" s="97"/>
      <c r="GLY103" s="97"/>
      <c r="GLZ103" s="97"/>
      <c r="GMA103" s="104"/>
      <c r="GMB103" s="97"/>
      <c r="GMC103" s="97"/>
      <c r="GMD103" s="97"/>
      <c r="GME103" s="145"/>
      <c r="GMF103" s="61"/>
      <c r="GMG103" s="108"/>
      <c r="GMH103" s="63"/>
      <c r="GMI103" s="103"/>
      <c r="GMJ103" s="104"/>
      <c r="GMK103" s="105"/>
      <c r="GML103" s="97"/>
      <c r="GMM103" s="79"/>
      <c r="GMN103" s="96"/>
      <c r="GMO103" s="80"/>
      <c r="GMP103" s="80"/>
      <c r="GMQ103" s="80"/>
      <c r="GMR103" s="102"/>
      <c r="GMS103" s="62"/>
      <c r="GMT103" s="110"/>
      <c r="GMU103" s="97"/>
      <c r="GMV103" s="97"/>
      <c r="GMW103" s="97"/>
      <c r="GMX103" s="104"/>
      <c r="GMY103" s="97"/>
      <c r="GMZ103" s="97"/>
      <c r="GNA103" s="97"/>
      <c r="GNB103" s="145"/>
      <c r="GNC103" s="61"/>
      <c r="GND103" s="108"/>
      <c r="GNE103" s="63"/>
      <c r="GNF103" s="103"/>
      <c r="GNG103" s="104"/>
      <c r="GNH103" s="105"/>
      <c r="GNI103" s="97"/>
      <c r="GNJ103" s="79"/>
      <c r="GNK103" s="96"/>
      <c r="GNL103" s="80"/>
      <c r="GNM103" s="80"/>
      <c r="GNN103" s="80"/>
      <c r="GNO103" s="102"/>
      <c r="GNP103" s="62"/>
      <c r="GNQ103" s="110"/>
      <c r="GNR103" s="97"/>
      <c r="GNS103" s="97"/>
      <c r="GNT103" s="97"/>
      <c r="GNU103" s="104"/>
      <c r="GNV103" s="97"/>
      <c r="GNW103" s="97"/>
      <c r="GNX103" s="97"/>
      <c r="GNY103" s="145"/>
      <c r="GNZ103" s="61"/>
      <c r="GOA103" s="108"/>
      <c r="GOB103" s="63"/>
      <c r="GOC103" s="103"/>
      <c r="GOD103" s="104"/>
      <c r="GOE103" s="105"/>
      <c r="GOF103" s="97"/>
      <c r="GOG103" s="79"/>
      <c r="GOH103" s="96"/>
      <c r="GOI103" s="80"/>
      <c r="GOJ103" s="80"/>
      <c r="GOK103" s="80"/>
      <c r="GOL103" s="102"/>
      <c r="GOM103" s="62"/>
      <c r="GON103" s="110"/>
      <c r="GOO103" s="97"/>
      <c r="GOP103" s="97"/>
      <c r="GOQ103" s="97"/>
      <c r="GOR103" s="104"/>
      <c r="GOS103" s="97"/>
      <c r="GOT103" s="97"/>
      <c r="GOU103" s="97"/>
      <c r="GOV103" s="145"/>
      <c r="GOW103" s="61"/>
      <c r="GOX103" s="108"/>
      <c r="GOY103" s="63"/>
      <c r="GOZ103" s="103"/>
      <c r="GPA103" s="104"/>
      <c r="GPB103" s="105"/>
      <c r="GPC103" s="97"/>
      <c r="GPD103" s="79"/>
      <c r="GPE103" s="96"/>
      <c r="GPF103" s="80"/>
      <c r="GPG103" s="80"/>
      <c r="GPH103" s="80"/>
      <c r="GPI103" s="102"/>
      <c r="GPJ103" s="62"/>
      <c r="GPK103" s="110"/>
      <c r="GPL103" s="97"/>
      <c r="GPM103" s="97"/>
      <c r="GPN103" s="97"/>
      <c r="GPO103" s="104"/>
      <c r="GPP103" s="97"/>
      <c r="GPQ103" s="97"/>
      <c r="GPR103" s="97"/>
      <c r="GPS103" s="145"/>
      <c r="GPT103" s="61"/>
      <c r="GPU103" s="108"/>
      <c r="GPV103" s="63"/>
      <c r="GPW103" s="103"/>
      <c r="GPX103" s="104"/>
      <c r="GPY103" s="105"/>
      <c r="GPZ103" s="97"/>
      <c r="GQA103" s="79"/>
      <c r="GQB103" s="96"/>
      <c r="GQC103" s="80"/>
      <c r="GQD103" s="80"/>
      <c r="GQE103" s="80"/>
      <c r="GQF103" s="102"/>
      <c r="GQG103" s="62"/>
      <c r="GQH103" s="110"/>
      <c r="GQI103" s="97"/>
      <c r="GQJ103" s="97"/>
      <c r="GQK103" s="97"/>
      <c r="GQL103" s="104"/>
      <c r="GQM103" s="97"/>
      <c r="GQN103" s="97"/>
      <c r="GQO103" s="97"/>
      <c r="GQP103" s="145"/>
      <c r="GQQ103" s="61"/>
      <c r="GQR103" s="108"/>
      <c r="GQS103" s="63"/>
      <c r="GQT103" s="103"/>
      <c r="GQU103" s="104"/>
      <c r="GQV103" s="105"/>
      <c r="GQW103" s="97"/>
      <c r="GQX103" s="79"/>
      <c r="GQY103" s="96"/>
      <c r="GQZ103" s="80"/>
      <c r="GRA103" s="80"/>
      <c r="GRB103" s="80"/>
      <c r="GRC103" s="102"/>
      <c r="GRD103" s="62"/>
      <c r="GRE103" s="110"/>
      <c r="GRF103" s="97"/>
      <c r="GRG103" s="97"/>
      <c r="GRH103" s="97"/>
      <c r="GRI103" s="104"/>
      <c r="GRJ103" s="97"/>
      <c r="GRK103" s="97"/>
      <c r="GRL103" s="97"/>
      <c r="GRM103" s="145"/>
      <c r="GRN103" s="61"/>
      <c r="GRO103" s="108"/>
      <c r="GRP103" s="63"/>
      <c r="GRQ103" s="103"/>
      <c r="GRR103" s="104"/>
      <c r="GRS103" s="105"/>
      <c r="GRT103" s="97"/>
      <c r="GRU103" s="79"/>
      <c r="GRV103" s="96"/>
      <c r="GRW103" s="80"/>
      <c r="GRX103" s="80"/>
      <c r="GRY103" s="80"/>
      <c r="GRZ103" s="102"/>
      <c r="GSA103" s="62"/>
      <c r="GSB103" s="110"/>
      <c r="GSC103" s="97"/>
      <c r="GSD103" s="97"/>
      <c r="GSE103" s="97"/>
      <c r="GSF103" s="104"/>
      <c r="GSG103" s="97"/>
      <c r="GSH103" s="97"/>
      <c r="GSI103" s="97"/>
      <c r="GSJ103" s="145"/>
      <c r="GSK103" s="61"/>
      <c r="GSL103" s="108"/>
      <c r="GSM103" s="63"/>
      <c r="GSN103" s="103"/>
      <c r="GSO103" s="104"/>
      <c r="GSP103" s="105"/>
      <c r="GSQ103" s="97"/>
      <c r="GSR103" s="79"/>
      <c r="GSS103" s="96"/>
      <c r="GST103" s="80"/>
      <c r="GSU103" s="80"/>
      <c r="GSV103" s="80"/>
      <c r="GSW103" s="102"/>
      <c r="GSX103" s="62"/>
      <c r="GSY103" s="110"/>
      <c r="GSZ103" s="97"/>
      <c r="GTA103" s="97"/>
      <c r="GTB103" s="97"/>
      <c r="GTC103" s="104"/>
      <c r="GTD103" s="97"/>
      <c r="GTE103" s="97"/>
      <c r="GTF103" s="97"/>
      <c r="GTG103" s="145"/>
      <c r="GTH103" s="61"/>
      <c r="GTI103" s="108"/>
      <c r="GTJ103" s="63"/>
      <c r="GTK103" s="103"/>
      <c r="GTL103" s="104"/>
      <c r="GTM103" s="105"/>
      <c r="GTN103" s="97"/>
      <c r="GTO103" s="79"/>
      <c r="GTP103" s="96"/>
      <c r="GTQ103" s="80"/>
      <c r="GTR103" s="80"/>
      <c r="GTS103" s="80"/>
      <c r="GTT103" s="102"/>
      <c r="GTU103" s="62"/>
      <c r="GTV103" s="110"/>
      <c r="GTW103" s="97"/>
      <c r="GTX103" s="97"/>
      <c r="GTY103" s="97"/>
      <c r="GTZ103" s="104"/>
      <c r="GUA103" s="97"/>
      <c r="GUB103" s="97"/>
      <c r="GUC103" s="97"/>
      <c r="GUD103" s="145"/>
      <c r="GUE103" s="61"/>
      <c r="GUF103" s="108"/>
      <c r="GUG103" s="63"/>
      <c r="GUH103" s="103"/>
      <c r="GUI103" s="104"/>
      <c r="GUJ103" s="105"/>
      <c r="GUK103" s="97"/>
      <c r="GUL103" s="79"/>
      <c r="GUM103" s="96"/>
      <c r="GUN103" s="80"/>
      <c r="GUO103" s="80"/>
      <c r="GUP103" s="80"/>
      <c r="GUQ103" s="102"/>
      <c r="GUR103" s="62"/>
      <c r="GUS103" s="110"/>
      <c r="GUT103" s="97"/>
      <c r="GUU103" s="97"/>
      <c r="GUV103" s="97"/>
      <c r="GUW103" s="104"/>
      <c r="GUX103" s="97"/>
      <c r="GUY103" s="97"/>
      <c r="GUZ103" s="97"/>
      <c r="GVA103" s="145"/>
      <c r="GVB103" s="61"/>
      <c r="GVC103" s="108"/>
      <c r="GVD103" s="63"/>
      <c r="GVE103" s="103"/>
      <c r="GVF103" s="104"/>
      <c r="GVG103" s="105"/>
      <c r="GVH103" s="97"/>
      <c r="GVI103" s="79"/>
      <c r="GVJ103" s="96"/>
      <c r="GVK103" s="80"/>
      <c r="GVL103" s="80"/>
      <c r="GVM103" s="80"/>
      <c r="GVN103" s="102"/>
      <c r="GVO103" s="62"/>
      <c r="GVP103" s="110"/>
      <c r="GVQ103" s="97"/>
      <c r="GVR103" s="97"/>
      <c r="GVS103" s="97"/>
      <c r="GVT103" s="104"/>
      <c r="GVU103" s="97"/>
      <c r="GVV103" s="97"/>
      <c r="GVW103" s="97"/>
      <c r="GVX103" s="145"/>
      <c r="GVY103" s="61"/>
      <c r="GVZ103" s="108"/>
      <c r="GWA103" s="63"/>
      <c r="GWB103" s="103"/>
      <c r="GWC103" s="104"/>
      <c r="GWD103" s="105"/>
      <c r="GWE103" s="97"/>
      <c r="GWF103" s="79"/>
      <c r="GWG103" s="96"/>
      <c r="GWH103" s="80"/>
      <c r="GWI103" s="80"/>
      <c r="GWJ103" s="80"/>
      <c r="GWK103" s="102"/>
      <c r="GWL103" s="62"/>
      <c r="GWM103" s="110"/>
      <c r="GWN103" s="97"/>
      <c r="GWO103" s="97"/>
      <c r="GWP103" s="97"/>
      <c r="GWQ103" s="104"/>
      <c r="GWR103" s="97"/>
      <c r="GWS103" s="97"/>
      <c r="GWT103" s="97"/>
      <c r="GWU103" s="145"/>
      <c r="GWV103" s="61"/>
      <c r="GWW103" s="108"/>
      <c r="GWX103" s="63"/>
      <c r="GWY103" s="103"/>
      <c r="GWZ103" s="104"/>
      <c r="GXA103" s="105"/>
      <c r="GXB103" s="97"/>
      <c r="GXC103" s="79"/>
      <c r="GXD103" s="96"/>
      <c r="GXE103" s="80"/>
      <c r="GXF103" s="80"/>
      <c r="GXG103" s="80"/>
      <c r="GXH103" s="102"/>
      <c r="GXI103" s="62"/>
      <c r="GXJ103" s="110"/>
      <c r="GXK103" s="97"/>
      <c r="GXL103" s="97"/>
      <c r="GXM103" s="97"/>
      <c r="GXN103" s="104"/>
      <c r="GXO103" s="97"/>
      <c r="GXP103" s="97"/>
      <c r="GXQ103" s="97"/>
      <c r="GXR103" s="145"/>
      <c r="GXS103" s="61"/>
      <c r="GXT103" s="108"/>
      <c r="GXU103" s="63"/>
      <c r="GXV103" s="103"/>
      <c r="GXW103" s="104"/>
      <c r="GXX103" s="105"/>
      <c r="GXY103" s="97"/>
      <c r="GXZ103" s="79"/>
      <c r="GYA103" s="96"/>
      <c r="GYB103" s="80"/>
      <c r="GYC103" s="80"/>
      <c r="GYD103" s="80"/>
      <c r="GYE103" s="102"/>
      <c r="GYF103" s="62"/>
      <c r="GYG103" s="110"/>
      <c r="GYH103" s="97"/>
      <c r="GYI103" s="97"/>
      <c r="GYJ103" s="97"/>
      <c r="GYK103" s="104"/>
      <c r="GYL103" s="97"/>
      <c r="GYM103" s="97"/>
      <c r="GYN103" s="97"/>
      <c r="GYO103" s="145"/>
      <c r="GYP103" s="61"/>
      <c r="GYQ103" s="108"/>
      <c r="GYR103" s="63"/>
      <c r="GYS103" s="103"/>
      <c r="GYT103" s="104"/>
      <c r="GYU103" s="105"/>
      <c r="GYV103" s="97"/>
      <c r="GYW103" s="79"/>
      <c r="GYX103" s="96"/>
      <c r="GYY103" s="80"/>
      <c r="GYZ103" s="80"/>
      <c r="GZA103" s="80"/>
      <c r="GZB103" s="102"/>
      <c r="GZC103" s="62"/>
      <c r="GZD103" s="110"/>
      <c r="GZE103" s="97"/>
      <c r="GZF103" s="97"/>
      <c r="GZG103" s="97"/>
      <c r="GZH103" s="104"/>
      <c r="GZI103" s="97"/>
      <c r="GZJ103" s="97"/>
      <c r="GZK103" s="97"/>
      <c r="GZL103" s="145"/>
      <c r="GZM103" s="61"/>
      <c r="GZN103" s="108"/>
      <c r="GZO103" s="63"/>
      <c r="GZP103" s="103"/>
      <c r="GZQ103" s="104"/>
      <c r="GZR103" s="105"/>
      <c r="GZS103" s="97"/>
      <c r="GZT103" s="79"/>
      <c r="GZU103" s="96"/>
      <c r="GZV103" s="80"/>
      <c r="GZW103" s="80"/>
      <c r="GZX103" s="80"/>
      <c r="GZY103" s="102"/>
      <c r="GZZ103" s="62"/>
      <c r="HAA103" s="110"/>
      <c r="HAB103" s="97"/>
      <c r="HAC103" s="97"/>
      <c r="HAD103" s="97"/>
      <c r="HAE103" s="104"/>
      <c r="HAF103" s="97"/>
      <c r="HAG103" s="97"/>
      <c r="HAH103" s="97"/>
      <c r="HAI103" s="145"/>
      <c r="HAJ103" s="61"/>
      <c r="HAK103" s="108"/>
      <c r="HAL103" s="63"/>
      <c r="HAM103" s="103"/>
      <c r="HAN103" s="104"/>
      <c r="HAO103" s="105"/>
      <c r="HAP103" s="97"/>
      <c r="HAQ103" s="79"/>
      <c r="HAR103" s="96"/>
      <c r="HAS103" s="80"/>
      <c r="HAT103" s="80"/>
      <c r="HAU103" s="80"/>
      <c r="HAV103" s="102"/>
      <c r="HAW103" s="62"/>
      <c r="HAX103" s="110"/>
      <c r="HAY103" s="97"/>
      <c r="HAZ103" s="97"/>
      <c r="HBA103" s="97"/>
      <c r="HBB103" s="104"/>
      <c r="HBC103" s="97"/>
      <c r="HBD103" s="97"/>
      <c r="HBE103" s="97"/>
      <c r="HBF103" s="145"/>
      <c r="HBG103" s="61"/>
      <c r="HBH103" s="108"/>
      <c r="HBI103" s="63"/>
      <c r="HBJ103" s="103"/>
      <c r="HBK103" s="104"/>
      <c r="HBL103" s="105"/>
      <c r="HBM103" s="97"/>
      <c r="HBN103" s="79"/>
      <c r="HBO103" s="96"/>
      <c r="HBP103" s="80"/>
      <c r="HBQ103" s="80"/>
      <c r="HBR103" s="80"/>
      <c r="HBS103" s="102"/>
      <c r="HBT103" s="62"/>
      <c r="HBU103" s="110"/>
      <c r="HBV103" s="97"/>
      <c r="HBW103" s="97"/>
      <c r="HBX103" s="97"/>
      <c r="HBY103" s="104"/>
      <c r="HBZ103" s="97"/>
      <c r="HCA103" s="97"/>
      <c r="HCB103" s="97"/>
      <c r="HCC103" s="145"/>
      <c r="HCD103" s="61"/>
      <c r="HCE103" s="108"/>
      <c r="HCF103" s="63"/>
      <c r="HCG103" s="103"/>
      <c r="HCH103" s="104"/>
      <c r="HCI103" s="105"/>
      <c r="HCJ103" s="97"/>
      <c r="HCK103" s="79"/>
      <c r="HCL103" s="96"/>
      <c r="HCM103" s="80"/>
      <c r="HCN103" s="80"/>
      <c r="HCO103" s="80"/>
      <c r="HCP103" s="102"/>
      <c r="HCQ103" s="62"/>
      <c r="HCR103" s="110"/>
      <c r="HCS103" s="97"/>
      <c r="HCT103" s="97"/>
      <c r="HCU103" s="97"/>
      <c r="HCV103" s="104"/>
      <c r="HCW103" s="97"/>
      <c r="HCX103" s="97"/>
      <c r="HCY103" s="97"/>
      <c r="HCZ103" s="145"/>
      <c r="HDA103" s="61"/>
      <c r="HDB103" s="108"/>
      <c r="HDC103" s="63"/>
      <c r="HDD103" s="103"/>
      <c r="HDE103" s="104"/>
      <c r="HDF103" s="105"/>
      <c r="HDG103" s="97"/>
      <c r="HDH103" s="79"/>
      <c r="HDI103" s="96"/>
      <c r="HDJ103" s="80"/>
      <c r="HDK103" s="80"/>
      <c r="HDL103" s="80"/>
      <c r="HDM103" s="102"/>
      <c r="HDN103" s="62"/>
      <c r="HDO103" s="110"/>
      <c r="HDP103" s="97"/>
      <c r="HDQ103" s="97"/>
      <c r="HDR103" s="97"/>
      <c r="HDS103" s="104"/>
      <c r="HDT103" s="97"/>
      <c r="HDU103" s="97"/>
      <c r="HDV103" s="97"/>
      <c r="HDW103" s="145"/>
      <c r="HDX103" s="61"/>
      <c r="HDY103" s="108"/>
      <c r="HDZ103" s="63"/>
      <c r="HEA103" s="103"/>
      <c r="HEB103" s="104"/>
      <c r="HEC103" s="105"/>
      <c r="HED103" s="97"/>
      <c r="HEE103" s="79"/>
      <c r="HEF103" s="96"/>
      <c r="HEG103" s="80"/>
      <c r="HEH103" s="80"/>
      <c r="HEI103" s="80"/>
      <c r="HEJ103" s="102"/>
      <c r="HEK103" s="62"/>
      <c r="HEL103" s="110"/>
      <c r="HEM103" s="97"/>
      <c r="HEN103" s="97"/>
      <c r="HEO103" s="97"/>
      <c r="HEP103" s="104"/>
      <c r="HEQ103" s="97"/>
      <c r="HER103" s="97"/>
      <c r="HES103" s="97"/>
      <c r="HET103" s="145"/>
      <c r="HEU103" s="61"/>
      <c r="HEV103" s="108"/>
      <c r="HEW103" s="63"/>
      <c r="HEX103" s="103"/>
      <c r="HEY103" s="104"/>
      <c r="HEZ103" s="105"/>
      <c r="HFA103" s="97"/>
      <c r="HFB103" s="79"/>
      <c r="HFC103" s="96"/>
      <c r="HFD103" s="80"/>
      <c r="HFE103" s="80"/>
      <c r="HFF103" s="80"/>
      <c r="HFG103" s="102"/>
      <c r="HFH103" s="62"/>
      <c r="HFI103" s="110"/>
      <c r="HFJ103" s="97"/>
      <c r="HFK103" s="97"/>
      <c r="HFL103" s="97"/>
      <c r="HFM103" s="104"/>
      <c r="HFN103" s="97"/>
      <c r="HFO103" s="97"/>
      <c r="HFP103" s="97"/>
      <c r="HFQ103" s="145"/>
      <c r="HFR103" s="61"/>
      <c r="HFS103" s="108"/>
      <c r="HFT103" s="63"/>
      <c r="HFU103" s="103"/>
      <c r="HFV103" s="104"/>
      <c r="HFW103" s="105"/>
      <c r="HFX103" s="97"/>
      <c r="HFY103" s="79"/>
      <c r="HFZ103" s="96"/>
      <c r="HGA103" s="80"/>
      <c r="HGB103" s="80"/>
      <c r="HGC103" s="80"/>
      <c r="HGD103" s="102"/>
      <c r="HGE103" s="62"/>
      <c r="HGF103" s="110"/>
      <c r="HGG103" s="97"/>
      <c r="HGH103" s="97"/>
      <c r="HGI103" s="97"/>
      <c r="HGJ103" s="104"/>
      <c r="HGK103" s="97"/>
      <c r="HGL103" s="97"/>
      <c r="HGM103" s="97"/>
      <c r="HGN103" s="145"/>
      <c r="HGO103" s="61"/>
      <c r="HGP103" s="108"/>
      <c r="HGQ103" s="63"/>
      <c r="HGR103" s="103"/>
      <c r="HGS103" s="104"/>
      <c r="HGT103" s="105"/>
      <c r="HGU103" s="97"/>
      <c r="HGV103" s="79"/>
      <c r="HGW103" s="96"/>
      <c r="HGX103" s="80"/>
      <c r="HGY103" s="80"/>
      <c r="HGZ103" s="80"/>
      <c r="HHA103" s="102"/>
      <c r="HHB103" s="62"/>
      <c r="HHC103" s="110"/>
      <c r="HHD103" s="97"/>
      <c r="HHE103" s="97"/>
      <c r="HHF103" s="97"/>
      <c r="HHG103" s="104"/>
      <c r="HHH103" s="97"/>
      <c r="HHI103" s="97"/>
      <c r="HHJ103" s="97"/>
      <c r="HHK103" s="145"/>
      <c r="HHL103" s="61"/>
      <c r="HHM103" s="108"/>
      <c r="HHN103" s="63"/>
      <c r="HHO103" s="103"/>
      <c r="HHP103" s="104"/>
      <c r="HHQ103" s="105"/>
      <c r="HHR103" s="97"/>
      <c r="HHS103" s="79"/>
      <c r="HHT103" s="96"/>
      <c r="HHU103" s="80"/>
      <c r="HHV103" s="80"/>
      <c r="HHW103" s="80"/>
      <c r="HHX103" s="102"/>
      <c r="HHY103" s="62"/>
      <c r="HHZ103" s="110"/>
      <c r="HIA103" s="97"/>
      <c r="HIB103" s="97"/>
      <c r="HIC103" s="97"/>
      <c r="HID103" s="104"/>
      <c r="HIE103" s="97"/>
      <c r="HIF103" s="97"/>
      <c r="HIG103" s="97"/>
      <c r="HIH103" s="145"/>
      <c r="HII103" s="61"/>
      <c r="HIJ103" s="108"/>
      <c r="HIK103" s="63"/>
      <c r="HIL103" s="103"/>
      <c r="HIM103" s="104"/>
      <c r="HIN103" s="105"/>
      <c r="HIO103" s="97"/>
      <c r="HIP103" s="79"/>
      <c r="HIQ103" s="96"/>
      <c r="HIR103" s="80"/>
      <c r="HIS103" s="80"/>
      <c r="HIT103" s="80"/>
      <c r="HIU103" s="102"/>
      <c r="HIV103" s="62"/>
      <c r="HIW103" s="110"/>
      <c r="HIX103" s="97"/>
      <c r="HIY103" s="97"/>
      <c r="HIZ103" s="97"/>
      <c r="HJA103" s="104"/>
      <c r="HJB103" s="97"/>
      <c r="HJC103" s="97"/>
      <c r="HJD103" s="97"/>
      <c r="HJE103" s="145"/>
      <c r="HJF103" s="61"/>
      <c r="HJG103" s="108"/>
      <c r="HJH103" s="63"/>
      <c r="HJI103" s="103"/>
      <c r="HJJ103" s="104"/>
      <c r="HJK103" s="105"/>
      <c r="HJL103" s="97"/>
      <c r="HJM103" s="79"/>
      <c r="HJN103" s="96"/>
      <c r="HJO103" s="80"/>
      <c r="HJP103" s="80"/>
      <c r="HJQ103" s="80"/>
      <c r="HJR103" s="102"/>
      <c r="HJS103" s="62"/>
      <c r="HJT103" s="110"/>
      <c r="HJU103" s="97"/>
      <c r="HJV103" s="97"/>
      <c r="HJW103" s="97"/>
      <c r="HJX103" s="104"/>
      <c r="HJY103" s="97"/>
      <c r="HJZ103" s="97"/>
      <c r="HKA103" s="97"/>
      <c r="HKB103" s="145"/>
      <c r="HKC103" s="61"/>
      <c r="HKD103" s="108"/>
      <c r="HKE103" s="63"/>
      <c r="HKF103" s="103"/>
      <c r="HKG103" s="104"/>
      <c r="HKH103" s="105"/>
      <c r="HKI103" s="97"/>
      <c r="HKJ103" s="79"/>
      <c r="HKK103" s="96"/>
      <c r="HKL103" s="80"/>
      <c r="HKM103" s="80"/>
      <c r="HKN103" s="80"/>
      <c r="HKO103" s="102"/>
      <c r="HKP103" s="62"/>
      <c r="HKQ103" s="110"/>
      <c r="HKR103" s="97"/>
      <c r="HKS103" s="97"/>
      <c r="HKT103" s="97"/>
      <c r="HKU103" s="104"/>
      <c r="HKV103" s="97"/>
      <c r="HKW103" s="97"/>
      <c r="HKX103" s="97"/>
      <c r="HKY103" s="145"/>
      <c r="HKZ103" s="61"/>
      <c r="HLA103" s="108"/>
      <c r="HLB103" s="63"/>
      <c r="HLC103" s="103"/>
      <c r="HLD103" s="104"/>
      <c r="HLE103" s="105"/>
      <c r="HLF103" s="97"/>
      <c r="HLG103" s="79"/>
      <c r="HLH103" s="96"/>
      <c r="HLI103" s="80"/>
      <c r="HLJ103" s="80"/>
      <c r="HLK103" s="80"/>
      <c r="HLL103" s="102"/>
      <c r="HLM103" s="62"/>
      <c r="HLN103" s="110"/>
      <c r="HLO103" s="97"/>
      <c r="HLP103" s="97"/>
      <c r="HLQ103" s="97"/>
      <c r="HLR103" s="104"/>
      <c r="HLS103" s="97"/>
      <c r="HLT103" s="97"/>
      <c r="HLU103" s="97"/>
      <c r="HLV103" s="145"/>
      <c r="HLW103" s="61"/>
      <c r="HLX103" s="108"/>
      <c r="HLY103" s="63"/>
      <c r="HLZ103" s="103"/>
      <c r="HMA103" s="104"/>
      <c r="HMB103" s="105"/>
      <c r="HMC103" s="97"/>
      <c r="HMD103" s="79"/>
      <c r="HME103" s="96"/>
      <c r="HMF103" s="80"/>
      <c r="HMG103" s="80"/>
      <c r="HMH103" s="80"/>
      <c r="HMI103" s="102"/>
      <c r="HMJ103" s="62"/>
      <c r="HMK103" s="110"/>
      <c r="HML103" s="97"/>
      <c r="HMM103" s="97"/>
      <c r="HMN103" s="97"/>
      <c r="HMO103" s="104"/>
      <c r="HMP103" s="97"/>
      <c r="HMQ103" s="97"/>
      <c r="HMR103" s="97"/>
      <c r="HMS103" s="145"/>
      <c r="HMT103" s="61"/>
      <c r="HMU103" s="108"/>
      <c r="HMV103" s="63"/>
      <c r="HMW103" s="103"/>
      <c r="HMX103" s="104"/>
      <c r="HMY103" s="105"/>
      <c r="HMZ103" s="97"/>
      <c r="HNA103" s="79"/>
      <c r="HNB103" s="96"/>
      <c r="HNC103" s="80"/>
      <c r="HND103" s="80"/>
      <c r="HNE103" s="80"/>
      <c r="HNF103" s="102"/>
      <c r="HNG103" s="62"/>
      <c r="HNH103" s="110"/>
      <c r="HNI103" s="97"/>
      <c r="HNJ103" s="97"/>
      <c r="HNK103" s="97"/>
      <c r="HNL103" s="104"/>
      <c r="HNM103" s="97"/>
      <c r="HNN103" s="97"/>
      <c r="HNO103" s="97"/>
      <c r="HNP103" s="145"/>
      <c r="HNQ103" s="61"/>
      <c r="HNR103" s="108"/>
      <c r="HNS103" s="63"/>
      <c r="HNT103" s="103"/>
      <c r="HNU103" s="104"/>
      <c r="HNV103" s="105"/>
      <c r="HNW103" s="97"/>
      <c r="HNX103" s="79"/>
      <c r="HNY103" s="96"/>
      <c r="HNZ103" s="80"/>
      <c r="HOA103" s="80"/>
      <c r="HOB103" s="80"/>
      <c r="HOC103" s="102"/>
      <c r="HOD103" s="62"/>
      <c r="HOE103" s="110"/>
      <c r="HOF103" s="97"/>
      <c r="HOG103" s="97"/>
      <c r="HOH103" s="97"/>
      <c r="HOI103" s="104"/>
      <c r="HOJ103" s="97"/>
      <c r="HOK103" s="97"/>
      <c r="HOL103" s="97"/>
      <c r="HOM103" s="145"/>
      <c r="HON103" s="61"/>
      <c r="HOO103" s="108"/>
      <c r="HOP103" s="63"/>
      <c r="HOQ103" s="103"/>
      <c r="HOR103" s="104"/>
      <c r="HOS103" s="105"/>
      <c r="HOT103" s="97"/>
      <c r="HOU103" s="79"/>
      <c r="HOV103" s="96"/>
      <c r="HOW103" s="80"/>
      <c r="HOX103" s="80"/>
      <c r="HOY103" s="80"/>
      <c r="HOZ103" s="102"/>
      <c r="HPA103" s="62"/>
      <c r="HPB103" s="110"/>
      <c r="HPC103" s="97"/>
      <c r="HPD103" s="97"/>
      <c r="HPE103" s="97"/>
      <c r="HPF103" s="104"/>
      <c r="HPG103" s="97"/>
      <c r="HPH103" s="97"/>
      <c r="HPI103" s="97"/>
      <c r="HPJ103" s="145"/>
      <c r="HPK103" s="61"/>
      <c r="HPL103" s="108"/>
      <c r="HPM103" s="63"/>
      <c r="HPN103" s="103"/>
      <c r="HPO103" s="104"/>
      <c r="HPP103" s="105"/>
      <c r="HPQ103" s="97"/>
      <c r="HPR103" s="79"/>
      <c r="HPS103" s="96"/>
      <c r="HPT103" s="80"/>
      <c r="HPU103" s="80"/>
      <c r="HPV103" s="80"/>
      <c r="HPW103" s="102"/>
      <c r="HPX103" s="62"/>
      <c r="HPY103" s="110"/>
      <c r="HPZ103" s="97"/>
      <c r="HQA103" s="97"/>
      <c r="HQB103" s="97"/>
      <c r="HQC103" s="104"/>
      <c r="HQD103" s="97"/>
      <c r="HQE103" s="97"/>
      <c r="HQF103" s="97"/>
      <c r="HQG103" s="145"/>
      <c r="HQH103" s="61"/>
      <c r="HQI103" s="108"/>
      <c r="HQJ103" s="63"/>
      <c r="HQK103" s="103"/>
      <c r="HQL103" s="104"/>
      <c r="HQM103" s="105"/>
      <c r="HQN103" s="97"/>
      <c r="HQO103" s="79"/>
      <c r="HQP103" s="96"/>
      <c r="HQQ103" s="80"/>
      <c r="HQR103" s="80"/>
      <c r="HQS103" s="80"/>
      <c r="HQT103" s="102"/>
      <c r="HQU103" s="62"/>
      <c r="HQV103" s="110"/>
      <c r="HQW103" s="97"/>
      <c r="HQX103" s="97"/>
      <c r="HQY103" s="97"/>
      <c r="HQZ103" s="104"/>
      <c r="HRA103" s="97"/>
      <c r="HRB103" s="97"/>
      <c r="HRC103" s="97"/>
      <c r="HRD103" s="145"/>
      <c r="HRE103" s="61"/>
      <c r="HRF103" s="108"/>
      <c r="HRG103" s="63"/>
      <c r="HRH103" s="103"/>
      <c r="HRI103" s="104"/>
      <c r="HRJ103" s="105"/>
      <c r="HRK103" s="97"/>
      <c r="HRL103" s="79"/>
      <c r="HRM103" s="96"/>
      <c r="HRN103" s="80"/>
      <c r="HRO103" s="80"/>
      <c r="HRP103" s="80"/>
      <c r="HRQ103" s="102"/>
      <c r="HRR103" s="62"/>
      <c r="HRS103" s="110"/>
      <c r="HRT103" s="97"/>
      <c r="HRU103" s="97"/>
      <c r="HRV103" s="97"/>
      <c r="HRW103" s="104"/>
      <c r="HRX103" s="97"/>
      <c r="HRY103" s="97"/>
      <c r="HRZ103" s="97"/>
      <c r="HSA103" s="145"/>
      <c r="HSB103" s="61"/>
      <c r="HSC103" s="108"/>
      <c r="HSD103" s="63"/>
      <c r="HSE103" s="103"/>
      <c r="HSF103" s="104"/>
      <c r="HSG103" s="105"/>
      <c r="HSH103" s="97"/>
      <c r="HSI103" s="79"/>
      <c r="HSJ103" s="96"/>
      <c r="HSK103" s="80"/>
      <c r="HSL103" s="80"/>
      <c r="HSM103" s="80"/>
      <c r="HSN103" s="102"/>
      <c r="HSO103" s="62"/>
      <c r="HSP103" s="110"/>
      <c r="HSQ103" s="97"/>
      <c r="HSR103" s="97"/>
      <c r="HSS103" s="97"/>
      <c r="HST103" s="104"/>
      <c r="HSU103" s="97"/>
      <c r="HSV103" s="97"/>
      <c r="HSW103" s="97"/>
      <c r="HSX103" s="145"/>
      <c r="HSY103" s="61"/>
      <c r="HSZ103" s="108"/>
      <c r="HTA103" s="63"/>
      <c r="HTB103" s="103"/>
      <c r="HTC103" s="104"/>
      <c r="HTD103" s="105"/>
      <c r="HTE103" s="97"/>
      <c r="HTF103" s="79"/>
      <c r="HTG103" s="96"/>
      <c r="HTH103" s="80"/>
      <c r="HTI103" s="80"/>
      <c r="HTJ103" s="80"/>
      <c r="HTK103" s="102"/>
      <c r="HTL103" s="62"/>
      <c r="HTM103" s="110"/>
      <c r="HTN103" s="97"/>
      <c r="HTO103" s="97"/>
      <c r="HTP103" s="97"/>
      <c r="HTQ103" s="104"/>
      <c r="HTR103" s="97"/>
      <c r="HTS103" s="97"/>
      <c r="HTT103" s="97"/>
      <c r="HTU103" s="145"/>
      <c r="HTV103" s="61"/>
      <c r="HTW103" s="108"/>
      <c r="HTX103" s="63"/>
      <c r="HTY103" s="103"/>
      <c r="HTZ103" s="104"/>
      <c r="HUA103" s="105"/>
      <c r="HUB103" s="97"/>
      <c r="HUC103" s="79"/>
      <c r="HUD103" s="96"/>
      <c r="HUE103" s="80"/>
      <c r="HUF103" s="80"/>
      <c r="HUG103" s="80"/>
      <c r="HUH103" s="102"/>
      <c r="HUI103" s="62"/>
      <c r="HUJ103" s="110"/>
      <c r="HUK103" s="97"/>
      <c r="HUL103" s="97"/>
      <c r="HUM103" s="97"/>
      <c r="HUN103" s="104"/>
      <c r="HUO103" s="97"/>
      <c r="HUP103" s="97"/>
      <c r="HUQ103" s="97"/>
      <c r="HUR103" s="145"/>
      <c r="HUS103" s="61"/>
      <c r="HUT103" s="108"/>
      <c r="HUU103" s="63"/>
      <c r="HUV103" s="103"/>
      <c r="HUW103" s="104"/>
      <c r="HUX103" s="105"/>
      <c r="HUY103" s="97"/>
      <c r="HUZ103" s="79"/>
      <c r="HVA103" s="96"/>
      <c r="HVB103" s="80"/>
      <c r="HVC103" s="80"/>
      <c r="HVD103" s="80"/>
      <c r="HVE103" s="102"/>
      <c r="HVF103" s="62"/>
      <c r="HVG103" s="110"/>
      <c r="HVH103" s="97"/>
      <c r="HVI103" s="97"/>
      <c r="HVJ103" s="97"/>
      <c r="HVK103" s="104"/>
      <c r="HVL103" s="97"/>
      <c r="HVM103" s="97"/>
      <c r="HVN103" s="97"/>
      <c r="HVO103" s="145"/>
      <c r="HVP103" s="61"/>
      <c r="HVQ103" s="108"/>
      <c r="HVR103" s="63"/>
      <c r="HVS103" s="103"/>
      <c r="HVT103" s="104"/>
      <c r="HVU103" s="105"/>
      <c r="HVV103" s="97"/>
      <c r="HVW103" s="79"/>
      <c r="HVX103" s="96"/>
      <c r="HVY103" s="80"/>
      <c r="HVZ103" s="80"/>
      <c r="HWA103" s="80"/>
      <c r="HWB103" s="102"/>
      <c r="HWC103" s="62"/>
      <c r="HWD103" s="110"/>
      <c r="HWE103" s="97"/>
      <c r="HWF103" s="97"/>
      <c r="HWG103" s="97"/>
      <c r="HWH103" s="104"/>
      <c r="HWI103" s="97"/>
      <c r="HWJ103" s="97"/>
      <c r="HWK103" s="97"/>
      <c r="HWL103" s="145"/>
      <c r="HWM103" s="61"/>
      <c r="HWN103" s="108"/>
      <c r="HWO103" s="63"/>
      <c r="HWP103" s="103"/>
      <c r="HWQ103" s="104"/>
      <c r="HWR103" s="105"/>
      <c r="HWS103" s="97"/>
      <c r="HWT103" s="79"/>
      <c r="HWU103" s="96"/>
      <c r="HWV103" s="80"/>
      <c r="HWW103" s="80"/>
      <c r="HWX103" s="80"/>
      <c r="HWY103" s="102"/>
      <c r="HWZ103" s="62"/>
      <c r="HXA103" s="110"/>
      <c r="HXB103" s="97"/>
      <c r="HXC103" s="97"/>
      <c r="HXD103" s="97"/>
      <c r="HXE103" s="104"/>
      <c r="HXF103" s="97"/>
      <c r="HXG103" s="97"/>
      <c r="HXH103" s="97"/>
      <c r="HXI103" s="145"/>
      <c r="HXJ103" s="61"/>
      <c r="HXK103" s="108"/>
      <c r="HXL103" s="63"/>
      <c r="HXM103" s="103"/>
      <c r="HXN103" s="104"/>
      <c r="HXO103" s="105"/>
      <c r="HXP103" s="97"/>
      <c r="HXQ103" s="79"/>
      <c r="HXR103" s="96"/>
      <c r="HXS103" s="80"/>
      <c r="HXT103" s="80"/>
      <c r="HXU103" s="80"/>
      <c r="HXV103" s="102"/>
      <c r="HXW103" s="62"/>
      <c r="HXX103" s="110"/>
      <c r="HXY103" s="97"/>
      <c r="HXZ103" s="97"/>
      <c r="HYA103" s="97"/>
      <c r="HYB103" s="104"/>
      <c r="HYC103" s="97"/>
      <c r="HYD103" s="97"/>
      <c r="HYE103" s="97"/>
      <c r="HYF103" s="145"/>
      <c r="HYG103" s="61"/>
      <c r="HYH103" s="108"/>
      <c r="HYI103" s="63"/>
      <c r="HYJ103" s="103"/>
      <c r="HYK103" s="104"/>
      <c r="HYL103" s="105"/>
      <c r="HYM103" s="97"/>
      <c r="HYN103" s="79"/>
      <c r="HYO103" s="96"/>
      <c r="HYP103" s="80"/>
      <c r="HYQ103" s="80"/>
      <c r="HYR103" s="80"/>
      <c r="HYS103" s="102"/>
      <c r="HYT103" s="62"/>
      <c r="HYU103" s="110"/>
      <c r="HYV103" s="97"/>
      <c r="HYW103" s="97"/>
      <c r="HYX103" s="97"/>
      <c r="HYY103" s="104"/>
      <c r="HYZ103" s="97"/>
      <c r="HZA103" s="97"/>
      <c r="HZB103" s="97"/>
      <c r="HZC103" s="145"/>
      <c r="HZD103" s="61"/>
      <c r="HZE103" s="108"/>
      <c r="HZF103" s="63"/>
      <c r="HZG103" s="103"/>
      <c r="HZH103" s="104"/>
      <c r="HZI103" s="105"/>
      <c r="HZJ103" s="97"/>
      <c r="HZK103" s="79"/>
      <c r="HZL103" s="96"/>
      <c r="HZM103" s="80"/>
      <c r="HZN103" s="80"/>
      <c r="HZO103" s="80"/>
      <c r="HZP103" s="102"/>
      <c r="HZQ103" s="62"/>
      <c r="HZR103" s="110"/>
      <c r="HZS103" s="97"/>
      <c r="HZT103" s="97"/>
      <c r="HZU103" s="97"/>
      <c r="HZV103" s="104"/>
      <c r="HZW103" s="97"/>
      <c r="HZX103" s="97"/>
      <c r="HZY103" s="97"/>
      <c r="HZZ103" s="145"/>
      <c r="IAA103" s="61"/>
      <c r="IAB103" s="108"/>
      <c r="IAC103" s="63"/>
      <c r="IAD103" s="103"/>
      <c r="IAE103" s="104"/>
      <c r="IAF103" s="105"/>
      <c r="IAG103" s="97"/>
      <c r="IAH103" s="79"/>
      <c r="IAI103" s="96"/>
      <c r="IAJ103" s="80"/>
      <c r="IAK103" s="80"/>
      <c r="IAL103" s="80"/>
      <c r="IAM103" s="102"/>
      <c r="IAN103" s="62"/>
      <c r="IAO103" s="110"/>
      <c r="IAP103" s="97"/>
      <c r="IAQ103" s="97"/>
      <c r="IAR103" s="97"/>
      <c r="IAS103" s="104"/>
      <c r="IAT103" s="97"/>
      <c r="IAU103" s="97"/>
      <c r="IAV103" s="97"/>
      <c r="IAW103" s="145"/>
      <c r="IAX103" s="61"/>
      <c r="IAY103" s="108"/>
      <c r="IAZ103" s="63"/>
      <c r="IBA103" s="103"/>
      <c r="IBB103" s="104"/>
      <c r="IBC103" s="105"/>
      <c r="IBD103" s="97"/>
      <c r="IBE103" s="79"/>
      <c r="IBF103" s="96"/>
      <c r="IBG103" s="80"/>
      <c r="IBH103" s="80"/>
      <c r="IBI103" s="80"/>
      <c r="IBJ103" s="102"/>
      <c r="IBK103" s="62"/>
      <c r="IBL103" s="110"/>
      <c r="IBM103" s="97"/>
      <c r="IBN103" s="97"/>
      <c r="IBO103" s="97"/>
      <c r="IBP103" s="104"/>
      <c r="IBQ103" s="97"/>
      <c r="IBR103" s="97"/>
      <c r="IBS103" s="97"/>
      <c r="IBT103" s="145"/>
      <c r="IBU103" s="61"/>
      <c r="IBV103" s="108"/>
      <c r="IBW103" s="63"/>
      <c r="IBX103" s="103"/>
      <c r="IBY103" s="104"/>
      <c r="IBZ103" s="105"/>
      <c r="ICA103" s="97"/>
      <c r="ICB103" s="79"/>
      <c r="ICC103" s="96"/>
      <c r="ICD103" s="80"/>
      <c r="ICE103" s="80"/>
      <c r="ICF103" s="80"/>
      <c r="ICG103" s="102"/>
      <c r="ICH103" s="62"/>
      <c r="ICI103" s="110"/>
      <c r="ICJ103" s="97"/>
      <c r="ICK103" s="97"/>
      <c r="ICL103" s="97"/>
      <c r="ICM103" s="104"/>
      <c r="ICN103" s="97"/>
      <c r="ICO103" s="97"/>
      <c r="ICP103" s="97"/>
      <c r="ICQ103" s="145"/>
      <c r="ICR103" s="61"/>
      <c r="ICS103" s="108"/>
      <c r="ICT103" s="63"/>
      <c r="ICU103" s="103"/>
      <c r="ICV103" s="104"/>
      <c r="ICW103" s="105"/>
      <c r="ICX103" s="97"/>
      <c r="ICY103" s="79"/>
      <c r="ICZ103" s="96"/>
      <c r="IDA103" s="80"/>
      <c r="IDB103" s="80"/>
      <c r="IDC103" s="80"/>
      <c r="IDD103" s="102"/>
      <c r="IDE103" s="62"/>
      <c r="IDF103" s="110"/>
      <c r="IDG103" s="97"/>
      <c r="IDH103" s="97"/>
      <c r="IDI103" s="97"/>
      <c r="IDJ103" s="104"/>
      <c r="IDK103" s="97"/>
      <c r="IDL103" s="97"/>
      <c r="IDM103" s="97"/>
      <c r="IDN103" s="145"/>
      <c r="IDO103" s="61"/>
      <c r="IDP103" s="108"/>
      <c r="IDQ103" s="63"/>
      <c r="IDR103" s="103"/>
      <c r="IDS103" s="104"/>
      <c r="IDT103" s="105"/>
      <c r="IDU103" s="97"/>
      <c r="IDV103" s="79"/>
      <c r="IDW103" s="96"/>
      <c r="IDX103" s="80"/>
      <c r="IDY103" s="80"/>
      <c r="IDZ103" s="80"/>
      <c r="IEA103" s="102"/>
      <c r="IEB103" s="62"/>
      <c r="IEC103" s="110"/>
      <c r="IED103" s="97"/>
      <c r="IEE103" s="97"/>
      <c r="IEF103" s="97"/>
      <c r="IEG103" s="104"/>
      <c r="IEH103" s="97"/>
      <c r="IEI103" s="97"/>
      <c r="IEJ103" s="97"/>
      <c r="IEK103" s="145"/>
      <c r="IEL103" s="61"/>
      <c r="IEM103" s="108"/>
      <c r="IEN103" s="63"/>
      <c r="IEO103" s="103"/>
      <c r="IEP103" s="104"/>
      <c r="IEQ103" s="105"/>
      <c r="IER103" s="97"/>
      <c r="IES103" s="79"/>
      <c r="IET103" s="96"/>
      <c r="IEU103" s="80"/>
      <c r="IEV103" s="80"/>
      <c r="IEW103" s="80"/>
      <c r="IEX103" s="102"/>
      <c r="IEY103" s="62"/>
      <c r="IEZ103" s="110"/>
      <c r="IFA103" s="97"/>
      <c r="IFB103" s="97"/>
      <c r="IFC103" s="97"/>
      <c r="IFD103" s="104"/>
      <c r="IFE103" s="97"/>
      <c r="IFF103" s="97"/>
      <c r="IFG103" s="97"/>
      <c r="IFH103" s="145"/>
      <c r="IFI103" s="61"/>
      <c r="IFJ103" s="108"/>
      <c r="IFK103" s="63"/>
      <c r="IFL103" s="103"/>
      <c r="IFM103" s="104"/>
      <c r="IFN103" s="105"/>
      <c r="IFO103" s="97"/>
      <c r="IFP103" s="79"/>
      <c r="IFQ103" s="96"/>
      <c r="IFR103" s="80"/>
      <c r="IFS103" s="80"/>
      <c r="IFT103" s="80"/>
      <c r="IFU103" s="102"/>
      <c r="IFV103" s="62"/>
      <c r="IFW103" s="110"/>
      <c r="IFX103" s="97"/>
      <c r="IFY103" s="97"/>
      <c r="IFZ103" s="97"/>
      <c r="IGA103" s="104"/>
      <c r="IGB103" s="97"/>
      <c r="IGC103" s="97"/>
      <c r="IGD103" s="97"/>
      <c r="IGE103" s="145"/>
      <c r="IGF103" s="61"/>
      <c r="IGG103" s="108"/>
      <c r="IGH103" s="63"/>
      <c r="IGI103" s="103"/>
      <c r="IGJ103" s="104"/>
      <c r="IGK103" s="105"/>
      <c r="IGL103" s="97"/>
      <c r="IGM103" s="79"/>
      <c r="IGN103" s="96"/>
      <c r="IGO103" s="80"/>
      <c r="IGP103" s="80"/>
      <c r="IGQ103" s="80"/>
      <c r="IGR103" s="102"/>
      <c r="IGS103" s="62"/>
      <c r="IGT103" s="110"/>
      <c r="IGU103" s="97"/>
      <c r="IGV103" s="97"/>
      <c r="IGW103" s="97"/>
      <c r="IGX103" s="104"/>
      <c r="IGY103" s="97"/>
      <c r="IGZ103" s="97"/>
      <c r="IHA103" s="97"/>
      <c r="IHB103" s="145"/>
      <c r="IHC103" s="61"/>
      <c r="IHD103" s="108"/>
      <c r="IHE103" s="63"/>
      <c r="IHF103" s="103"/>
      <c r="IHG103" s="104"/>
      <c r="IHH103" s="105"/>
      <c r="IHI103" s="97"/>
      <c r="IHJ103" s="79"/>
      <c r="IHK103" s="96"/>
      <c r="IHL103" s="80"/>
      <c r="IHM103" s="80"/>
      <c r="IHN103" s="80"/>
      <c r="IHO103" s="102"/>
      <c r="IHP103" s="62"/>
      <c r="IHQ103" s="110"/>
      <c r="IHR103" s="97"/>
      <c r="IHS103" s="97"/>
      <c r="IHT103" s="97"/>
      <c r="IHU103" s="104"/>
      <c r="IHV103" s="97"/>
      <c r="IHW103" s="97"/>
      <c r="IHX103" s="97"/>
      <c r="IHY103" s="145"/>
      <c r="IHZ103" s="61"/>
      <c r="IIA103" s="108"/>
      <c r="IIB103" s="63"/>
      <c r="IIC103" s="103"/>
      <c r="IID103" s="104"/>
      <c r="IIE103" s="105"/>
      <c r="IIF103" s="97"/>
      <c r="IIG103" s="79"/>
      <c r="IIH103" s="96"/>
      <c r="III103" s="80"/>
      <c r="IIJ103" s="80"/>
      <c r="IIK103" s="80"/>
      <c r="IIL103" s="102"/>
      <c r="IIM103" s="62"/>
      <c r="IIN103" s="110"/>
      <c r="IIO103" s="97"/>
      <c r="IIP103" s="97"/>
      <c r="IIQ103" s="97"/>
      <c r="IIR103" s="104"/>
      <c r="IIS103" s="97"/>
      <c r="IIT103" s="97"/>
      <c r="IIU103" s="97"/>
      <c r="IIV103" s="145"/>
      <c r="IIW103" s="61"/>
      <c r="IIX103" s="108"/>
      <c r="IIY103" s="63"/>
      <c r="IIZ103" s="103"/>
      <c r="IJA103" s="104"/>
      <c r="IJB103" s="105"/>
      <c r="IJC103" s="97"/>
      <c r="IJD103" s="79"/>
      <c r="IJE103" s="96"/>
      <c r="IJF103" s="80"/>
      <c r="IJG103" s="80"/>
      <c r="IJH103" s="80"/>
      <c r="IJI103" s="102"/>
      <c r="IJJ103" s="62"/>
      <c r="IJK103" s="110"/>
      <c r="IJL103" s="97"/>
      <c r="IJM103" s="97"/>
      <c r="IJN103" s="97"/>
      <c r="IJO103" s="104"/>
      <c r="IJP103" s="97"/>
      <c r="IJQ103" s="97"/>
      <c r="IJR103" s="97"/>
      <c r="IJS103" s="145"/>
      <c r="IJT103" s="61"/>
      <c r="IJU103" s="108"/>
      <c r="IJV103" s="63"/>
      <c r="IJW103" s="103"/>
      <c r="IJX103" s="104"/>
      <c r="IJY103" s="105"/>
      <c r="IJZ103" s="97"/>
      <c r="IKA103" s="79"/>
      <c r="IKB103" s="96"/>
      <c r="IKC103" s="80"/>
      <c r="IKD103" s="80"/>
      <c r="IKE103" s="80"/>
      <c r="IKF103" s="102"/>
      <c r="IKG103" s="62"/>
      <c r="IKH103" s="110"/>
      <c r="IKI103" s="97"/>
      <c r="IKJ103" s="97"/>
      <c r="IKK103" s="97"/>
      <c r="IKL103" s="104"/>
      <c r="IKM103" s="97"/>
      <c r="IKN103" s="97"/>
      <c r="IKO103" s="97"/>
      <c r="IKP103" s="145"/>
      <c r="IKQ103" s="61"/>
      <c r="IKR103" s="108"/>
      <c r="IKS103" s="63"/>
      <c r="IKT103" s="103"/>
      <c r="IKU103" s="104"/>
      <c r="IKV103" s="105"/>
      <c r="IKW103" s="97"/>
      <c r="IKX103" s="79"/>
      <c r="IKY103" s="96"/>
      <c r="IKZ103" s="80"/>
      <c r="ILA103" s="80"/>
      <c r="ILB103" s="80"/>
      <c r="ILC103" s="102"/>
      <c r="ILD103" s="62"/>
      <c r="ILE103" s="110"/>
      <c r="ILF103" s="97"/>
      <c r="ILG103" s="97"/>
      <c r="ILH103" s="97"/>
      <c r="ILI103" s="104"/>
      <c r="ILJ103" s="97"/>
      <c r="ILK103" s="97"/>
      <c r="ILL103" s="97"/>
      <c r="ILM103" s="145"/>
      <c r="ILN103" s="61"/>
      <c r="ILO103" s="108"/>
      <c r="ILP103" s="63"/>
      <c r="ILQ103" s="103"/>
      <c r="ILR103" s="104"/>
      <c r="ILS103" s="105"/>
      <c r="ILT103" s="97"/>
      <c r="ILU103" s="79"/>
      <c r="ILV103" s="96"/>
      <c r="ILW103" s="80"/>
      <c r="ILX103" s="80"/>
      <c r="ILY103" s="80"/>
      <c r="ILZ103" s="102"/>
      <c r="IMA103" s="62"/>
      <c r="IMB103" s="110"/>
      <c r="IMC103" s="97"/>
      <c r="IMD103" s="97"/>
      <c r="IME103" s="97"/>
      <c r="IMF103" s="104"/>
      <c r="IMG103" s="97"/>
      <c r="IMH103" s="97"/>
      <c r="IMI103" s="97"/>
      <c r="IMJ103" s="145"/>
      <c r="IMK103" s="61"/>
      <c r="IML103" s="108"/>
      <c r="IMM103" s="63"/>
      <c r="IMN103" s="103"/>
      <c r="IMO103" s="104"/>
      <c r="IMP103" s="105"/>
      <c r="IMQ103" s="97"/>
      <c r="IMR103" s="79"/>
      <c r="IMS103" s="96"/>
      <c r="IMT103" s="80"/>
      <c r="IMU103" s="80"/>
      <c r="IMV103" s="80"/>
      <c r="IMW103" s="102"/>
      <c r="IMX103" s="62"/>
      <c r="IMY103" s="110"/>
      <c r="IMZ103" s="97"/>
      <c r="INA103" s="97"/>
      <c r="INB103" s="97"/>
      <c r="INC103" s="104"/>
      <c r="IND103" s="97"/>
      <c r="INE103" s="97"/>
      <c r="INF103" s="97"/>
      <c r="ING103" s="145"/>
      <c r="INH103" s="61"/>
      <c r="INI103" s="108"/>
      <c r="INJ103" s="63"/>
      <c r="INK103" s="103"/>
      <c r="INL103" s="104"/>
      <c r="INM103" s="105"/>
      <c r="INN103" s="97"/>
      <c r="INO103" s="79"/>
      <c r="INP103" s="96"/>
      <c r="INQ103" s="80"/>
      <c r="INR103" s="80"/>
      <c r="INS103" s="80"/>
      <c r="INT103" s="102"/>
      <c r="INU103" s="62"/>
      <c r="INV103" s="110"/>
      <c r="INW103" s="97"/>
      <c r="INX103" s="97"/>
      <c r="INY103" s="97"/>
      <c r="INZ103" s="104"/>
      <c r="IOA103" s="97"/>
      <c r="IOB103" s="97"/>
      <c r="IOC103" s="97"/>
      <c r="IOD103" s="145"/>
      <c r="IOE103" s="61"/>
      <c r="IOF103" s="108"/>
      <c r="IOG103" s="63"/>
      <c r="IOH103" s="103"/>
      <c r="IOI103" s="104"/>
      <c r="IOJ103" s="105"/>
      <c r="IOK103" s="97"/>
      <c r="IOL103" s="79"/>
      <c r="IOM103" s="96"/>
      <c r="ION103" s="80"/>
      <c r="IOO103" s="80"/>
      <c r="IOP103" s="80"/>
      <c r="IOQ103" s="102"/>
      <c r="IOR103" s="62"/>
      <c r="IOS103" s="110"/>
      <c r="IOT103" s="97"/>
      <c r="IOU103" s="97"/>
      <c r="IOV103" s="97"/>
      <c r="IOW103" s="104"/>
      <c r="IOX103" s="97"/>
      <c r="IOY103" s="97"/>
      <c r="IOZ103" s="97"/>
      <c r="IPA103" s="145"/>
      <c r="IPB103" s="61"/>
      <c r="IPC103" s="108"/>
      <c r="IPD103" s="63"/>
      <c r="IPE103" s="103"/>
      <c r="IPF103" s="104"/>
      <c r="IPG103" s="105"/>
      <c r="IPH103" s="97"/>
      <c r="IPI103" s="79"/>
      <c r="IPJ103" s="96"/>
      <c r="IPK103" s="80"/>
      <c r="IPL103" s="80"/>
      <c r="IPM103" s="80"/>
      <c r="IPN103" s="102"/>
      <c r="IPO103" s="62"/>
      <c r="IPP103" s="110"/>
      <c r="IPQ103" s="97"/>
      <c r="IPR103" s="97"/>
      <c r="IPS103" s="97"/>
      <c r="IPT103" s="104"/>
      <c r="IPU103" s="97"/>
      <c r="IPV103" s="97"/>
      <c r="IPW103" s="97"/>
      <c r="IPX103" s="145"/>
      <c r="IPY103" s="61"/>
      <c r="IPZ103" s="108"/>
      <c r="IQA103" s="63"/>
      <c r="IQB103" s="103"/>
      <c r="IQC103" s="104"/>
      <c r="IQD103" s="105"/>
      <c r="IQE103" s="97"/>
      <c r="IQF103" s="79"/>
      <c r="IQG103" s="96"/>
      <c r="IQH103" s="80"/>
      <c r="IQI103" s="80"/>
      <c r="IQJ103" s="80"/>
      <c r="IQK103" s="102"/>
      <c r="IQL103" s="62"/>
      <c r="IQM103" s="110"/>
      <c r="IQN103" s="97"/>
      <c r="IQO103" s="97"/>
      <c r="IQP103" s="97"/>
      <c r="IQQ103" s="104"/>
      <c r="IQR103" s="97"/>
      <c r="IQS103" s="97"/>
      <c r="IQT103" s="97"/>
      <c r="IQU103" s="145"/>
      <c r="IQV103" s="61"/>
      <c r="IQW103" s="108"/>
      <c r="IQX103" s="63"/>
      <c r="IQY103" s="103"/>
      <c r="IQZ103" s="104"/>
      <c r="IRA103" s="105"/>
      <c r="IRB103" s="97"/>
      <c r="IRC103" s="79"/>
      <c r="IRD103" s="96"/>
      <c r="IRE103" s="80"/>
      <c r="IRF103" s="80"/>
      <c r="IRG103" s="80"/>
      <c r="IRH103" s="102"/>
      <c r="IRI103" s="62"/>
      <c r="IRJ103" s="110"/>
      <c r="IRK103" s="97"/>
      <c r="IRL103" s="97"/>
      <c r="IRM103" s="97"/>
      <c r="IRN103" s="104"/>
      <c r="IRO103" s="97"/>
      <c r="IRP103" s="97"/>
      <c r="IRQ103" s="97"/>
      <c r="IRR103" s="145"/>
      <c r="IRS103" s="61"/>
      <c r="IRT103" s="108"/>
      <c r="IRU103" s="63"/>
      <c r="IRV103" s="103"/>
      <c r="IRW103" s="104"/>
      <c r="IRX103" s="105"/>
      <c r="IRY103" s="97"/>
      <c r="IRZ103" s="79"/>
      <c r="ISA103" s="96"/>
      <c r="ISB103" s="80"/>
      <c r="ISC103" s="80"/>
      <c r="ISD103" s="80"/>
      <c r="ISE103" s="102"/>
      <c r="ISF103" s="62"/>
      <c r="ISG103" s="110"/>
      <c r="ISH103" s="97"/>
      <c r="ISI103" s="97"/>
      <c r="ISJ103" s="97"/>
      <c r="ISK103" s="104"/>
      <c r="ISL103" s="97"/>
      <c r="ISM103" s="97"/>
      <c r="ISN103" s="97"/>
      <c r="ISO103" s="145"/>
      <c r="ISP103" s="61"/>
      <c r="ISQ103" s="108"/>
      <c r="ISR103" s="63"/>
      <c r="ISS103" s="103"/>
      <c r="IST103" s="104"/>
      <c r="ISU103" s="105"/>
      <c r="ISV103" s="97"/>
      <c r="ISW103" s="79"/>
      <c r="ISX103" s="96"/>
      <c r="ISY103" s="80"/>
      <c r="ISZ103" s="80"/>
      <c r="ITA103" s="80"/>
      <c r="ITB103" s="102"/>
      <c r="ITC103" s="62"/>
      <c r="ITD103" s="110"/>
      <c r="ITE103" s="97"/>
      <c r="ITF103" s="97"/>
      <c r="ITG103" s="97"/>
      <c r="ITH103" s="104"/>
      <c r="ITI103" s="97"/>
      <c r="ITJ103" s="97"/>
      <c r="ITK103" s="97"/>
      <c r="ITL103" s="145"/>
      <c r="ITM103" s="61"/>
      <c r="ITN103" s="108"/>
      <c r="ITO103" s="63"/>
      <c r="ITP103" s="103"/>
      <c r="ITQ103" s="104"/>
      <c r="ITR103" s="105"/>
      <c r="ITS103" s="97"/>
      <c r="ITT103" s="79"/>
      <c r="ITU103" s="96"/>
      <c r="ITV103" s="80"/>
      <c r="ITW103" s="80"/>
      <c r="ITX103" s="80"/>
      <c r="ITY103" s="102"/>
      <c r="ITZ103" s="62"/>
      <c r="IUA103" s="110"/>
      <c r="IUB103" s="97"/>
      <c r="IUC103" s="97"/>
      <c r="IUD103" s="97"/>
      <c r="IUE103" s="104"/>
      <c r="IUF103" s="97"/>
      <c r="IUG103" s="97"/>
      <c r="IUH103" s="97"/>
      <c r="IUI103" s="145"/>
      <c r="IUJ103" s="61"/>
      <c r="IUK103" s="108"/>
      <c r="IUL103" s="63"/>
      <c r="IUM103" s="103"/>
      <c r="IUN103" s="104"/>
      <c r="IUO103" s="105"/>
      <c r="IUP103" s="97"/>
      <c r="IUQ103" s="79"/>
      <c r="IUR103" s="96"/>
      <c r="IUS103" s="80"/>
      <c r="IUT103" s="80"/>
      <c r="IUU103" s="80"/>
      <c r="IUV103" s="102"/>
      <c r="IUW103" s="62"/>
      <c r="IUX103" s="110"/>
      <c r="IUY103" s="97"/>
      <c r="IUZ103" s="97"/>
      <c r="IVA103" s="97"/>
      <c r="IVB103" s="104"/>
      <c r="IVC103" s="97"/>
      <c r="IVD103" s="97"/>
      <c r="IVE103" s="97"/>
      <c r="IVF103" s="145"/>
      <c r="IVG103" s="61"/>
      <c r="IVH103" s="108"/>
      <c r="IVI103" s="63"/>
      <c r="IVJ103" s="103"/>
      <c r="IVK103" s="104"/>
      <c r="IVL103" s="105"/>
      <c r="IVM103" s="97"/>
      <c r="IVN103" s="79"/>
      <c r="IVO103" s="96"/>
      <c r="IVP103" s="80"/>
      <c r="IVQ103" s="80"/>
      <c r="IVR103" s="80"/>
      <c r="IVS103" s="102"/>
      <c r="IVT103" s="62"/>
      <c r="IVU103" s="110"/>
      <c r="IVV103" s="97"/>
      <c r="IVW103" s="97"/>
      <c r="IVX103" s="97"/>
      <c r="IVY103" s="104"/>
      <c r="IVZ103" s="97"/>
      <c r="IWA103" s="97"/>
      <c r="IWB103" s="97"/>
      <c r="IWC103" s="145"/>
      <c r="IWD103" s="61"/>
      <c r="IWE103" s="108"/>
      <c r="IWF103" s="63"/>
      <c r="IWG103" s="103"/>
      <c r="IWH103" s="104"/>
      <c r="IWI103" s="105"/>
      <c r="IWJ103" s="97"/>
      <c r="IWK103" s="79"/>
      <c r="IWL103" s="96"/>
      <c r="IWM103" s="80"/>
      <c r="IWN103" s="80"/>
      <c r="IWO103" s="80"/>
      <c r="IWP103" s="102"/>
      <c r="IWQ103" s="62"/>
      <c r="IWR103" s="110"/>
      <c r="IWS103" s="97"/>
      <c r="IWT103" s="97"/>
      <c r="IWU103" s="97"/>
      <c r="IWV103" s="104"/>
      <c r="IWW103" s="97"/>
      <c r="IWX103" s="97"/>
      <c r="IWY103" s="97"/>
      <c r="IWZ103" s="145"/>
      <c r="IXA103" s="61"/>
      <c r="IXB103" s="108"/>
      <c r="IXC103" s="63"/>
      <c r="IXD103" s="103"/>
      <c r="IXE103" s="104"/>
      <c r="IXF103" s="105"/>
      <c r="IXG103" s="97"/>
      <c r="IXH103" s="79"/>
      <c r="IXI103" s="96"/>
      <c r="IXJ103" s="80"/>
      <c r="IXK103" s="80"/>
      <c r="IXL103" s="80"/>
      <c r="IXM103" s="102"/>
      <c r="IXN103" s="62"/>
      <c r="IXO103" s="110"/>
      <c r="IXP103" s="97"/>
      <c r="IXQ103" s="97"/>
      <c r="IXR103" s="97"/>
      <c r="IXS103" s="104"/>
      <c r="IXT103" s="97"/>
      <c r="IXU103" s="97"/>
      <c r="IXV103" s="97"/>
      <c r="IXW103" s="145"/>
      <c r="IXX103" s="61"/>
      <c r="IXY103" s="108"/>
      <c r="IXZ103" s="63"/>
      <c r="IYA103" s="103"/>
      <c r="IYB103" s="104"/>
      <c r="IYC103" s="105"/>
      <c r="IYD103" s="97"/>
      <c r="IYE103" s="79"/>
      <c r="IYF103" s="96"/>
      <c r="IYG103" s="80"/>
      <c r="IYH103" s="80"/>
      <c r="IYI103" s="80"/>
      <c r="IYJ103" s="102"/>
      <c r="IYK103" s="62"/>
      <c r="IYL103" s="110"/>
      <c r="IYM103" s="97"/>
      <c r="IYN103" s="97"/>
      <c r="IYO103" s="97"/>
      <c r="IYP103" s="104"/>
      <c r="IYQ103" s="97"/>
      <c r="IYR103" s="97"/>
      <c r="IYS103" s="97"/>
      <c r="IYT103" s="145"/>
      <c r="IYU103" s="61"/>
      <c r="IYV103" s="108"/>
      <c r="IYW103" s="63"/>
      <c r="IYX103" s="103"/>
      <c r="IYY103" s="104"/>
      <c r="IYZ103" s="105"/>
      <c r="IZA103" s="97"/>
      <c r="IZB103" s="79"/>
      <c r="IZC103" s="96"/>
      <c r="IZD103" s="80"/>
      <c r="IZE103" s="80"/>
      <c r="IZF103" s="80"/>
      <c r="IZG103" s="102"/>
      <c r="IZH103" s="62"/>
      <c r="IZI103" s="110"/>
      <c r="IZJ103" s="97"/>
      <c r="IZK103" s="97"/>
      <c r="IZL103" s="97"/>
      <c r="IZM103" s="104"/>
      <c r="IZN103" s="97"/>
      <c r="IZO103" s="97"/>
      <c r="IZP103" s="97"/>
      <c r="IZQ103" s="145"/>
      <c r="IZR103" s="61"/>
      <c r="IZS103" s="108"/>
      <c r="IZT103" s="63"/>
      <c r="IZU103" s="103"/>
      <c r="IZV103" s="104"/>
      <c r="IZW103" s="105"/>
      <c r="IZX103" s="97"/>
      <c r="IZY103" s="79"/>
      <c r="IZZ103" s="96"/>
      <c r="JAA103" s="80"/>
      <c r="JAB103" s="80"/>
      <c r="JAC103" s="80"/>
      <c r="JAD103" s="102"/>
      <c r="JAE103" s="62"/>
      <c r="JAF103" s="110"/>
      <c r="JAG103" s="97"/>
      <c r="JAH103" s="97"/>
      <c r="JAI103" s="97"/>
      <c r="JAJ103" s="104"/>
      <c r="JAK103" s="97"/>
      <c r="JAL103" s="97"/>
      <c r="JAM103" s="97"/>
      <c r="JAN103" s="145"/>
      <c r="JAO103" s="61"/>
      <c r="JAP103" s="108"/>
      <c r="JAQ103" s="63"/>
      <c r="JAR103" s="103"/>
      <c r="JAS103" s="104"/>
      <c r="JAT103" s="105"/>
      <c r="JAU103" s="97"/>
      <c r="JAV103" s="79"/>
      <c r="JAW103" s="96"/>
      <c r="JAX103" s="80"/>
      <c r="JAY103" s="80"/>
      <c r="JAZ103" s="80"/>
      <c r="JBA103" s="102"/>
      <c r="JBB103" s="62"/>
      <c r="JBC103" s="110"/>
      <c r="JBD103" s="97"/>
      <c r="JBE103" s="97"/>
      <c r="JBF103" s="97"/>
      <c r="JBG103" s="104"/>
      <c r="JBH103" s="97"/>
      <c r="JBI103" s="97"/>
      <c r="JBJ103" s="97"/>
      <c r="JBK103" s="145"/>
      <c r="JBL103" s="61"/>
      <c r="JBM103" s="108"/>
      <c r="JBN103" s="63"/>
      <c r="JBO103" s="103"/>
      <c r="JBP103" s="104"/>
      <c r="JBQ103" s="105"/>
      <c r="JBR103" s="97"/>
      <c r="JBS103" s="79"/>
      <c r="JBT103" s="96"/>
      <c r="JBU103" s="80"/>
      <c r="JBV103" s="80"/>
      <c r="JBW103" s="80"/>
      <c r="JBX103" s="102"/>
      <c r="JBY103" s="62"/>
      <c r="JBZ103" s="110"/>
      <c r="JCA103" s="97"/>
      <c r="JCB103" s="97"/>
      <c r="JCC103" s="97"/>
      <c r="JCD103" s="104"/>
      <c r="JCE103" s="97"/>
      <c r="JCF103" s="97"/>
      <c r="JCG103" s="97"/>
      <c r="JCH103" s="145"/>
      <c r="JCI103" s="61"/>
      <c r="JCJ103" s="108"/>
      <c r="JCK103" s="63"/>
      <c r="JCL103" s="103"/>
      <c r="JCM103" s="104"/>
      <c r="JCN103" s="105"/>
      <c r="JCO103" s="97"/>
      <c r="JCP103" s="79"/>
      <c r="JCQ103" s="96"/>
      <c r="JCR103" s="80"/>
      <c r="JCS103" s="80"/>
      <c r="JCT103" s="80"/>
      <c r="JCU103" s="102"/>
      <c r="JCV103" s="62"/>
      <c r="JCW103" s="110"/>
      <c r="JCX103" s="97"/>
      <c r="JCY103" s="97"/>
      <c r="JCZ103" s="97"/>
      <c r="JDA103" s="104"/>
      <c r="JDB103" s="97"/>
      <c r="JDC103" s="97"/>
      <c r="JDD103" s="97"/>
      <c r="JDE103" s="145"/>
      <c r="JDF103" s="61"/>
      <c r="JDG103" s="108"/>
      <c r="JDH103" s="63"/>
      <c r="JDI103" s="103"/>
      <c r="JDJ103" s="104"/>
      <c r="JDK103" s="105"/>
      <c r="JDL103" s="97"/>
      <c r="JDM103" s="79"/>
      <c r="JDN103" s="96"/>
      <c r="JDO103" s="80"/>
      <c r="JDP103" s="80"/>
      <c r="JDQ103" s="80"/>
      <c r="JDR103" s="102"/>
      <c r="JDS103" s="62"/>
      <c r="JDT103" s="110"/>
      <c r="JDU103" s="97"/>
      <c r="JDV103" s="97"/>
      <c r="JDW103" s="97"/>
      <c r="JDX103" s="104"/>
      <c r="JDY103" s="97"/>
      <c r="JDZ103" s="97"/>
      <c r="JEA103" s="97"/>
      <c r="JEB103" s="145"/>
      <c r="JEC103" s="61"/>
      <c r="JED103" s="108"/>
      <c r="JEE103" s="63"/>
      <c r="JEF103" s="103"/>
      <c r="JEG103" s="104"/>
      <c r="JEH103" s="105"/>
      <c r="JEI103" s="97"/>
      <c r="JEJ103" s="79"/>
      <c r="JEK103" s="96"/>
      <c r="JEL103" s="80"/>
      <c r="JEM103" s="80"/>
      <c r="JEN103" s="80"/>
      <c r="JEO103" s="102"/>
      <c r="JEP103" s="62"/>
      <c r="JEQ103" s="110"/>
      <c r="JER103" s="97"/>
      <c r="JES103" s="97"/>
      <c r="JET103" s="97"/>
      <c r="JEU103" s="104"/>
      <c r="JEV103" s="97"/>
      <c r="JEW103" s="97"/>
      <c r="JEX103" s="97"/>
      <c r="JEY103" s="145"/>
      <c r="JEZ103" s="61"/>
      <c r="JFA103" s="108"/>
      <c r="JFB103" s="63"/>
      <c r="JFC103" s="103"/>
      <c r="JFD103" s="104"/>
      <c r="JFE103" s="105"/>
      <c r="JFF103" s="97"/>
      <c r="JFG103" s="79"/>
      <c r="JFH103" s="96"/>
      <c r="JFI103" s="80"/>
      <c r="JFJ103" s="80"/>
      <c r="JFK103" s="80"/>
      <c r="JFL103" s="102"/>
      <c r="JFM103" s="62"/>
      <c r="JFN103" s="110"/>
      <c r="JFO103" s="97"/>
      <c r="JFP103" s="97"/>
      <c r="JFQ103" s="97"/>
      <c r="JFR103" s="104"/>
      <c r="JFS103" s="97"/>
      <c r="JFT103" s="97"/>
      <c r="JFU103" s="97"/>
      <c r="JFV103" s="145"/>
      <c r="JFW103" s="61"/>
      <c r="JFX103" s="108"/>
      <c r="JFY103" s="63"/>
      <c r="JFZ103" s="103"/>
      <c r="JGA103" s="104"/>
      <c r="JGB103" s="105"/>
      <c r="JGC103" s="97"/>
      <c r="JGD103" s="79"/>
      <c r="JGE103" s="96"/>
      <c r="JGF103" s="80"/>
      <c r="JGG103" s="80"/>
      <c r="JGH103" s="80"/>
      <c r="JGI103" s="102"/>
      <c r="JGJ103" s="62"/>
      <c r="JGK103" s="110"/>
      <c r="JGL103" s="97"/>
      <c r="JGM103" s="97"/>
      <c r="JGN103" s="97"/>
      <c r="JGO103" s="104"/>
      <c r="JGP103" s="97"/>
      <c r="JGQ103" s="97"/>
      <c r="JGR103" s="97"/>
      <c r="JGS103" s="145"/>
      <c r="JGT103" s="61"/>
      <c r="JGU103" s="108"/>
      <c r="JGV103" s="63"/>
      <c r="JGW103" s="103"/>
      <c r="JGX103" s="104"/>
      <c r="JGY103" s="105"/>
      <c r="JGZ103" s="97"/>
      <c r="JHA103" s="79"/>
      <c r="JHB103" s="96"/>
      <c r="JHC103" s="80"/>
      <c r="JHD103" s="80"/>
      <c r="JHE103" s="80"/>
      <c r="JHF103" s="102"/>
      <c r="JHG103" s="62"/>
      <c r="JHH103" s="110"/>
      <c r="JHI103" s="97"/>
      <c r="JHJ103" s="97"/>
      <c r="JHK103" s="97"/>
      <c r="JHL103" s="104"/>
      <c r="JHM103" s="97"/>
      <c r="JHN103" s="97"/>
      <c r="JHO103" s="97"/>
      <c r="JHP103" s="145"/>
      <c r="JHQ103" s="61"/>
      <c r="JHR103" s="108"/>
      <c r="JHS103" s="63"/>
      <c r="JHT103" s="103"/>
      <c r="JHU103" s="104"/>
      <c r="JHV103" s="105"/>
      <c r="JHW103" s="97"/>
      <c r="JHX103" s="79"/>
      <c r="JHY103" s="96"/>
      <c r="JHZ103" s="80"/>
      <c r="JIA103" s="80"/>
      <c r="JIB103" s="80"/>
      <c r="JIC103" s="102"/>
      <c r="JID103" s="62"/>
      <c r="JIE103" s="110"/>
      <c r="JIF103" s="97"/>
      <c r="JIG103" s="97"/>
      <c r="JIH103" s="97"/>
      <c r="JII103" s="104"/>
      <c r="JIJ103" s="97"/>
      <c r="JIK103" s="97"/>
      <c r="JIL103" s="97"/>
      <c r="JIM103" s="145"/>
      <c r="JIN103" s="61"/>
      <c r="JIO103" s="108"/>
      <c r="JIP103" s="63"/>
      <c r="JIQ103" s="103"/>
      <c r="JIR103" s="104"/>
      <c r="JIS103" s="105"/>
      <c r="JIT103" s="97"/>
      <c r="JIU103" s="79"/>
      <c r="JIV103" s="96"/>
      <c r="JIW103" s="80"/>
      <c r="JIX103" s="80"/>
      <c r="JIY103" s="80"/>
      <c r="JIZ103" s="102"/>
      <c r="JJA103" s="62"/>
      <c r="JJB103" s="110"/>
      <c r="JJC103" s="97"/>
      <c r="JJD103" s="97"/>
      <c r="JJE103" s="97"/>
      <c r="JJF103" s="104"/>
      <c r="JJG103" s="97"/>
      <c r="JJH103" s="97"/>
      <c r="JJI103" s="97"/>
      <c r="JJJ103" s="145"/>
      <c r="JJK103" s="61"/>
      <c r="JJL103" s="108"/>
      <c r="JJM103" s="63"/>
      <c r="JJN103" s="103"/>
      <c r="JJO103" s="104"/>
      <c r="JJP103" s="105"/>
      <c r="JJQ103" s="97"/>
      <c r="JJR103" s="79"/>
      <c r="JJS103" s="96"/>
      <c r="JJT103" s="80"/>
      <c r="JJU103" s="80"/>
      <c r="JJV103" s="80"/>
      <c r="JJW103" s="102"/>
      <c r="JJX103" s="62"/>
      <c r="JJY103" s="110"/>
      <c r="JJZ103" s="97"/>
      <c r="JKA103" s="97"/>
      <c r="JKB103" s="97"/>
      <c r="JKC103" s="104"/>
      <c r="JKD103" s="97"/>
      <c r="JKE103" s="97"/>
      <c r="JKF103" s="97"/>
      <c r="JKG103" s="145"/>
      <c r="JKH103" s="61"/>
      <c r="JKI103" s="108"/>
      <c r="JKJ103" s="63"/>
      <c r="JKK103" s="103"/>
      <c r="JKL103" s="104"/>
      <c r="JKM103" s="105"/>
      <c r="JKN103" s="97"/>
      <c r="JKO103" s="79"/>
      <c r="JKP103" s="96"/>
      <c r="JKQ103" s="80"/>
      <c r="JKR103" s="80"/>
      <c r="JKS103" s="80"/>
      <c r="JKT103" s="102"/>
      <c r="JKU103" s="62"/>
      <c r="JKV103" s="110"/>
      <c r="JKW103" s="97"/>
      <c r="JKX103" s="97"/>
      <c r="JKY103" s="97"/>
      <c r="JKZ103" s="104"/>
      <c r="JLA103" s="97"/>
      <c r="JLB103" s="97"/>
      <c r="JLC103" s="97"/>
      <c r="JLD103" s="145"/>
      <c r="JLE103" s="61"/>
      <c r="JLF103" s="108"/>
      <c r="JLG103" s="63"/>
      <c r="JLH103" s="103"/>
      <c r="JLI103" s="104"/>
      <c r="JLJ103" s="105"/>
      <c r="JLK103" s="97"/>
      <c r="JLL103" s="79"/>
      <c r="JLM103" s="96"/>
      <c r="JLN103" s="80"/>
      <c r="JLO103" s="80"/>
      <c r="JLP103" s="80"/>
      <c r="JLQ103" s="102"/>
      <c r="JLR103" s="62"/>
      <c r="JLS103" s="110"/>
      <c r="JLT103" s="97"/>
      <c r="JLU103" s="97"/>
      <c r="JLV103" s="97"/>
      <c r="JLW103" s="104"/>
      <c r="JLX103" s="97"/>
      <c r="JLY103" s="97"/>
      <c r="JLZ103" s="97"/>
      <c r="JMA103" s="145"/>
      <c r="JMB103" s="61"/>
      <c r="JMC103" s="108"/>
      <c r="JMD103" s="63"/>
      <c r="JME103" s="103"/>
      <c r="JMF103" s="104"/>
      <c r="JMG103" s="105"/>
      <c r="JMH103" s="97"/>
      <c r="JMI103" s="79"/>
      <c r="JMJ103" s="96"/>
      <c r="JMK103" s="80"/>
      <c r="JML103" s="80"/>
      <c r="JMM103" s="80"/>
      <c r="JMN103" s="102"/>
      <c r="JMO103" s="62"/>
      <c r="JMP103" s="110"/>
      <c r="JMQ103" s="97"/>
      <c r="JMR103" s="97"/>
      <c r="JMS103" s="97"/>
      <c r="JMT103" s="104"/>
      <c r="JMU103" s="97"/>
      <c r="JMV103" s="97"/>
      <c r="JMW103" s="97"/>
      <c r="JMX103" s="145"/>
      <c r="JMY103" s="61"/>
      <c r="JMZ103" s="108"/>
      <c r="JNA103" s="63"/>
      <c r="JNB103" s="103"/>
      <c r="JNC103" s="104"/>
      <c r="JND103" s="105"/>
      <c r="JNE103" s="97"/>
      <c r="JNF103" s="79"/>
      <c r="JNG103" s="96"/>
      <c r="JNH103" s="80"/>
      <c r="JNI103" s="80"/>
      <c r="JNJ103" s="80"/>
      <c r="JNK103" s="102"/>
      <c r="JNL103" s="62"/>
      <c r="JNM103" s="110"/>
      <c r="JNN103" s="97"/>
      <c r="JNO103" s="97"/>
      <c r="JNP103" s="97"/>
      <c r="JNQ103" s="104"/>
      <c r="JNR103" s="97"/>
      <c r="JNS103" s="97"/>
      <c r="JNT103" s="97"/>
      <c r="JNU103" s="145"/>
      <c r="JNV103" s="61"/>
      <c r="JNW103" s="108"/>
      <c r="JNX103" s="63"/>
      <c r="JNY103" s="103"/>
      <c r="JNZ103" s="104"/>
      <c r="JOA103" s="105"/>
      <c r="JOB103" s="97"/>
      <c r="JOC103" s="79"/>
      <c r="JOD103" s="96"/>
      <c r="JOE103" s="80"/>
      <c r="JOF103" s="80"/>
      <c r="JOG103" s="80"/>
      <c r="JOH103" s="102"/>
      <c r="JOI103" s="62"/>
      <c r="JOJ103" s="110"/>
      <c r="JOK103" s="97"/>
      <c r="JOL103" s="97"/>
      <c r="JOM103" s="97"/>
      <c r="JON103" s="104"/>
      <c r="JOO103" s="97"/>
      <c r="JOP103" s="97"/>
      <c r="JOQ103" s="97"/>
      <c r="JOR103" s="145"/>
      <c r="JOS103" s="61"/>
      <c r="JOT103" s="108"/>
      <c r="JOU103" s="63"/>
      <c r="JOV103" s="103"/>
      <c r="JOW103" s="104"/>
      <c r="JOX103" s="105"/>
      <c r="JOY103" s="97"/>
      <c r="JOZ103" s="79"/>
      <c r="JPA103" s="96"/>
      <c r="JPB103" s="80"/>
      <c r="JPC103" s="80"/>
      <c r="JPD103" s="80"/>
      <c r="JPE103" s="102"/>
      <c r="JPF103" s="62"/>
      <c r="JPG103" s="110"/>
      <c r="JPH103" s="97"/>
      <c r="JPI103" s="97"/>
      <c r="JPJ103" s="97"/>
      <c r="JPK103" s="104"/>
      <c r="JPL103" s="97"/>
      <c r="JPM103" s="97"/>
      <c r="JPN103" s="97"/>
      <c r="JPO103" s="145"/>
      <c r="JPP103" s="61"/>
      <c r="JPQ103" s="108"/>
      <c r="JPR103" s="63"/>
      <c r="JPS103" s="103"/>
      <c r="JPT103" s="104"/>
      <c r="JPU103" s="105"/>
      <c r="JPV103" s="97"/>
      <c r="JPW103" s="79"/>
      <c r="JPX103" s="96"/>
      <c r="JPY103" s="80"/>
      <c r="JPZ103" s="80"/>
      <c r="JQA103" s="80"/>
      <c r="JQB103" s="102"/>
      <c r="JQC103" s="62"/>
      <c r="JQD103" s="110"/>
      <c r="JQE103" s="97"/>
      <c r="JQF103" s="97"/>
      <c r="JQG103" s="97"/>
      <c r="JQH103" s="104"/>
      <c r="JQI103" s="97"/>
      <c r="JQJ103" s="97"/>
      <c r="JQK103" s="97"/>
      <c r="JQL103" s="145"/>
      <c r="JQM103" s="61"/>
      <c r="JQN103" s="108"/>
      <c r="JQO103" s="63"/>
      <c r="JQP103" s="103"/>
      <c r="JQQ103" s="104"/>
      <c r="JQR103" s="105"/>
      <c r="JQS103" s="97"/>
      <c r="JQT103" s="79"/>
      <c r="JQU103" s="96"/>
      <c r="JQV103" s="80"/>
      <c r="JQW103" s="80"/>
      <c r="JQX103" s="80"/>
      <c r="JQY103" s="102"/>
      <c r="JQZ103" s="62"/>
      <c r="JRA103" s="110"/>
      <c r="JRB103" s="97"/>
      <c r="JRC103" s="97"/>
      <c r="JRD103" s="97"/>
      <c r="JRE103" s="104"/>
      <c r="JRF103" s="97"/>
      <c r="JRG103" s="97"/>
      <c r="JRH103" s="97"/>
      <c r="JRI103" s="145"/>
      <c r="JRJ103" s="61"/>
      <c r="JRK103" s="108"/>
      <c r="JRL103" s="63"/>
      <c r="JRM103" s="103"/>
      <c r="JRN103" s="104"/>
      <c r="JRO103" s="105"/>
      <c r="JRP103" s="97"/>
      <c r="JRQ103" s="79"/>
      <c r="JRR103" s="96"/>
      <c r="JRS103" s="80"/>
      <c r="JRT103" s="80"/>
      <c r="JRU103" s="80"/>
      <c r="JRV103" s="102"/>
      <c r="JRW103" s="62"/>
      <c r="JRX103" s="110"/>
      <c r="JRY103" s="97"/>
      <c r="JRZ103" s="97"/>
      <c r="JSA103" s="97"/>
      <c r="JSB103" s="104"/>
      <c r="JSC103" s="97"/>
      <c r="JSD103" s="97"/>
      <c r="JSE103" s="97"/>
      <c r="JSF103" s="145"/>
      <c r="JSG103" s="61"/>
      <c r="JSH103" s="108"/>
      <c r="JSI103" s="63"/>
      <c r="JSJ103" s="103"/>
      <c r="JSK103" s="104"/>
      <c r="JSL103" s="105"/>
      <c r="JSM103" s="97"/>
      <c r="JSN103" s="79"/>
      <c r="JSO103" s="96"/>
      <c r="JSP103" s="80"/>
      <c r="JSQ103" s="80"/>
      <c r="JSR103" s="80"/>
      <c r="JSS103" s="102"/>
      <c r="JST103" s="62"/>
      <c r="JSU103" s="110"/>
      <c r="JSV103" s="97"/>
      <c r="JSW103" s="97"/>
      <c r="JSX103" s="97"/>
      <c r="JSY103" s="104"/>
      <c r="JSZ103" s="97"/>
      <c r="JTA103" s="97"/>
      <c r="JTB103" s="97"/>
      <c r="JTC103" s="145"/>
      <c r="JTD103" s="61"/>
      <c r="JTE103" s="108"/>
      <c r="JTF103" s="63"/>
      <c r="JTG103" s="103"/>
      <c r="JTH103" s="104"/>
      <c r="JTI103" s="105"/>
      <c r="JTJ103" s="97"/>
      <c r="JTK103" s="79"/>
      <c r="JTL103" s="96"/>
      <c r="JTM103" s="80"/>
      <c r="JTN103" s="80"/>
      <c r="JTO103" s="80"/>
      <c r="JTP103" s="102"/>
      <c r="JTQ103" s="62"/>
      <c r="JTR103" s="110"/>
      <c r="JTS103" s="97"/>
      <c r="JTT103" s="97"/>
      <c r="JTU103" s="97"/>
      <c r="JTV103" s="104"/>
      <c r="JTW103" s="97"/>
      <c r="JTX103" s="97"/>
      <c r="JTY103" s="97"/>
      <c r="JTZ103" s="145"/>
      <c r="JUA103" s="61"/>
      <c r="JUB103" s="108"/>
      <c r="JUC103" s="63"/>
      <c r="JUD103" s="103"/>
      <c r="JUE103" s="104"/>
      <c r="JUF103" s="105"/>
      <c r="JUG103" s="97"/>
      <c r="JUH103" s="79"/>
      <c r="JUI103" s="96"/>
      <c r="JUJ103" s="80"/>
      <c r="JUK103" s="80"/>
      <c r="JUL103" s="80"/>
      <c r="JUM103" s="102"/>
      <c r="JUN103" s="62"/>
      <c r="JUO103" s="110"/>
      <c r="JUP103" s="97"/>
      <c r="JUQ103" s="97"/>
      <c r="JUR103" s="97"/>
      <c r="JUS103" s="104"/>
      <c r="JUT103" s="97"/>
      <c r="JUU103" s="97"/>
      <c r="JUV103" s="97"/>
      <c r="JUW103" s="145"/>
      <c r="JUX103" s="61"/>
      <c r="JUY103" s="108"/>
      <c r="JUZ103" s="63"/>
      <c r="JVA103" s="103"/>
      <c r="JVB103" s="104"/>
      <c r="JVC103" s="105"/>
      <c r="JVD103" s="97"/>
      <c r="JVE103" s="79"/>
      <c r="JVF103" s="96"/>
      <c r="JVG103" s="80"/>
      <c r="JVH103" s="80"/>
      <c r="JVI103" s="80"/>
      <c r="JVJ103" s="102"/>
      <c r="JVK103" s="62"/>
      <c r="JVL103" s="110"/>
      <c r="JVM103" s="97"/>
      <c r="JVN103" s="97"/>
      <c r="JVO103" s="97"/>
      <c r="JVP103" s="104"/>
      <c r="JVQ103" s="97"/>
      <c r="JVR103" s="97"/>
      <c r="JVS103" s="97"/>
      <c r="JVT103" s="145"/>
      <c r="JVU103" s="61"/>
      <c r="JVV103" s="108"/>
      <c r="JVW103" s="63"/>
      <c r="JVX103" s="103"/>
      <c r="JVY103" s="104"/>
      <c r="JVZ103" s="105"/>
      <c r="JWA103" s="97"/>
      <c r="JWB103" s="79"/>
      <c r="JWC103" s="96"/>
      <c r="JWD103" s="80"/>
      <c r="JWE103" s="80"/>
      <c r="JWF103" s="80"/>
      <c r="JWG103" s="102"/>
      <c r="JWH103" s="62"/>
      <c r="JWI103" s="110"/>
      <c r="JWJ103" s="97"/>
      <c r="JWK103" s="97"/>
      <c r="JWL103" s="97"/>
      <c r="JWM103" s="104"/>
      <c r="JWN103" s="97"/>
      <c r="JWO103" s="97"/>
      <c r="JWP103" s="97"/>
      <c r="JWQ103" s="145"/>
      <c r="JWR103" s="61"/>
      <c r="JWS103" s="108"/>
      <c r="JWT103" s="63"/>
      <c r="JWU103" s="103"/>
      <c r="JWV103" s="104"/>
      <c r="JWW103" s="105"/>
      <c r="JWX103" s="97"/>
      <c r="JWY103" s="79"/>
      <c r="JWZ103" s="96"/>
      <c r="JXA103" s="80"/>
      <c r="JXB103" s="80"/>
      <c r="JXC103" s="80"/>
      <c r="JXD103" s="102"/>
      <c r="JXE103" s="62"/>
      <c r="JXF103" s="110"/>
      <c r="JXG103" s="97"/>
      <c r="JXH103" s="97"/>
      <c r="JXI103" s="97"/>
      <c r="JXJ103" s="104"/>
      <c r="JXK103" s="97"/>
      <c r="JXL103" s="97"/>
      <c r="JXM103" s="97"/>
      <c r="JXN103" s="145"/>
      <c r="JXO103" s="61"/>
      <c r="JXP103" s="108"/>
      <c r="JXQ103" s="63"/>
      <c r="JXR103" s="103"/>
      <c r="JXS103" s="104"/>
      <c r="JXT103" s="105"/>
      <c r="JXU103" s="97"/>
      <c r="JXV103" s="79"/>
      <c r="JXW103" s="96"/>
      <c r="JXX103" s="80"/>
      <c r="JXY103" s="80"/>
      <c r="JXZ103" s="80"/>
      <c r="JYA103" s="102"/>
      <c r="JYB103" s="62"/>
      <c r="JYC103" s="110"/>
      <c r="JYD103" s="97"/>
      <c r="JYE103" s="97"/>
      <c r="JYF103" s="97"/>
      <c r="JYG103" s="104"/>
      <c r="JYH103" s="97"/>
      <c r="JYI103" s="97"/>
      <c r="JYJ103" s="97"/>
      <c r="JYK103" s="145"/>
      <c r="JYL103" s="61"/>
      <c r="JYM103" s="108"/>
      <c r="JYN103" s="63"/>
      <c r="JYO103" s="103"/>
      <c r="JYP103" s="104"/>
      <c r="JYQ103" s="105"/>
      <c r="JYR103" s="97"/>
      <c r="JYS103" s="79"/>
      <c r="JYT103" s="96"/>
      <c r="JYU103" s="80"/>
      <c r="JYV103" s="80"/>
      <c r="JYW103" s="80"/>
      <c r="JYX103" s="102"/>
      <c r="JYY103" s="62"/>
      <c r="JYZ103" s="110"/>
      <c r="JZA103" s="97"/>
      <c r="JZB103" s="97"/>
      <c r="JZC103" s="97"/>
      <c r="JZD103" s="104"/>
      <c r="JZE103" s="97"/>
      <c r="JZF103" s="97"/>
      <c r="JZG103" s="97"/>
      <c r="JZH103" s="145"/>
      <c r="JZI103" s="61"/>
      <c r="JZJ103" s="108"/>
      <c r="JZK103" s="63"/>
      <c r="JZL103" s="103"/>
      <c r="JZM103" s="104"/>
      <c r="JZN103" s="105"/>
      <c r="JZO103" s="97"/>
      <c r="JZP103" s="79"/>
      <c r="JZQ103" s="96"/>
      <c r="JZR103" s="80"/>
      <c r="JZS103" s="80"/>
      <c r="JZT103" s="80"/>
      <c r="JZU103" s="102"/>
      <c r="JZV103" s="62"/>
      <c r="JZW103" s="110"/>
      <c r="JZX103" s="97"/>
      <c r="JZY103" s="97"/>
      <c r="JZZ103" s="97"/>
      <c r="KAA103" s="104"/>
      <c r="KAB103" s="97"/>
      <c r="KAC103" s="97"/>
      <c r="KAD103" s="97"/>
      <c r="KAE103" s="145"/>
      <c r="KAF103" s="61"/>
      <c r="KAG103" s="108"/>
      <c r="KAH103" s="63"/>
      <c r="KAI103" s="103"/>
      <c r="KAJ103" s="104"/>
      <c r="KAK103" s="105"/>
      <c r="KAL103" s="97"/>
      <c r="KAM103" s="79"/>
      <c r="KAN103" s="96"/>
      <c r="KAO103" s="80"/>
      <c r="KAP103" s="80"/>
      <c r="KAQ103" s="80"/>
      <c r="KAR103" s="102"/>
      <c r="KAS103" s="62"/>
      <c r="KAT103" s="110"/>
      <c r="KAU103" s="97"/>
      <c r="KAV103" s="97"/>
      <c r="KAW103" s="97"/>
      <c r="KAX103" s="104"/>
      <c r="KAY103" s="97"/>
      <c r="KAZ103" s="97"/>
      <c r="KBA103" s="97"/>
      <c r="KBB103" s="145"/>
      <c r="KBC103" s="61"/>
      <c r="KBD103" s="108"/>
      <c r="KBE103" s="63"/>
      <c r="KBF103" s="103"/>
      <c r="KBG103" s="104"/>
      <c r="KBH103" s="105"/>
      <c r="KBI103" s="97"/>
      <c r="KBJ103" s="79"/>
      <c r="KBK103" s="96"/>
      <c r="KBL103" s="80"/>
      <c r="KBM103" s="80"/>
      <c r="KBN103" s="80"/>
      <c r="KBO103" s="102"/>
      <c r="KBP103" s="62"/>
      <c r="KBQ103" s="110"/>
      <c r="KBR103" s="97"/>
      <c r="KBS103" s="97"/>
      <c r="KBT103" s="97"/>
      <c r="KBU103" s="104"/>
      <c r="KBV103" s="97"/>
      <c r="KBW103" s="97"/>
      <c r="KBX103" s="97"/>
      <c r="KBY103" s="145"/>
      <c r="KBZ103" s="61"/>
      <c r="KCA103" s="108"/>
      <c r="KCB103" s="63"/>
      <c r="KCC103" s="103"/>
      <c r="KCD103" s="104"/>
      <c r="KCE103" s="105"/>
      <c r="KCF103" s="97"/>
      <c r="KCG103" s="79"/>
      <c r="KCH103" s="96"/>
      <c r="KCI103" s="80"/>
      <c r="KCJ103" s="80"/>
      <c r="KCK103" s="80"/>
      <c r="KCL103" s="102"/>
      <c r="KCM103" s="62"/>
      <c r="KCN103" s="110"/>
      <c r="KCO103" s="97"/>
      <c r="KCP103" s="97"/>
      <c r="KCQ103" s="97"/>
      <c r="KCR103" s="104"/>
      <c r="KCS103" s="97"/>
      <c r="KCT103" s="97"/>
      <c r="KCU103" s="97"/>
      <c r="KCV103" s="145"/>
      <c r="KCW103" s="61"/>
      <c r="KCX103" s="108"/>
      <c r="KCY103" s="63"/>
      <c r="KCZ103" s="103"/>
      <c r="KDA103" s="104"/>
      <c r="KDB103" s="105"/>
      <c r="KDC103" s="97"/>
      <c r="KDD103" s="79"/>
      <c r="KDE103" s="96"/>
      <c r="KDF103" s="80"/>
      <c r="KDG103" s="80"/>
      <c r="KDH103" s="80"/>
      <c r="KDI103" s="102"/>
      <c r="KDJ103" s="62"/>
      <c r="KDK103" s="110"/>
      <c r="KDL103" s="97"/>
      <c r="KDM103" s="97"/>
      <c r="KDN103" s="97"/>
      <c r="KDO103" s="104"/>
      <c r="KDP103" s="97"/>
      <c r="KDQ103" s="97"/>
      <c r="KDR103" s="97"/>
      <c r="KDS103" s="145"/>
      <c r="KDT103" s="61"/>
      <c r="KDU103" s="108"/>
      <c r="KDV103" s="63"/>
      <c r="KDW103" s="103"/>
      <c r="KDX103" s="104"/>
      <c r="KDY103" s="105"/>
      <c r="KDZ103" s="97"/>
      <c r="KEA103" s="79"/>
      <c r="KEB103" s="96"/>
      <c r="KEC103" s="80"/>
      <c r="KED103" s="80"/>
      <c r="KEE103" s="80"/>
      <c r="KEF103" s="102"/>
      <c r="KEG103" s="62"/>
      <c r="KEH103" s="110"/>
      <c r="KEI103" s="97"/>
      <c r="KEJ103" s="97"/>
      <c r="KEK103" s="97"/>
      <c r="KEL103" s="104"/>
      <c r="KEM103" s="97"/>
      <c r="KEN103" s="97"/>
      <c r="KEO103" s="97"/>
      <c r="KEP103" s="145"/>
      <c r="KEQ103" s="61"/>
      <c r="KER103" s="108"/>
      <c r="KES103" s="63"/>
      <c r="KET103" s="103"/>
      <c r="KEU103" s="104"/>
      <c r="KEV103" s="105"/>
      <c r="KEW103" s="97"/>
      <c r="KEX103" s="79"/>
      <c r="KEY103" s="96"/>
      <c r="KEZ103" s="80"/>
      <c r="KFA103" s="80"/>
      <c r="KFB103" s="80"/>
      <c r="KFC103" s="102"/>
      <c r="KFD103" s="62"/>
      <c r="KFE103" s="110"/>
      <c r="KFF103" s="97"/>
      <c r="KFG103" s="97"/>
      <c r="KFH103" s="97"/>
      <c r="KFI103" s="104"/>
      <c r="KFJ103" s="97"/>
      <c r="KFK103" s="97"/>
      <c r="KFL103" s="97"/>
      <c r="KFM103" s="145"/>
      <c r="KFN103" s="61"/>
      <c r="KFO103" s="108"/>
      <c r="KFP103" s="63"/>
      <c r="KFQ103" s="103"/>
      <c r="KFR103" s="104"/>
      <c r="KFS103" s="105"/>
      <c r="KFT103" s="97"/>
      <c r="KFU103" s="79"/>
      <c r="KFV103" s="96"/>
      <c r="KFW103" s="80"/>
      <c r="KFX103" s="80"/>
      <c r="KFY103" s="80"/>
      <c r="KFZ103" s="102"/>
      <c r="KGA103" s="62"/>
      <c r="KGB103" s="110"/>
      <c r="KGC103" s="97"/>
      <c r="KGD103" s="97"/>
      <c r="KGE103" s="97"/>
      <c r="KGF103" s="104"/>
      <c r="KGG103" s="97"/>
      <c r="KGH103" s="97"/>
      <c r="KGI103" s="97"/>
      <c r="KGJ103" s="145"/>
      <c r="KGK103" s="61"/>
      <c r="KGL103" s="108"/>
      <c r="KGM103" s="63"/>
      <c r="KGN103" s="103"/>
      <c r="KGO103" s="104"/>
      <c r="KGP103" s="105"/>
      <c r="KGQ103" s="97"/>
      <c r="KGR103" s="79"/>
      <c r="KGS103" s="96"/>
      <c r="KGT103" s="80"/>
      <c r="KGU103" s="80"/>
      <c r="KGV103" s="80"/>
      <c r="KGW103" s="102"/>
      <c r="KGX103" s="62"/>
      <c r="KGY103" s="110"/>
      <c r="KGZ103" s="97"/>
      <c r="KHA103" s="97"/>
      <c r="KHB103" s="97"/>
      <c r="KHC103" s="104"/>
      <c r="KHD103" s="97"/>
      <c r="KHE103" s="97"/>
      <c r="KHF103" s="97"/>
      <c r="KHG103" s="145"/>
      <c r="KHH103" s="61"/>
      <c r="KHI103" s="108"/>
      <c r="KHJ103" s="63"/>
      <c r="KHK103" s="103"/>
      <c r="KHL103" s="104"/>
      <c r="KHM103" s="105"/>
      <c r="KHN103" s="97"/>
      <c r="KHO103" s="79"/>
      <c r="KHP103" s="96"/>
      <c r="KHQ103" s="80"/>
      <c r="KHR103" s="80"/>
      <c r="KHS103" s="80"/>
      <c r="KHT103" s="102"/>
      <c r="KHU103" s="62"/>
      <c r="KHV103" s="110"/>
      <c r="KHW103" s="97"/>
      <c r="KHX103" s="97"/>
      <c r="KHY103" s="97"/>
      <c r="KHZ103" s="104"/>
      <c r="KIA103" s="97"/>
      <c r="KIB103" s="97"/>
      <c r="KIC103" s="97"/>
      <c r="KID103" s="145"/>
      <c r="KIE103" s="61"/>
      <c r="KIF103" s="108"/>
      <c r="KIG103" s="63"/>
      <c r="KIH103" s="103"/>
      <c r="KII103" s="104"/>
      <c r="KIJ103" s="105"/>
      <c r="KIK103" s="97"/>
      <c r="KIL103" s="79"/>
      <c r="KIM103" s="96"/>
      <c r="KIN103" s="80"/>
      <c r="KIO103" s="80"/>
      <c r="KIP103" s="80"/>
      <c r="KIQ103" s="102"/>
      <c r="KIR103" s="62"/>
      <c r="KIS103" s="110"/>
      <c r="KIT103" s="97"/>
      <c r="KIU103" s="97"/>
      <c r="KIV103" s="97"/>
      <c r="KIW103" s="104"/>
      <c r="KIX103" s="97"/>
      <c r="KIY103" s="97"/>
      <c r="KIZ103" s="97"/>
      <c r="KJA103" s="145"/>
      <c r="KJB103" s="61"/>
      <c r="KJC103" s="108"/>
      <c r="KJD103" s="63"/>
      <c r="KJE103" s="103"/>
      <c r="KJF103" s="104"/>
      <c r="KJG103" s="105"/>
      <c r="KJH103" s="97"/>
      <c r="KJI103" s="79"/>
      <c r="KJJ103" s="96"/>
      <c r="KJK103" s="80"/>
      <c r="KJL103" s="80"/>
      <c r="KJM103" s="80"/>
      <c r="KJN103" s="102"/>
      <c r="KJO103" s="62"/>
      <c r="KJP103" s="110"/>
      <c r="KJQ103" s="97"/>
      <c r="KJR103" s="97"/>
      <c r="KJS103" s="97"/>
      <c r="KJT103" s="104"/>
      <c r="KJU103" s="97"/>
      <c r="KJV103" s="97"/>
      <c r="KJW103" s="97"/>
      <c r="KJX103" s="145"/>
      <c r="KJY103" s="61"/>
      <c r="KJZ103" s="108"/>
      <c r="KKA103" s="63"/>
      <c r="KKB103" s="103"/>
      <c r="KKC103" s="104"/>
      <c r="KKD103" s="105"/>
      <c r="KKE103" s="97"/>
      <c r="KKF103" s="79"/>
      <c r="KKG103" s="96"/>
      <c r="KKH103" s="80"/>
      <c r="KKI103" s="80"/>
      <c r="KKJ103" s="80"/>
      <c r="KKK103" s="102"/>
      <c r="KKL103" s="62"/>
      <c r="KKM103" s="110"/>
      <c r="KKN103" s="97"/>
      <c r="KKO103" s="97"/>
      <c r="KKP103" s="97"/>
      <c r="KKQ103" s="104"/>
      <c r="KKR103" s="97"/>
      <c r="KKS103" s="97"/>
      <c r="KKT103" s="97"/>
      <c r="KKU103" s="145"/>
      <c r="KKV103" s="61"/>
      <c r="KKW103" s="108"/>
      <c r="KKX103" s="63"/>
      <c r="KKY103" s="103"/>
      <c r="KKZ103" s="104"/>
      <c r="KLA103" s="105"/>
      <c r="KLB103" s="97"/>
      <c r="KLC103" s="79"/>
      <c r="KLD103" s="96"/>
      <c r="KLE103" s="80"/>
      <c r="KLF103" s="80"/>
      <c r="KLG103" s="80"/>
      <c r="KLH103" s="102"/>
      <c r="KLI103" s="62"/>
      <c r="KLJ103" s="110"/>
      <c r="KLK103" s="97"/>
      <c r="KLL103" s="97"/>
      <c r="KLM103" s="97"/>
      <c r="KLN103" s="104"/>
      <c r="KLO103" s="97"/>
      <c r="KLP103" s="97"/>
      <c r="KLQ103" s="97"/>
      <c r="KLR103" s="145"/>
      <c r="KLS103" s="61"/>
      <c r="KLT103" s="108"/>
      <c r="KLU103" s="63"/>
      <c r="KLV103" s="103"/>
      <c r="KLW103" s="104"/>
      <c r="KLX103" s="105"/>
      <c r="KLY103" s="97"/>
      <c r="KLZ103" s="79"/>
      <c r="KMA103" s="96"/>
      <c r="KMB103" s="80"/>
      <c r="KMC103" s="80"/>
      <c r="KMD103" s="80"/>
      <c r="KME103" s="102"/>
      <c r="KMF103" s="62"/>
      <c r="KMG103" s="110"/>
      <c r="KMH103" s="97"/>
      <c r="KMI103" s="97"/>
      <c r="KMJ103" s="97"/>
      <c r="KMK103" s="104"/>
      <c r="KML103" s="97"/>
      <c r="KMM103" s="97"/>
      <c r="KMN103" s="97"/>
      <c r="KMO103" s="145"/>
      <c r="KMP103" s="61"/>
      <c r="KMQ103" s="108"/>
      <c r="KMR103" s="63"/>
      <c r="KMS103" s="103"/>
      <c r="KMT103" s="104"/>
      <c r="KMU103" s="105"/>
      <c r="KMV103" s="97"/>
      <c r="KMW103" s="79"/>
      <c r="KMX103" s="96"/>
      <c r="KMY103" s="80"/>
      <c r="KMZ103" s="80"/>
      <c r="KNA103" s="80"/>
      <c r="KNB103" s="102"/>
      <c r="KNC103" s="62"/>
      <c r="KND103" s="110"/>
      <c r="KNE103" s="97"/>
      <c r="KNF103" s="97"/>
      <c r="KNG103" s="97"/>
      <c r="KNH103" s="104"/>
      <c r="KNI103" s="97"/>
      <c r="KNJ103" s="97"/>
      <c r="KNK103" s="97"/>
      <c r="KNL103" s="145"/>
      <c r="KNM103" s="61"/>
      <c r="KNN103" s="108"/>
      <c r="KNO103" s="63"/>
      <c r="KNP103" s="103"/>
      <c r="KNQ103" s="104"/>
      <c r="KNR103" s="105"/>
      <c r="KNS103" s="97"/>
      <c r="KNT103" s="79"/>
      <c r="KNU103" s="96"/>
      <c r="KNV103" s="80"/>
      <c r="KNW103" s="80"/>
      <c r="KNX103" s="80"/>
      <c r="KNY103" s="102"/>
      <c r="KNZ103" s="62"/>
      <c r="KOA103" s="110"/>
      <c r="KOB103" s="97"/>
      <c r="KOC103" s="97"/>
      <c r="KOD103" s="97"/>
      <c r="KOE103" s="104"/>
      <c r="KOF103" s="97"/>
      <c r="KOG103" s="97"/>
      <c r="KOH103" s="97"/>
      <c r="KOI103" s="145"/>
      <c r="KOJ103" s="61"/>
      <c r="KOK103" s="108"/>
      <c r="KOL103" s="63"/>
      <c r="KOM103" s="103"/>
      <c r="KON103" s="104"/>
      <c r="KOO103" s="105"/>
      <c r="KOP103" s="97"/>
      <c r="KOQ103" s="79"/>
      <c r="KOR103" s="96"/>
      <c r="KOS103" s="80"/>
      <c r="KOT103" s="80"/>
      <c r="KOU103" s="80"/>
      <c r="KOV103" s="102"/>
      <c r="KOW103" s="62"/>
      <c r="KOX103" s="110"/>
      <c r="KOY103" s="97"/>
      <c r="KOZ103" s="97"/>
      <c r="KPA103" s="97"/>
      <c r="KPB103" s="104"/>
      <c r="KPC103" s="97"/>
      <c r="KPD103" s="97"/>
      <c r="KPE103" s="97"/>
      <c r="KPF103" s="145"/>
      <c r="KPG103" s="61"/>
      <c r="KPH103" s="108"/>
      <c r="KPI103" s="63"/>
      <c r="KPJ103" s="103"/>
      <c r="KPK103" s="104"/>
      <c r="KPL103" s="105"/>
      <c r="KPM103" s="97"/>
      <c r="KPN103" s="79"/>
      <c r="KPO103" s="96"/>
      <c r="KPP103" s="80"/>
      <c r="KPQ103" s="80"/>
      <c r="KPR103" s="80"/>
      <c r="KPS103" s="102"/>
      <c r="KPT103" s="62"/>
      <c r="KPU103" s="110"/>
      <c r="KPV103" s="97"/>
      <c r="KPW103" s="97"/>
      <c r="KPX103" s="97"/>
      <c r="KPY103" s="104"/>
      <c r="KPZ103" s="97"/>
      <c r="KQA103" s="97"/>
      <c r="KQB103" s="97"/>
      <c r="KQC103" s="145"/>
      <c r="KQD103" s="61"/>
      <c r="KQE103" s="108"/>
      <c r="KQF103" s="63"/>
      <c r="KQG103" s="103"/>
      <c r="KQH103" s="104"/>
      <c r="KQI103" s="105"/>
      <c r="KQJ103" s="97"/>
      <c r="KQK103" s="79"/>
      <c r="KQL103" s="96"/>
      <c r="KQM103" s="80"/>
      <c r="KQN103" s="80"/>
      <c r="KQO103" s="80"/>
      <c r="KQP103" s="102"/>
      <c r="KQQ103" s="62"/>
      <c r="KQR103" s="110"/>
      <c r="KQS103" s="97"/>
      <c r="KQT103" s="97"/>
      <c r="KQU103" s="97"/>
      <c r="KQV103" s="104"/>
      <c r="KQW103" s="97"/>
      <c r="KQX103" s="97"/>
      <c r="KQY103" s="97"/>
      <c r="KQZ103" s="145"/>
      <c r="KRA103" s="61"/>
      <c r="KRB103" s="108"/>
      <c r="KRC103" s="63"/>
      <c r="KRD103" s="103"/>
      <c r="KRE103" s="104"/>
      <c r="KRF103" s="105"/>
      <c r="KRG103" s="97"/>
      <c r="KRH103" s="79"/>
      <c r="KRI103" s="96"/>
      <c r="KRJ103" s="80"/>
      <c r="KRK103" s="80"/>
      <c r="KRL103" s="80"/>
      <c r="KRM103" s="102"/>
      <c r="KRN103" s="62"/>
      <c r="KRO103" s="110"/>
      <c r="KRP103" s="97"/>
      <c r="KRQ103" s="97"/>
      <c r="KRR103" s="97"/>
      <c r="KRS103" s="104"/>
      <c r="KRT103" s="97"/>
      <c r="KRU103" s="97"/>
      <c r="KRV103" s="97"/>
      <c r="KRW103" s="145"/>
      <c r="KRX103" s="61"/>
      <c r="KRY103" s="108"/>
      <c r="KRZ103" s="63"/>
      <c r="KSA103" s="103"/>
      <c r="KSB103" s="104"/>
      <c r="KSC103" s="105"/>
      <c r="KSD103" s="97"/>
      <c r="KSE103" s="79"/>
      <c r="KSF103" s="96"/>
      <c r="KSG103" s="80"/>
      <c r="KSH103" s="80"/>
      <c r="KSI103" s="80"/>
      <c r="KSJ103" s="102"/>
      <c r="KSK103" s="62"/>
      <c r="KSL103" s="110"/>
      <c r="KSM103" s="97"/>
      <c r="KSN103" s="97"/>
      <c r="KSO103" s="97"/>
      <c r="KSP103" s="104"/>
      <c r="KSQ103" s="97"/>
      <c r="KSR103" s="97"/>
      <c r="KSS103" s="97"/>
      <c r="KST103" s="145"/>
      <c r="KSU103" s="61"/>
      <c r="KSV103" s="108"/>
      <c r="KSW103" s="63"/>
      <c r="KSX103" s="103"/>
      <c r="KSY103" s="104"/>
      <c r="KSZ103" s="105"/>
      <c r="KTA103" s="97"/>
      <c r="KTB103" s="79"/>
      <c r="KTC103" s="96"/>
      <c r="KTD103" s="80"/>
      <c r="KTE103" s="80"/>
      <c r="KTF103" s="80"/>
      <c r="KTG103" s="102"/>
      <c r="KTH103" s="62"/>
      <c r="KTI103" s="110"/>
      <c r="KTJ103" s="97"/>
      <c r="KTK103" s="97"/>
      <c r="KTL103" s="97"/>
      <c r="KTM103" s="104"/>
      <c r="KTN103" s="97"/>
      <c r="KTO103" s="97"/>
      <c r="KTP103" s="97"/>
      <c r="KTQ103" s="145"/>
      <c r="KTR103" s="61"/>
      <c r="KTS103" s="108"/>
      <c r="KTT103" s="63"/>
      <c r="KTU103" s="103"/>
      <c r="KTV103" s="104"/>
      <c r="KTW103" s="105"/>
      <c r="KTX103" s="97"/>
      <c r="KTY103" s="79"/>
      <c r="KTZ103" s="96"/>
      <c r="KUA103" s="80"/>
      <c r="KUB103" s="80"/>
      <c r="KUC103" s="80"/>
      <c r="KUD103" s="102"/>
      <c r="KUE103" s="62"/>
      <c r="KUF103" s="110"/>
      <c r="KUG103" s="97"/>
      <c r="KUH103" s="97"/>
      <c r="KUI103" s="97"/>
      <c r="KUJ103" s="104"/>
      <c r="KUK103" s="97"/>
      <c r="KUL103" s="97"/>
      <c r="KUM103" s="97"/>
      <c r="KUN103" s="145"/>
      <c r="KUO103" s="61"/>
      <c r="KUP103" s="108"/>
      <c r="KUQ103" s="63"/>
      <c r="KUR103" s="103"/>
      <c r="KUS103" s="104"/>
      <c r="KUT103" s="105"/>
      <c r="KUU103" s="97"/>
      <c r="KUV103" s="79"/>
      <c r="KUW103" s="96"/>
      <c r="KUX103" s="80"/>
      <c r="KUY103" s="80"/>
      <c r="KUZ103" s="80"/>
      <c r="KVA103" s="102"/>
      <c r="KVB103" s="62"/>
      <c r="KVC103" s="110"/>
      <c r="KVD103" s="97"/>
      <c r="KVE103" s="97"/>
      <c r="KVF103" s="97"/>
      <c r="KVG103" s="104"/>
      <c r="KVH103" s="97"/>
      <c r="KVI103" s="97"/>
      <c r="KVJ103" s="97"/>
      <c r="KVK103" s="145"/>
      <c r="KVL103" s="61"/>
      <c r="KVM103" s="108"/>
      <c r="KVN103" s="63"/>
      <c r="KVO103" s="103"/>
      <c r="KVP103" s="104"/>
      <c r="KVQ103" s="105"/>
      <c r="KVR103" s="97"/>
      <c r="KVS103" s="79"/>
      <c r="KVT103" s="96"/>
      <c r="KVU103" s="80"/>
      <c r="KVV103" s="80"/>
      <c r="KVW103" s="80"/>
      <c r="KVX103" s="102"/>
      <c r="KVY103" s="62"/>
      <c r="KVZ103" s="110"/>
      <c r="KWA103" s="97"/>
      <c r="KWB103" s="97"/>
      <c r="KWC103" s="97"/>
      <c r="KWD103" s="104"/>
      <c r="KWE103" s="97"/>
      <c r="KWF103" s="97"/>
      <c r="KWG103" s="97"/>
      <c r="KWH103" s="145"/>
      <c r="KWI103" s="61"/>
      <c r="KWJ103" s="108"/>
      <c r="KWK103" s="63"/>
      <c r="KWL103" s="103"/>
      <c r="KWM103" s="104"/>
      <c r="KWN103" s="105"/>
      <c r="KWO103" s="97"/>
      <c r="KWP103" s="79"/>
      <c r="KWQ103" s="96"/>
      <c r="KWR103" s="80"/>
      <c r="KWS103" s="80"/>
      <c r="KWT103" s="80"/>
      <c r="KWU103" s="102"/>
      <c r="KWV103" s="62"/>
      <c r="KWW103" s="110"/>
      <c r="KWX103" s="97"/>
      <c r="KWY103" s="97"/>
      <c r="KWZ103" s="97"/>
      <c r="KXA103" s="104"/>
      <c r="KXB103" s="97"/>
      <c r="KXC103" s="97"/>
      <c r="KXD103" s="97"/>
      <c r="KXE103" s="145"/>
      <c r="KXF103" s="61"/>
      <c r="KXG103" s="108"/>
      <c r="KXH103" s="63"/>
      <c r="KXI103" s="103"/>
      <c r="KXJ103" s="104"/>
      <c r="KXK103" s="105"/>
      <c r="KXL103" s="97"/>
      <c r="KXM103" s="79"/>
      <c r="KXN103" s="96"/>
      <c r="KXO103" s="80"/>
      <c r="KXP103" s="80"/>
      <c r="KXQ103" s="80"/>
      <c r="KXR103" s="102"/>
      <c r="KXS103" s="62"/>
      <c r="KXT103" s="110"/>
      <c r="KXU103" s="97"/>
      <c r="KXV103" s="97"/>
      <c r="KXW103" s="97"/>
      <c r="KXX103" s="104"/>
      <c r="KXY103" s="97"/>
      <c r="KXZ103" s="97"/>
      <c r="KYA103" s="97"/>
      <c r="KYB103" s="145"/>
      <c r="KYC103" s="61"/>
      <c r="KYD103" s="108"/>
      <c r="KYE103" s="63"/>
      <c r="KYF103" s="103"/>
      <c r="KYG103" s="104"/>
      <c r="KYH103" s="105"/>
      <c r="KYI103" s="97"/>
      <c r="KYJ103" s="79"/>
      <c r="KYK103" s="96"/>
      <c r="KYL103" s="80"/>
      <c r="KYM103" s="80"/>
      <c r="KYN103" s="80"/>
      <c r="KYO103" s="102"/>
      <c r="KYP103" s="62"/>
      <c r="KYQ103" s="110"/>
      <c r="KYR103" s="97"/>
      <c r="KYS103" s="97"/>
      <c r="KYT103" s="97"/>
      <c r="KYU103" s="104"/>
      <c r="KYV103" s="97"/>
      <c r="KYW103" s="97"/>
      <c r="KYX103" s="97"/>
      <c r="KYY103" s="145"/>
      <c r="KYZ103" s="61"/>
      <c r="KZA103" s="108"/>
      <c r="KZB103" s="63"/>
      <c r="KZC103" s="103"/>
      <c r="KZD103" s="104"/>
      <c r="KZE103" s="105"/>
      <c r="KZF103" s="97"/>
      <c r="KZG103" s="79"/>
      <c r="KZH103" s="96"/>
      <c r="KZI103" s="80"/>
      <c r="KZJ103" s="80"/>
      <c r="KZK103" s="80"/>
      <c r="KZL103" s="102"/>
      <c r="KZM103" s="62"/>
      <c r="KZN103" s="110"/>
      <c r="KZO103" s="97"/>
      <c r="KZP103" s="97"/>
      <c r="KZQ103" s="97"/>
      <c r="KZR103" s="104"/>
      <c r="KZS103" s="97"/>
      <c r="KZT103" s="97"/>
      <c r="KZU103" s="97"/>
      <c r="KZV103" s="145"/>
      <c r="KZW103" s="61"/>
      <c r="KZX103" s="108"/>
      <c r="KZY103" s="63"/>
      <c r="KZZ103" s="103"/>
      <c r="LAA103" s="104"/>
      <c r="LAB103" s="105"/>
      <c r="LAC103" s="97"/>
      <c r="LAD103" s="79"/>
      <c r="LAE103" s="96"/>
      <c r="LAF103" s="80"/>
      <c r="LAG103" s="80"/>
      <c r="LAH103" s="80"/>
      <c r="LAI103" s="102"/>
      <c r="LAJ103" s="62"/>
      <c r="LAK103" s="110"/>
      <c r="LAL103" s="97"/>
      <c r="LAM103" s="97"/>
      <c r="LAN103" s="97"/>
      <c r="LAO103" s="104"/>
      <c r="LAP103" s="97"/>
      <c r="LAQ103" s="97"/>
      <c r="LAR103" s="97"/>
      <c r="LAS103" s="145"/>
      <c r="LAT103" s="61"/>
      <c r="LAU103" s="108"/>
      <c r="LAV103" s="63"/>
      <c r="LAW103" s="103"/>
      <c r="LAX103" s="104"/>
      <c r="LAY103" s="105"/>
      <c r="LAZ103" s="97"/>
      <c r="LBA103" s="79"/>
      <c r="LBB103" s="96"/>
      <c r="LBC103" s="80"/>
      <c r="LBD103" s="80"/>
      <c r="LBE103" s="80"/>
      <c r="LBF103" s="102"/>
      <c r="LBG103" s="62"/>
      <c r="LBH103" s="110"/>
      <c r="LBI103" s="97"/>
      <c r="LBJ103" s="97"/>
      <c r="LBK103" s="97"/>
      <c r="LBL103" s="104"/>
      <c r="LBM103" s="97"/>
      <c r="LBN103" s="97"/>
      <c r="LBO103" s="97"/>
      <c r="LBP103" s="145"/>
      <c r="LBQ103" s="61"/>
      <c r="LBR103" s="108"/>
      <c r="LBS103" s="63"/>
      <c r="LBT103" s="103"/>
      <c r="LBU103" s="104"/>
      <c r="LBV103" s="105"/>
      <c r="LBW103" s="97"/>
      <c r="LBX103" s="79"/>
      <c r="LBY103" s="96"/>
      <c r="LBZ103" s="80"/>
      <c r="LCA103" s="80"/>
      <c r="LCB103" s="80"/>
      <c r="LCC103" s="102"/>
      <c r="LCD103" s="62"/>
      <c r="LCE103" s="110"/>
      <c r="LCF103" s="97"/>
      <c r="LCG103" s="97"/>
      <c r="LCH103" s="97"/>
      <c r="LCI103" s="104"/>
      <c r="LCJ103" s="97"/>
      <c r="LCK103" s="97"/>
      <c r="LCL103" s="97"/>
      <c r="LCM103" s="145"/>
      <c r="LCN103" s="61"/>
      <c r="LCO103" s="108"/>
      <c r="LCP103" s="63"/>
      <c r="LCQ103" s="103"/>
      <c r="LCR103" s="104"/>
      <c r="LCS103" s="105"/>
      <c r="LCT103" s="97"/>
      <c r="LCU103" s="79"/>
      <c r="LCV103" s="96"/>
      <c r="LCW103" s="80"/>
      <c r="LCX103" s="80"/>
      <c r="LCY103" s="80"/>
      <c r="LCZ103" s="102"/>
      <c r="LDA103" s="62"/>
      <c r="LDB103" s="110"/>
      <c r="LDC103" s="97"/>
      <c r="LDD103" s="97"/>
      <c r="LDE103" s="97"/>
      <c r="LDF103" s="104"/>
      <c r="LDG103" s="97"/>
      <c r="LDH103" s="97"/>
      <c r="LDI103" s="97"/>
      <c r="LDJ103" s="145"/>
      <c r="LDK103" s="61"/>
      <c r="LDL103" s="108"/>
      <c r="LDM103" s="63"/>
      <c r="LDN103" s="103"/>
      <c r="LDO103" s="104"/>
      <c r="LDP103" s="105"/>
      <c r="LDQ103" s="97"/>
      <c r="LDR103" s="79"/>
      <c r="LDS103" s="96"/>
      <c r="LDT103" s="80"/>
      <c r="LDU103" s="80"/>
      <c r="LDV103" s="80"/>
      <c r="LDW103" s="102"/>
      <c r="LDX103" s="62"/>
      <c r="LDY103" s="110"/>
      <c r="LDZ103" s="97"/>
      <c r="LEA103" s="97"/>
      <c r="LEB103" s="97"/>
      <c r="LEC103" s="104"/>
      <c r="LED103" s="97"/>
      <c r="LEE103" s="97"/>
      <c r="LEF103" s="97"/>
      <c r="LEG103" s="145"/>
      <c r="LEH103" s="61"/>
      <c r="LEI103" s="108"/>
      <c r="LEJ103" s="63"/>
      <c r="LEK103" s="103"/>
      <c r="LEL103" s="104"/>
      <c r="LEM103" s="105"/>
      <c r="LEN103" s="97"/>
      <c r="LEO103" s="79"/>
      <c r="LEP103" s="96"/>
      <c r="LEQ103" s="80"/>
      <c r="LER103" s="80"/>
      <c r="LES103" s="80"/>
      <c r="LET103" s="102"/>
      <c r="LEU103" s="62"/>
      <c r="LEV103" s="110"/>
      <c r="LEW103" s="97"/>
      <c r="LEX103" s="97"/>
      <c r="LEY103" s="97"/>
      <c r="LEZ103" s="104"/>
      <c r="LFA103" s="97"/>
      <c r="LFB103" s="97"/>
      <c r="LFC103" s="97"/>
      <c r="LFD103" s="145"/>
      <c r="LFE103" s="61"/>
      <c r="LFF103" s="108"/>
      <c r="LFG103" s="63"/>
      <c r="LFH103" s="103"/>
      <c r="LFI103" s="104"/>
      <c r="LFJ103" s="105"/>
      <c r="LFK103" s="97"/>
      <c r="LFL103" s="79"/>
      <c r="LFM103" s="96"/>
      <c r="LFN103" s="80"/>
      <c r="LFO103" s="80"/>
      <c r="LFP103" s="80"/>
      <c r="LFQ103" s="102"/>
      <c r="LFR103" s="62"/>
      <c r="LFS103" s="110"/>
      <c r="LFT103" s="97"/>
      <c r="LFU103" s="97"/>
      <c r="LFV103" s="97"/>
      <c r="LFW103" s="104"/>
      <c r="LFX103" s="97"/>
      <c r="LFY103" s="97"/>
      <c r="LFZ103" s="97"/>
      <c r="LGA103" s="145"/>
      <c r="LGB103" s="61"/>
      <c r="LGC103" s="108"/>
      <c r="LGD103" s="63"/>
      <c r="LGE103" s="103"/>
      <c r="LGF103" s="104"/>
      <c r="LGG103" s="105"/>
      <c r="LGH103" s="97"/>
      <c r="LGI103" s="79"/>
      <c r="LGJ103" s="96"/>
      <c r="LGK103" s="80"/>
      <c r="LGL103" s="80"/>
      <c r="LGM103" s="80"/>
      <c r="LGN103" s="102"/>
      <c r="LGO103" s="62"/>
      <c r="LGP103" s="110"/>
      <c r="LGQ103" s="97"/>
      <c r="LGR103" s="97"/>
      <c r="LGS103" s="97"/>
      <c r="LGT103" s="104"/>
      <c r="LGU103" s="97"/>
      <c r="LGV103" s="97"/>
      <c r="LGW103" s="97"/>
      <c r="LGX103" s="145"/>
      <c r="LGY103" s="61"/>
      <c r="LGZ103" s="108"/>
      <c r="LHA103" s="63"/>
      <c r="LHB103" s="103"/>
      <c r="LHC103" s="104"/>
      <c r="LHD103" s="105"/>
      <c r="LHE103" s="97"/>
      <c r="LHF103" s="79"/>
      <c r="LHG103" s="96"/>
      <c r="LHH103" s="80"/>
      <c r="LHI103" s="80"/>
      <c r="LHJ103" s="80"/>
      <c r="LHK103" s="102"/>
      <c r="LHL103" s="62"/>
      <c r="LHM103" s="110"/>
      <c r="LHN103" s="97"/>
      <c r="LHO103" s="97"/>
      <c r="LHP103" s="97"/>
      <c r="LHQ103" s="104"/>
      <c r="LHR103" s="97"/>
      <c r="LHS103" s="97"/>
      <c r="LHT103" s="97"/>
      <c r="LHU103" s="145"/>
      <c r="LHV103" s="61"/>
      <c r="LHW103" s="108"/>
      <c r="LHX103" s="63"/>
      <c r="LHY103" s="103"/>
      <c r="LHZ103" s="104"/>
      <c r="LIA103" s="105"/>
      <c r="LIB103" s="97"/>
      <c r="LIC103" s="79"/>
      <c r="LID103" s="96"/>
      <c r="LIE103" s="80"/>
      <c r="LIF103" s="80"/>
      <c r="LIG103" s="80"/>
      <c r="LIH103" s="102"/>
      <c r="LII103" s="62"/>
      <c r="LIJ103" s="110"/>
      <c r="LIK103" s="97"/>
      <c r="LIL103" s="97"/>
      <c r="LIM103" s="97"/>
      <c r="LIN103" s="104"/>
      <c r="LIO103" s="97"/>
      <c r="LIP103" s="97"/>
      <c r="LIQ103" s="97"/>
      <c r="LIR103" s="145"/>
      <c r="LIS103" s="61"/>
      <c r="LIT103" s="108"/>
      <c r="LIU103" s="63"/>
      <c r="LIV103" s="103"/>
      <c r="LIW103" s="104"/>
      <c r="LIX103" s="105"/>
      <c r="LIY103" s="97"/>
      <c r="LIZ103" s="79"/>
      <c r="LJA103" s="96"/>
      <c r="LJB103" s="80"/>
      <c r="LJC103" s="80"/>
      <c r="LJD103" s="80"/>
      <c r="LJE103" s="102"/>
      <c r="LJF103" s="62"/>
      <c r="LJG103" s="110"/>
      <c r="LJH103" s="97"/>
      <c r="LJI103" s="97"/>
      <c r="LJJ103" s="97"/>
      <c r="LJK103" s="104"/>
      <c r="LJL103" s="97"/>
      <c r="LJM103" s="97"/>
      <c r="LJN103" s="97"/>
      <c r="LJO103" s="145"/>
      <c r="LJP103" s="61"/>
      <c r="LJQ103" s="108"/>
      <c r="LJR103" s="63"/>
      <c r="LJS103" s="103"/>
      <c r="LJT103" s="104"/>
      <c r="LJU103" s="105"/>
      <c r="LJV103" s="97"/>
      <c r="LJW103" s="79"/>
      <c r="LJX103" s="96"/>
      <c r="LJY103" s="80"/>
      <c r="LJZ103" s="80"/>
      <c r="LKA103" s="80"/>
      <c r="LKB103" s="102"/>
      <c r="LKC103" s="62"/>
      <c r="LKD103" s="110"/>
      <c r="LKE103" s="97"/>
      <c r="LKF103" s="97"/>
      <c r="LKG103" s="97"/>
      <c r="LKH103" s="104"/>
      <c r="LKI103" s="97"/>
      <c r="LKJ103" s="97"/>
      <c r="LKK103" s="97"/>
      <c r="LKL103" s="145"/>
      <c r="LKM103" s="61"/>
      <c r="LKN103" s="108"/>
      <c r="LKO103" s="63"/>
      <c r="LKP103" s="103"/>
      <c r="LKQ103" s="104"/>
      <c r="LKR103" s="105"/>
      <c r="LKS103" s="97"/>
      <c r="LKT103" s="79"/>
      <c r="LKU103" s="96"/>
      <c r="LKV103" s="80"/>
      <c r="LKW103" s="80"/>
      <c r="LKX103" s="80"/>
      <c r="LKY103" s="102"/>
      <c r="LKZ103" s="62"/>
      <c r="LLA103" s="110"/>
      <c r="LLB103" s="97"/>
      <c r="LLC103" s="97"/>
      <c r="LLD103" s="97"/>
      <c r="LLE103" s="104"/>
      <c r="LLF103" s="97"/>
      <c r="LLG103" s="97"/>
      <c r="LLH103" s="97"/>
      <c r="LLI103" s="145"/>
      <c r="LLJ103" s="61"/>
      <c r="LLK103" s="108"/>
      <c r="LLL103" s="63"/>
      <c r="LLM103" s="103"/>
      <c r="LLN103" s="104"/>
      <c r="LLO103" s="105"/>
      <c r="LLP103" s="97"/>
      <c r="LLQ103" s="79"/>
      <c r="LLR103" s="96"/>
      <c r="LLS103" s="80"/>
      <c r="LLT103" s="80"/>
      <c r="LLU103" s="80"/>
      <c r="LLV103" s="102"/>
      <c r="LLW103" s="62"/>
      <c r="LLX103" s="110"/>
      <c r="LLY103" s="97"/>
      <c r="LLZ103" s="97"/>
      <c r="LMA103" s="97"/>
      <c r="LMB103" s="104"/>
      <c r="LMC103" s="97"/>
      <c r="LMD103" s="97"/>
      <c r="LME103" s="97"/>
      <c r="LMF103" s="145"/>
      <c r="LMG103" s="61"/>
      <c r="LMH103" s="108"/>
      <c r="LMI103" s="63"/>
      <c r="LMJ103" s="103"/>
      <c r="LMK103" s="104"/>
      <c r="LML103" s="105"/>
      <c r="LMM103" s="97"/>
      <c r="LMN103" s="79"/>
      <c r="LMO103" s="96"/>
      <c r="LMP103" s="80"/>
      <c r="LMQ103" s="80"/>
      <c r="LMR103" s="80"/>
      <c r="LMS103" s="102"/>
      <c r="LMT103" s="62"/>
      <c r="LMU103" s="110"/>
      <c r="LMV103" s="97"/>
      <c r="LMW103" s="97"/>
      <c r="LMX103" s="97"/>
      <c r="LMY103" s="104"/>
      <c r="LMZ103" s="97"/>
      <c r="LNA103" s="97"/>
      <c r="LNB103" s="97"/>
      <c r="LNC103" s="145"/>
      <c r="LND103" s="61"/>
      <c r="LNE103" s="108"/>
      <c r="LNF103" s="63"/>
      <c r="LNG103" s="103"/>
      <c r="LNH103" s="104"/>
      <c r="LNI103" s="105"/>
      <c r="LNJ103" s="97"/>
      <c r="LNK103" s="79"/>
      <c r="LNL103" s="96"/>
      <c r="LNM103" s="80"/>
      <c r="LNN103" s="80"/>
      <c r="LNO103" s="80"/>
      <c r="LNP103" s="102"/>
      <c r="LNQ103" s="62"/>
      <c r="LNR103" s="110"/>
      <c r="LNS103" s="97"/>
      <c r="LNT103" s="97"/>
      <c r="LNU103" s="97"/>
      <c r="LNV103" s="104"/>
      <c r="LNW103" s="97"/>
      <c r="LNX103" s="97"/>
      <c r="LNY103" s="97"/>
      <c r="LNZ103" s="145"/>
      <c r="LOA103" s="61"/>
      <c r="LOB103" s="108"/>
      <c r="LOC103" s="63"/>
      <c r="LOD103" s="103"/>
      <c r="LOE103" s="104"/>
      <c r="LOF103" s="105"/>
      <c r="LOG103" s="97"/>
      <c r="LOH103" s="79"/>
      <c r="LOI103" s="96"/>
      <c r="LOJ103" s="80"/>
      <c r="LOK103" s="80"/>
      <c r="LOL103" s="80"/>
      <c r="LOM103" s="102"/>
      <c r="LON103" s="62"/>
      <c r="LOO103" s="110"/>
      <c r="LOP103" s="97"/>
      <c r="LOQ103" s="97"/>
      <c r="LOR103" s="97"/>
      <c r="LOS103" s="104"/>
      <c r="LOT103" s="97"/>
      <c r="LOU103" s="97"/>
      <c r="LOV103" s="97"/>
      <c r="LOW103" s="145"/>
      <c r="LOX103" s="61"/>
      <c r="LOY103" s="108"/>
      <c r="LOZ103" s="63"/>
      <c r="LPA103" s="103"/>
      <c r="LPB103" s="104"/>
      <c r="LPC103" s="105"/>
      <c r="LPD103" s="97"/>
      <c r="LPE103" s="79"/>
      <c r="LPF103" s="96"/>
      <c r="LPG103" s="80"/>
      <c r="LPH103" s="80"/>
      <c r="LPI103" s="80"/>
      <c r="LPJ103" s="102"/>
      <c r="LPK103" s="62"/>
      <c r="LPL103" s="110"/>
      <c r="LPM103" s="97"/>
      <c r="LPN103" s="97"/>
      <c r="LPO103" s="97"/>
      <c r="LPP103" s="104"/>
      <c r="LPQ103" s="97"/>
      <c r="LPR103" s="97"/>
      <c r="LPS103" s="97"/>
      <c r="LPT103" s="145"/>
      <c r="LPU103" s="61"/>
      <c r="LPV103" s="108"/>
      <c r="LPW103" s="63"/>
      <c r="LPX103" s="103"/>
      <c r="LPY103" s="104"/>
      <c r="LPZ103" s="105"/>
      <c r="LQA103" s="97"/>
      <c r="LQB103" s="79"/>
      <c r="LQC103" s="96"/>
      <c r="LQD103" s="80"/>
      <c r="LQE103" s="80"/>
      <c r="LQF103" s="80"/>
      <c r="LQG103" s="102"/>
      <c r="LQH103" s="62"/>
      <c r="LQI103" s="110"/>
      <c r="LQJ103" s="97"/>
      <c r="LQK103" s="97"/>
      <c r="LQL103" s="97"/>
      <c r="LQM103" s="104"/>
      <c r="LQN103" s="97"/>
      <c r="LQO103" s="97"/>
      <c r="LQP103" s="97"/>
      <c r="LQQ103" s="145"/>
      <c r="LQR103" s="61"/>
      <c r="LQS103" s="108"/>
      <c r="LQT103" s="63"/>
      <c r="LQU103" s="103"/>
      <c r="LQV103" s="104"/>
      <c r="LQW103" s="105"/>
      <c r="LQX103" s="97"/>
      <c r="LQY103" s="79"/>
      <c r="LQZ103" s="96"/>
      <c r="LRA103" s="80"/>
      <c r="LRB103" s="80"/>
      <c r="LRC103" s="80"/>
      <c r="LRD103" s="102"/>
      <c r="LRE103" s="62"/>
      <c r="LRF103" s="110"/>
      <c r="LRG103" s="97"/>
      <c r="LRH103" s="97"/>
      <c r="LRI103" s="97"/>
      <c r="LRJ103" s="104"/>
      <c r="LRK103" s="97"/>
      <c r="LRL103" s="97"/>
      <c r="LRM103" s="97"/>
      <c r="LRN103" s="145"/>
      <c r="LRO103" s="61"/>
      <c r="LRP103" s="108"/>
      <c r="LRQ103" s="63"/>
      <c r="LRR103" s="103"/>
      <c r="LRS103" s="104"/>
      <c r="LRT103" s="105"/>
      <c r="LRU103" s="97"/>
      <c r="LRV103" s="79"/>
      <c r="LRW103" s="96"/>
      <c r="LRX103" s="80"/>
      <c r="LRY103" s="80"/>
      <c r="LRZ103" s="80"/>
      <c r="LSA103" s="102"/>
      <c r="LSB103" s="62"/>
      <c r="LSC103" s="110"/>
      <c r="LSD103" s="97"/>
      <c r="LSE103" s="97"/>
      <c r="LSF103" s="97"/>
      <c r="LSG103" s="104"/>
      <c r="LSH103" s="97"/>
      <c r="LSI103" s="97"/>
      <c r="LSJ103" s="97"/>
      <c r="LSK103" s="145"/>
      <c r="LSL103" s="61"/>
      <c r="LSM103" s="108"/>
      <c r="LSN103" s="63"/>
      <c r="LSO103" s="103"/>
      <c r="LSP103" s="104"/>
      <c r="LSQ103" s="105"/>
      <c r="LSR103" s="97"/>
      <c r="LSS103" s="79"/>
      <c r="LST103" s="96"/>
      <c r="LSU103" s="80"/>
      <c r="LSV103" s="80"/>
      <c r="LSW103" s="80"/>
      <c r="LSX103" s="102"/>
      <c r="LSY103" s="62"/>
      <c r="LSZ103" s="110"/>
      <c r="LTA103" s="97"/>
      <c r="LTB103" s="97"/>
      <c r="LTC103" s="97"/>
      <c r="LTD103" s="104"/>
      <c r="LTE103" s="97"/>
      <c r="LTF103" s="97"/>
      <c r="LTG103" s="97"/>
      <c r="LTH103" s="145"/>
      <c r="LTI103" s="61"/>
      <c r="LTJ103" s="108"/>
      <c r="LTK103" s="63"/>
      <c r="LTL103" s="103"/>
      <c r="LTM103" s="104"/>
      <c r="LTN103" s="105"/>
      <c r="LTO103" s="97"/>
      <c r="LTP103" s="79"/>
      <c r="LTQ103" s="96"/>
      <c r="LTR103" s="80"/>
      <c r="LTS103" s="80"/>
      <c r="LTT103" s="80"/>
      <c r="LTU103" s="102"/>
      <c r="LTV103" s="62"/>
      <c r="LTW103" s="110"/>
      <c r="LTX103" s="97"/>
      <c r="LTY103" s="97"/>
      <c r="LTZ103" s="97"/>
      <c r="LUA103" s="104"/>
      <c r="LUB103" s="97"/>
      <c r="LUC103" s="97"/>
      <c r="LUD103" s="97"/>
      <c r="LUE103" s="145"/>
      <c r="LUF103" s="61"/>
      <c r="LUG103" s="108"/>
      <c r="LUH103" s="63"/>
      <c r="LUI103" s="103"/>
      <c r="LUJ103" s="104"/>
      <c r="LUK103" s="105"/>
      <c r="LUL103" s="97"/>
      <c r="LUM103" s="79"/>
      <c r="LUN103" s="96"/>
      <c r="LUO103" s="80"/>
      <c r="LUP103" s="80"/>
      <c r="LUQ103" s="80"/>
      <c r="LUR103" s="102"/>
      <c r="LUS103" s="62"/>
      <c r="LUT103" s="110"/>
      <c r="LUU103" s="97"/>
      <c r="LUV103" s="97"/>
      <c r="LUW103" s="97"/>
      <c r="LUX103" s="104"/>
      <c r="LUY103" s="97"/>
      <c r="LUZ103" s="97"/>
      <c r="LVA103" s="97"/>
      <c r="LVB103" s="145"/>
      <c r="LVC103" s="61"/>
      <c r="LVD103" s="108"/>
      <c r="LVE103" s="63"/>
      <c r="LVF103" s="103"/>
      <c r="LVG103" s="104"/>
      <c r="LVH103" s="105"/>
      <c r="LVI103" s="97"/>
      <c r="LVJ103" s="79"/>
      <c r="LVK103" s="96"/>
      <c r="LVL103" s="80"/>
      <c r="LVM103" s="80"/>
      <c r="LVN103" s="80"/>
      <c r="LVO103" s="102"/>
      <c r="LVP103" s="62"/>
      <c r="LVQ103" s="110"/>
      <c r="LVR103" s="97"/>
      <c r="LVS103" s="97"/>
      <c r="LVT103" s="97"/>
      <c r="LVU103" s="104"/>
      <c r="LVV103" s="97"/>
      <c r="LVW103" s="97"/>
      <c r="LVX103" s="97"/>
      <c r="LVY103" s="145"/>
      <c r="LVZ103" s="61"/>
      <c r="LWA103" s="108"/>
      <c r="LWB103" s="63"/>
      <c r="LWC103" s="103"/>
      <c r="LWD103" s="104"/>
      <c r="LWE103" s="105"/>
      <c r="LWF103" s="97"/>
      <c r="LWG103" s="79"/>
      <c r="LWH103" s="96"/>
      <c r="LWI103" s="80"/>
      <c r="LWJ103" s="80"/>
      <c r="LWK103" s="80"/>
      <c r="LWL103" s="102"/>
      <c r="LWM103" s="62"/>
      <c r="LWN103" s="110"/>
      <c r="LWO103" s="97"/>
      <c r="LWP103" s="97"/>
      <c r="LWQ103" s="97"/>
      <c r="LWR103" s="104"/>
      <c r="LWS103" s="97"/>
      <c r="LWT103" s="97"/>
      <c r="LWU103" s="97"/>
      <c r="LWV103" s="145"/>
      <c r="LWW103" s="61"/>
      <c r="LWX103" s="108"/>
      <c r="LWY103" s="63"/>
      <c r="LWZ103" s="103"/>
      <c r="LXA103" s="104"/>
      <c r="LXB103" s="105"/>
      <c r="LXC103" s="97"/>
      <c r="LXD103" s="79"/>
      <c r="LXE103" s="96"/>
      <c r="LXF103" s="80"/>
      <c r="LXG103" s="80"/>
      <c r="LXH103" s="80"/>
      <c r="LXI103" s="102"/>
      <c r="LXJ103" s="62"/>
      <c r="LXK103" s="110"/>
      <c r="LXL103" s="97"/>
      <c r="LXM103" s="97"/>
      <c r="LXN103" s="97"/>
      <c r="LXO103" s="104"/>
      <c r="LXP103" s="97"/>
      <c r="LXQ103" s="97"/>
      <c r="LXR103" s="97"/>
      <c r="LXS103" s="145"/>
      <c r="LXT103" s="61"/>
      <c r="LXU103" s="108"/>
      <c r="LXV103" s="63"/>
      <c r="LXW103" s="103"/>
      <c r="LXX103" s="104"/>
      <c r="LXY103" s="105"/>
      <c r="LXZ103" s="97"/>
      <c r="LYA103" s="79"/>
      <c r="LYB103" s="96"/>
      <c r="LYC103" s="80"/>
      <c r="LYD103" s="80"/>
      <c r="LYE103" s="80"/>
      <c r="LYF103" s="102"/>
      <c r="LYG103" s="62"/>
      <c r="LYH103" s="110"/>
      <c r="LYI103" s="97"/>
      <c r="LYJ103" s="97"/>
      <c r="LYK103" s="97"/>
      <c r="LYL103" s="104"/>
      <c r="LYM103" s="97"/>
      <c r="LYN103" s="97"/>
      <c r="LYO103" s="97"/>
      <c r="LYP103" s="145"/>
      <c r="LYQ103" s="61"/>
      <c r="LYR103" s="108"/>
      <c r="LYS103" s="63"/>
      <c r="LYT103" s="103"/>
      <c r="LYU103" s="104"/>
      <c r="LYV103" s="105"/>
      <c r="LYW103" s="97"/>
      <c r="LYX103" s="79"/>
      <c r="LYY103" s="96"/>
      <c r="LYZ103" s="80"/>
      <c r="LZA103" s="80"/>
      <c r="LZB103" s="80"/>
      <c r="LZC103" s="102"/>
      <c r="LZD103" s="62"/>
      <c r="LZE103" s="110"/>
      <c r="LZF103" s="97"/>
      <c r="LZG103" s="97"/>
      <c r="LZH103" s="97"/>
      <c r="LZI103" s="104"/>
      <c r="LZJ103" s="97"/>
      <c r="LZK103" s="97"/>
      <c r="LZL103" s="97"/>
      <c r="LZM103" s="145"/>
      <c r="LZN103" s="61"/>
      <c r="LZO103" s="108"/>
      <c r="LZP103" s="63"/>
      <c r="LZQ103" s="103"/>
      <c r="LZR103" s="104"/>
      <c r="LZS103" s="105"/>
      <c r="LZT103" s="97"/>
      <c r="LZU103" s="79"/>
      <c r="LZV103" s="96"/>
      <c r="LZW103" s="80"/>
      <c r="LZX103" s="80"/>
      <c r="LZY103" s="80"/>
      <c r="LZZ103" s="102"/>
      <c r="MAA103" s="62"/>
      <c r="MAB103" s="110"/>
      <c r="MAC103" s="97"/>
      <c r="MAD103" s="97"/>
      <c r="MAE103" s="97"/>
      <c r="MAF103" s="104"/>
      <c r="MAG103" s="97"/>
      <c r="MAH103" s="97"/>
      <c r="MAI103" s="97"/>
      <c r="MAJ103" s="145"/>
      <c r="MAK103" s="61"/>
      <c r="MAL103" s="108"/>
      <c r="MAM103" s="63"/>
      <c r="MAN103" s="103"/>
      <c r="MAO103" s="104"/>
      <c r="MAP103" s="105"/>
      <c r="MAQ103" s="97"/>
      <c r="MAR103" s="79"/>
      <c r="MAS103" s="96"/>
      <c r="MAT103" s="80"/>
      <c r="MAU103" s="80"/>
      <c r="MAV103" s="80"/>
      <c r="MAW103" s="102"/>
      <c r="MAX103" s="62"/>
      <c r="MAY103" s="110"/>
      <c r="MAZ103" s="97"/>
      <c r="MBA103" s="97"/>
      <c r="MBB103" s="97"/>
      <c r="MBC103" s="104"/>
      <c r="MBD103" s="97"/>
      <c r="MBE103" s="97"/>
      <c r="MBF103" s="97"/>
      <c r="MBG103" s="145"/>
      <c r="MBH103" s="61"/>
      <c r="MBI103" s="108"/>
      <c r="MBJ103" s="63"/>
      <c r="MBK103" s="103"/>
      <c r="MBL103" s="104"/>
      <c r="MBM103" s="105"/>
      <c r="MBN103" s="97"/>
      <c r="MBO103" s="79"/>
      <c r="MBP103" s="96"/>
      <c r="MBQ103" s="80"/>
      <c r="MBR103" s="80"/>
      <c r="MBS103" s="80"/>
      <c r="MBT103" s="102"/>
      <c r="MBU103" s="62"/>
      <c r="MBV103" s="110"/>
      <c r="MBW103" s="97"/>
      <c r="MBX103" s="97"/>
      <c r="MBY103" s="97"/>
      <c r="MBZ103" s="104"/>
      <c r="MCA103" s="97"/>
      <c r="MCB103" s="97"/>
      <c r="MCC103" s="97"/>
      <c r="MCD103" s="145"/>
      <c r="MCE103" s="61"/>
      <c r="MCF103" s="108"/>
      <c r="MCG103" s="63"/>
      <c r="MCH103" s="103"/>
      <c r="MCI103" s="104"/>
      <c r="MCJ103" s="105"/>
      <c r="MCK103" s="97"/>
      <c r="MCL103" s="79"/>
      <c r="MCM103" s="96"/>
      <c r="MCN103" s="80"/>
      <c r="MCO103" s="80"/>
      <c r="MCP103" s="80"/>
      <c r="MCQ103" s="102"/>
      <c r="MCR103" s="62"/>
      <c r="MCS103" s="110"/>
      <c r="MCT103" s="97"/>
      <c r="MCU103" s="97"/>
      <c r="MCV103" s="97"/>
      <c r="MCW103" s="104"/>
      <c r="MCX103" s="97"/>
      <c r="MCY103" s="97"/>
      <c r="MCZ103" s="97"/>
      <c r="MDA103" s="145"/>
      <c r="MDB103" s="61"/>
      <c r="MDC103" s="108"/>
      <c r="MDD103" s="63"/>
      <c r="MDE103" s="103"/>
      <c r="MDF103" s="104"/>
      <c r="MDG103" s="105"/>
      <c r="MDH103" s="97"/>
      <c r="MDI103" s="79"/>
      <c r="MDJ103" s="96"/>
      <c r="MDK103" s="80"/>
      <c r="MDL103" s="80"/>
      <c r="MDM103" s="80"/>
      <c r="MDN103" s="102"/>
      <c r="MDO103" s="62"/>
      <c r="MDP103" s="110"/>
      <c r="MDQ103" s="97"/>
      <c r="MDR103" s="97"/>
      <c r="MDS103" s="97"/>
      <c r="MDT103" s="104"/>
      <c r="MDU103" s="97"/>
      <c r="MDV103" s="97"/>
      <c r="MDW103" s="97"/>
      <c r="MDX103" s="145"/>
      <c r="MDY103" s="61"/>
      <c r="MDZ103" s="108"/>
      <c r="MEA103" s="63"/>
      <c r="MEB103" s="103"/>
      <c r="MEC103" s="104"/>
      <c r="MED103" s="105"/>
      <c r="MEE103" s="97"/>
      <c r="MEF103" s="79"/>
      <c r="MEG103" s="96"/>
      <c r="MEH103" s="80"/>
      <c r="MEI103" s="80"/>
      <c r="MEJ103" s="80"/>
      <c r="MEK103" s="102"/>
      <c r="MEL103" s="62"/>
      <c r="MEM103" s="110"/>
      <c r="MEN103" s="97"/>
      <c r="MEO103" s="97"/>
      <c r="MEP103" s="97"/>
      <c r="MEQ103" s="104"/>
      <c r="MER103" s="97"/>
      <c r="MES103" s="97"/>
      <c r="MET103" s="97"/>
      <c r="MEU103" s="145"/>
      <c r="MEV103" s="61"/>
      <c r="MEW103" s="108"/>
      <c r="MEX103" s="63"/>
      <c r="MEY103" s="103"/>
      <c r="MEZ103" s="104"/>
      <c r="MFA103" s="105"/>
      <c r="MFB103" s="97"/>
      <c r="MFC103" s="79"/>
      <c r="MFD103" s="96"/>
      <c r="MFE103" s="80"/>
      <c r="MFF103" s="80"/>
      <c r="MFG103" s="80"/>
      <c r="MFH103" s="102"/>
      <c r="MFI103" s="62"/>
      <c r="MFJ103" s="110"/>
      <c r="MFK103" s="97"/>
      <c r="MFL103" s="97"/>
      <c r="MFM103" s="97"/>
      <c r="MFN103" s="104"/>
      <c r="MFO103" s="97"/>
      <c r="MFP103" s="97"/>
      <c r="MFQ103" s="97"/>
      <c r="MFR103" s="145"/>
      <c r="MFS103" s="61"/>
      <c r="MFT103" s="108"/>
      <c r="MFU103" s="63"/>
      <c r="MFV103" s="103"/>
      <c r="MFW103" s="104"/>
      <c r="MFX103" s="105"/>
      <c r="MFY103" s="97"/>
      <c r="MFZ103" s="79"/>
      <c r="MGA103" s="96"/>
      <c r="MGB103" s="80"/>
      <c r="MGC103" s="80"/>
      <c r="MGD103" s="80"/>
      <c r="MGE103" s="102"/>
      <c r="MGF103" s="62"/>
      <c r="MGG103" s="110"/>
      <c r="MGH103" s="97"/>
      <c r="MGI103" s="97"/>
      <c r="MGJ103" s="97"/>
      <c r="MGK103" s="104"/>
      <c r="MGL103" s="97"/>
      <c r="MGM103" s="97"/>
      <c r="MGN103" s="97"/>
      <c r="MGO103" s="145"/>
      <c r="MGP103" s="61"/>
      <c r="MGQ103" s="108"/>
      <c r="MGR103" s="63"/>
      <c r="MGS103" s="103"/>
      <c r="MGT103" s="104"/>
      <c r="MGU103" s="105"/>
      <c r="MGV103" s="97"/>
      <c r="MGW103" s="79"/>
      <c r="MGX103" s="96"/>
      <c r="MGY103" s="80"/>
      <c r="MGZ103" s="80"/>
      <c r="MHA103" s="80"/>
      <c r="MHB103" s="102"/>
      <c r="MHC103" s="62"/>
      <c r="MHD103" s="110"/>
      <c r="MHE103" s="97"/>
      <c r="MHF103" s="97"/>
      <c r="MHG103" s="97"/>
      <c r="MHH103" s="104"/>
      <c r="MHI103" s="97"/>
      <c r="MHJ103" s="97"/>
      <c r="MHK103" s="97"/>
      <c r="MHL103" s="145"/>
      <c r="MHM103" s="61"/>
      <c r="MHN103" s="108"/>
      <c r="MHO103" s="63"/>
      <c r="MHP103" s="103"/>
      <c r="MHQ103" s="104"/>
      <c r="MHR103" s="105"/>
      <c r="MHS103" s="97"/>
      <c r="MHT103" s="79"/>
      <c r="MHU103" s="96"/>
      <c r="MHV103" s="80"/>
      <c r="MHW103" s="80"/>
      <c r="MHX103" s="80"/>
      <c r="MHY103" s="102"/>
      <c r="MHZ103" s="62"/>
      <c r="MIA103" s="110"/>
      <c r="MIB103" s="97"/>
      <c r="MIC103" s="97"/>
      <c r="MID103" s="97"/>
      <c r="MIE103" s="104"/>
      <c r="MIF103" s="97"/>
      <c r="MIG103" s="97"/>
      <c r="MIH103" s="97"/>
      <c r="MII103" s="145"/>
      <c r="MIJ103" s="61"/>
      <c r="MIK103" s="108"/>
      <c r="MIL103" s="63"/>
      <c r="MIM103" s="103"/>
      <c r="MIN103" s="104"/>
      <c r="MIO103" s="105"/>
      <c r="MIP103" s="97"/>
      <c r="MIQ103" s="79"/>
      <c r="MIR103" s="96"/>
      <c r="MIS103" s="80"/>
      <c r="MIT103" s="80"/>
      <c r="MIU103" s="80"/>
      <c r="MIV103" s="102"/>
      <c r="MIW103" s="62"/>
      <c r="MIX103" s="110"/>
      <c r="MIY103" s="97"/>
      <c r="MIZ103" s="97"/>
      <c r="MJA103" s="97"/>
      <c r="MJB103" s="104"/>
      <c r="MJC103" s="97"/>
      <c r="MJD103" s="97"/>
      <c r="MJE103" s="97"/>
      <c r="MJF103" s="145"/>
      <c r="MJG103" s="61"/>
      <c r="MJH103" s="108"/>
      <c r="MJI103" s="63"/>
      <c r="MJJ103" s="103"/>
      <c r="MJK103" s="104"/>
      <c r="MJL103" s="105"/>
      <c r="MJM103" s="97"/>
      <c r="MJN103" s="79"/>
      <c r="MJO103" s="96"/>
      <c r="MJP103" s="80"/>
      <c r="MJQ103" s="80"/>
      <c r="MJR103" s="80"/>
      <c r="MJS103" s="102"/>
      <c r="MJT103" s="62"/>
      <c r="MJU103" s="110"/>
      <c r="MJV103" s="97"/>
      <c r="MJW103" s="97"/>
      <c r="MJX103" s="97"/>
      <c r="MJY103" s="104"/>
      <c r="MJZ103" s="97"/>
      <c r="MKA103" s="97"/>
      <c r="MKB103" s="97"/>
      <c r="MKC103" s="145"/>
      <c r="MKD103" s="61"/>
      <c r="MKE103" s="108"/>
      <c r="MKF103" s="63"/>
      <c r="MKG103" s="103"/>
      <c r="MKH103" s="104"/>
      <c r="MKI103" s="105"/>
      <c r="MKJ103" s="97"/>
      <c r="MKK103" s="79"/>
      <c r="MKL103" s="96"/>
      <c r="MKM103" s="80"/>
      <c r="MKN103" s="80"/>
      <c r="MKO103" s="80"/>
      <c r="MKP103" s="102"/>
      <c r="MKQ103" s="62"/>
      <c r="MKR103" s="110"/>
      <c r="MKS103" s="97"/>
      <c r="MKT103" s="97"/>
      <c r="MKU103" s="97"/>
      <c r="MKV103" s="104"/>
      <c r="MKW103" s="97"/>
      <c r="MKX103" s="97"/>
      <c r="MKY103" s="97"/>
      <c r="MKZ103" s="145"/>
      <c r="MLA103" s="61"/>
      <c r="MLB103" s="108"/>
      <c r="MLC103" s="63"/>
      <c r="MLD103" s="103"/>
      <c r="MLE103" s="104"/>
      <c r="MLF103" s="105"/>
      <c r="MLG103" s="97"/>
      <c r="MLH103" s="79"/>
      <c r="MLI103" s="96"/>
      <c r="MLJ103" s="80"/>
      <c r="MLK103" s="80"/>
      <c r="MLL103" s="80"/>
      <c r="MLM103" s="102"/>
      <c r="MLN103" s="62"/>
      <c r="MLO103" s="110"/>
      <c r="MLP103" s="97"/>
      <c r="MLQ103" s="97"/>
      <c r="MLR103" s="97"/>
      <c r="MLS103" s="104"/>
      <c r="MLT103" s="97"/>
      <c r="MLU103" s="97"/>
      <c r="MLV103" s="97"/>
      <c r="MLW103" s="145"/>
      <c r="MLX103" s="61"/>
      <c r="MLY103" s="108"/>
      <c r="MLZ103" s="63"/>
      <c r="MMA103" s="103"/>
      <c r="MMB103" s="104"/>
      <c r="MMC103" s="105"/>
      <c r="MMD103" s="97"/>
      <c r="MME103" s="79"/>
      <c r="MMF103" s="96"/>
      <c r="MMG103" s="80"/>
      <c r="MMH103" s="80"/>
      <c r="MMI103" s="80"/>
      <c r="MMJ103" s="102"/>
      <c r="MMK103" s="62"/>
      <c r="MML103" s="110"/>
      <c r="MMM103" s="97"/>
      <c r="MMN103" s="97"/>
      <c r="MMO103" s="97"/>
      <c r="MMP103" s="104"/>
      <c r="MMQ103" s="97"/>
      <c r="MMR103" s="97"/>
      <c r="MMS103" s="97"/>
      <c r="MMT103" s="145"/>
      <c r="MMU103" s="61"/>
      <c r="MMV103" s="108"/>
      <c r="MMW103" s="63"/>
      <c r="MMX103" s="103"/>
      <c r="MMY103" s="104"/>
      <c r="MMZ103" s="105"/>
      <c r="MNA103" s="97"/>
      <c r="MNB103" s="79"/>
      <c r="MNC103" s="96"/>
      <c r="MND103" s="80"/>
      <c r="MNE103" s="80"/>
      <c r="MNF103" s="80"/>
      <c r="MNG103" s="102"/>
      <c r="MNH103" s="62"/>
      <c r="MNI103" s="110"/>
      <c r="MNJ103" s="97"/>
      <c r="MNK103" s="97"/>
      <c r="MNL103" s="97"/>
      <c r="MNM103" s="104"/>
      <c r="MNN103" s="97"/>
      <c r="MNO103" s="97"/>
      <c r="MNP103" s="97"/>
      <c r="MNQ103" s="145"/>
      <c r="MNR103" s="61"/>
      <c r="MNS103" s="108"/>
      <c r="MNT103" s="63"/>
      <c r="MNU103" s="103"/>
      <c r="MNV103" s="104"/>
      <c r="MNW103" s="105"/>
      <c r="MNX103" s="97"/>
      <c r="MNY103" s="79"/>
      <c r="MNZ103" s="96"/>
      <c r="MOA103" s="80"/>
      <c r="MOB103" s="80"/>
      <c r="MOC103" s="80"/>
      <c r="MOD103" s="102"/>
      <c r="MOE103" s="62"/>
      <c r="MOF103" s="110"/>
      <c r="MOG103" s="97"/>
      <c r="MOH103" s="97"/>
      <c r="MOI103" s="97"/>
      <c r="MOJ103" s="104"/>
      <c r="MOK103" s="97"/>
      <c r="MOL103" s="97"/>
      <c r="MOM103" s="97"/>
      <c r="MON103" s="145"/>
      <c r="MOO103" s="61"/>
      <c r="MOP103" s="108"/>
      <c r="MOQ103" s="63"/>
      <c r="MOR103" s="103"/>
      <c r="MOS103" s="104"/>
      <c r="MOT103" s="105"/>
      <c r="MOU103" s="97"/>
      <c r="MOV103" s="79"/>
      <c r="MOW103" s="96"/>
      <c r="MOX103" s="80"/>
      <c r="MOY103" s="80"/>
      <c r="MOZ103" s="80"/>
      <c r="MPA103" s="102"/>
      <c r="MPB103" s="62"/>
      <c r="MPC103" s="110"/>
      <c r="MPD103" s="97"/>
      <c r="MPE103" s="97"/>
      <c r="MPF103" s="97"/>
      <c r="MPG103" s="104"/>
      <c r="MPH103" s="97"/>
      <c r="MPI103" s="97"/>
      <c r="MPJ103" s="97"/>
      <c r="MPK103" s="145"/>
      <c r="MPL103" s="61"/>
      <c r="MPM103" s="108"/>
      <c r="MPN103" s="63"/>
      <c r="MPO103" s="103"/>
      <c r="MPP103" s="104"/>
      <c r="MPQ103" s="105"/>
      <c r="MPR103" s="97"/>
      <c r="MPS103" s="79"/>
      <c r="MPT103" s="96"/>
      <c r="MPU103" s="80"/>
      <c r="MPV103" s="80"/>
      <c r="MPW103" s="80"/>
      <c r="MPX103" s="102"/>
      <c r="MPY103" s="62"/>
      <c r="MPZ103" s="110"/>
      <c r="MQA103" s="97"/>
      <c r="MQB103" s="97"/>
      <c r="MQC103" s="97"/>
      <c r="MQD103" s="104"/>
      <c r="MQE103" s="97"/>
      <c r="MQF103" s="97"/>
      <c r="MQG103" s="97"/>
      <c r="MQH103" s="145"/>
      <c r="MQI103" s="61"/>
      <c r="MQJ103" s="108"/>
      <c r="MQK103" s="63"/>
      <c r="MQL103" s="103"/>
      <c r="MQM103" s="104"/>
      <c r="MQN103" s="105"/>
      <c r="MQO103" s="97"/>
      <c r="MQP103" s="79"/>
      <c r="MQQ103" s="96"/>
      <c r="MQR103" s="80"/>
      <c r="MQS103" s="80"/>
      <c r="MQT103" s="80"/>
      <c r="MQU103" s="102"/>
      <c r="MQV103" s="62"/>
      <c r="MQW103" s="110"/>
      <c r="MQX103" s="97"/>
      <c r="MQY103" s="97"/>
      <c r="MQZ103" s="97"/>
      <c r="MRA103" s="104"/>
      <c r="MRB103" s="97"/>
      <c r="MRC103" s="97"/>
      <c r="MRD103" s="97"/>
      <c r="MRE103" s="145"/>
      <c r="MRF103" s="61"/>
      <c r="MRG103" s="108"/>
      <c r="MRH103" s="63"/>
      <c r="MRI103" s="103"/>
      <c r="MRJ103" s="104"/>
      <c r="MRK103" s="105"/>
      <c r="MRL103" s="97"/>
      <c r="MRM103" s="79"/>
      <c r="MRN103" s="96"/>
      <c r="MRO103" s="80"/>
      <c r="MRP103" s="80"/>
      <c r="MRQ103" s="80"/>
      <c r="MRR103" s="102"/>
      <c r="MRS103" s="62"/>
      <c r="MRT103" s="110"/>
      <c r="MRU103" s="97"/>
      <c r="MRV103" s="97"/>
      <c r="MRW103" s="97"/>
      <c r="MRX103" s="104"/>
      <c r="MRY103" s="97"/>
      <c r="MRZ103" s="97"/>
      <c r="MSA103" s="97"/>
      <c r="MSB103" s="145"/>
      <c r="MSC103" s="61"/>
      <c r="MSD103" s="108"/>
      <c r="MSE103" s="63"/>
      <c r="MSF103" s="103"/>
      <c r="MSG103" s="104"/>
      <c r="MSH103" s="105"/>
      <c r="MSI103" s="97"/>
      <c r="MSJ103" s="79"/>
      <c r="MSK103" s="96"/>
      <c r="MSL103" s="80"/>
      <c r="MSM103" s="80"/>
      <c r="MSN103" s="80"/>
      <c r="MSO103" s="102"/>
      <c r="MSP103" s="62"/>
      <c r="MSQ103" s="110"/>
      <c r="MSR103" s="97"/>
      <c r="MSS103" s="97"/>
      <c r="MST103" s="97"/>
      <c r="MSU103" s="104"/>
      <c r="MSV103" s="97"/>
      <c r="MSW103" s="97"/>
      <c r="MSX103" s="97"/>
      <c r="MSY103" s="145"/>
      <c r="MSZ103" s="61"/>
      <c r="MTA103" s="108"/>
      <c r="MTB103" s="63"/>
      <c r="MTC103" s="103"/>
      <c r="MTD103" s="104"/>
      <c r="MTE103" s="105"/>
      <c r="MTF103" s="97"/>
      <c r="MTG103" s="79"/>
      <c r="MTH103" s="96"/>
      <c r="MTI103" s="80"/>
      <c r="MTJ103" s="80"/>
      <c r="MTK103" s="80"/>
      <c r="MTL103" s="102"/>
      <c r="MTM103" s="62"/>
      <c r="MTN103" s="110"/>
      <c r="MTO103" s="97"/>
      <c r="MTP103" s="97"/>
      <c r="MTQ103" s="97"/>
      <c r="MTR103" s="104"/>
      <c r="MTS103" s="97"/>
      <c r="MTT103" s="97"/>
      <c r="MTU103" s="97"/>
      <c r="MTV103" s="145"/>
      <c r="MTW103" s="61"/>
      <c r="MTX103" s="108"/>
      <c r="MTY103" s="63"/>
      <c r="MTZ103" s="103"/>
      <c r="MUA103" s="104"/>
      <c r="MUB103" s="105"/>
      <c r="MUC103" s="97"/>
      <c r="MUD103" s="79"/>
      <c r="MUE103" s="96"/>
      <c r="MUF103" s="80"/>
      <c r="MUG103" s="80"/>
      <c r="MUH103" s="80"/>
      <c r="MUI103" s="102"/>
      <c r="MUJ103" s="62"/>
      <c r="MUK103" s="110"/>
      <c r="MUL103" s="97"/>
      <c r="MUM103" s="97"/>
      <c r="MUN103" s="97"/>
      <c r="MUO103" s="104"/>
      <c r="MUP103" s="97"/>
      <c r="MUQ103" s="97"/>
      <c r="MUR103" s="97"/>
      <c r="MUS103" s="145"/>
      <c r="MUT103" s="61"/>
      <c r="MUU103" s="108"/>
      <c r="MUV103" s="63"/>
      <c r="MUW103" s="103"/>
      <c r="MUX103" s="104"/>
      <c r="MUY103" s="105"/>
      <c r="MUZ103" s="97"/>
      <c r="MVA103" s="79"/>
      <c r="MVB103" s="96"/>
      <c r="MVC103" s="80"/>
      <c r="MVD103" s="80"/>
      <c r="MVE103" s="80"/>
      <c r="MVF103" s="102"/>
      <c r="MVG103" s="62"/>
      <c r="MVH103" s="110"/>
      <c r="MVI103" s="97"/>
      <c r="MVJ103" s="97"/>
      <c r="MVK103" s="97"/>
      <c r="MVL103" s="104"/>
      <c r="MVM103" s="97"/>
      <c r="MVN103" s="97"/>
      <c r="MVO103" s="97"/>
      <c r="MVP103" s="145"/>
      <c r="MVQ103" s="61"/>
      <c r="MVR103" s="108"/>
      <c r="MVS103" s="63"/>
      <c r="MVT103" s="103"/>
      <c r="MVU103" s="104"/>
      <c r="MVV103" s="105"/>
      <c r="MVW103" s="97"/>
      <c r="MVX103" s="79"/>
      <c r="MVY103" s="96"/>
      <c r="MVZ103" s="80"/>
      <c r="MWA103" s="80"/>
      <c r="MWB103" s="80"/>
      <c r="MWC103" s="102"/>
      <c r="MWD103" s="62"/>
      <c r="MWE103" s="110"/>
      <c r="MWF103" s="97"/>
      <c r="MWG103" s="97"/>
      <c r="MWH103" s="97"/>
      <c r="MWI103" s="104"/>
      <c r="MWJ103" s="97"/>
      <c r="MWK103" s="97"/>
      <c r="MWL103" s="97"/>
      <c r="MWM103" s="145"/>
      <c r="MWN103" s="61"/>
      <c r="MWO103" s="108"/>
      <c r="MWP103" s="63"/>
      <c r="MWQ103" s="103"/>
      <c r="MWR103" s="104"/>
      <c r="MWS103" s="105"/>
      <c r="MWT103" s="97"/>
      <c r="MWU103" s="79"/>
      <c r="MWV103" s="96"/>
      <c r="MWW103" s="80"/>
      <c r="MWX103" s="80"/>
      <c r="MWY103" s="80"/>
      <c r="MWZ103" s="102"/>
      <c r="MXA103" s="62"/>
      <c r="MXB103" s="110"/>
      <c r="MXC103" s="97"/>
      <c r="MXD103" s="97"/>
      <c r="MXE103" s="97"/>
      <c r="MXF103" s="104"/>
      <c r="MXG103" s="97"/>
      <c r="MXH103" s="97"/>
      <c r="MXI103" s="97"/>
      <c r="MXJ103" s="145"/>
      <c r="MXK103" s="61"/>
      <c r="MXL103" s="108"/>
      <c r="MXM103" s="63"/>
      <c r="MXN103" s="103"/>
      <c r="MXO103" s="104"/>
      <c r="MXP103" s="105"/>
      <c r="MXQ103" s="97"/>
      <c r="MXR103" s="79"/>
      <c r="MXS103" s="96"/>
      <c r="MXT103" s="80"/>
      <c r="MXU103" s="80"/>
      <c r="MXV103" s="80"/>
      <c r="MXW103" s="102"/>
      <c r="MXX103" s="62"/>
      <c r="MXY103" s="110"/>
      <c r="MXZ103" s="97"/>
      <c r="MYA103" s="97"/>
      <c r="MYB103" s="97"/>
      <c r="MYC103" s="104"/>
      <c r="MYD103" s="97"/>
      <c r="MYE103" s="97"/>
      <c r="MYF103" s="97"/>
      <c r="MYG103" s="145"/>
      <c r="MYH103" s="61"/>
      <c r="MYI103" s="108"/>
      <c r="MYJ103" s="63"/>
      <c r="MYK103" s="103"/>
      <c r="MYL103" s="104"/>
      <c r="MYM103" s="105"/>
      <c r="MYN103" s="97"/>
      <c r="MYO103" s="79"/>
      <c r="MYP103" s="96"/>
      <c r="MYQ103" s="80"/>
      <c r="MYR103" s="80"/>
      <c r="MYS103" s="80"/>
      <c r="MYT103" s="102"/>
      <c r="MYU103" s="62"/>
      <c r="MYV103" s="110"/>
      <c r="MYW103" s="97"/>
      <c r="MYX103" s="97"/>
      <c r="MYY103" s="97"/>
      <c r="MYZ103" s="104"/>
      <c r="MZA103" s="97"/>
      <c r="MZB103" s="97"/>
      <c r="MZC103" s="97"/>
      <c r="MZD103" s="145"/>
      <c r="MZE103" s="61"/>
      <c r="MZF103" s="108"/>
      <c r="MZG103" s="63"/>
      <c r="MZH103" s="103"/>
      <c r="MZI103" s="104"/>
      <c r="MZJ103" s="105"/>
      <c r="MZK103" s="97"/>
      <c r="MZL103" s="79"/>
      <c r="MZM103" s="96"/>
      <c r="MZN103" s="80"/>
      <c r="MZO103" s="80"/>
      <c r="MZP103" s="80"/>
      <c r="MZQ103" s="102"/>
      <c r="MZR103" s="62"/>
      <c r="MZS103" s="110"/>
      <c r="MZT103" s="97"/>
      <c r="MZU103" s="97"/>
      <c r="MZV103" s="97"/>
      <c r="MZW103" s="104"/>
      <c r="MZX103" s="97"/>
      <c r="MZY103" s="97"/>
      <c r="MZZ103" s="97"/>
      <c r="NAA103" s="145"/>
      <c r="NAB103" s="61"/>
      <c r="NAC103" s="108"/>
      <c r="NAD103" s="63"/>
      <c r="NAE103" s="103"/>
      <c r="NAF103" s="104"/>
      <c r="NAG103" s="105"/>
      <c r="NAH103" s="97"/>
      <c r="NAI103" s="79"/>
      <c r="NAJ103" s="96"/>
      <c r="NAK103" s="80"/>
      <c r="NAL103" s="80"/>
      <c r="NAM103" s="80"/>
      <c r="NAN103" s="102"/>
      <c r="NAO103" s="62"/>
      <c r="NAP103" s="110"/>
      <c r="NAQ103" s="97"/>
      <c r="NAR103" s="97"/>
      <c r="NAS103" s="97"/>
      <c r="NAT103" s="104"/>
      <c r="NAU103" s="97"/>
      <c r="NAV103" s="97"/>
      <c r="NAW103" s="97"/>
      <c r="NAX103" s="145"/>
      <c r="NAY103" s="61"/>
      <c r="NAZ103" s="108"/>
      <c r="NBA103" s="63"/>
      <c r="NBB103" s="103"/>
      <c r="NBC103" s="104"/>
      <c r="NBD103" s="105"/>
      <c r="NBE103" s="97"/>
      <c r="NBF103" s="79"/>
      <c r="NBG103" s="96"/>
      <c r="NBH103" s="80"/>
      <c r="NBI103" s="80"/>
      <c r="NBJ103" s="80"/>
      <c r="NBK103" s="102"/>
      <c r="NBL103" s="62"/>
      <c r="NBM103" s="110"/>
      <c r="NBN103" s="97"/>
      <c r="NBO103" s="97"/>
      <c r="NBP103" s="97"/>
      <c r="NBQ103" s="104"/>
      <c r="NBR103" s="97"/>
      <c r="NBS103" s="97"/>
      <c r="NBT103" s="97"/>
      <c r="NBU103" s="145"/>
      <c r="NBV103" s="61"/>
      <c r="NBW103" s="108"/>
      <c r="NBX103" s="63"/>
      <c r="NBY103" s="103"/>
      <c r="NBZ103" s="104"/>
      <c r="NCA103" s="105"/>
      <c r="NCB103" s="97"/>
      <c r="NCC103" s="79"/>
      <c r="NCD103" s="96"/>
      <c r="NCE103" s="80"/>
      <c r="NCF103" s="80"/>
      <c r="NCG103" s="80"/>
      <c r="NCH103" s="102"/>
      <c r="NCI103" s="62"/>
      <c r="NCJ103" s="110"/>
      <c r="NCK103" s="97"/>
      <c r="NCL103" s="97"/>
      <c r="NCM103" s="97"/>
      <c r="NCN103" s="104"/>
      <c r="NCO103" s="97"/>
      <c r="NCP103" s="97"/>
      <c r="NCQ103" s="97"/>
      <c r="NCR103" s="145"/>
      <c r="NCS103" s="61"/>
      <c r="NCT103" s="108"/>
      <c r="NCU103" s="63"/>
      <c r="NCV103" s="103"/>
      <c r="NCW103" s="104"/>
      <c r="NCX103" s="105"/>
      <c r="NCY103" s="97"/>
      <c r="NCZ103" s="79"/>
      <c r="NDA103" s="96"/>
      <c r="NDB103" s="80"/>
      <c r="NDC103" s="80"/>
      <c r="NDD103" s="80"/>
      <c r="NDE103" s="102"/>
      <c r="NDF103" s="62"/>
      <c r="NDG103" s="110"/>
      <c r="NDH103" s="97"/>
      <c r="NDI103" s="97"/>
      <c r="NDJ103" s="97"/>
      <c r="NDK103" s="104"/>
      <c r="NDL103" s="97"/>
      <c r="NDM103" s="97"/>
      <c r="NDN103" s="97"/>
      <c r="NDO103" s="145"/>
      <c r="NDP103" s="61"/>
      <c r="NDQ103" s="108"/>
      <c r="NDR103" s="63"/>
      <c r="NDS103" s="103"/>
      <c r="NDT103" s="104"/>
      <c r="NDU103" s="105"/>
      <c r="NDV103" s="97"/>
      <c r="NDW103" s="79"/>
      <c r="NDX103" s="96"/>
      <c r="NDY103" s="80"/>
      <c r="NDZ103" s="80"/>
      <c r="NEA103" s="80"/>
      <c r="NEB103" s="102"/>
      <c r="NEC103" s="62"/>
      <c r="NED103" s="110"/>
      <c r="NEE103" s="97"/>
      <c r="NEF103" s="97"/>
      <c r="NEG103" s="97"/>
      <c r="NEH103" s="104"/>
      <c r="NEI103" s="97"/>
      <c r="NEJ103" s="97"/>
      <c r="NEK103" s="97"/>
      <c r="NEL103" s="145"/>
      <c r="NEM103" s="61"/>
      <c r="NEN103" s="108"/>
      <c r="NEO103" s="63"/>
      <c r="NEP103" s="103"/>
      <c r="NEQ103" s="104"/>
      <c r="NER103" s="105"/>
      <c r="NES103" s="97"/>
      <c r="NET103" s="79"/>
      <c r="NEU103" s="96"/>
      <c r="NEV103" s="80"/>
      <c r="NEW103" s="80"/>
      <c r="NEX103" s="80"/>
      <c r="NEY103" s="102"/>
      <c r="NEZ103" s="62"/>
      <c r="NFA103" s="110"/>
      <c r="NFB103" s="97"/>
      <c r="NFC103" s="97"/>
      <c r="NFD103" s="97"/>
      <c r="NFE103" s="104"/>
      <c r="NFF103" s="97"/>
      <c r="NFG103" s="97"/>
      <c r="NFH103" s="97"/>
      <c r="NFI103" s="145"/>
      <c r="NFJ103" s="61"/>
      <c r="NFK103" s="108"/>
      <c r="NFL103" s="63"/>
      <c r="NFM103" s="103"/>
      <c r="NFN103" s="104"/>
      <c r="NFO103" s="105"/>
      <c r="NFP103" s="97"/>
      <c r="NFQ103" s="79"/>
      <c r="NFR103" s="96"/>
      <c r="NFS103" s="80"/>
      <c r="NFT103" s="80"/>
      <c r="NFU103" s="80"/>
      <c r="NFV103" s="102"/>
      <c r="NFW103" s="62"/>
      <c r="NFX103" s="110"/>
      <c r="NFY103" s="97"/>
      <c r="NFZ103" s="97"/>
      <c r="NGA103" s="97"/>
      <c r="NGB103" s="104"/>
      <c r="NGC103" s="97"/>
      <c r="NGD103" s="97"/>
      <c r="NGE103" s="97"/>
      <c r="NGF103" s="145"/>
      <c r="NGG103" s="61"/>
      <c r="NGH103" s="108"/>
      <c r="NGI103" s="63"/>
      <c r="NGJ103" s="103"/>
      <c r="NGK103" s="104"/>
      <c r="NGL103" s="105"/>
      <c r="NGM103" s="97"/>
      <c r="NGN103" s="79"/>
      <c r="NGO103" s="96"/>
      <c r="NGP103" s="80"/>
      <c r="NGQ103" s="80"/>
      <c r="NGR103" s="80"/>
      <c r="NGS103" s="102"/>
      <c r="NGT103" s="62"/>
      <c r="NGU103" s="110"/>
      <c r="NGV103" s="97"/>
      <c r="NGW103" s="97"/>
      <c r="NGX103" s="97"/>
      <c r="NGY103" s="104"/>
      <c r="NGZ103" s="97"/>
      <c r="NHA103" s="97"/>
      <c r="NHB103" s="97"/>
      <c r="NHC103" s="145"/>
      <c r="NHD103" s="61"/>
      <c r="NHE103" s="108"/>
      <c r="NHF103" s="63"/>
      <c r="NHG103" s="103"/>
      <c r="NHH103" s="104"/>
      <c r="NHI103" s="105"/>
      <c r="NHJ103" s="97"/>
      <c r="NHK103" s="79"/>
      <c r="NHL103" s="96"/>
      <c r="NHM103" s="80"/>
      <c r="NHN103" s="80"/>
      <c r="NHO103" s="80"/>
      <c r="NHP103" s="102"/>
      <c r="NHQ103" s="62"/>
      <c r="NHR103" s="110"/>
      <c r="NHS103" s="97"/>
      <c r="NHT103" s="97"/>
      <c r="NHU103" s="97"/>
      <c r="NHV103" s="104"/>
      <c r="NHW103" s="97"/>
      <c r="NHX103" s="97"/>
      <c r="NHY103" s="97"/>
      <c r="NHZ103" s="145"/>
      <c r="NIA103" s="61"/>
      <c r="NIB103" s="108"/>
      <c r="NIC103" s="63"/>
      <c r="NID103" s="103"/>
      <c r="NIE103" s="104"/>
      <c r="NIF103" s="105"/>
      <c r="NIG103" s="97"/>
      <c r="NIH103" s="79"/>
      <c r="NII103" s="96"/>
      <c r="NIJ103" s="80"/>
      <c r="NIK103" s="80"/>
      <c r="NIL103" s="80"/>
      <c r="NIM103" s="102"/>
      <c r="NIN103" s="62"/>
      <c r="NIO103" s="110"/>
      <c r="NIP103" s="97"/>
      <c r="NIQ103" s="97"/>
      <c r="NIR103" s="97"/>
      <c r="NIS103" s="104"/>
      <c r="NIT103" s="97"/>
      <c r="NIU103" s="97"/>
      <c r="NIV103" s="97"/>
      <c r="NIW103" s="145"/>
      <c r="NIX103" s="61"/>
      <c r="NIY103" s="108"/>
      <c r="NIZ103" s="63"/>
      <c r="NJA103" s="103"/>
      <c r="NJB103" s="104"/>
      <c r="NJC103" s="105"/>
      <c r="NJD103" s="97"/>
      <c r="NJE103" s="79"/>
      <c r="NJF103" s="96"/>
      <c r="NJG103" s="80"/>
      <c r="NJH103" s="80"/>
      <c r="NJI103" s="80"/>
      <c r="NJJ103" s="102"/>
      <c r="NJK103" s="62"/>
      <c r="NJL103" s="110"/>
      <c r="NJM103" s="97"/>
      <c r="NJN103" s="97"/>
      <c r="NJO103" s="97"/>
      <c r="NJP103" s="104"/>
      <c r="NJQ103" s="97"/>
      <c r="NJR103" s="97"/>
      <c r="NJS103" s="97"/>
      <c r="NJT103" s="145"/>
      <c r="NJU103" s="61"/>
      <c r="NJV103" s="108"/>
      <c r="NJW103" s="63"/>
      <c r="NJX103" s="103"/>
      <c r="NJY103" s="104"/>
      <c r="NJZ103" s="105"/>
      <c r="NKA103" s="97"/>
      <c r="NKB103" s="79"/>
      <c r="NKC103" s="96"/>
      <c r="NKD103" s="80"/>
      <c r="NKE103" s="80"/>
      <c r="NKF103" s="80"/>
      <c r="NKG103" s="102"/>
      <c r="NKH103" s="62"/>
      <c r="NKI103" s="110"/>
      <c r="NKJ103" s="97"/>
      <c r="NKK103" s="97"/>
      <c r="NKL103" s="97"/>
      <c r="NKM103" s="104"/>
      <c r="NKN103" s="97"/>
      <c r="NKO103" s="97"/>
      <c r="NKP103" s="97"/>
      <c r="NKQ103" s="145"/>
      <c r="NKR103" s="61"/>
      <c r="NKS103" s="108"/>
      <c r="NKT103" s="63"/>
      <c r="NKU103" s="103"/>
      <c r="NKV103" s="104"/>
      <c r="NKW103" s="105"/>
      <c r="NKX103" s="97"/>
      <c r="NKY103" s="79"/>
      <c r="NKZ103" s="96"/>
      <c r="NLA103" s="80"/>
      <c r="NLB103" s="80"/>
      <c r="NLC103" s="80"/>
      <c r="NLD103" s="102"/>
      <c r="NLE103" s="62"/>
      <c r="NLF103" s="110"/>
      <c r="NLG103" s="97"/>
      <c r="NLH103" s="97"/>
      <c r="NLI103" s="97"/>
      <c r="NLJ103" s="104"/>
      <c r="NLK103" s="97"/>
      <c r="NLL103" s="97"/>
      <c r="NLM103" s="97"/>
      <c r="NLN103" s="145"/>
      <c r="NLO103" s="61"/>
      <c r="NLP103" s="108"/>
      <c r="NLQ103" s="63"/>
      <c r="NLR103" s="103"/>
      <c r="NLS103" s="104"/>
      <c r="NLT103" s="105"/>
      <c r="NLU103" s="97"/>
      <c r="NLV103" s="79"/>
      <c r="NLW103" s="96"/>
      <c r="NLX103" s="80"/>
      <c r="NLY103" s="80"/>
      <c r="NLZ103" s="80"/>
      <c r="NMA103" s="102"/>
      <c r="NMB103" s="62"/>
      <c r="NMC103" s="110"/>
      <c r="NMD103" s="97"/>
      <c r="NME103" s="97"/>
      <c r="NMF103" s="97"/>
      <c r="NMG103" s="104"/>
      <c r="NMH103" s="97"/>
      <c r="NMI103" s="97"/>
      <c r="NMJ103" s="97"/>
      <c r="NMK103" s="145"/>
      <c r="NML103" s="61"/>
      <c r="NMM103" s="108"/>
      <c r="NMN103" s="63"/>
      <c r="NMO103" s="103"/>
      <c r="NMP103" s="104"/>
      <c r="NMQ103" s="105"/>
      <c r="NMR103" s="97"/>
      <c r="NMS103" s="79"/>
      <c r="NMT103" s="96"/>
      <c r="NMU103" s="80"/>
      <c r="NMV103" s="80"/>
      <c r="NMW103" s="80"/>
      <c r="NMX103" s="102"/>
      <c r="NMY103" s="62"/>
      <c r="NMZ103" s="110"/>
      <c r="NNA103" s="97"/>
      <c r="NNB103" s="97"/>
      <c r="NNC103" s="97"/>
      <c r="NND103" s="104"/>
      <c r="NNE103" s="97"/>
      <c r="NNF103" s="97"/>
      <c r="NNG103" s="97"/>
      <c r="NNH103" s="145"/>
      <c r="NNI103" s="61"/>
      <c r="NNJ103" s="108"/>
      <c r="NNK103" s="63"/>
      <c r="NNL103" s="103"/>
      <c r="NNM103" s="104"/>
      <c r="NNN103" s="105"/>
      <c r="NNO103" s="97"/>
      <c r="NNP103" s="79"/>
      <c r="NNQ103" s="96"/>
      <c r="NNR103" s="80"/>
      <c r="NNS103" s="80"/>
      <c r="NNT103" s="80"/>
      <c r="NNU103" s="102"/>
      <c r="NNV103" s="62"/>
      <c r="NNW103" s="110"/>
      <c r="NNX103" s="97"/>
      <c r="NNY103" s="97"/>
      <c r="NNZ103" s="97"/>
      <c r="NOA103" s="104"/>
      <c r="NOB103" s="97"/>
      <c r="NOC103" s="97"/>
      <c r="NOD103" s="97"/>
      <c r="NOE103" s="145"/>
      <c r="NOF103" s="61"/>
      <c r="NOG103" s="108"/>
      <c r="NOH103" s="63"/>
      <c r="NOI103" s="103"/>
      <c r="NOJ103" s="104"/>
      <c r="NOK103" s="105"/>
      <c r="NOL103" s="97"/>
      <c r="NOM103" s="79"/>
      <c r="NON103" s="96"/>
      <c r="NOO103" s="80"/>
      <c r="NOP103" s="80"/>
      <c r="NOQ103" s="80"/>
      <c r="NOR103" s="102"/>
      <c r="NOS103" s="62"/>
      <c r="NOT103" s="110"/>
      <c r="NOU103" s="97"/>
      <c r="NOV103" s="97"/>
      <c r="NOW103" s="97"/>
      <c r="NOX103" s="104"/>
      <c r="NOY103" s="97"/>
      <c r="NOZ103" s="97"/>
      <c r="NPA103" s="97"/>
      <c r="NPB103" s="145"/>
      <c r="NPC103" s="61"/>
      <c r="NPD103" s="108"/>
      <c r="NPE103" s="63"/>
      <c r="NPF103" s="103"/>
      <c r="NPG103" s="104"/>
      <c r="NPH103" s="105"/>
      <c r="NPI103" s="97"/>
      <c r="NPJ103" s="79"/>
      <c r="NPK103" s="96"/>
      <c r="NPL103" s="80"/>
      <c r="NPM103" s="80"/>
      <c r="NPN103" s="80"/>
      <c r="NPO103" s="102"/>
      <c r="NPP103" s="62"/>
      <c r="NPQ103" s="110"/>
      <c r="NPR103" s="97"/>
      <c r="NPS103" s="97"/>
      <c r="NPT103" s="97"/>
      <c r="NPU103" s="104"/>
      <c r="NPV103" s="97"/>
      <c r="NPW103" s="97"/>
      <c r="NPX103" s="97"/>
      <c r="NPY103" s="145"/>
      <c r="NPZ103" s="61"/>
      <c r="NQA103" s="108"/>
      <c r="NQB103" s="63"/>
      <c r="NQC103" s="103"/>
      <c r="NQD103" s="104"/>
      <c r="NQE103" s="105"/>
      <c r="NQF103" s="97"/>
      <c r="NQG103" s="79"/>
      <c r="NQH103" s="96"/>
      <c r="NQI103" s="80"/>
      <c r="NQJ103" s="80"/>
      <c r="NQK103" s="80"/>
      <c r="NQL103" s="102"/>
      <c r="NQM103" s="62"/>
      <c r="NQN103" s="110"/>
      <c r="NQO103" s="97"/>
      <c r="NQP103" s="97"/>
      <c r="NQQ103" s="97"/>
      <c r="NQR103" s="104"/>
      <c r="NQS103" s="97"/>
      <c r="NQT103" s="97"/>
      <c r="NQU103" s="97"/>
      <c r="NQV103" s="145"/>
      <c r="NQW103" s="61"/>
      <c r="NQX103" s="108"/>
      <c r="NQY103" s="63"/>
      <c r="NQZ103" s="103"/>
      <c r="NRA103" s="104"/>
      <c r="NRB103" s="105"/>
      <c r="NRC103" s="97"/>
      <c r="NRD103" s="79"/>
      <c r="NRE103" s="96"/>
      <c r="NRF103" s="80"/>
      <c r="NRG103" s="80"/>
      <c r="NRH103" s="80"/>
      <c r="NRI103" s="102"/>
      <c r="NRJ103" s="62"/>
      <c r="NRK103" s="110"/>
      <c r="NRL103" s="97"/>
      <c r="NRM103" s="97"/>
      <c r="NRN103" s="97"/>
      <c r="NRO103" s="104"/>
      <c r="NRP103" s="97"/>
      <c r="NRQ103" s="97"/>
      <c r="NRR103" s="97"/>
      <c r="NRS103" s="145"/>
      <c r="NRT103" s="61"/>
      <c r="NRU103" s="108"/>
      <c r="NRV103" s="63"/>
      <c r="NRW103" s="103"/>
      <c r="NRX103" s="104"/>
      <c r="NRY103" s="105"/>
      <c r="NRZ103" s="97"/>
      <c r="NSA103" s="79"/>
      <c r="NSB103" s="96"/>
      <c r="NSC103" s="80"/>
      <c r="NSD103" s="80"/>
      <c r="NSE103" s="80"/>
      <c r="NSF103" s="102"/>
      <c r="NSG103" s="62"/>
      <c r="NSH103" s="110"/>
      <c r="NSI103" s="97"/>
      <c r="NSJ103" s="97"/>
      <c r="NSK103" s="97"/>
      <c r="NSL103" s="104"/>
      <c r="NSM103" s="97"/>
      <c r="NSN103" s="97"/>
      <c r="NSO103" s="97"/>
      <c r="NSP103" s="145"/>
      <c r="NSQ103" s="61"/>
      <c r="NSR103" s="108"/>
      <c r="NSS103" s="63"/>
      <c r="NST103" s="103"/>
      <c r="NSU103" s="104"/>
      <c r="NSV103" s="105"/>
      <c r="NSW103" s="97"/>
      <c r="NSX103" s="79"/>
      <c r="NSY103" s="96"/>
      <c r="NSZ103" s="80"/>
      <c r="NTA103" s="80"/>
      <c r="NTB103" s="80"/>
      <c r="NTC103" s="102"/>
      <c r="NTD103" s="62"/>
      <c r="NTE103" s="110"/>
      <c r="NTF103" s="97"/>
      <c r="NTG103" s="97"/>
      <c r="NTH103" s="97"/>
      <c r="NTI103" s="104"/>
      <c r="NTJ103" s="97"/>
      <c r="NTK103" s="97"/>
      <c r="NTL103" s="97"/>
      <c r="NTM103" s="145"/>
      <c r="NTN103" s="61"/>
      <c r="NTO103" s="108"/>
      <c r="NTP103" s="63"/>
      <c r="NTQ103" s="103"/>
      <c r="NTR103" s="104"/>
      <c r="NTS103" s="105"/>
      <c r="NTT103" s="97"/>
      <c r="NTU103" s="79"/>
      <c r="NTV103" s="96"/>
      <c r="NTW103" s="80"/>
      <c r="NTX103" s="80"/>
      <c r="NTY103" s="80"/>
      <c r="NTZ103" s="102"/>
      <c r="NUA103" s="62"/>
      <c r="NUB103" s="110"/>
      <c r="NUC103" s="97"/>
      <c r="NUD103" s="97"/>
      <c r="NUE103" s="97"/>
      <c r="NUF103" s="104"/>
      <c r="NUG103" s="97"/>
      <c r="NUH103" s="97"/>
      <c r="NUI103" s="97"/>
      <c r="NUJ103" s="145"/>
      <c r="NUK103" s="61"/>
      <c r="NUL103" s="108"/>
      <c r="NUM103" s="63"/>
      <c r="NUN103" s="103"/>
      <c r="NUO103" s="104"/>
      <c r="NUP103" s="105"/>
      <c r="NUQ103" s="97"/>
      <c r="NUR103" s="79"/>
      <c r="NUS103" s="96"/>
      <c r="NUT103" s="80"/>
      <c r="NUU103" s="80"/>
      <c r="NUV103" s="80"/>
      <c r="NUW103" s="102"/>
      <c r="NUX103" s="62"/>
      <c r="NUY103" s="110"/>
      <c r="NUZ103" s="97"/>
      <c r="NVA103" s="97"/>
      <c r="NVB103" s="97"/>
      <c r="NVC103" s="104"/>
      <c r="NVD103" s="97"/>
      <c r="NVE103" s="97"/>
      <c r="NVF103" s="97"/>
      <c r="NVG103" s="145"/>
      <c r="NVH103" s="61"/>
      <c r="NVI103" s="108"/>
      <c r="NVJ103" s="63"/>
      <c r="NVK103" s="103"/>
      <c r="NVL103" s="104"/>
      <c r="NVM103" s="105"/>
      <c r="NVN103" s="97"/>
      <c r="NVO103" s="79"/>
      <c r="NVP103" s="96"/>
      <c r="NVQ103" s="80"/>
      <c r="NVR103" s="80"/>
      <c r="NVS103" s="80"/>
      <c r="NVT103" s="102"/>
      <c r="NVU103" s="62"/>
      <c r="NVV103" s="110"/>
      <c r="NVW103" s="97"/>
      <c r="NVX103" s="97"/>
      <c r="NVY103" s="97"/>
      <c r="NVZ103" s="104"/>
      <c r="NWA103" s="97"/>
      <c r="NWB103" s="97"/>
      <c r="NWC103" s="97"/>
      <c r="NWD103" s="145"/>
      <c r="NWE103" s="61"/>
      <c r="NWF103" s="108"/>
      <c r="NWG103" s="63"/>
      <c r="NWH103" s="103"/>
      <c r="NWI103" s="104"/>
      <c r="NWJ103" s="105"/>
      <c r="NWK103" s="97"/>
      <c r="NWL103" s="79"/>
      <c r="NWM103" s="96"/>
      <c r="NWN103" s="80"/>
      <c r="NWO103" s="80"/>
      <c r="NWP103" s="80"/>
      <c r="NWQ103" s="102"/>
      <c r="NWR103" s="62"/>
      <c r="NWS103" s="110"/>
      <c r="NWT103" s="97"/>
      <c r="NWU103" s="97"/>
      <c r="NWV103" s="97"/>
      <c r="NWW103" s="104"/>
      <c r="NWX103" s="97"/>
      <c r="NWY103" s="97"/>
      <c r="NWZ103" s="97"/>
      <c r="NXA103" s="145"/>
      <c r="NXB103" s="61"/>
      <c r="NXC103" s="108"/>
      <c r="NXD103" s="63"/>
      <c r="NXE103" s="103"/>
      <c r="NXF103" s="104"/>
      <c r="NXG103" s="105"/>
      <c r="NXH103" s="97"/>
      <c r="NXI103" s="79"/>
      <c r="NXJ103" s="96"/>
      <c r="NXK103" s="80"/>
      <c r="NXL103" s="80"/>
      <c r="NXM103" s="80"/>
      <c r="NXN103" s="102"/>
      <c r="NXO103" s="62"/>
      <c r="NXP103" s="110"/>
      <c r="NXQ103" s="97"/>
      <c r="NXR103" s="97"/>
      <c r="NXS103" s="97"/>
      <c r="NXT103" s="104"/>
      <c r="NXU103" s="97"/>
      <c r="NXV103" s="97"/>
      <c r="NXW103" s="97"/>
      <c r="NXX103" s="145"/>
      <c r="NXY103" s="61"/>
      <c r="NXZ103" s="108"/>
      <c r="NYA103" s="63"/>
      <c r="NYB103" s="103"/>
      <c r="NYC103" s="104"/>
      <c r="NYD103" s="105"/>
      <c r="NYE103" s="97"/>
      <c r="NYF103" s="79"/>
      <c r="NYG103" s="96"/>
      <c r="NYH103" s="80"/>
      <c r="NYI103" s="80"/>
      <c r="NYJ103" s="80"/>
      <c r="NYK103" s="102"/>
      <c r="NYL103" s="62"/>
      <c r="NYM103" s="110"/>
      <c r="NYN103" s="97"/>
      <c r="NYO103" s="97"/>
      <c r="NYP103" s="97"/>
      <c r="NYQ103" s="104"/>
      <c r="NYR103" s="97"/>
      <c r="NYS103" s="97"/>
      <c r="NYT103" s="97"/>
      <c r="NYU103" s="145"/>
      <c r="NYV103" s="61"/>
      <c r="NYW103" s="108"/>
      <c r="NYX103" s="63"/>
      <c r="NYY103" s="103"/>
      <c r="NYZ103" s="104"/>
      <c r="NZA103" s="105"/>
      <c r="NZB103" s="97"/>
      <c r="NZC103" s="79"/>
      <c r="NZD103" s="96"/>
      <c r="NZE103" s="80"/>
      <c r="NZF103" s="80"/>
      <c r="NZG103" s="80"/>
      <c r="NZH103" s="102"/>
      <c r="NZI103" s="62"/>
      <c r="NZJ103" s="110"/>
      <c r="NZK103" s="97"/>
      <c r="NZL103" s="97"/>
      <c r="NZM103" s="97"/>
      <c r="NZN103" s="104"/>
      <c r="NZO103" s="97"/>
      <c r="NZP103" s="97"/>
      <c r="NZQ103" s="97"/>
      <c r="NZR103" s="145"/>
      <c r="NZS103" s="61"/>
      <c r="NZT103" s="108"/>
      <c r="NZU103" s="63"/>
      <c r="NZV103" s="103"/>
      <c r="NZW103" s="104"/>
      <c r="NZX103" s="105"/>
      <c r="NZY103" s="97"/>
      <c r="NZZ103" s="79"/>
      <c r="OAA103" s="96"/>
      <c r="OAB103" s="80"/>
      <c r="OAC103" s="80"/>
      <c r="OAD103" s="80"/>
      <c r="OAE103" s="102"/>
      <c r="OAF103" s="62"/>
      <c r="OAG103" s="110"/>
      <c r="OAH103" s="97"/>
      <c r="OAI103" s="97"/>
      <c r="OAJ103" s="97"/>
      <c r="OAK103" s="104"/>
      <c r="OAL103" s="97"/>
      <c r="OAM103" s="97"/>
      <c r="OAN103" s="97"/>
      <c r="OAO103" s="145"/>
      <c r="OAP103" s="61"/>
      <c r="OAQ103" s="108"/>
      <c r="OAR103" s="63"/>
      <c r="OAS103" s="103"/>
      <c r="OAT103" s="104"/>
      <c r="OAU103" s="105"/>
      <c r="OAV103" s="97"/>
      <c r="OAW103" s="79"/>
      <c r="OAX103" s="96"/>
      <c r="OAY103" s="80"/>
      <c r="OAZ103" s="80"/>
      <c r="OBA103" s="80"/>
      <c r="OBB103" s="102"/>
      <c r="OBC103" s="62"/>
      <c r="OBD103" s="110"/>
      <c r="OBE103" s="97"/>
      <c r="OBF103" s="97"/>
      <c r="OBG103" s="97"/>
      <c r="OBH103" s="104"/>
      <c r="OBI103" s="97"/>
      <c r="OBJ103" s="97"/>
      <c r="OBK103" s="97"/>
      <c r="OBL103" s="145"/>
      <c r="OBM103" s="61"/>
      <c r="OBN103" s="108"/>
      <c r="OBO103" s="63"/>
      <c r="OBP103" s="103"/>
      <c r="OBQ103" s="104"/>
      <c r="OBR103" s="105"/>
      <c r="OBS103" s="97"/>
      <c r="OBT103" s="79"/>
      <c r="OBU103" s="96"/>
      <c r="OBV103" s="80"/>
      <c r="OBW103" s="80"/>
      <c r="OBX103" s="80"/>
      <c r="OBY103" s="102"/>
      <c r="OBZ103" s="62"/>
      <c r="OCA103" s="110"/>
      <c r="OCB103" s="97"/>
      <c r="OCC103" s="97"/>
      <c r="OCD103" s="97"/>
      <c r="OCE103" s="104"/>
      <c r="OCF103" s="97"/>
      <c r="OCG103" s="97"/>
      <c r="OCH103" s="97"/>
      <c r="OCI103" s="145"/>
      <c r="OCJ103" s="61"/>
      <c r="OCK103" s="108"/>
      <c r="OCL103" s="63"/>
      <c r="OCM103" s="103"/>
      <c r="OCN103" s="104"/>
      <c r="OCO103" s="105"/>
      <c r="OCP103" s="97"/>
      <c r="OCQ103" s="79"/>
      <c r="OCR103" s="96"/>
      <c r="OCS103" s="80"/>
      <c r="OCT103" s="80"/>
      <c r="OCU103" s="80"/>
      <c r="OCV103" s="102"/>
      <c r="OCW103" s="62"/>
      <c r="OCX103" s="110"/>
      <c r="OCY103" s="97"/>
      <c r="OCZ103" s="97"/>
      <c r="ODA103" s="97"/>
      <c r="ODB103" s="104"/>
      <c r="ODC103" s="97"/>
      <c r="ODD103" s="97"/>
      <c r="ODE103" s="97"/>
      <c r="ODF103" s="145"/>
      <c r="ODG103" s="61"/>
      <c r="ODH103" s="108"/>
      <c r="ODI103" s="63"/>
      <c r="ODJ103" s="103"/>
      <c r="ODK103" s="104"/>
      <c r="ODL103" s="105"/>
      <c r="ODM103" s="97"/>
      <c r="ODN103" s="79"/>
      <c r="ODO103" s="96"/>
      <c r="ODP103" s="80"/>
      <c r="ODQ103" s="80"/>
      <c r="ODR103" s="80"/>
      <c r="ODS103" s="102"/>
      <c r="ODT103" s="62"/>
      <c r="ODU103" s="110"/>
      <c r="ODV103" s="97"/>
      <c r="ODW103" s="97"/>
      <c r="ODX103" s="97"/>
      <c r="ODY103" s="104"/>
      <c r="ODZ103" s="97"/>
      <c r="OEA103" s="97"/>
      <c r="OEB103" s="97"/>
      <c r="OEC103" s="145"/>
      <c r="OED103" s="61"/>
      <c r="OEE103" s="108"/>
      <c r="OEF103" s="63"/>
      <c r="OEG103" s="103"/>
      <c r="OEH103" s="104"/>
      <c r="OEI103" s="105"/>
      <c r="OEJ103" s="97"/>
      <c r="OEK103" s="79"/>
      <c r="OEL103" s="96"/>
      <c r="OEM103" s="80"/>
      <c r="OEN103" s="80"/>
      <c r="OEO103" s="80"/>
      <c r="OEP103" s="102"/>
      <c r="OEQ103" s="62"/>
      <c r="OER103" s="110"/>
      <c r="OES103" s="97"/>
      <c r="OET103" s="97"/>
      <c r="OEU103" s="97"/>
      <c r="OEV103" s="104"/>
      <c r="OEW103" s="97"/>
      <c r="OEX103" s="97"/>
      <c r="OEY103" s="97"/>
      <c r="OEZ103" s="145"/>
      <c r="OFA103" s="61"/>
      <c r="OFB103" s="108"/>
      <c r="OFC103" s="63"/>
      <c r="OFD103" s="103"/>
      <c r="OFE103" s="104"/>
      <c r="OFF103" s="105"/>
      <c r="OFG103" s="97"/>
      <c r="OFH103" s="79"/>
      <c r="OFI103" s="96"/>
      <c r="OFJ103" s="80"/>
      <c r="OFK103" s="80"/>
      <c r="OFL103" s="80"/>
      <c r="OFM103" s="102"/>
      <c r="OFN103" s="62"/>
      <c r="OFO103" s="110"/>
      <c r="OFP103" s="97"/>
      <c r="OFQ103" s="97"/>
      <c r="OFR103" s="97"/>
      <c r="OFS103" s="104"/>
      <c r="OFT103" s="97"/>
      <c r="OFU103" s="97"/>
      <c r="OFV103" s="97"/>
      <c r="OFW103" s="145"/>
      <c r="OFX103" s="61"/>
      <c r="OFY103" s="108"/>
      <c r="OFZ103" s="63"/>
      <c r="OGA103" s="103"/>
      <c r="OGB103" s="104"/>
      <c r="OGC103" s="105"/>
      <c r="OGD103" s="97"/>
      <c r="OGE103" s="79"/>
      <c r="OGF103" s="96"/>
      <c r="OGG103" s="80"/>
      <c r="OGH103" s="80"/>
      <c r="OGI103" s="80"/>
      <c r="OGJ103" s="102"/>
      <c r="OGK103" s="62"/>
      <c r="OGL103" s="110"/>
      <c r="OGM103" s="97"/>
      <c r="OGN103" s="97"/>
      <c r="OGO103" s="97"/>
      <c r="OGP103" s="104"/>
      <c r="OGQ103" s="97"/>
      <c r="OGR103" s="97"/>
      <c r="OGS103" s="97"/>
      <c r="OGT103" s="145"/>
      <c r="OGU103" s="61"/>
      <c r="OGV103" s="108"/>
      <c r="OGW103" s="63"/>
      <c r="OGX103" s="103"/>
      <c r="OGY103" s="104"/>
      <c r="OGZ103" s="105"/>
      <c r="OHA103" s="97"/>
      <c r="OHB103" s="79"/>
      <c r="OHC103" s="96"/>
      <c r="OHD103" s="80"/>
      <c r="OHE103" s="80"/>
      <c r="OHF103" s="80"/>
      <c r="OHG103" s="102"/>
      <c r="OHH103" s="62"/>
      <c r="OHI103" s="110"/>
      <c r="OHJ103" s="97"/>
      <c r="OHK103" s="97"/>
      <c r="OHL103" s="97"/>
      <c r="OHM103" s="104"/>
      <c r="OHN103" s="97"/>
      <c r="OHO103" s="97"/>
      <c r="OHP103" s="97"/>
      <c r="OHQ103" s="145"/>
      <c r="OHR103" s="61"/>
      <c r="OHS103" s="108"/>
      <c r="OHT103" s="63"/>
      <c r="OHU103" s="103"/>
      <c r="OHV103" s="104"/>
      <c r="OHW103" s="105"/>
      <c r="OHX103" s="97"/>
      <c r="OHY103" s="79"/>
      <c r="OHZ103" s="96"/>
      <c r="OIA103" s="80"/>
      <c r="OIB103" s="80"/>
      <c r="OIC103" s="80"/>
      <c r="OID103" s="102"/>
      <c r="OIE103" s="62"/>
      <c r="OIF103" s="110"/>
      <c r="OIG103" s="97"/>
      <c r="OIH103" s="97"/>
      <c r="OII103" s="97"/>
      <c r="OIJ103" s="104"/>
      <c r="OIK103" s="97"/>
      <c r="OIL103" s="97"/>
      <c r="OIM103" s="97"/>
      <c r="OIN103" s="145"/>
      <c r="OIO103" s="61"/>
      <c r="OIP103" s="108"/>
      <c r="OIQ103" s="63"/>
      <c r="OIR103" s="103"/>
      <c r="OIS103" s="104"/>
      <c r="OIT103" s="105"/>
      <c r="OIU103" s="97"/>
      <c r="OIV103" s="79"/>
      <c r="OIW103" s="96"/>
      <c r="OIX103" s="80"/>
      <c r="OIY103" s="80"/>
      <c r="OIZ103" s="80"/>
      <c r="OJA103" s="102"/>
      <c r="OJB103" s="62"/>
      <c r="OJC103" s="110"/>
      <c r="OJD103" s="97"/>
      <c r="OJE103" s="97"/>
      <c r="OJF103" s="97"/>
      <c r="OJG103" s="104"/>
      <c r="OJH103" s="97"/>
      <c r="OJI103" s="97"/>
      <c r="OJJ103" s="97"/>
      <c r="OJK103" s="145"/>
      <c r="OJL103" s="61"/>
      <c r="OJM103" s="108"/>
      <c r="OJN103" s="63"/>
      <c r="OJO103" s="103"/>
      <c r="OJP103" s="104"/>
      <c r="OJQ103" s="105"/>
      <c r="OJR103" s="97"/>
      <c r="OJS103" s="79"/>
      <c r="OJT103" s="96"/>
      <c r="OJU103" s="80"/>
      <c r="OJV103" s="80"/>
      <c r="OJW103" s="80"/>
      <c r="OJX103" s="102"/>
      <c r="OJY103" s="62"/>
      <c r="OJZ103" s="110"/>
      <c r="OKA103" s="97"/>
      <c r="OKB103" s="97"/>
      <c r="OKC103" s="97"/>
      <c r="OKD103" s="104"/>
      <c r="OKE103" s="97"/>
      <c r="OKF103" s="97"/>
      <c r="OKG103" s="97"/>
      <c r="OKH103" s="145"/>
      <c r="OKI103" s="61"/>
      <c r="OKJ103" s="108"/>
      <c r="OKK103" s="63"/>
      <c r="OKL103" s="103"/>
      <c r="OKM103" s="104"/>
      <c r="OKN103" s="105"/>
      <c r="OKO103" s="97"/>
      <c r="OKP103" s="79"/>
      <c r="OKQ103" s="96"/>
      <c r="OKR103" s="80"/>
      <c r="OKS103" s="80"/>
      <c r="OKT103" s="80"/>
      <c r="OKU103" s="102"/>
      <c r="OKV103" s="62"/>
      <c r="OKW103" s="110"/>
      <c r="OKX103" s="97"/>
      <c r="OKY103" s="97"/>
      <c r="OKZ103" s="97"/>
      <c r="OLA103" s="104"/>
      <c r="OLB103" s="97"/>
      <c r="OLC103" s="97"/>
      <c r="OLD103" s="97"/>
      <c r="OLE103" s="145"/>
      <c r="OLF103" s="61"/>
      <c r="OLG103" s="108"/>
      <c r="OLH103" s="63"/>
      <c r="OLI103" s="103"/>
      <c r="OLJ103" s="104"/>
      <c r="OLK103" s="105"/>
      <c r="OLL103" s="97"/>
      <c r="OLM103" s="79"/>
      <c r="OLN103" s="96"/>
      <c r="OLO103" s="80"/>
      <c r="OLP103" s="80"/>
      <c r="OLQ103" s="80"/>
      <c r="OLR103" s="102"/>
      <c r="OLS103" s="62"/>
      <c r="OLT103" s="110"/>
      <c r="OLU103" s="97"/>
      <c r="OLV103" s="97"/>
      <c r="OLW103" s="97"/>
      <c r="OLX103" s="104"/>
      <c r="OLY103" s="97"/>
      <c r="OLZ103" s="97"/>
      <c r="OMA103" s="97"/>
      <c r="OMB103" s="145"/>
      <c r="OMC103" s="61"/>
      <c r="OMD103" s="108"/>
      <c r="OME103" s="63"/>
      <c r="OMF103" s="103"/>
      <c r="OMG103" s="104"/>
      <c r="OMH103" s="105"/>
      <c r="OMI103" s="97"/>
      <c r="OMJ103" s="79"/>
      <c r="OMK103" s="96"/>
      <c r="OML103" s="80"/>
      <c r="OMM103" s="80"/>
      <c r="OMN103" s="80"/>
      <c r="OMO103" s="102"/>
      <c r="OMP103" s="62"/>
      <c r="OMQ103" s="110"/>
      <c r="OMR103" s="97"/>
      <c r="OMS103" s="97"/>
      <c r="OMT103" s="97"/>
      <c r="OMU103" s="104"/>
      <c r="OMV103" s="97"/>
      <c r="OMW103" s="97"/>
      <c r="OMX103" s="97"/>
      <c r="OMY103" s="145"/>
      <c r="OMZ103" s="61"/>
      <c r="ONA103" s="108"/>
      <c r="ONB103" s="63"/>
      <c r="ONC103" s="103"/>
      <c r="OND103" s="104"/>
      <c r="ONE103" s="105"/>
      <c r="ONF103" s="97"/>
      <c r="ONG103" s="79"/>
      <c r="ONH103" s="96"/>
      <c r="ONI103" s="80"/>
      <c r="ONJ103" s="80"/>
      <c r="ONK103" s="80"/>
      <c r="ONL103" s="102"/>
      <c r="ONM103" s="62"/>
      <c r="ONN103" s="110"/>
      <c r="ONO103" s="97"/>
      <c r="ONP103" s="97"/>
      <c r="ONQ103" s="97"/>
      <c r="ONR103" s="104"/>
      <c r="ONS103" s="97"/>
      <c r="ONT103" s="97"/>
      <c r="ONU103" s="97"/>
      <c r="ONV103" s="145"/>
      <c r="ONW103" s="61"/>
      <c r="ONX103" s="108"/>
      <c r="ONY103" s="63"/>
      <c r="ONZ103" s="103"/>
      <c r="OOA103" s="104"/>
      <c r="OOB103" s="105"/>
      <c r="OOC103" s="97"/>
      <c r="OOD103" s="79"/>
      <c r="OOE103" s="96"/>
      <c r="OOF103" s="80"/>
      <c r="OOG103" s="80"/>
      <c r="OOH103" s="80"/>
      <c r="OOI103" s="102"/>
      <c r="OOJ103" s="62"/>
      <c r="OOK103" s="110"/>
      <c r="OOL103" s="97"/>
      <c r="OOM103" s="97"/>
      <c r="OON103" s="97"/>
      <c r="OOO103" s="104"/>
      <c r="OOP103" s="97"/>
      <c r="OOQ103" s="97"/>
      <c r="OOR103" s="97"/>
      <c r="OOS103" s="145"/>
      <c r="OOT103" s="61"/>
      <c r="OOU103" s="108"/>
      <c r="OOV103" s="63"/>
      <c r="OOW103" s="103"/>
      <c r="OOX103" s="104"/>
      <c r="OOY103" s="105"/>
      <c r="OOZ103" s="97"/>
      <c r="OPA103" s="79"/>
      <c r="OPB103" s="96"/>
      <c r="OPC103" s="80"/>
      <c r="OPD103" s="80"/>
      <c r="OPE103" s="80"/>
      <c r="OPF103" s="102"/>
      <c r="OPG103" s="62"/>
      <c r="OPH103" s="110"/>
      <c r="OPI103" s="97"/>
      <c r="OPJ103" s="97"/>
      <c r="OPK103" s="97"/>
      <c r="OPL103" s="104"/>
      <c r="OPM103" s="97"/>
      <c r="OPN103" s="97"/>
      <c r="OPO103" s="97"/>
      <c r="OPP103" s="145"/>
      <c r="OPQ103" s="61"/>
      <c r="OPR103" s="108"/>
      <c r="OPS103" s="63"/>
      <c r="OPT103" s="103"/>
      <c r="OPU103" s="104"/>
      <c r="OPV103" s="105"/>
      <c r="OPW103" s="97"/>
      <c r="OPX103" s="79"/>
      <c r="OPY103" s="96"/>
      <c r="OPZ103" s="80"/>
      <c r="OQA103" s="80"/>
      <c r="OQB103" s="80"/>
      <c r="OQC103" s="102"/>
      <c r="OQD103" s="62"/>
      <c r="OQE103" s="110"/>
      <c r="OQF103" s="97"/>
      <c r="OQG103" s="97"/>
      <c r="OQH103" s="97"/>
      <c r="OQI103" s="104"/>
      <c r="OQJ103" s="97"/>
      <c r="OQK103" s="97"/>
      <c r="OQL103" s="97"/>
      <c r="OQM103" s="145"/>
      <c r="OQN103" s="61"/>
      <c r="OQO103" s="108"/>
      <c r="OQP103" s="63"/>
      <c r="OQQ103" s="103"/>
      <c r="OQR103" s="104"/>
      <c r="OQS103" s="105"/>
      <c r="OQT103" s="97"/>
      <c r="OQU103" s="79"/>
      <c r="OQV103" s="96"/>
      <c r="OQW103" s="80"/>
      <c r="OQX103" s="80"/>
      <c r="OQY103" s="80"/>
      <c r="OQZ103" s="102"/>
      <c r="ORA103" s="62"/>
      <c r="ORB103" s="110"/>
      <c r="ORC103" s="97"/>
      <c r="ORD103" s="97"/>
      <c r="ORE103" s="97"/>
      <c r="ORF103" s="104"/>
      <c r="ORG103" s="97"/>
      <c r="ORH103" s="97"/>
      <c r="ORI103" s="97"/>
      <c r="ORJ103" s="145"/>
      <c r="ORK103" s="61"/>
      <c r="ORL103" s="108"/>
      <c r="ORM103" s="63"/>
      <c r="ORN103" s="103"/>
      <c r="ORO103" s="104"/>
      <c r="ORP103" s="105"/>
      <c r="ORQ103" s="97"/>
      <c r="ORR103" s="79"/>
      <c r="ORS103" s="96"/>
      <c r="ORT103" s="80"/>
      <c r="ORU103" s="80"/>
      <c r="ORV103" s="80"/>
      <c r="ORW103" s="102"/>
      <c r="ORX103" s="62"/>
      <c r="ORY103" s="110"/>
      <c r="ORZ103" s="97"/>
      <c r="OSA103" s="97"/>
      <c r="OSB103" s="97"/>
      <c r="OSC103" s="104"/>
      <c r="OSD103" s="97"/>
      <c r="OSE103" s="97"/>
      <c r="OSF103" s="97"/>
      <c r="OSG103" s="145"/>
      <c r="OSH103" s="61"/>
      <c r="OSI103" s="108"/>
      <c r="OSJ103" s="63"/>
      <c r="OSK103" s="103"/>
      <c r="OSL103" s="104"/>
      <c r="OSM103" s="105"/>
      <c r="OSN103" s="97"/>
      <c r="OSO103" s="79"/>
      <c r="OSP103" s="96"/>
      <c r="OSQ103" s="80"/>
      <c r="OSR103" s="80"/>
      <c r="OSS103" s="80"/>
      <c r="OST103" s="102"/>
      <c r="OSU103" s="62"/>
      <c r="OSV103" s="110"/>
      <c r="OSW103" s="97"/>
      <c r="OSX103" s="97"/>
      <c r="OSY103" s="97"/>
      <c r="OSZ103" s="104"/>
      <c r="OTA103" s="97"/>
      <c r="OTB103" s="97"/>
      <c r="OTC103" s="97"/>
      <c r="OTD103" s="145"/>
      <c r="OTE103" s="61"/>
      <c r="OTF103" s="108"/>
      <c r="OTG103" s="63"/>
      <c r="OTH103" s="103"/>
      <c r="OTI103" s="104"/>
      <c r="OTJ103" s="105"/>
      <c r="OTK103" s="97"/>
      <c r="OTL103" s="79"/>
      <c r="OTM103" s="96"/>
      <c r="OTN103" s="80"/>
      <c r="OTO103" s="80"/>
      <c r="OTP103" s="80"/>
      <c r="OTQ103" s="102"/>
      <c r="OTR103" s="62"/>
      <c r="OTS103" s="110"/>
      <c r="OTT103" s="97"/>
      <c r="OTU103" s="97"/>
      <c r="OTV103" s="97"/>
      <c r="OTW103" s="104"/>
      <c r="OTX103" s="97"/>
      <c r="OTY103" s="97"/>
      <c r="OTZ103" s="97"/>
      <c r="OUA103" s="145"/>
      <c r="OUB103" s="61"/>
      <c r="OUC103" s="108"/>
      <c r="OUD103" s="63"/>
      <c r="OUE103" s="103"/>
      <c r="OUF103" s="104"/>
      <c r="OUG103" s="105"/>
      <c r="OUH103" s="97"/>
      <c r="OUI103" s="79"/>
      <c r="OUJ103" s="96"/>
      <c r="OUK103" s="80"/>
      <c r="OUL103" s="80"/>
      <c r="OUM103" s="80"/>
      <c r="OUN103" s="102"/>
      <c r="OUO103" s="62"/>
      <c r="OUP103" s="110"/>
      <c r="OUQ103" s="97"/>
      <c r="OUR103" s="97"/>
      <c r="OUS103" s="97"/>
      <c r="OUT103" s="104"/>
      <c r="OUU103" s="97"/>
      <c r="OUV103" s="97"/>
      <c r="OUW103" s="97"/>
      <c r="OUX103" s="145"/>
      <c r="OUY103" s="61"/>
      <c r="OUZ103" s="108"/>
      <c r="OVA103" s="63"/>
      <c r="OVB103" s="103"/>
      <c r="OVC103" s="104"/>
      <c r="OVD103" s="105"/>
      <c r="OVE103" s="97"/>
      <c r="OVF103" s="79"/>
      <c r="OVG103" s="96"/>
      <c r="OVH103" s="80"/>
      <c r="OVI103" s="80"/>
      <c r="OVJ103" s="80"/>
      <c r="OVK103" s="102"/>
      <c r="OVL103" s="62"/>
      <c r="OVM103" s="110"/>
      <c r="OVN103" s="97"/>
      <c r="OVO103" s="97"/>
      <c r="OVP103" s="97"/>
      <c r="OVQ103" s="104"/>
      <c r="OVR103" s="97"/>
      <c r="OVS103" s="97"/>
      <c r="OVT103" s="97"/>
      <c r="OVU103" s="145"/>
      <c r="OVV103" s="61"/>
      <c r="OVW103" s="108"/>
      <c r="OVX103" s="63"/>
      <c r="OVY103" s="103"/>
      <c r="OVZ103" s="104"/>
      <c r="OWA103" s="105"/>
      <c r="OWB103" s="97"/>
      <c r="OWC103" s="79"/>
      <c r="OWD103" s="96"/>
      <c r="OWE103" s="80"/>
      <c r="OWF103" s="80"/>
      <c r="OWG103" s="80"/>
      <c r="OWH103" s="102"/>
      <c r="OWI103" s="62"/>
      <c r="OWJ103" s="110"/>
      <c r="OWK103" s="97"/>
      <c r="OWL103" s="97"/>
      <c r="OWM103" s="97"/>
      <c r="OWN103" s="104"/>
      <c r="OWO103" s="97"/>
      <c r="OWP103" s="97"/>
      <c r="OWQ103" s="97"/>
      <c r="OWR103" s="145"/>
      <c r="OWS103" s="61"/>
      <c r="OWT103" s="108"/>
      <c r="OWU103" s="63"/>
      <c r="OWV103" s="103"/>
      <c r="OWW103" s="104"/>
      <c r="OWX103" s="105"/>
      <c r="OWY103" s="97"/>
      <c r="OWZ103" s="79"/>
      <c r="OXA103" s="96"/>
      <c r="OXB103" s="80"/>
      <c r="OXC103" s="80"/>
      <c r="OXD103" s="80"/>
      <c r="OXE103" s="102"/>
      <c r="OXF103" s="62"/>
      <c r="OXG103" s="110"/>
      <c r="OXH103" s="97"/>
      <c r="OXI103" s="97"/>
      <c r="OXJ103" s="97"/>
      <c r="OXK103" s="104"/>
      <c r="OXL103" s="97"/>
      <c r="OXM103" s="97"/>
      <c r="OXN103" s="97"/>
      <c r="OXO103" s="145"/>
      <c r="OXP103" s="61"/>
      <c r="OXQ103" s="108"/>
      <c r="OXR103" s="63"/>
      <c r="OXS103" s="103"/>
      <c r="OXT103" s="104"/>
      <c r="OXU103" s="105"/>
      <c r="OXV103" s="97"/>
      <c r="OXW103" s="79"/>
      <c r="OXX103" s="96"/>
      <c r="OXY103" s="80"/>
      <c r="OXZ103" s="80"/>
      <c r="OYA103" s="80"/>
      <c r="OYB103" s="102"/>
      <c r="OYC103" s="62"/>
      <c r="OYD103" s="110"/>
      <c r="OYE103" s="97"/>
      <c r="OYF103" s="97"/>
      <c r="OYG103" s="97"/>
      <c r="OYH103" s="104"/>
      <c r="OYI103" s="97"/>
      <c r="OYJ103" s="97"/>
      <c r="OYK103" s="97"/>
      <c r="OYL103" s="145"/>
      <c r="OYM103" s="61"/>
      <c r="OYN103" s="108"/>
      <c r="OYO103" s="63"/>
      <c r="OYP103" s="103"/>
      <c r="OYQ103" s="104"/>
      <c r="OYR103" s="105"/>
      <c r="OYS103" s="97"/>
      <c r="OYT103" s="79"/>
      <c r="OYU103" s="96"/>
      <c r="OYV103" s="80"/>
      <c r="OYW103" s="80"/>
      <c r="OYX103" s="80"/>
      <c r="OYY103" s="102"/>
      <c r="OYZ103" s="62"/>
      <c r="OZA103" s="110"/>
      <c r="OZB103" s="97"/>
      <c r="OZC103" s="97"/>
      <c r="OZD103" s="97"/>
      <c r="OZE103" s="104"/>
      <c r="OZF103" s="97"/>
      <c r="OZG103" s="97"/>
      <c r="OZH103" s="97"/>
      <c r="OZI103" s="145"/>
      <c r="OZJ103" s="61"/>
      <c r="OZK103" s="108"/>
      <c r="OZL103" s="63"/>
      <c r="OZM103" s="103"/>
      <c r="OZN103" s="104"/>
      <c r="OZO103" s="105"/>
      <c r="OZP103" s="97"/>
      <c r="OZQ103" s="79"/>
      <c r="OZR103" s="96"/>
      <c r="OZS103" s="80"/>
      <c r="OZT103" s="80"/>
      <c r="OZU103" s="80"/>
      <c r="OZV103" s="102"/>
      <c r="OZW103" s="62"/>
      <c r="OZX103" s="110"/>
      <c r="OZY103" s="97"/>
      <c r="OZZ103" s="97"/>
      <c r="PAA103" s="97"/>
      <c r="PAB103" s="104"/>
      <c r="PAC103" s="97"/>
      <c r="PAD103" s="97"/>
      <c r="PAE103" s="97"/>
      <c r="PAF103" s="145"/>
      <c r="PAG103" s="61"/>
      <c r="PAH103" s="108"/>
      <c r="PAI103" s="63"/>
      <c r="PAJ103" s="103"/>
      <c r="PAK103" s="104"/>
      <c r="PAL103" s="105"/>
      <c r="PAM103" s="97"/>
      <c r="PAN103" s="79"/>
      <c r="PAO103" s="96"/>
      <c r="PAP103" s="80"/>
      <c r="PAQ103" s="80"/>
      <c r="PAR103" s="80"/>
      <c r="PAS103" s="102"/>
      <c r="PAT103" s="62"/>
      <c r="PAU103" s="110"/>
      <c r="PAV103" s="97"/>
      <c r="PAW103" s="97"/>
      <c r="PAX103" s="97"/>
      <c r="PAY103" s="104"/>
      <c r="PAZ103" s="97"/>
      <c r="PBA103" s="97"/>
      <c r="PBB103" s="97"/>
      <c r="PBC103" s="145"/>
      <c r="PBD103" s="61"/>
      <c r="PBE103" s="108"/>
      <c r="PBF103" s="63"/>
      <c r="PBG103" s="103"/>
      <c r="PBH103" s="104"/>
      <c r="PBI103" s="105"/>
      <c r="PBJ103" s="97"/>
      <c r="PBK103" s="79"/>
      <c r="PBL103" s="96"/>
      <c r="PBM103" s="80"/>
      <c r="PBN103" s="80"/>
      <c r="PBO103" s="80"/>
      <c r="PBP103" s="102"/>
      <c r="PBQ103" s="62"/>
      <c r="PBR103" s="110"/>
      <c r="PBS103" s="97"/>
      <c r="PBT103" s="97"/>
      <c r="PBU103" s="97"/>
      <c r="PBV103" s="104"/>
      <c r="PBW103" s="97"/>
      <c r="PBX103" s="97"/>
      <c r="PBY103" s="97"/>
      <c r="PBZ103" s="145"/>
      <c r="PCA103" s="61"/>
      <c r="PCB103" s="108"/>
      <c r="PCC103" s="63"/>
      <c r="PCD103" s="103"/>
      <c r="PCE103" s="104"/>
      <c r="PCF103" s="105"/>
      <c r="PCG103" s="97"/>
      <c r="PCH103" s="79"/>
      <c r="PCI103" s="96"/>
      <c r="PCJ103" s="80"/>
      <c r="PCK103" s="80"/>
      <c r="PCL103" s="80"/>
      <c r="PCM103" s="102"/>
      <c r="PCN103" s="62"/>
      <c r="PCO103" s="110"/>
      <c r="PCP103" s="97"/>
      <c r="PCQ103" s="97"/>
      <c r="PCR103" s="97"/>
      <c r="PCS103" s="104"/>
      <c r="PCT103" s="97"/>
      <c r="PCU103" s="97"/>
      <c r="PCV103" s="97"/>
      <c r="PCW103" s="145"/>
      <c r="PCX103" s="61"/>
      <c r="PCY103" s="108"/>
      <c r="PCZ103" s="63"/>
      <c r="PDA103" s="103"/>
      <c r="PDB103" s="104"/>
      <c r="PDC103" s="105"/>
      <c r="PDD103" s="97"/>
      <c r="PDE103" s="79"/>
      <c r="PDF103" s="96"/>
      <c r="PDG103" s="80"/>
      <c r="PDH103" s="80"/>
      <c r="PDI103" s="80"/>
      <c r="PDJ103" s="102"/>
      <c r="PDK103" s="62"/>
      <c r="PDL103" s="110"/>
      <c r="PDM103" s="97"/>
      <c r="PDN103" s="97"/>
      <c r="PDO103" s="97"/>
      <c r="PDP103" s="104"/>
      <c r="PDQ103" s="97"/>
      <c r="PDR103" s="97"/>
      <c r="PDS103" s="97"/>
      <c r="PDT103" s="145"/>
      <c r="PDU103" s="61"/>
      <c r="PDV103" s="108"/>
      <c r="PDW103" s="63"/>
      <c r="PDX103" s="103"/>
      <c r="PDY103" s="104"/>
      <c r="PDZ103" s="105"/>
      <c r="PEA103" s="97"/>
      <c r="PEB103" s="79"/>
      <c r="PEC103" s="96"/>
      <c r="PED103" s="80"/>
      <c r="PEE103" s="80"/>
      <c r="PEF103" s="80"/>
      <c r="PEG103" s="102"/>
      <c r="PEH103" s="62"/>
      <c r="PEI103" s="110"/>
      <c r="PEJ103" s="97"/>
      <c r="PEK103" s="97"/>
      <c r="PEL103" s="97"/>
      <c r="PEM103" s="104"/>
      <c r="PEN103" s="97"/>
      <c r="PEO103" s="97"/>
      <c r="PEP103" s="97"/>
      <c r="PEQ103" s="145"/>
      <c r="PER103" s="61"/>
      <c r="PES103" s="108"/>
      <c r="PET103" s="63"/>
      <c r="PEU103" s="103"/>
      <c r="PEV103" s="104"/>
      <c r="PEW103" s="105"/>
      <c r="PEX103" s="97"/>
      <c r="PEY103" s="79"/>
      <c r="PEZ103" s="96"/>
      <c r="PFA103" s="80"/>
      <c r="PFB103" s="80"/>
      <c r="PFC103" s="80"/>
      <c r="PFD103" s="102"/>
      <c r="PFE103" s="62"/>
      <c r="PFF103" s="110"/>
      <c r="PFG103" s="97"/>
      <c r="PFH103" s="97"/>
      <c r="PFI103" s="97"/>
      <c r="PFJ103" s="104"/>
      <c r="PFK103" s="97"/>
      <c r="PFL103" s="97"/>
      <c r="PFM103" s="97"/>
      <c r="PFN103" s="145"/>
      <c r="PFO103" s="61"/>
      <c r="PFP103" s="108"/>
      <c r="PFQ103" s="63"/>
      <c r="PFR103" s="103"/>
      <c r="PFS103" s="104"/>
      <c r="PFT103" s="105"/>
      <c r="PFU103" s="97"/>
      <c r="PFV103" s="79"/>
      <c r="PFW103" s="96"/>
      <c r="PFX103" s="80"/>
      <c r="PFY103" s="80"/>
      <c r="PFZ103" s="80"/>
      <c r="PGA103" s="102"/>
      <c r="PGB103" s="62"/>
      <c r="PGC103" s="110"/>
      <c r="PGD103" s="97"/>
      <c r="PGE103" s="97"/>
      <c r="PGF103" s="97"/>
      <c r="PGG103" s="104"/>
      <c r="PGH103" s="97"/>
      <c r="PGI103" s="97"/>
      <c r="PGJ103" s="97"/>
      <c r="PGK103" s="145"/>
      <c r="PGL103" s="61"/>
      <c r="PGM103" s="108"/>
      <c r="PGN103" s="63"/>
      <c r="PGO103" s="103"/>
      <c r="PGP103" s="104"/>
      <c r="PGQ103" s="105"/>
      <c r="PGR103" s="97"/>
      <c r="PGS103" s="79"/>
      <c r="PGT103" s="96"/>
      <c r="PGU103" s="80"/>
      <c r="PGV103" s="80"/>
      <c r="PGW103" s="80"/>
      <c r="PGX103" s="102"/>
      <c r="PGY103" s="62"/>
      <c r="PGZ103" s="110"/>
      <c r="PHA103" s="97"/>
      <c r="PHB103" s="97"/>
      <c r="PHC103" s="97"/>
      <c r="PHD103" s="104"/>
      <c r="PHE103" s="97"/>
      <c r="PHF103" s="97"/>
      <c r="PHG103" s="97"/>
      <c r="PHH103" s="145"/>
      <c r="PHI103" s="61"/>
      <c r="PHJ103" s="108"/>
      <c r="PHK103" s="63"/>
      <c r="PHL103" s="103"/>
      <c r="PHM103" s="104"/>
      <c r="PHN103" s="105"/>
      <c r="PHO103" s="97"/>
      <c r="PHP103" s="79"/>
      <c r="PHQ103" s="96"/>
      <c r="PHR103" s="80"/>
      <c r="PHS103" s="80"/>
      <c r="PHT103" s="80"/>
      <c r="PHU103" s="102"/>
      <c r="PHV103" s="62"/>
      <c r="PHW103" s="110"/>
      <c r="PHX103" s="97"/>
      <c r="PHY103" s="97"/>
      <c r="PHZ103" s="97"/>
      <c r="PIA103" s="104"/>
      <c r="PIB103" s="97"/>
      <c r="PIC103" s="97"/>
      <c r="PID103" s="97"/>
      <c r="PIE103" s="145"/>
      <c r="PIF103" s="61"/>
      <c r="PIG103" s="108"/>
      <c r="PIH103" s="63"/>
      <c r="PII103" s="103"/>
      <c r="PIJ103" s="104"/>
      <c r="PIK103" s="105"/>
      <c r="PIL103" s="97"/>
      <c r="PIM103" s="79"/>
      <c r="PIN103" s="96"/>
      <c r="PIO103" s="80"/>
      <c r="PIP103" s="80"/>
      <c r="PIQ103" s="80"/>
      <c r="PIR103" s="102"/>
      <c r="PIS103" s="62"/>
      <c r="PIT103" s="110"/>
      <c r="PIU103" s="97"/>
      <c r="PIV103" s="97"/>
      <c r="PIW103" s="97"/>
      <c r="PIX103" s="104"/>
      <c r="PIY103" s="97"/>
      <c r="PIZ103" s="97"/>
      <c r="PJA103" s="97"/>
      <c r="PJB103" s="145"/>
      <c r="PJC103" s="61"/>
      <c r="PJD103" s="108"/>
      <c r="PJE103" s="63"/>
      <c r="PJF103" s="103"/>
      <c r="PJG103" s="104"/>
      <c r="PJH103" s="105"/>
      <c r="PJI103" s="97"/>
      <c r="PJJ103" s="79"/>
      <c r="PJK103" s="96"/>
      <c r="PJL103" s="80"/>
      <c r="PJM103" s="80"/>
      <c r="PJN103" s="80"/>
      <c r="PJO103" s="102"/>
      <c r="PJP103" s="62"/>
      <c r="PJQ103" s="110"/>
      <c r="PJR103" s="97"/>
      <c r="PJS103" s="97"/>
      <c r="PJT103" s="97"/>
      <c r="PJU103" s="104"/>
      <c r="PJV103" s="97"/>
      <c r="PJW103" s="97"/>
      <c r="PJX103" s="97"/>
      <c r="PJY103" s="145"/>
      <c r="PJZ103" s="61"/>
      <c r="PKA103" s="108"/>
      <c r="PKB103" s="63"/>
      <c r="PKC103" s="103"/>
      <c r="PKD103" s="104"/>
      <c r="PKE103" s="105"/>
      <c r="PKF103" s="97"/>
      <c r="PKG103" s="79"/>
      <c r="PKH103" s="96"/>
      <c r="PKI103" s="80"/>
      <c r="PKJ103" s="80"/>
      <c r="PKK103" s="80"/>
      <c r="PKL103" s="102"/>
      <c r="PKM103" s="62"/>
      <c r="PKN103" s="110"/>
      <c r="PKO103" s="97"/>
      <c r="PKP103" s="97"/>
      <c r="PKQ103" s="97"/>
      <c r="PKR103" s="104"/>
      <c r="PKS103" s="97"/>
      <c r="PKT103" s="97"/>
      <c r="PKU103" s="97"/>
      <c r="PKV103" s="145"/>
      <c r="PKW103" s="61"/>
      <c r="PKX103" s="108"/>
      <c r="PKY103" s="63"/>
      <c r="PKZ103" s="103"/>
      <c r="PLA103" s="104"/>
      <c r="PLB103" s="105"/>
      <c r="PLC103" s="97"/>
      <c r="PLD103" s="79"/>
      <c r="PLE103" s="96"/>
      <c r="PLF103" s="80"/>
      <c r="PLG103" s="80"/>
      <c r="PLH103" s="80"/>
      <c r="PLI103" s="102"/>
      <c r="PLJ103" s="62"/>
      <c r="PLK103" s="110"/>
      <c r="PLL103" s="97"/>
      <c r="PLM103" s="97"/>
      <c r="PLN103" s="97"/>
      <c r="PLO103" s="104"/>
      <c r="PLP103" s="97"/>
      <c r="PLQ103" s="97"/>
      <c r="PLR103" s="97"/>
      <c r="PLS103" s="145"/>
      <c r="PLT103" s="61"/>
      <c r="PLU103" s="108"/>
      <c r="PLV103" s="63"/>
      <c r="PLW103" s="103"/>
      <c r="PLX103" s="104"/>
      <c r="PLY103" s="105"/>
      <c r="PLZ103" s="97"/>
      <c r="PMA103" s="79"/>
      <c r="PMB103" s="96"/>
      <c r="PMC103" s="80"/>
      <c r="PMD103" s="80"/>
      <c r="PME103" s="80"/>
      <c r="PMF103" s="102"/>
      <c r="PMG103" s="62"/>
      <c r="PMH103" s="110"/>
      <c r="PMI103" s="97"/>
      <c r="PMJ103" s="97"/>
      <c r="PMK103" s="97"/>
      <c r="PML103" s="104"/>
      <c r="PMM103" s="97"/>
      <c r="PMN103" s="97"/>
      <c r="PMO103" s="97"/>
      <c r="PMP103" s="145"/>
      <c r="PMQ103" s="61"/>
      <c r="PMR103" s="108"/>
      <c r="PMS103" s="63"/>
      <c r="PMT103" s="103"/>
      <c r="PMU103" s="104"/>
      <c r="PMV103" s="105"/>
      <c r="PMW103" s="97"/>
      <c r="PMX103" s="79"/>
      <c r="PMY103" s="96"/>
      <c r="PMZ103" s="80"/>
      <c r="PNA103" s="80"/>
      <c r="PNB103" s="80"/>
      <c r="PNC103" s="102"/>
      <c r="PND103" s="62"/>
      <c r="PNE103" s="110"/>
      <c r="PNF103" s="97"/>
      <c r="PNG103" s="97"/>
      <c r="PNH103" s="97"/>
      <c r="PNI103" s="104"/>
      <c r="PNJ103" s="97"/>
      <c r="PNK103" s="97"/>
      <c r="PNL103" s="97"/>
      <c r="PNM103" s="145"/>
      <c r="PNN103" s="61"/>
      <c r="PNO103" s="108"/>
      <c r="PNP103" s="63"/>
      <c r="PNQ103" s="103"/>
      <c r="PNR103" s="104"/>
      <c r="PNS103" s="105"/>
      <c r="PNT103" s="97"/>
      <c r="PNU103" s="79"/>
      <c r="PNV103" s="96"/>
      <c r="PNW103" s="80"/>
      <c r="PNX103" s="80"/>
      <c r="PNY103" s="80"/>
      <c r="PNZ103" s="102"/>
      <c r="POA103" s="62"/>
      <c r="POB103" s="110"/>
      <c r="POC103" s="97"/>
      <c r="POD103" s="97"/>
      <c r="POE103" s="97"/>
      <c r="POF103" s="104"/>
      <c r="POG103" s="97"/>
      <c r="POH103" s="97"/>
      <c r="POI103" s="97"/>
      <c r="POJ103" s="145"/>
      <c r="POK103" s="61"/>
      <c r="POL103" s="108"/>
      <c r="POM103" s="63"/>
      <c r="PON103" s="103"/>
      <c r="POO103" s="104"/>
      <c r="POP103" s="105"/>
      <c r="POQ103" s="97"/>
      <c r="POR103" s="79"/>
      <c r="POS103" s="96"/>
      <c r="POT103" s="80"/>
      <c r="POU103" s="80"/>
      <c r="POV103" s="80"/>
      <c r="POW103" s="102"/>
      <c r="POX103" s="62"/>
      <c r="POY103" s="110"/>
      <c r="POZ103" s="97"/>
      <c r="PPA103" s="97"/>
      <c r="PPB103" s="97"/>
      <c r="PPC103" s="104"/>
      <c r="PPD103" s="97"/>
      <c r="PPE103" s="97"/>
      <c r="PPF103" s="97"/>
      <c r="PPG103" s="145"/>
      <c r="PPH103" s="61"/>
      <c r="PPI103" s="108"/>
      <c r="PPJ103" s="63"/>
      <c r="PPK103" s="103"/>
      <c r="PPL103" s="104"/>
      <c r="PPM103" s="105"/>
      <c r="PPN103" s="97"/>
      <c r="PPO103" s="79"/>
      <c r="PPP103" s="96"/>
      <c r="PPQ103" s="80"/>
      <c r="PPR103" s="80"/>
      <c r="PPS103" s="80"/>
      <c r="PPT103" s="102"/>
      <c r="PPU103" s="62"/>
      <c r="PPV103" s="110"/>
      <c r="PPW103" s="97"/>
      <c r="PPX103" s="97"/>
      <c r="PPY103" s="97"/>
      <c r="PPZ103" s="104"/>
      <c r="PQA103" s="97"/>
      <c r="PQB103" s="97"/>
      <c r="PQC103" s="97"/>
      <c r="PQD103" s="145"/>
      <c r="PQE103" s="61"/>
      <c r="PQF103" s="108"/>
      <c r="PQG103" s="63"/>
      <c r="PQH103" s="103"/>
      <c r="PQI103" s="104"/>
      <c r="PQJ103" s="105"/>
      <c r="PQK103" s="97"/>
      <c r="PQL103" s="79"/>
      <c r="PQM103" s="96"/>
      <c r="PQN103" s="80"/>
      <c r="PQO103" s="80"/>
      <c r="PQP103" s="80"/>
      <c r="PQQ103" s="102"/>
      <c r="PQR103" s="62"/>
      <c r="PQS103" s="110"/>
      <c r="PQT103" s="97"/>
      <c r="PQU103" s="97"/>
      <c r="PQV103" s="97"/>
      <c r="PQW103" s="104"/>
      <c r="PQX103" s="97"/>
      <c r="PQY103" s="97"/>
      <c r="PQZ103" s="97"/>
      <c r="PRA103" s="145"/>
      <c r="PRB103" s="61"/>
      <c r="PRC103" s="108"/>
      <c r="PRD103" s="63"/>
      <c r="PRE103" s="103"/>
      <c r="PRF103" s="104"/>
      <c r="PRG103" s="105"/>
      <c r="PRH103" s="97"/>
      <c r="PRI103" s="79"/>
      <c r="PRJ103" s="96"/>
      <c r="PRK103" s="80"/>
      <c r="PRL103" s="80"/>
      <c r="PRM103" s="80"/>
      <c r="PRN103" s="102"/>
      <c r="PRO103" s="62"/>
      <c r="PRP103" s="110"/>
      <c r="PRQ103" s="97"/>
      <c r="PRR103" s="97"/>
      <c r="PRS103" s="97"/>
      <c r="PRT103" s="104"/>
      <c r="PRU103" s="97"/>
      <c r="PRV103" s="97"/>
      <c r="PRW103" s="97"/>
      <c r="PRX103" s="145"/>
      <c r="PRY103" s="61"/>
      <c r="PRZ103" s="108"/>
      <c r="PSA103" s="63"/>
      <c r="PSB103" s="103"/>
      <c r="PSC103" s="104"/>
      <c r="PSD103" s="105"/>
      <c r="PSE103" s="97"/>
      <c r="PSF103" s="79"/>
      <c r="PSG103" s="96"/>
      <c r="PSH103" s="80"/>
      <c r="PSI103" s="80"/>
      <c r="PSJ103" s="80"/>
      <c r="PSK103" s="102"/>
      <c r="PSL103" s="62"/>
      <c r="PSM103" s="110"/>
      <c r="PSN103" s="97"/>
      <c r="PSO103" s="97"/>
      <c r="PSP103" s="97"/>
      <c r="PSQ103" s="104"/>
      <c r="PSR103" s="97"/>
      <c r="PSS103" s="97"/>
      <c r="PST103" s="97"/>
      <c r="PSU103" s="145"/>
      <c r="PSV103" s="61"/>
      <c r="PSW103" s="108"/>
      <c r="PSX103" s="63"/>
      <c r="PSY103" s="103"/>
      <c r="PSZ103" s="104"/>
      <c r="PTA103" s="105"/>
      <c r="PTB103" s="97"/>
      <c r="PTC103" s="79"/>
      <c r="PTD103" s="96"/>
      <c r="PTE103" s="80"/>
      <c r="PTF103" s="80"/>
      <c r="PTG103" s="80"/>
      <c r="PTH103" s="102"/>
      <c r="PTI103" s="62"/>
      <c r="PTJ103" s="110"/>
      <c r="PTK103" s="97"/>
      <c r="PTL103" s="97"/>
      <c r="PTM103" s="97"/>
      <c r="PTN103" s="104"/>
      <c r="PTO103" s="97"/>
      <c r="PTP103" s="97"/>
      <c r="PTQ103" s="97"/>
      <c r="PTR103" s="145"/>
      <c r="PTS103" s="61"/>
      <c r="PTT103" s="108"/>
      <c r="PTU103" s="63"/>
      <c r="PTV103" s="103"/>
      <c r="PTW103" s="104"/>
      <c r="PTX103" s="105"/>
      <c r="PTY103" s="97"/>
      <c r="PTZ103" s="79"/>
      <c r="PUA103" s="96"/>
      <c r="PUB103" s="80"/>
      <c r="PUC103" s="80"/>
      <c r="PUD103" s="80"/>
      <c r="PUE103" s="102"/>
      <c r="PUF103" s="62"/>
      <c r="PUG103" s="110"/>
      <c r="PUH103" s="97"/>
      <c r="PUI103" s="97"/>
      <c r="PUJ103" s="97"/>
      <c r="PUK103" s="104"/>
      <c r="PUL103" s="97"/>
      <c r="PUM103" s="97"/>
      <c r="PUN103" s="97"/>
      <c r="PUO103" s="145"/>
      <c r="PUP103" s="61"/>
      <c r="PUQ103" s="108"/>
      <c r="PUR103" s="63"/>
      <c r="PUS103" s="103"/>
      <c r="PUT103" s="104"/>
      <c r="PUU103" s="105"/>
      <c r="PUV103" s="97"/>
      <c r="PUW103" s="79"/>
      <c r="PUX103" s="96"/>
      <c r="PUY103" s="80"/>
      <c r="PUZ103" s="80"/>
      <c r="PVA103" s="80"/>
      <c r="PVB103" s="102"/>
      <c r="PVC103" s="62"/>
      <c r="PVD103" s="110"/>
      <c r="PVE103" s="97"/>
      <c r="PVF103" s="97"/>
      <c r="PVG103" s="97"/>
      <c r="PVH103" s="104"/>
      <c r="PVI103" s="97"/>
      <c r="PVJ103" s="97"/>
      <c r="PVK103" s="97"/>
      <c r="PVL103" s="145"/>
      <c r="PVM103" s="61"/>
      <c r="PVN103" s="108"/>
      <c r="PVO103" s="63"/>
      <c r="PVP103" s="103"/>
      <c r="PVQ103" s="104"/>
      <c r="PVR103" s="105"/>
      <c r="PVS103" s="97"/>
      <c r="PVT103" s="79"/>
      <c r="PVU103" s="96"/>
      <c r="PVV103" s="80"/>
      <c r="PVW103" s="80"/>
      <c r="PVX103" s="80"/>
      <c r="PVY103" s="102"/>
      <c r="PVZ103" s="62"/>
      <c r="PWA103" s="110"/>
      <c r="PWB103" s="97"/>
      <c r="PWC103" s="97"/>
      <c r="PWD103" s="97"/>
      <c r="PWE103" s="104"/>
      <c r="PWF103" s="97"/>
      <c r="PWG103" s="97"/>
      <c r="PWH103" s="97"/>
      <c r="PWI103" s="145"/>
      <c r="PWJ103" s="61"/>
      <c r="PWK103" s="108"/>
      <c r="PWL103" s="63"/>
      <c r="PWM103" s="103"/>
      <c r="PWN103" s="104"/>
      <c r="PWO103" s="105"/>
      <c r="PWP103" s="97"/>
      <c r="PWQ103" s="79"/>
      <c r="PWR103" s="96"/>
      <c r="PWS103" s="80"/>
      <c r="PWT103" s="80"/>
      <c r="PWU103" s="80"/>
      <c r="PWV103" s="102"/>
      <c r="PWW103" s="62"/>
      <c r="PWX103" s="110"/>
      <c r="PWY103" s="97"/>
      <c r="PWZ103" s="97"/>
      <c r="PXA103" s="97"/>
      <c r="PXB103" s="104"/>
      <c r="PXC103" s="97"/>
      <c r="PXD103" s="97"/>
      <c r="PXE103" s="97"/>
      <c r="PXF103" s="145"/>
      <c r="PXG103" s="61"/>
      <c r="PXH103" s="108"/>
      <c r="PXI103" s="63"/>
      <c r="PXJ103" s="103"/>
      <c r="PXK103" s="104"/>
      <c r="PXL103" s="105"/>
      <c r="PXM103" s="97"/>
      <c r="PXN103" s="79"/>
      <c r="PXO103" s="96"/>
      <c r="PXP103" s="80"/>
      <c r="PXQ103" s="80"/>
      <c r="PXR103" s="80"/>
      <c r="PXS103" s="102"/>
      <c r="PXT103" s="62"/>
      <c r="PXU103" s="110"/>
      <c r="PXV103" s="97"/>
      <c r="PXW103" s="97"/>
      <c r="PXX103" s="97"/>
      <c r="PXY103" s="104"/>
      <c r="PXZ103" s="97"/>
      <c r="PYA103" s="97"/>
      <c r="PYB103" s="97"/>
      <c r="PYC103" s="145"/>
      <c r="PYD103" s="61"/>
      <c r="PYE103" s="108"/>
      <c r="PYF103" s="63"/>
      <c r="PYG103" s="103"/>
      <c r="PYH103" s="104"/>
      <c r="PYI103" s="105"/>
      <c r="PYJ103" s="97"/>
      <c r="PYK103" s="79"/>
      <c r="PYL103" s="96"/>
      <c r="PYM103" s="80"/>
      <c r="PYN103" s="80"/>
      <c r="PYO103" s="80"/>
      <c r="PYP103" s="102"/>
      <c r="PYQ103" s="62"/>
      <c r="PYR103" s="110"/>
      <c r="PYS103" s="97"/>
      <c r="PYT103" s="97"/>
      <c r="PYU103" s="97"/>
      <c r="PYV103" s="104"/>
      <c r="PYW103" s="97"/>
      <c r="PYX103" s="97"/>
      <c r="PYY103" s="97"/>
      <c r="PYZ103" s="145"/>
      <c r="PZA103" s="61"/>
      <c r="PZB103" s="108"/>
      <c r="PZC103" s="63"/>
      <c r="PZD103" s="103"/>
      <c r="PZE103" s="104"/>
      <c r="PZF103" s="105"/>
      <c r="PZG103" s="97"/>
      <c r="PZH103" s="79"/>
      <c r="PZI103" s="96"/>
      <c r="PZJ103" s="80"/>
      <c r="PZK103" s="80"/>
      <c r="PZL103" s="80"/>
      <c r="PZM103" s="102"/>
      <c r="PZN103" s="62"/>
      <c r="PZO103" s="110"/>
      <c r="PZP103" s="97"/>
      <c r="PZQ103" s="97"/>
      <c r="PZR103" s="97"/>
      <c r="PZS103" s="104"/>
      <c r="PZT103" s="97"/>
      <c r="PZU103" s="97"/>
      <c r="PZV103" s="97"/>
      <c r="PZW103" s="145"/>
      <c r="PZX103" s="61"/>
      <c r="PZY103" s="108"/>
      <c r="PZZ103" s="63"/>
      <c r="QAA103" s="103"/>
      <c r="QAB103" s="104"/>
      <c r="QAC103" s="105"/>
      <c r="QAD103" s="97"/>
      <c r="QAE103" s="79"/>
      <c r="QAF103" s="96"/>
      <c r="QAG103" s="80"/>
      <c r="QAH103" s="80"/>
      <c r="QAI103" s="80"/>
      <c r="QAJ103" s="102"/>
      <c r="QAK103" s="62"/>
      <c r="QAL103" s="110"/>
      <c r="QAM103" s="97"/>
      <c r="QAN103" s="97"/>
      <c r="QAO103" s="97"/>
      <c r="QAP103" s="104"/>
      <c r="QAQ103" s="97"/>
      <c r="QAR103" s="97"/>
      <c r="QAS103" s="97"/>
      <c r="QAT103" s="145"/>
      <c r="QAU103" s="61"/>
      <c r="QAV103" s="108"/>
      <c r="QAW103" s="63"/>
      <c r="QAX103" s="103"/>
      <c r="QAY103" s="104"/>
      <c r="QAZ103" s="105"/>
      <c r="QBA103" s="97"/>
      <c r="QBB103" s="79"/>
      <c r="QBC103" s="96"/>
      <c r="QBD103" s="80"/>
      <c r="QBE103" s="80"/>
      <c r="QBF103" s="80"/>
      <c r="QBG103" s="102"/>
      <c r="QBH103" s="62"/>
      <c r="QBI103" s="110"/>
      <c r="QBJ103" s="97"/>
      <c r="QBK103" s="97"/>
      <c r="QBL103" s="97"/>
      <c r="QBM103" s="104"/>
      <c r="QBN103" s="97"/>
      <c r="QBO103" s="97"/>
      <c r="QBP103" s="97"/>
      <c r="QBQ103" s="145"/>
      <c r="QBR103" s="61"/>
      <c r="QBS103" s="108"/>
      <c r="QBT103" s="63"/>
      <c r="QBU103" s="103"/>
      <c r="QBV103" s="104"/>
      <c r="QBW103" s="105"/>
      <c r="QBX103" s="97"/>
      <c r="QBY103" s="79"/>
      <c r="QBZ103" s="96"/>
      <c r="QCA103" s="80"/>
      <c r="QCB103" s="80"/>
      <c r="QCC103" s="80"/>
      <c r="QCD103" s="102"/>
      <c r="QCE103" s="62"/>
      <c r="QCF103" s="110"/>
      <c r="QCG103" s="97"/>
      <c r="QCH103" s="97"/>
      <c r="QCI103" s="97"/>
      <c r="QCJ103" s="104"/>
      <c r="QCK103" s="97"/>
      <c r="QCL103" s="97"/>
      <c r="QCM103" s="97"/>
      <c r="QCN103" s="145"/>
      <c r="QCO103" s="61"/>
      <c r="QCP103" s="108"/>
      <c r="QCQ103" s="63"/>
      <c r="QCR103" s="103"/>
      <c r="QCS103" s="104"/>
      <c r="QCT103" s="105"/>
      <c r="QCU103" s="97"/>
      <c r="QCV103" s="79"/>
      <c r="QCW103" s="96"/>
      <c r="QCX103" s="80"/>
      <c r="QCY103" s="80"/>
      <c r="QCZ103" s="80"/>
      <c r="QDA103" s="102"/>
      <c r="QDB103" s="62"/>
      <c r="QDC103" s="110"/>
      <c r="QDD103" s="97"/>
      <c r="QDE103" s="97"/>
      <c r="QDF103" s="97"/>
      <c r="QDG103" s="104"/>
      <c r="QDH103" s="97"/>
      <c r="QDI103" s="97"/>
      <c r="QDJ103" s="97"/>
      <c r="QDK103" s="145"/>
      <c r="QDL103" s="61"/>
      <c r="QDM103" s="108"/>
      <c r="QDN103" s="63"/>
      <c r="QDO103" s="103"/>
      <c r="QDP103" s="104"/>
      <c r="QDQ103" s="105"/>
      <c r="QDR103" s="97"/>
      <c r="QDS103" s="79"/>
      <c r="QDT103" s="96"/>
      <c r="QDU103" s="80"/>
      <c r="QDV103" s="80"/>
      <c r="QDW103" s="80"/>
      <c r="QDX103" s="102"/>
      <c r="QDY103" s="62"/>
      <c r="QDZ103" s="110"/>
      <c r="QEA103" s="97"/>
      <c r="QEB103" s="97"/>
      <c r="QEC103" s="97"/>
      <c r="QED103" s="104"/>
      <c r="QEE103" s="97"/>
      <c r="QEF103" s="97"/>
      <c r="QEG103" s="97"/>
      <c r="QEH103" s="145"/>
      <c r="QEI103" s="61"/>
      <c r="QEJ103" s="108"/>
      <c r="QEK103" s="63"/>
      <c r="QEL103" s="103"/>
      <c r="QEM103" s="104"/>
      <c r="QEN103" s="105"/>
      <c r="QEO103" s="97"/>
      <c r="QEP103" s="79"/>
      <c r="QEQ103" s="96"/>
      <c r="QER103" s="80"/>
      <c r="QES103" s="80"/>
      <c r="QET103" s="80"/>
      <c r="QEU103" s="102"/>
      <c r="QEV103" s="62"/>
      <c r="QEW103" s="110"/>
      <c r="QEX103" s="97"/>
      <c r="QEY103" s="97"/>
      <c r="QEZ103" s="97"/>
      <c r="QFA103" s="104"/>
      <c r="QFB103" s="97"/>
      <c r="QFC103" s="97"/>
      <c r="QFD103" s="97"/>
      <c r="QFE103" s="145"/>
      <c r="QFF103" s="61"/>
      <c r="QFG103" s="108"/>
      <c r="QFH103" s="63"/>
      <c r="QFI103" s="103"/>
      <c r="QFJ103" s="104"/>
      <c r="QFK103" s="105"/>
      <c r="QFL103" s="97"/>
      <c r="QFM103" s="79"/>
      <c r="QFN103" s="96"/>
      <c r="QFO103" s="80"/>
      <c r="QFP103" s="80"/>
      <c r="QFQ103" s="80"/>
      <c r="QFR103" s="102"/>
      <c r="QFS103" s="62"/>
      <c r="QFT103" s="110"/>
      <c r="QFU103" s="97"/>
      <c r="QFV103" s="97"/>
      <c r="QFW103" s="97"/>
      <c r="QFX103" s="104"/>
      <c r="QFY103" s="97"/>
      <c r="QFZ103" s="97"/>
      <c r="QGA103" s="97"/>
      <c r="QGB103" s="145"/>
      <c r="QGC103" s="61"/>
      <c r="QGD103" s="108"/>
      <c r="QGE103" s="63"/>
      <c r="QGF103" s="103"/>
      <c r="QGG103" s="104"/>
      <c r="QGH103" s="105"/>
      <c r="QGI103" s="97"/>
      <c r="QGJ103" s="79"/>
      <c r="QGK103" s="96"/>
      <c r="QGL103" s="80"/>
      <c r="QGM103" s="80"/>
      <c r="QGN103" s="80"/>
      <c r="QGO103" s="102"/>
      <c r="QGP103" s="62"/>
      <c r="QGQ103" s="110"/>
      <c r="QGR103" s="97"/>
      <c r="QGS103" s="97"/>
      <c r="QGT103" s="97"/>
      <c r="QGU103" s="104"/>
      <c r="QGV103" s="97"/>
      <c r="QGW103" s="97"/>
      <c r="QGX103" s="97"/>
      <c r="QGY103" s="145"/>
      <c r="QGZ103" s="61"/>
      <c r="QHA103" s="108"/>
      <c r="QHB103" s="63"/>
      <c r="QHC103" s="103"/>
      <c r="QHD103" s="104"/>
      <c r="QHE103" s="105"/>
      <c r="QHF103" s="97"/>
      <c r="QHG103" s="79"/>
      <c r="QHH103" s="96"/>
      <c r="QHI103" s="80"/>
      <c r="QHJ103" s="80"/>
      <c r="QHK103" s="80"/>
      <c r="QHL103" s="102"/>
      <c r="QHM103" s="62"/>
      <c r="QHN103" s="110"/>
      <c r="QHO103" s="97"/>
      <c r="QHP103" s="97"/>
      <c r="QHQ103" s="97"/>
      <c r="QHR103" s="104"/>
      <c r="QHS103" s="97"/>
      <c r="QHT103" s="97"/>
      <c r="QHU103" s="97"/>
      <c r="QHV103" s="145"/>
      <c r="QHW103" s="61"/>
      <c r="QHX103" s="108"/>
      <c r="QHY103" s="63"/>
      <c r="QHZ103" s="103"/>
      <c r="QIA103" s="104"/>
      <c r="QIB103" s="105"/>
      <c r="QIC103" s="97"/>
      <c r="QID103" s="79"/>
      <c r="QIE103" s="96"/>
      <c r="QIF103" s="80"/>
      <c r="QIG103" s="80"/>
      <c r="QIH103" s="80"/>
      <c r="QII103" s="102"/>
      <c r="QIJ103" s="62"/>
      <c r="QIK103" s="110"/>
      <c r="QIL103" s="97"/>
      <c r="QIM103" s="97"/>
      <c r="QIN103" s="97"/>
      <c r="QIO103" s="104"/>
      <c r="QIP103" s="97"/>
      <c r="QIQ103" s="97"/>
      <c r="QIR103" s="97"/>
      <c r="QIS103" s="145"/>
      <c r="QIT103" s="61"/>
      <c r="QIU103" s="108"/>
      <c r="QIV103" s="63"/>
      <c r="QIW103" s="103"/>
      <c r="QIX103" s="104"/>
      <c r="QIY103" s="105"/>
      <c r="QIZ103" s="97"/>
      <c r="QJA103" s="79"/>
      <c r="QJB103" s="96"/>
      <c r="QJC103" s="80"/>
      <c r="QJD103" s="80"/>
      <c r="QJE103" s="80"/>
      <c r="QJF103" s="102"/>
      <c r="QJG103" s="62"/>
      <c r="QJH103" s="110"/>
      <c r="QJI103" s="97"/>
      <c r="QJJ103" s="97"/>
      <c r="QJK103" s="97"/>
      <c r="QJL103" s="104"/>
      <c r="QJM103" s="97"/>
      <c r="QJN103" s="97"/>
      <c r="QJO103" s="97"/>
      <c r="QJP103" s="145"/>
      <c r="QJQ103" s="61"/>
      <c r="QJR103" s="108"/>
      <c r="QJS103" s="63"/>
      <c r="QJT103" s="103"/>
      <c r="QJU103" s="104"/>
      <c r="QJV103" s="105"/>
      <c r="QJW103" s="97"/>
      <c r="QJX103" s="79"/>
      <c r="QJY103" s="96"/>
      <c r="QJZ103" s="80"/>
      <c r="QKA103" s="80"/>
      <c r="QKB103" s="80"/>
      <c r="QKC103" s="102"/>
      <c r="QKD103" s="62"/>
      <c r="QKE103" s="110"/>
      <c r="QKF103" s="97"/>
      <c r="QKG103" s="97"/>
      <c r="QKH103" s="97"/>
      <c r="QKI103" s="104"/>
      <c r="QKJ103" s="97"/>
      <c r="QKK103" s="97"/>
      <c r="QKL103" s="97"/>
      <c r="QKM103" s="145"/>
      <c r="QKN103" s="61"/>
      <c r="QKO103" s="108"/>
      <c r="QKP103" s="63"/>
      <c r="QKQ103" s="103"/>
      <c r="QKR103" s="104"/>
      <c r="QKS103" s="105"/>
      <c r="QKT103" s="97"/>
      <c r="QKU103" s="79"/>
      <c r="QKV103" s="96"/>
      <c r="QKW103" s="80"/>
      <c r="QKX103" s="80"/>
      <c r="QKY103" s="80"/>
      <c r="QKZ103" s="102"/>
      <c r="QLA103" s="62"/>
      <c r="QLB103" s="110"/>
      <c r="QLC103" s="97"/>
      <c r="QLD103" s="97"/>
      <c r="QLE103" s="97"/>
      <c r="QLF103" s="104"/>
      <c r="QLG103" s="97"/>
      <c r="QLH103" s="97"/>
      <c r="QLI103" s="97"/>
      <c r="QLJ103" s="145"/>
      <c r="QLK103" s="61"/>
      <c r="QLL103" s="108"/>
      <c r="QLM103" s="63"/>
      <c r="QLN103" s="103"/>
      <c r="QLO103" s="104"/>
      <c r="QLP103" s="105"/>
      <c r="QLQ103" s="97"/>
      <c r="QLR103" s="79"/>
      <c r="QLS103" s="96"/>
      <c r="QLT103" s="80"/>
      <c r="QLU103" s="80"/>
      <c r="QLV103" s="80"/>
      <c r="QLW103" s="102"/>
      <c r="QLX103" s="62"/>
      <c r="QLY103" s="110"/>
      <c r="QLZ103" s="97"/>
      <c r="QMA103" s="97"/>
      <c r="QMB103" s="97"/>
      <c r="QMC103" s="104"/>
      <c r="QMD103" s="97"/>
      <c r="QME103" s="97"/>
      <c r="QMF103" s="97"/>
      <c r="QMG103" s="145"/>
      <c r="QMH103" s="61"/>
      <c r="QMI103" s="108"/>
      <c r="QMJ103" s="63"/>
      <c r="QMK103" s="103"/>
      <c r="QML103" s="104"/>
      <c r="QMM103" s="105"/>
      <c r="QMN103" s="97"/>
      <c r="QMO103" s="79"/>
      <c r="QMP103" s="96"/>
      <c r="QMQ103" s="80"/>
      <c r="QMR103" s="80"/>
      <c r="QMS103" s="80"/>
      <c r="QMT103" s="102"/>
      <c r="QMU103" s="62"/>
      <c r="QMV103" s="110"/>
      <c r="QMW103" s="97"/>
      <c r="QMX103" s="97"/>
      <c r="QMY103" s="97"/>
      <c r="QMZ103" s="104"/>
      <c r="QNA103" s="97"/>
      <c r="QNB103" s="97"/>
      <c r="QNC103" s="97"/>
      <c r="QND103" s="145"/>
      <c r="QNE103" s="61"/>
      <c r="QNF103" s="108"/>
      <c r="QNG103" s="63"/>
      <c r="QNH103" s="103"/>
      <c r="QNI103" s="104"/>
      <c r="QNJ103" s="105"/>
      <c r="QNK103" s="97"/>
      <c r="QNL103" s="79"/>
      <c r="QNM103" s="96"/>
      <c r="QNN103" s="80"/>
      <c r="QNO103" s="80"/>
      <c r="QNP103" s="80"/>
      <c r="QNQ103" s="102"/>
      <c r="QNR103" s="62"/>
      <c r="QNS103" s="110"/>
      <c r="QNT103" s="97"/>
      <c r="QNU103" s="97"/>
      <c r="QNV103" s="97"/>
      <c r="QNW103" s="104"/>
      <c r="QNX103" s="97"/>
      <c r="QNY103" s="97"/>
      <c r="QNZ103" s="97"/>
      <c r="QOA103" s="145"/>
      <c r="QOB103" s="61"/>
      <c r="QOC103" s="108"/>
      <c r="QOD103" s="63"/>
      <c r="QOE103" s="103"/>
      <c r="QOF103" s="104"/>
      <c r="QOG103" s="105"/>
      <c r="QOH103" s="97"/>
      <c r="QOI103" s="79"/>
      <c r="QOJ103" s="96"/>
      <c r="QOK103" s="80"/>
      <c r="QOL103" s="80"/>
      <c r="QOM103" s="80"/>
      <c r="QON103" s="102"/>
      <c r="QOO103" s="62"/>
      <c r="QOP103" s="110"/>
      <c r="QOQ103" s="97"/>
      <c r="QOR103" s="97"/>
      <c r="QOS103" s="97"/>
      <c r="QOT103" s="104"/>
      <c r="QOU103" s="97"/>
      <c r="QOV103" s="97"/>
      <c r="QOW103" s="97"/>
      <c r="QOX103" s="145"/>
      <c r="QOY103" s="61"/>
      <c r="QOZ103" s="108"/>
      <c r="QPA103" s="63"/>
      <c r="QPB103" s="103"/>
      <c r="QPC103" s="104"/>
      <c r="QPD103" s="105"/>
      <c r="QPE103" s="97"/>
      <c r="QPF103" s="79"/>
      <c r="QPG103" s="96"/>
      <c r="QPH103" s="80"/>
      <c r="QPI103" s="80"/>
      <c r="QPJ103" s="80"/>
      <c r="QPK103" s="102"/>
      <c r="QPL103" s="62"/>
      <c r="QPM103" s="110"/>
      <c r="QPN103" s="97"/>
      <c r="QPO103" s="97"/>
      <c r="QPP103" s="97"/>
      <c r="QPQ103" s="104"/>
      <c r="QPR103" s="97"/>
      <c r="QPS103" s="97"/>
      <c r="QPT103" s="97"/>
      <c r="QPU103" s="145"/>
      <c r="QPV103" s="61"/>
      <c r="QPW103" s="108"/>
      <c r="QPX103" s="63"/>
      <c r="QPY103" s="103"/>
      <c r="QPZ103" s="104"/>
      <c r="QQA103" s="105"/>
      <c r="QQB103" s="97"/>
      <c r="QQC103" s="79"/>
      <c r="QQD103" s="96"/>
      <c r="QQE103" s="80"/>
      <c r="QQF103" s="80"/>
      <c r="QQG103" s="80"/>
      <c r="QQH103" s="102"/>
      <c r="QQI103" s="62"/>
      <c r="QQJ103" s="110"/>
      <c r="QQK103" s="97"/>
      <c r="QQL103" s="97"/>
      <c r="QQM103" s="97"/>
      <c r="QQN103" s="104"/>
      <c r="QQO103" s="97"/>
      <c r="QQP103" s="97"/>
      <c r="QQQ103" s="97"/>
      <c r="QQR103" s="145"/>
      <c r="QQS103" s="61"/>
      <c r="QQT103" s="108"/>
      <c r="QQU103" s="63"/>
      <c r="QQV103" s="103"/>
      <c r="QQW103" s="104"/>
      <c r="QQX103" s="105"/>
      <c r="QQY103" s="97"/>
      <c r="QQZ103" s="79"/>
      <c r="QRA103" s="96"/>
      <c r="QRB103" s="80"/>
      <c r="QRC103" s="80"/>
      <c r="QRD103" s="80"/>
      <c r="QRE103" s="102"/>
      <c r="QRF103" s="62"/>
      <c r="QRG103" s="110"/>
      <c r="QRH103" s="97"/>
      <c r="QRI103" s="97"/>
      <c r="QRJ103" s="97"/>
      <c r="QRK103" s="104"/>
      <c r="QRL103" s="97"/>
      <c r="QRM103" s="97"/>
      <c r="QRN103" s="97"/>
      <c r="QRO103" s="145"/>
      <c r="QRP103" s="61"/>
      <c r="QRQ103" s="108"/>
      <c r="QRR103" s="63"/>
      <c r="QRS103" s="103"/>
      <c r="QRT103" s="104"/>
      <c r="QRU103" s="105"/>
      <c r="QRV103" s="97"/>
      <c r="QRW103" s="79"/>
      <c r="QRX103" s="96"/>
      <c r="QRY103" s="80"/>
      <c r="QRZ103" s="80"/>
      <c r="QSA103" s="80"/>
      <c r="QSB103" s="102"/>
      <c r="QSC103" s="62"/>
      <c r="QSD103" s="110"/>
      <c r="QSE103" s="97"/>
      <c r="QSF103" s="97"/>
      <c r="QSG103" s="97"/>
      <c r="QSH103" s="104"/>
      <c r="QSI103" s="97"/>
      <c r="QSJ103" s="97"/>
      <c r="QSK103" s="97"/>
      <c r="QSL103" s="145"/>
      <c r="QSM103" s="61"/>
      <c r="QSN103" s="108"/>
      <c r="QSO103" s="63"/>
      <c r="QSP103" s="103"/>
      <c r="QSQ103" s="104"/>
      <c r="QSR103" s="105"/>
      <c r="QSS103" s="97"/>
      <c r="QST103" s="79"/>
      <c r="QSU103" s="96"/>
      <c r="QSV103" s="80"/>
      <c r="QSW103" s="80"/>
      <c r="QSX103" s="80"/>
      <c r="QSY103" s="102"/>
      <c r="QSZ103" s="62"/>
      <c r="QTA103" s="110"/>
      <c r="QTB103" s="97"/>
      <c r="QTC103" s="97"/>
      <c r="QTD103" s="97"/>
      <c r="QTE103" s="104"/>
      <c r="QTF103" s="97"/>
      <c r="QTG103" s="97"/>
      <c r="QTH103" s="97"/>
      <c r="QTI103" s="145"/>
      <c r="QTJ103" s="61"/>
      <c r="QTK103" s="108"/>
      <c r="QTL103" s="63"/>
      <c r="QTM103" s="103"/>
      <c r="QTN103" s="104"/>
      <c r="QTO103" s="105"/>
      <c r="QTP103" s="97"/>
      <c r="QTQ103" s="79"/>
      <c r="QTR103" s="96"/>
      <c r="QTS103" s="80"/>
      <c r="QTT103" s="80"/>
      <c r="QTU103" s="80"/>
      <c r="QTV103" s="102"/>
      <c r="QTW103" s="62"/>
      <c r="QTX103" s="110"/>
      <c r="QTY103" s="97"/>
      <c r="QTZ103" s="97"/>
      <c r="QUA103" s="97"/>
      <c r="QUB103" s="104"/>
      <c r="QUC103" s="97"/>
      <c r="QUD103" s="97"/>
      <c r="QUE103" s="97"/>
      <c r="QUF103" s="145"/>
      <c r="QUG103" s="61"/>
      <c r="QUH103" s="108"/>
      <c r="QUI103" s="63"/>
      <c r="QUJ103" s="103"/>
      <c r="QUK103" s="104"/>
      <c r="QUL103" s="105"/>
      <c r="QUM103" s="97"/>
      <c r="QUN103" s="79"/>
      <c r="QUO103" s="96"/>
      <c r="QUP103" s="80"/>
      <c r="QUQ103" s="80"/>
      <c r="QUR103" s="80"/>
      <c r="QUS103" s="102"/>
      <c r="QUT103" s="62"/>
      <c r="QUU103" s="110"/>
      <c r="QUV103" s="97"/>
      <c r="QUW103" s="97"/>
      <c r="QUX103" s="97"/>
      <c r="QUY103" s="104"/>
      <c r="QUZ103" s="97"/>
      <c r="QVA103" s="97"/>
      <c r="QVB103" s="97"/>
      <c r="QVC103" s="145"/>
      <c r="QVD103" s="61"/>
      <c r="QVE103" s="108"/>
      <c r="QVF103" s="63"/>
      <c r="QVG103" s="103"/>
      <c r="QVH103" s="104"/>
      <c r="QVI103" s="105"/>
      <c r="QVJ103" s="97"/>
      <c r="QVK103" s="79"/>
      <c r="QVL103" s="96"/>
      <c r="QVM103" s="80"/>
      <c r="QVN103" s="80"/>
      <c r="QVO103" s="80"/>
      <c r="QVP103" s="102"/>
      <c r="QVQ103" s="62"/>
      <c r="QVR103" s="110"/>
      <c r="QVS103" s="97"/>
      <c r="QVT103" s="97"/>
      <c r="QVU103" s="97"/>
      <c r="QVV103" s="104"/>
      <c r="QVW103" s="97"/>
      <c r="QVX103" s="97"/>
      <c r="QVY103" s="97"/>
      <c r="QVZ103" s="145"/>
      <c r="QWA103" s="61"/>
      <c r="QWB103" s="108"/>
      <c r="QWC103" s="63"/>
      <c r="QWD103" s="103"/>
      <c r="QWE103" s="104"/>
      <c r="QWF103" s="105"/>
      <c r="QWG103" s="97"/>
      <c r="QWH103" s="79"/>
      <c r="QWI103" s="96"/>
      <c r="QWJ103" s="80"/>
      <c r="QWK103" s="80"/>
      <c r="QWL103" s="80"/>
      <c r="QWM103" s="102"/>
      <c r="QWN103" s="62"/>
      <c r="QWO103" s="110"/>
      <c r="QWP103" s="97"/>
      <c r="QWQ103" s="97"/>
      <c r="QWR103" s="97"/>
      <c r="QWS103" s="104"/>
      <c r="QWT103" s="97"/>
      <c r="QWU103" s="97"/>
      <c r="QWV103" s="97"/>
      <c r="QWW103" s="145"/>
      <c r="QWX103" s="61"/>
      <c r="QWY103" s="108"/>
      <c r="QWZ103" s="63"/>
      <c r="QXA103" s="103"/>
      <c r="QXB103" s="104"/>
      <c r="QXC103" s="105"/>
      <c r="QXD103" s="97"/>
      <c r="QXE103" s="79"/>
      <c r="QXF103" s="96"/>
      <c r="QXG103" s="80"/>
      <c r="QXH103" s="80"/>
      <c r="QXI103" s="80"/>
      <c r="QXJ103" s="102"/>
      <c r="QXK103" s="62"/>
      <c r="QXL103" s="110"/>
      <c r="QXM103" s="97"/>
      <c r="QXN103" s="97"/>
      <c r="QXO103" s="97"/>
      <c r="QXP103" s="104"/>
      <c r="QXQ103" s="97"/>
      <c r="QXR103" s="97"/>
      <c r="QXS103" s="97"/>
      <c r="QXT103" s="145"/>
      <c r="QXU103" s="61"/>
      <c r="QXV103" s="108"/>
      <c r="QXW103" s="63"/>
      <c r="QXX103" s="103"/>
      <c r="QXY103" s="104"/>
      <c r="QXZ103" s="105"/>
      <c r="QYA103" s="97"/>
      <c r="QYB103" s="79"/>
      <c r="QYC103" s="96"/>
      <c r="QYD103" s="80"/>
      <c r="QYE103" s="80"/>
      <c r="QYF103" s="80"/>
      <c r="QYG103" s="102"/>
      <c r="QYH103" s="62"/>
      <c r="QYI103" s="110"/>
      <c r="QYJ103" s="97"/>
      <c r="QYK103" s="97"/>
      <c r="QYL103" s="97"/>
      <c r="QYM103" s="104"/>
      <c r="QYN103" s="97"/>
      <c r="QYO103" s="97"/>
      <c r="QYP103" s="97"/>
      <c r="QYQ103" s="145"/>
      <c r="QYR103" s="61"/>
      <c r="QYS103" s="108"/>
      <c r="QYT103" s="63"/>
      <c r="QYU103" s="103"/>
      <c r="QYV103" s="104"/>
      <c r="QYW103" s="105"/>
      <c r="QYX103" s="97"/>
      <c r="QYY103" s="79"/>
      <c r="QYZ103" s="96"/>
      <c r="QZA103" s="80"/>
      <c r="QZB103" s="80"/>
      <c r="QZC103" s="80"/>
      <c r="QZD103" s="102"/>
      <c r="QZE103" s="62"/>
      <c r="QZF103" s="110"/>
      <c r="QZG103" s="97"/>
      <c r="QZH103" s="97"/>
      <c r="QZI103" s="97"/>
      <c r="QZJ103" s="104"/>
      <c r="QZK103" s="97"/>
      <c r="QZL103" s="97"/>
      <c r="QZM103" s="97"/>
      <c r="QZN103" s="145"/>
      <c r="QZO103" s="61"/>
      <c r="QZP103" s="108"/>
      <c r="QZQ103" s="63"/>
      <c r="QZR103" s="103"/>
      <c r="QZS103" s="104"/>
      <c r="QZT103" s="105"/>
      <c r="QZU103" s="97"/>
      <c r="QZV103" s="79"/>
      <c r="QZW103" s="96"/>
      <c r="QZX103" s="80"/>
      <c r="QZY103" s="80"/>
      <c r="QZZ103" s="80"/>
      <c r="RAA103" s="102"/>
      <c r="RAB103" s="62"/>
      <c r="RAC103" s="110"/>
      <c r="RAD103" s="97"/>
      <c r="RAE103" s="97"/>
      <c r="RAF103" s="97"/>
      <c r="RAG103" s="104"/>
      <c r="RAH103" s="97"/>
      <c r="RAI103" s="97"/>
      <c r="RAJ103" s="97"/>
      <c r="RAK103" s="145"/>
      <c r="RAL103" s="61"/>
      <c r="RAM103" s="108"/>
      <c r="RAN103" s="63"/>
      <c r="RAO103" s="103"/>
      <c r="RAP103" s="104"/>
      <c r="RAQ103" s="105"/>
      <c r="RAR103" s="97"/>
      <c r="RAS103" s="79"/>
      <c r="RAT103" s="96"/>
      <c r="RAU103" s="80"/>
      <c r="RAV103" s="80"/>
      <c r="RAW103" s="80"/>
      <c r="RAX103" s="102"/>
      <c r="RAY103" s="62"/>
      <c r="RAZ103" s="110"/>
      <c r="RBA103" s="97"/>
      <c r="RBB103" s="97"/>
      <c r="RBC103" s="97"/>
      <c r="RBD103" s="104"/>
      <c r="RBE103" s="97"/>
      <c r="RBF103" s="97"/>
      <c r="RBG103" s="97"/>
      <c r="RBH103" s="145"/>
      <c r="RBI103" s="61"/>
      <c r="RBJ103" s="108"/>
      <c r="RBK103" s="63"/>
      <c r="RBL103" s="103"/>
      <c r="RBM103" s="104"/>
      <c r="RBN103" s="105"/>
      <c r="RBO103" s="97"/>
      <c r="RBP103" s="79"/>
      <c r="RBQ103" s="96"/>
      <c r="RBR103" s="80"/>
      <c r="RBS103" s="80"/>
      <c r="RBT103" s="80"/>
      <c r="RBU103" s="102"/>
      <c r="RBV103" s="62"/>
      <c r="RBW103" s="110"/>
      <c r="RBX103" s="97"/>
      <c r="RBY103" s="97"/>
      <c r="RBZ103" s="97"/>
      <c r="RCA103" s="104"/>
      <c r="RCB103" s="97"/>
      <c r="RCC103" s="97"/>
      <c r="RCD103" s="97"/>
      <c r="RCE103" s="145"/>
      <c r="RCF103" s="61"/>
      <c r="RCG103" s="108"/>
      <c r="RCH103" s="63"/>
      <c r="RCI103" s="103"/>
      <c r="RCJ103" s="104"/>
      <c r="RCK103" s="105"/>
      <c r="RCL103" s="97"/>
      <c r="RCM103" s="79"/>
      <c r="RCN103" s="96"/>
      <c r="RCO103" s="80"/>
      <c r="RCP103" s="80"/>
      <c r="RCQ103" s="80"/>
      <c r="RCR103" s="102"/>
      <c r="RCS103" s="62"/>
      <c r="RCT103" s="110"/>
      <c r="RCU103" s="97"/>
      <c r="RCV103" s="97"/>
      <c r="RCW103" s="97"/>
      <c r="RCX103" s="104"/>
      <c r="RCY103" s="97"/>
      <c r="RCZ103" s="97"/>
      <c r="RDA103" s="97"/>
      <c r="RDB103" s="145"/>
      <c r="RDC103" s="61"/>
      <c r="RDD103" s="108"/>
      <c r="RDE103" s="63"/>
      <c r="RDF103" s="103"/>
      <c r="RDG103" s="104"/>
      <c r="RDH103" s="105"/>
      <c r="RDI103" s="97"/>
      <c r="RDJ103" s="79"/>
      <c r="RDK103" s="96"/>
      <c r="RDL103" s="80"/>
      <c r="RDM103" s="80"/>
      <c r="RDN103" s="80"/>
      <c r="RDO103" s="102"/>
      <c r="RDP103" s="62"/>
      <c r="RDQ103" s="110"/>
      <c r="RDR103" s="97"/>
      <c r="RDS103" s="97"/>
      <c r="RDT103" s="97"/>
      <c r="RDU103" s="104"/>
      <c r="RDV103" s="97"/>
      <c r="RDW103" s="97"/>
      <c r="RDX103" s="97"/>
      <c r="RDY103" s="145"/>
      <c r="RDZ103" s="61"/>
      <c r="REA103" s="108"/>
      <c r="REB103" s="63"/>
      <c r="REC103" s="103"/>
      <c r="RED103" s="104"/>
      <c r="REE103" s="105"/>
      <c r="REF103" s="97"/>
      <c r="REG103" s="79"/>
      <c r="REH103" s="96"/>
      <c r="REI103" s="80"/>
      <c r="REJ103" s="80"/>
      <c r="REK103" s="80"/>
      <c r="REL103" s="102"/>
      <c r="REM103" s="62"/>
      <c r="REN103" s="110"/>
      <c r="REO103" s="97"/>
      <c r="REP103" s="97"/>
      <c r="REQ103" s="97"/>
      <c r="RER103" s="104"/>
      <c r="RES103" s="97"/>
      <c r="RET103" s="97"/>
      <c r="REU103" s="97"/>
      <c r="REV103" s="145"/>
      <c r="REW103" s="61"/>
      <c r="REX103" s="108"/>
      <c r="REY103" s="63"/>
      <c r="REZ103" s="103"/>
      <c r="RFA103" s="104"/>
      <c r="RFB103" s="105"/>
      <c r="RFC103" s="97"/>
      <c r="RFD103" s="79"/>
      <c r="RFE103" s="96"/>
      <c r="RFF103" s="80"/>
      <c r="RFG103" s="80"/>
      <c r="RFH103" s="80"/>
      <c r="RFI103" s="102"/>
      <c r="RFJ103" s="62"/>
      <c r="RFK103" s="110"/>
      <c r="RFL103" s="97"/>
      <c r="RFM103" s="97"/>
      <c r="RFN103" s="97"/>
      <c r="RFO103" s="104"/>
      <c r="RFP103" s="97"/>
      <c r="RFQ103" s="97"/>
      <c r="RFR103" s="97"/>
      <c r="RFS103" s="145"/>
      <c r="RFT103" s="61"/>
      <c r="RFU103" s="108"/>
      <c r="RFV103" s="63"/>
      <c r="RFW103" s="103"/>
      <c r="RFX103" s="104"/>
      <c r="RFY103" s="105"/>
      <c r="RFZ103" s="97"/>
      <c r="RGA103" s="79"/>
      <c r="RGB103" s="96"/>
      <c r="RGC103" s="80"/>
      <c r="RGD103" s="80"/>
      <c r="RGE103" s="80"/>
      <c r="RGF103" s="102"/>
      <c r="RGG103" s="62"/>
      <c r="RGH103" s="110"/>
      <c r="RGI103" s="97"/>
      <c r="RGJ103" s="97"/>
      <c r="RGK103" s="97"/>
      <c r="RGL103" s="104"/>
      <c r="RGM103" s="97"/>
      <c r="RGN103" s="97"/>
      <c r="RGO103" s="97"/>
      <c r="RGP103" s="145"/>
      <c r="RGQ103" s="61"/>
      <c r="RGR103" s="108"/>
      <c r="RGS103" s="63"/>
      <c r="RGT103" s="103"/>
      <c r="RGU103" s="104"/>
      <c r="RGV103" s="105"/>
      <c r="RGW103" s="97"/>
      <c r="RGX103" s="79"/>
      <c r="RGY103" s="96"/>
      <c r="RGZ103" s="80"/>
      <c r="RHA103" s="80"/>
      <c r="RHB103" s="80"/>
      <c r="RHC103" s="102"/>
      <c r="RHD103" s="62"/>
      <c r="RHE103" s="110"/>
      <c r="RHF103" s="97"/>
      <c r="RHG103" s="97"/>
      <c r="RHH103" s="97"/>
      <c r="RHI103" s="104"/>
      <c r="RHJ103" s="97"/>
      <c r="RHK103" s="97"/>
      <c r="RHL103" s="97"/>
      <c r="RHM103" s="145"/>
      <c r="RHN103" s="61"/>
      <c r="RHO103" s="108"/>
      <c r="RHP103" s="63"/>
      <c r="RHQ103" s="103"/>
      <c r="RHR103" s="104"/>
      <c r="RHS103" s="105"/>
      <c r="RHT103" s="97"/>
      <c r="RHU103" s="79"/>
      <c r="RHV103" s="96"/>
      <c r="RHW103" s="80"/>
      <c r="RHX103" s="80"/>
      <c r="RHY103" s="80"/>
      <c r="RHZ103" s="102"/>
      <c r="RIA103" s="62"/>
      <c r="RIB103" s="110"/>
      <c r="RIC103" s="97"/>
      <c r="RID103" s="97"/>
      <c r="RIE103" s="97"/>
      <c r="RIF103" s="104"/>
      <c r="RIG103" s="97"/>
      <c r="RIH103" s="97"/>
      <c r="RII103" s="97"/>
      <c r="RIJ103" s="145"/>
      <c r="RIK103" s="61"/>
      <c r="RIL103" s="108"/>
      <c r="RIM103" s="63"/>
      <c r="RIN103" s="103"/>
      <c r="RIO103" s="104"/>
      <c r="RIP103" s="105"/>
      <c r="RIQ103" s="97"/>
      <c r="RIR103" s="79"/>
      <c r="RIS103" s="96"/>
      <c r="RIT103" s="80"/>
      <c r="RIU103" s="80"/>
      <c r="RIV103" s="80"/>
      <c r="RIW103" s="102"/>
      <c r="RIX103" s="62"/>
      <c r="RIY103" s="110"/>
      <c r="RIZ103" s="97"/>
      <c r="RJA103" s="97"/>
      <c r="RJB103" s="97"/>
      <c r="RJC103" s="104"/>
      <c r="RJD103" s="97"/>
      <c r="RJE103" s="97"/>
      <c r="RJF103" s="97"/>
      <c r="RJG103" s="145"/>
      <c r="RJH103" s="61"/>
      <c r="RJI103" s="108"/>
      <c r="RJJ103" s="63"/>
      <c r="RJK103" s="103"/>
      <c r="RJL103" s="104"/>
      <c r="RJM103" s="105"/>
      <c r="RJN103" s="97"/>
      <c r="RJO103" s="79"/>
      <c r="RJP103" s="96"/>
      <c r="RJQ103" s="80"/>
      <c r="RJR103" s="80"/>
      <c r="RJS103" s="80"/>
      <c r="RJT103" s="102"/>
      <c r="RJU103" s="62"/>
      <c r="RJV103" s="110"/>
      <c r="RJW103" s="97"/>
      <c r="RJX103" s="97"/>
      <c r="RJY103" s="97"/>
      <c r="RJZ103" s="104"/>
      <c r="RKA103" s="97"/>
      <c r="RKB103" s="97"/>
      <c r="RKC103" s="97"/>
      <c r="RKD103" s="145"/>
      <c r="RKE103" s="61"/>
      <c r="RKF103" s="108"/>
      <c r="RKG103" s="63"/>
      <c r="RKH103" s="103"/>
      <c r="RKI103" s="104"/>
      <c r="RKJ103" s="105"/>
      <c r="RKK103" s="97"/>
      <c r="RKL103" s="79"/>
      <c r="RKM103" s="96"/>
      <c r="RKN103" s="80"/>
      <c r="RKO103" s="80"/>
      <c r="RKP103" s="80"/>
      <c r="RKQ103" s="102"/>
      <c r="RKR103" s="62"/>
      <c r="RKS103" s="110"/>
      <c r="RKT103" s="97"/>
      <c r="RKU103" s="97"/>
      <c r="RKV103" s="97"/>
      <c r="RKW103" s="104"/>
      <c r="RKX103" s="97"/>
      <c r="RKY103" s="97"/>
      <c r="RKZ103" s="97"/>
      <c r="RLA103" s="145"/>
      <c r="RLB103" s="61"/>
      <c r="RLC103" s="108"/>
      <c r="RLD103" s="63"/>
      <c r="RLE103" s="103"/>
      <c r="RLF103" s="104"/>
      <c r="RLG103" s="105"/>
      <c r="RLH103" s="97"/>
      <c r="RLI103" s="79"/>
      <c r="RLJ103" s="96"/>
      <c r="RLK103" s="80"/>
      <c r="RLL103" s="80"/>
      <c r="RLM103" s="80"/>
      <c r="RLN103" s="102"/>
      <c r="RLO103" s="62"/>
      <c r="RLP103" s="110"/>
      <c r="RLQ103" s="97"/>
      <c r="RLR103" s="97"/>
      <c r="RLS103" s="97"/>
      <c r="RLT103" s="104"/>
      <c r="RLU103" s="97"/>
      <c r="RLV103" s="97"/>
      <c r="RLW103" s="97"/>
      <c r="RLX103" s="145"/>
      <c r="RLY103" s="61"/>
      <c r="RLZ103" s="108"/>
      <c r="RMA103" s="63"/>
      <c r="RMB103" s="103"/>
      <c r="RMC103" s="104"/>
      <c r="RMD103" s="105"/>
      <c r="RME103" s="97"/>
      <c r="RMF103" s="79"/>
      <c r="RMG103" s="96"/>
      <c r="RMH103" s="80"/>
      <c r="RMI103" s="80"/>
      <c r="RMJ103" s="80"/>
      <c r="RMK103" s="102"/>
      <c r="RML103" s="62"/>
      <c r="RMM103" s="110"/>
      <c r="RMN103" s="97"/>
      <c r="RMO103" s="97"/>
      <c r="RMP103" s="97"/>
      <c r="RMQ103" s="104"/>
      <c r="RMR103" s="97"/>
      <c r="RMS103" s="97"/>
      <c r="RMT103" s="97"/>
      <c r="RMU103" s="145"/>
      <c r="RMV103" s="61"/>
      <c r="RMW103" s="108"/>
      <c r="RMX103" s="63"/>
      <c r="RMY103" s="103"/>
      <c r="RMZ103" s="104"/>
      <c r="RNA103" s="105"/>
      <c r="RNB103" s="97"/>
      <c r="RNC103" s="79"/>
      <c r="RND103" s="96"/>
      <c r="RNE103" s="80"/>
      <c r="RNF103" s="80"/>
      <c r="RNG103" s="80"/>
      <c r="RNH103" s="102"/>
      <c r="RNI103" s="62"/>
      <c r="RNJ103" s="110"/>
      <c r="RNK103" s="97"/>
      <c r="RNL103" s="97"/>
      <c r="RNM103" s="97"/>
      <c r="RNN103" s="104"/>
      <c r="RNO103" s="97"/>
      <c r="RNP103" s="97"/>
      <c r="RNQ103" s="97"/>
      <c r="RNR103" s="145"/>
      <c r="RNS103" s="61"/>
      <c r="RNT103" s="108"/>
      <c r="RNU103" s="63"/>
      <c r="RNV103" s="103"/>
      <c r="RNW103" s="104"/>
      <c r="RNX103" s="105"/>
      <c r="RNY103" s="97"/>
      <c r="RNZ103" s="79"/>
      <c r="ROA103" s="96"/>
      <c r="ROB103" s="80"/>
      <c r="ROC103" s="80"/>
      <c r="ROD103" s="80"/>
      <c r="ROE103" s="102"/>
      <c r="ROF103" s="62"/>
      <c r="ROG103" s="110"/>
      <c r="ROH103" s="97"/>
      <c r="ROI103" s="97"/>
      <c r="ROJ103" s="97"/>
      <c r="ROK103" s="104"/>
      <c r="ROL103" s="97"/>
      <c r="ROM103" s="97"/>
      <c r="RON103" s="97"/>
      <c r="ROO103" s="145"/>
      <c r="ROP103" s="61"/>
      <c r="ROQ103" s="108"/>
      <c r="ROR103" s="63"/>
      <c r="ROS103" s="103"/>
      <c r="ROT103" s="104"/>
      <c r="ROU103" s="105"/>
      <c r="ROV103" s="97"/>
      <c r="ROW103" s="79"/>
      <c r="ROX103" s="96"/>
      <c r="ROY103" s="80"/>
      <c r="ROZ103" s="80"/>
      <c r="RPA103" s="80"/>
      <c r="RPB103" s="102"/>
      <c r="RPC103" s="62"/>
      <c r="RPD103" s="110"/>
      <c r="RPE103" s="97"/>
      <c r="RPF103" s="97"/>
      <c r="RPG103" s="97"/>
      <c r="RPH103" s="104"/>
      <c r="RPI103" s="97"/>
      <c r="RPJ103" s="97"/>
      <c r="RPK103" s="97"/>
      <c r="RPL103" s="145"/>
      <c r="RPM103" s="61"/>
      <c r="RPN103" s="108"/>
      <c r="RPO103" s="63"/>
      <c r="RPP103" s="103"/>
      <c r="RPQ103" s="104"/>
      <c r="RPR103" s="105"/>
      <c r="RPS103" s="97"/>
      <c r="RPT103" s="79"/>
      <c r="RPU103" s="96"/>
      <c r="RPV103" s="80"/>
      <c r="RPW103" s="80"/>
      <c r="RPX103" s="80"/>
      <c r="RPY103" s="102"/>
      <c r="RPZ103" s="62"/>
      <c r="RQA103" s="110"/>
      <c r="RQB103" s="97"/>
      <c r="RQC103" s="97"/>
      <c r="RQD103" s="97"/>
      <c r="RQE103" s="104"/>
      <c r="RQF103" s="97"/>
      <c r="RQG103" s="97"/>
      <c r="RQH103" s="97"/>
      <c r="RQI103" s="145"/>
      <c r="RQJ103" s="61"/>
      <c r="RQK103" s="108"/>
      <c r="RQL103" s="63"/>
      <c r="RQM103" s="103"/>
      <c r="RQN103" s="104"/>
      <c r="RQO103" s="105"/>
      <c r="RQP103" s="97"/>
      <c r="RQQ103" s="79"/>
      <c r="RQR103" s="96"/>
      <c r="RQS103" s="80"/>
      <c r="RQT103" s="80"/>
      <c r="RQU103" s="80"/>
      <c r="RQV103" s="102"/>
      <c r="RQW103" s="62"/>
      <c r="RQX103" s="110"/>
      <c r="RQY103" s="97"/>
      <c r="RQZ103" s="97"/>
      <c r="RRA103" s="97"/>
      <c r="RRB103" s="104"/>
      <c r="RRC103" s="97"/>
      <c r="RRD103" s="97"/>
      <c r="RRE103" s="97"/>
      <c r="RRF103" s="145"/>
      <c r="RRG103" s="61"/>
      <c r="RRH103" s="108"/>
      <c r="RRI103" s="63"/>
      <c r="RRJ103" s="103"/>
      <c r="RRK103" s="104"/>
      <c r="RRL103" s="105"/>
      <c r="RRM103" s="97"/>
      <c r="RRN103" s="79"/>
      <c r="RRO103" s="96"/>
      <c r="RRP103" s="80"/>
      <c r="RRQ103" s="80"/>
      <c r="RRR103" s="80"/>
      <c r="RRS103" s="102"/>
      <c r="RRT103" s="62"/>
      <c r="RRU103" s="110"/>
      <c r="RRV103" s="97"/>
      <c r="RRW103" s="97"/>
      <c r="RRX103" s="97"/>
      <c r="RRY103" s="104"/>
      <c r="RRZ103" s="97"/>
      <c r="RSA103" s="97"/>
      <c r="RSB103" s="97"/>
      <c r="RSC103" s="145"/>
      <c r="RSD103" s="61"/>
      <c r="RSE103" s="108"/>
      <c r="RSF103" s="63"/>
      <c r="RSG103" s="103"/>
      <c r="RSH103" s="104"/>
      <c r="RSI103" s="105"/>
      <c r="RSJ103" s="97"/>
      <c r="RSK103" s="79"/>
      <c r="RSL103" s="96"/>
      <c r="RSM103" s="80"/>
      <c r="RSN103" s="80"/>
      <c r="RSO103" s="80"/>
      <c r="RSP103" s="102"/>
      <c r="RSQ103" s="62"/>
      <c r="RSR103" s="110"/>
      <c r="RSS103" s="97"/>
      <c r="RST103" s="97"/>
      <c r="RSU103" s="97"/>
      <c r="RSV103" s="104"/>
      <c r="RSW103" s="97"/>
      <c r="RSX103" s="97"/>
      <c r="RSY103" s="97"/>
      <c r="RSZ103" s="145"/>
      <c r="RTA103" s="61"/>
      <c r="RTB103" s="108"/>
      <c r="RTC103" s="63"/>
      <c r="RTD103" s="103"/>
      <c r="RTE103" s="104"/>
      <c r="RTF103" s="105"/>
      <c r="RTG103" s="97"/>
      <c r="RTH103" s="79"/>
      <c r="RTI103" s="96"/>
      <c r="RTJ103" s="80"/>
      <c r="RTK103" s="80"/>
      <c r="RTL103" s="80"/>
      <c r="RTM103" s="102"/>
      <c r="RTN103" s="62"/>
      <c r="RTO103" s="110"/>
      <c r="RTP103" s="97"/>
      <c r="RTQ103" s="97"/>
      <c r="RTR103" s="97"/>
      <c r="RTS103" s="104"/>
      <c r="RTT103" s="97"/>
      <c r="RTU103" s="97"/>
      <c r="RTV103" s="97"/>
      <c r="RTW103" s="145"/>
      <c r="RTX103" s="61"/>
      <c r="RTY103" s="108"/>
      <c r="RTZ103" s="63"/>
      <c r="RUA103" s="103"/>
      <c r="RUB103" s="104"/>
      <c r="RUC103" s="105"/>
      <c r="RUD103" s="97"/>
      <c r="RUE103" s="79"/>
      <c r="RUF103" s="96"/>
      <c r="RUG103" s="80"/>
      <c r="RUH103" s="80"/>
      <c r="RUI103" s="80"/>
      <c r="RUJ103" s="102"/>
      <c r="RUK103" s="62"/>
      <c r="RUL103" s="110"/>
      <c r="RUM103" s="97"/>
      <c r="RUN103" s="97"/>
      <c r="RUO103" s="97"/>
      <c r="RUP103" s="104"/>
      <c r="RUQ103" s="97"/>
      <c r="RUR103" s="97"/>
      <c r="RUS103" s="97"/>
      <c r="RUT103" s="145"/>
      <c r="RUU103" s="61"/>
      <c r="RUV103" s="108"/>
      <c r="RUW103" s="63"/>
      <c r="RUX103" s="103"/>
      <c r="RUY103" s="104"/>
      <c r="RUZ103" s="105"/>
      <c r="RVA103" s="97"/>
      <c r="RVB103" s="79"/>
      <c r="RVC103" s="96"/>
      <c r="RVD103" s="80"/>
      <c r="RVE103" s="80"/>
      <c r="RVF103" s="80"/>
      <c r="RVG103" s="102"/>
      <c r="RVH103" s="62"/>
      <c r="RVI103" s="110"/>
      <c r="RVJ103" s="97"/>
      <c r="RVK103" s="97"/>
      <c r="RVL103" s="97"/>
      <c r="RVM103" s="104"/>
      <c r="RVN103" s="97"/>
      <c r="RVO103" s="97"/>
      <c r="RVP103" s="97"/>
      <c r="RVQ103" s="145"/>
      <c r="RVR103" s="61"/>
      <c r="RVS103" s="108"/>
      <c r="RVT103" s="63"/>
      <c r="RVU103" s="103"/>
      <c r="RVV103" s="104"/>
      <c r="RVW103" s="105"/>
      <c r="RVX103" s="97"/>
      <c r="RVY103" s="79"/>
      <c r="RVZ103" s="96"/>
      <c r="RWA103" s="80"/>
      <c r="RWB103" s="80"/>
      <c r="RWC103" s="80"/>
      <c r="RWD103" s="102"/>
      <c r="RWE103" s="62"/>
      <c r="RWF103" s="110"/>
      <c r="RWG103" s="97"/>
      <c r="RWH103" s="97"/>
      <c r="RWI103" s="97"/>
      <c r="RWJ103" s="104"/>
      <c r="RWK103" s="97"/>
      <c r="RWL103" s="97"/>
      <c r="RWM103" s="97"/>
      <c r="RWN103" s="145"/>
      <c r="RWO103" s="61"/>
      <c r="RWP103" s="108"/>
      <c r="RWQ103" s="63"/>
      <c r="RWR103" s="103"/>
      <c r="RWS103" s="104"/>
      <c r="RWT103" s="105"/>
      <c r="RWU103" s="97"/>
      <c r="RWV103" s="79"/>
      <c r="RWW103" s="96"/>
      <c r="RWX103" s="80"/>
      <c r="RWY103" s="80"/>
      <c r="RWZ103" s="80"/>
      <c r="RXA103" s="102"/>
      <c r="RXB103" s="62"/>
      <c r="RXC103" s="110"/>
      <c r="RXD103" s="97"/>
      <c r="RXE103" s="97"/>
      <c r="RXF103" s="97"/>
      <c r="RXG103" s="104"/>
      <c r="RXH103" s="97"/>
      <c r="RXI103" s="97"/>
      <c r="RXJ103" s="97"/>
      <c r="RXK103" s="145"/>
      <c r="RXL103" s="61"/>
      <c r="RXM103" s="108"/>
      <c r="RXN103" s="63"/>
      <c r="RXO103" s="103"/>
      <c r="RXP103" s="104"/>
      <c r="RXQ103" s="105"/>
      <c r="RXR103" s="97"/>
      <c r="RXS103" s="79"/>
      <c r="RXT103" s="96"/>
      <c r="RXU103" s="80"/>
      <c r="RXV103" s="80"/>
      <c r="RXW103" s="80"/>
      <c r="RXX103" s="102"/>
      <c r="RXY103" s="62"/>
      <c r="RXZ103" s="110"/>
      <c r="RYA103" s="97"/>
      <c r="RYB103" s="97"/>
      <c r="RYC103" s="97"/>
      <c r="RYD103" s="104"/>
      <c r="RYE103" s="97"/>
      <c r="RYF103" s="97"/>
      <c r="RYG103" s="97"/>
      <c r="RYH103" s="145"/>
      <c r="RYI103" s="61"/>
      <c r="RYJ103" s="108"/>
      <c r="RYK103" s="63"/>
      <c r="RYL103" s="103"/>
      <c r="RYM103" s="104"/>
      <c r="RYN103" s="105"/>
      <c r="RYO103" s="97"/>
      <c r="RYP103" s="79"/>
      <c r="RYQ103" s="96"/>
      <c r="RYR103" s="80"/>
      <c r="RYS103" s="80"/>
      <c r="RYT103" s="80"/>
      <c r="RYU103" s="102"/>
      <c r="RYV103" s="62"/>
      <c r="RYW103" s="110"/>
      <c r="RYX103" s="97"/>
      <c r="RYY103" s="97"/>
      <c r="RYZ103" s="97"/>
      <c r="RZA103" s="104"/>
      <c r="RZB103" s="97"/>
      <c r="RZC103" s="97"/>
      <c r="RZD103" s="97"/>
      <c r="RZE103" s="145"/>
      <c r="RZF103" s="61"/>
      <c r="RZG103" s="108"/>
      <c r="RZH103" s="63"/>
      <c r="RZI103" s="103"/>
      <c r="RZJ103" s="104"/>
      <c r="RZK103" s="105"/>
      <c r="RZL103" s="97"/>
      <c r="RZM103" s="79"/>
      <c r="RZN103" s="96"/>
      <c r="RZO103" s="80"/>
      <c r="RZP103" s="80"/>
      <c r="RZQ103" s="80"/>
      <c r="RZR103" s="102"/>
      <c r="RZS103" s="62"/>
      <c r="RZT103" s="110"/>
      <c r="RZU103" s="97"/>
      <c r="RZV103" s="97"/>
      <c r="RZW103" s="97"/>
      <c r="RZX103" s="104"/>
      <c r="RZY103" s="97"/>
      <c r="RZZ103" s="97"/>
      <c r="SAA103" s="97"/>
      <c r="SAB103" s="145"/>
      <c r="SAC103" s="61"/>
      <c r="SAD103" s="108"/>
      <c r="SAE103" s="63"/>
      <c r="SAF103" s="103"/>
      <c r="SAG103" s="104"/>
      <c r="SAH103" s="105"/>
      <c r="SAI103" s="97"/>
      <c r="SAJ103" s="79"/>
      <c r="SAK103" s="96"/>
      <c r="SAL103" s="80"/>
      <c r="SAM103" s="80"/>
      <c r="SAN103" s="80"/>
      <c r="SAO103" s="102"/>
      <c r="SAP103" s="62"/>
      <c r="SAQ103" s="110"/>
      <c r="SAR103" s="97"/>
      <c r="SAS103" s="97"/>
      <c r="SAT103" s="97"/>
      <c r="SAU103" s="104"/>
      <c r="SAV103" s="97"/>
      <c r="SAW103" s="97"/>
      <c r="SAX103" s="97"/>
      <c r="SAY103" s="145"/>
      <c r="SAZ103" s="61"/>
      <c r="SBA103" s="108"/>
      <c r="SBB103" s="63"/>
      <c r="SBC103" s="103"/>
      <c r="SBD103" s="104"/>
      <c r="SBE103" s="105"/>
      <c r="SBF103" s="97"/>
      <c r="SBG103" s="79"/>
      <c r="SBH103" s="96"/>
      <c r="SBI103" s="80"/>
      <c r="SBJ103" s="80"/>
      <c r="SBK103" s="80"/>
      <c r="SBL103" s="102"/>
      <c r="SBM103" s="62"/>
      <c r="SBN103" s="110"/>
      <c r="SBO103" s="97"/>
      <c r="SBP103" s="97"/>
      <c r="SBQ103" s="97"/>
      <c r="SBR103" s="104"/>
      <c r="SBS103" s="97"/>
      <c r="SBT103" s="97"/>
      <c r="SBU103" s="97"/>
      <c r="SBV103" s="145"/>
      <c r="SBW103" s="61"/>
      <c r="SBX103" s="108"/>
      <c r="SBY103" s="63"/>
      <c r="SBZ103" s="103"/>
      <c r="SCA103" s="104"/>
      <c r="SCB103" s="105"/>
      <c r="SCC103" s="97"/>
      <c r="SCD103" s="79"/>
      <c r="SCE103" s="96"/>
      <c r="SCF103" s="80"/>
      <c r="SCG103" s="80"/>
      <c r="SCH103" s="80"/>
      <c r="SCI103" s="102"/>
      <c r="SCJ103" s="62"/>
      <c r="SCK103" s="110"/>
      <c r="SCL103" s="97"/>
      <c r="SCM103" s="97"/>
      <c r="SCN103" s="97"/>
      <c r="SCO103" s="104"/>
      <c r="SCP103" s="97"/>
      <c r="SCQ103" s="97"/>
      <c r="SCR103" s="97"/>
      <c r="SCS103" s="145"/>
      <c r="SCT103" s="61"/>
      <c r="SCU103" s="108"/>
      <c r="SCV103" s="63"/>
      <c r="SCW103" s="103"/>
      <c r="SCX103" s="104"/>
      <c r="SCY103" s="105"/>
      <c r="SCZ103" s="97"/>
      <c r="SDA103" s="79"/>
      <c r="SDB103" s="96"/>
      <c r="SDC103" s="80"/>
      <c r="SDD103" s="80"/>
      <c r="SDE103" s="80"/>
      <c r="SDF103" s="102"/>
      <c r="SDG103" s="62"/>
      <c r="SDH103" s="110"/>
      <c r="SDI103" s="97"/>
      <c r="SDJ103" s="97"/>
      <c r="SDK103" s="97"/>
      <c r="SDL103" s="104"/>
      <c r="SDM103" s="97"/>
      <c r="SDN103" s="97"/>
      <c r="SDO103" s="97"/>
      <c r="SDP103" s="145"/>
      <c r="SDQ103" s="61"/>
      <c r="SDR103" s="108"/>
      <c r="SDS103" s="63"/>
      <c r="SDT103" s="103"/>
      <c r="SDU103" s="104"/>
      <c r="SDV103" s="105"/>
      <c r="SDW103" s="97"/>
      <c r="SDX103" s="79"/>
      <c r="SDY103" s="96"/>
      <c r="SDZ103" s="80"/>
      <c r="SEA103" s="80"/>
      <c r="SEB103" s="80"/>
      <c r="SEC103" s="102"/>
      <c r="SED103" s="62"/>
      <c r="SEE103" s="110"/>
      <c r="SEF103" s="97"/>
      <c r="SEG103" s="97"/>
      <c r="SEH103" s="97"/>
      <c r="SEI103" s="104"/>
      <c r="SEJ103" s="97"/>
      <c r="SEK103" s="97"/>
      <c r="SEL103" s="97"/>
      <c r="SEM103" s="145"/>
      <c r="SEN103" s="61"/>
      <c r="SEO103" s="108"/>
      <c r="SEP103" s="63"/>
      <c r="SEQ103" s="103"/>
      <c r="SER103" s="104"/>
      <c r="SES103" s="105"/>
      <c r="SET103" s="97"/>
      <c r="SEU103" s="79"/>
      <c r="SEV103" s="96"/>
      <c r="SEW103" s="80"/>
      <c r="SEX103" s="80"/>
      <c r="SEY103" s="80"/>
      <c r="SEZ103" s="102"/>
      <c r="SFA103" s="62"/>
      <c r="SFB103" s="110"/>
      <c r="SFC103" s="97"/>
      <c r="SFD103" s="97"/>
      <c r="SFE103" s="97"/>
      <c r="SFF103" s="104"/>
      <c r="SFG103" s="97"/>
      <c r="SFH103" s="97"/>
      <c r="SFI103" s="97"/>
      <c r="SFJ103" s="145"/>
      <c r="SFK103" s="61"/>
      <c r="SFL103" s="108"/>
      <c r="SFM103" s="63"/>
      <c r="SFN103" s="103"/>
      <c r="SFO103" s="104"/>
      <c r="SFP103" s="105"/>
      <c r="SFQ103" s="97"/>
      <c r="SFR103" s="79"/>
      <c r="SFS103" s="96"/>
      <c r="SFT103" s="80"/>
      <c r="SFU103" s="80"/>
      <c r="SFV103" s="80"/>
      <c r="SFW103" s="102"/>
      <c r="SFX103" s="62"/>
      <c r="SFY103" s="110"/>
      <c r="SFZ103" s="97"/>
      <c r="SGA103" s="97"/>
      <c r="SGB103" s="97"/>
      <c r="SGC103" s="104"/>
      <c r="SGD103" s="97"/>
      <c r="SGE103" s="97"/>
      <c r="SGF103" s="97"/>
      <c r="SGG103" s="145"/>
      <c r="SGH103" s="61"/>
      <c r="SGI103" s="108"/>
      <c r="SGJ103" s="63"/>
      <c r="SGK103" s="103"/>
      <c r="SGL103" s="104"/>
      <c r="SGM103" s="105"/>
      <c r="SGN103" s="97"/>
      <c r="SGO103" s="79"/>
      <c r="SGP103" s="96"/>
      <c r="SGQ103" s="80"/>
      <c r="SGR103" s="80"/>
      <c r="SGS103" s="80"/>
      <c r="SGT103" s="102"/>
      <c r="SGU103" s="62"/>
      <c r="SGV103" s="110"/>
      <c r="SGW103" s="97"/>
      <c r="SGX103" s="97"/>
      <c r="SGY103" s="97"/>
      <c r="SGZ103" s="104"/>
      <c r="SHA103" s="97"/>
      <c r="SHB103" s="97"/>
      <c r="SHC103" s="97"/>
      <c r="SHD103" s="145"/>
      <c r="SHE103" s="61"/>
      <c r="SHF103" s="108"/>
      <c r="SHG103" s="63"/>
      <c r="SHH103" s="103"/>
      <c r="SHI103" s="104"/>
      <c r="SHJ103" s="105"/>
      <c r="SHK103" s="97"/>
      <c r="SHL103" s="79"/>
      <c r="SHM103" s="96"/>
      <c r="SHN103" s="80"/>
      <c r="SHO103" s="80"/>
      <c r="SHP103" s="80"/>
      <c r="SHQ103" s="102"/>
      <c r="SHR103" s="62"/>
      <c r="SHS103" s="110"/>
      <c r="SHT103" s="97"/>
      <c r="SHU103" s="97"/>
      <c r="SHV103" s="97"/>
      <c r="SHW103" s="104"/>
      <c r="SHX103" s="97"/>
      <c r="SHY103" s="97"/>
      <c r="SHZ103" s="97"/>
      <c r="SIA103" s="145"/>
      <c r="SIB103" s="61"/>
      <c r="SIC103" s="108"/>
      <c r="SID103" s="63"/>
      <c r="SIE103" s="103"/>
      <c r="SIF103" s="104"/>
      <c r="SIG103" s="105"/>
      <c r="SIH103" s="97"/>
      <c r="SII103" s="79"/>
      <c r="SIJ103" s="96"/>
      <c r="SIK103" s="80"/>
      <c r="SIL103" s="80"/>
      <c r="SIM103" s="80"/>
      <c r="SIN103" s="102"/>
      <c r="SIO103" s="62"/>
      <c r="SIP103" s="110"/>
      <c r="SIQ103" s="97"/>
      <c r="SIR103" s="97"/>
      <c r="SIS103" s="97"/>
      <c r="SIT103" s="104"/>
      <c r="SIU103" s="97"/>
      <c r="SIV103" s="97"/>
      <c r="SIW103" s="97"/>
      <c r="SIX103" s="145"/>
      <c r="SIY103" s="61"/>
      <c r="SIZ103" s="108"/>
      <c r="SJA103" s="63"/>
      <c r="SJB103" s="103"/>
      <c r="SJC103" s="104"/>
      <c r="SJD103" s="105"/>
      <c r="SJE103" s="97"/>
      <c r="SJF103" s="79"/>
      <c r="SJG103" s="96"/>
      <c r="SJH103" s="80"/>
      <c r="SJI103" s="80"/>
      <c r="SJJ103" s="80"/>
      <c r="SJK103" s="102"/>
      <c r="SJL103" s="62"/>
      <c r="SJM103" s="110"/>
      <c r="SJN103" s="97"/>
      <c r="SJO103" s="97"/>
      <c r="SJP103" s="97"/>
      <c r="SJQ103" s="104"/>
      <c r="SJR103" s="97"/>
      <c r="SJS103" s="97"/>
      <c r="SJT103" s="97"/>
      <c r="SJU103" s="145"/>
      <c r="SJV103" s="61"/>
      <c r="SJW103" s="108"/>
      <c r="SJX103" s="63"/>
      <c r="SJY103" s="103"/>
      <c r="SJZ103" s="104"/>
      <c r="SKA103" s="105"/>
      <c r="SKB103" s="97"/>
      <c r="SKC103" s="79"/>
      <c r="SKD103" s="96"/>
      <c r="SKE103" s="80"/>
      <c r="SKF103" s="80"/>
      <c r="SKG103" s="80"/>
      <c r="SKH103" s="102"/>
      <c r="SKI103" s="62"/>
      <c r="SKJ103" s="110"/>
      <c r="SKK103" s="97"/>
      <c r="SKL103" s="97"/>
      <c r="SKM103" s="97"/>
      <c r="SKN103" s="104"/>
      <c r="SKO103" s="97"/>
      <c r="SKP103" s="97"/>
      <c r="SKQ103" s="97"/>
      <c r="SKR103" s="145"/>
      <c r="SKS103" s="61"/>
      <c r="SKT103" s="108"/>
      <c r="SKU103" s="63"/>
      <c r="SKV103" s="103"/>
      <c r="SKW103" s="104"/>
      <c r="SKX103" s="105"/>
      <c r="SKY103" s="97"/>
      <c r="SKZ103" s="79"/>
      <c r="SLA103" s="96"/>
      <c r="SLB103" s="80"/>
      <c r="SLC103" s="80"/>
      <c r="SLD103" s="80"/>
      <c r="SLE103" s="102"/>
      <c r="SLF103" s="62"/>
      <c r="SLG103" s="110"/>
      <c r="SLH103" s="97"/>
      <c r="SLI103" s="97"/>
      <c r="SLJ103" s="97"/>
      <c r="SLK103" s="104"/>
      <c r="SLL103" s="97"/>
      <c r="SLM103" s="97"/>
      <c r="SLN103" s="97"/>
      <c r="SLO103" s="145"/>
      <c r="SLP103" s="61"/>
      <c r="SLQ103" s="108"/>
      <c r="SLR103" s="63"/>
      <c r="SLS103" s="103"/>
      <c r="SLT103" s="104"/>
      <c r="SLU103" s="105"/>
      <c r="SLV103" s="97"/>
      <c r="SLW103" s="79"/>
      <c r="SLX103" s="96"/>
      <c r="SLY103" s="80"/>
      <c r="SLZ103" s="80"/>
      <c r="SMA103" s="80"/>
      <c r="SMB103" s="102"/>
      <c r="SMC103" s="62"/>
      <c r="SMD103" s="110"/>
      <c r="SME103" s="97"/>
      <c r="SMF103" s="97"/>
      <c r="SMG103" s="97"/>
      <c r="SMH103" s="104"/>
      <c r="SMI103" s="97"/>
      <c r="SMJ103" s="97"/>
      <c r="SMK103" s="97"/>
      <c r="SML103" s="145"/>
      <c r="SMM103" s="61"/>
      <c r="SMN103" s="108"/>
      <c r="SMO103" s="63"/>
      <c r="SMP103" s="103"/>
      <c r="SMQ103" s="104"/>
      <c r="SMR103" s="105"/>
      <c r="SMS103" s="97"/>
      <c r="SMT103" s="79"/>
      <c r="SMU103" s="96"/>
      <c r="SMV103" s="80"/>
      <c r="SMW103" s="80"/>
      <c r="SMX103" s="80"/>
      <c r="SMY103" s="102"/>
      <c r="SMZ103" s="62"/>
      <c r="SNA103" s="110"/>
      <c r="SNB103" s="97"/>
      <c r="SNC103" s="97"/>
      <c r="SND103" s="97"/>
      <c r="SNE103" s="104"/>
      <c r="SNF103" s="97"/>
      <c r="SNG103" s="97"/>
      <c r="SNH103" s="97"/>
      <c r="SNI103" s="145"/>
      <c r="SNJ103" s="61"/>
      <c r="SNK103" s="108"/>
      <c r="SNL103" s="63"/>
      <c r="SNM103" s="103"/>
      <c r="SNN103" s="104"/>
      <c r="SNO103" s="105"/>
      <c r="SNP103" s="97"/>
      <c r="SNQ103" s="79"/>
      <c r="SNR103" s="96"/>
      <c r="SNS103" s="80"/>
      <c r="SNT103" s="80"/>
      <c r="SNU103" s="80"/>
      <c r="SNV103" s="102"/>
      <c r="SNW103" s="62"/>
      <c r="SNX103" s="110"/>
      <c r="SNY103" s="97"/>
      <c r="SNZ103" s="97"/>
      <c r="SOA103" s="97"/>
      <c r="SOB103" s="104"/>
      <c r="SOC103" s="97"/>
      <c r="SOD103" s="97"/>
      <c r="SOE103" s="97"/>
      <c r="SOF103" s="145"/>
      <c r="SOG103" s="61"/>
      <c r="SOH103" s="108"/>
      <c r="SOI103" s="63"/>
      <c r="SOJ103" s="103"/>
      <c r="SOK103" s="104"/>
      <c r="SOL103" s="105"/>
      <c r="SOM103" s="97"/>
      <c r="SON103" s="79"/>
      <c r="SOO103" s="96"/>
      <c r="SOP103" s="80"/>
      <c r="SOQ103" s="80"/>
      <c r="SOR103" s="80"/>
      <c r="SOS103" s="102"/>
      <c r="SOT103" s="62"/>
      <c r="SOU103" s="110"/>
      <c r="SOV103" s="97"/>
      <c r="SOW103" s="97"/>
      <c r="SOX103" s="97"/>
      <c r="SOY103" s="104"/>
      <c r="SOZ103" s="97"/>
      <c r="SPA103" s="97"/>
      <c r="SPB103" s="97"/>
      <c r="SPC103" s="145"/>
      <c r="SPD103" s="61"/>
      <c r="SPE103" s="108"/>
      <c r="SPF103" s="63"/>
      <c r="SPG103" s="103"/>
      <c r="SPH103" s="104"/>
      <c r="SPI103" s="105"/>
      <c r="SPJ103" s="97"/>
      <c r="SPK103" s="79"/>
      <c r="SPL103" s="96"/>
      <c r="SPM103" s="80"/>
      <c r="SPN103" s="80"/>
      <c r="SPO103" s="80"/>
      <c r="SPP103" s="102"/>
      <c r="SPQ103" s="62"/>
      <c r="SPR103" s="110"/>
      <c r="SPS103" s="97"/>
      <c r="SPT103" s="97"/>
      <c r="SPU103" s="97"/>
      <c r="SPV103" s="104"/>
      <c r="SPW103" s="97"/>
      <c r="SPX103" s="97"/>
      <c r="SPY103" s="97"/>
      <c r="SPZ103" s="145"/>
      <c r="SQA103" s="61"/>
      <c r="SQB103" s="108"/>
      <c r="SQC103" s="63"/>
      <c r="SQD103" s="103"/>
      <c r="SQE103" s="104"/>
      <c r="SQF103" s="105"/>
      <c r="SQG103" s="97"/>
      <c r="SQH103" s="79"/>
      <c r="SQI103" s="96"/>
      <c r="SQJ103" s="80"/>
      <c r="SQK103" s="80"/>
      <c r="SQL103" s="80"/>
      <c r="SQM103" s="102"/>
      <c r="SQN103" s="62"/>
      <c r="SQO103" s="110"/>
      <c r="SQP103" s="97"/>
      <c r="SQQ103" s="97"/>
      <c r="SQR103" s="97"/>
      <c r="SQS103" s="104"/>
      <c r="SQT103" s="97"/>
      <c r="SQU103" s="97"/>
      <c r="SQV103" s="97"/>
      <c r="SQW103" s="145"/>
      <c r="SQX103" s="61"/>
      <c r="SQY103" s="108"/>
      <c r="SQZ103" s="63"/>
      <c r="SRA103" s="103"/>
      <c r="SRB103" s="104"/>
      <c r="SRC103" s="105"/>
      <c r="SRD103" s="97"/>
      <c r="SRE103" s="79"/>
      <c r="SRF103" s="96"/>
      <c r="SRG103" s="80"/>
      <c r="SRH103" s="80"/>
      <c r="SRI103" s="80"/>
      <c r="SRJ103" s="102"/>
      <c r="SRK103" s="62"/>
      <c r="SRL103" s="110"/>
      <c r="SRM103" s="97"/>
      <c r="SRN103" s="97"/>
      <c r="SRO103" s="97"/>
      <c r="SRP103" s="104"/>
      <c r="SRQ103" s="97"/>
      <c r="SRR103" s="97"/>
      <c r="SRS103" s="97"/>
      <c r="SRT103" s="145"/>
      <c r="SRU103" s="61"/>
      <c r="SRV103" s="108"/>
      <c r="SRW103" s="63"/>
      <c r="SRX103" s="103"/>
      <c r="SRY103" s="104"/>
      <c r="SRZ103" s="105"/>
      <c r="SSA103" s="97"/>
      <c r="SSB103" s="79"/>
      <c r="SSC103" s="96"/>
      <c r="SSD103" s="80"/>
      <c r="SSE103" s="80"/>
      <c r="SSF103" s="80"/>
      <c r="SSG103" s="102"/>
      <c r="SSH103" s="62"/>
      <c r="SSI103" s="110"/>
      <c r="SSJ103" s="97"/>
      <c r="SSK103" s="97"/>
      <c r="SSL103" s="97"/>
      <c r="SSM103" s="104"/>
      <c r="SSN103" s="97"/>
      <c r="SSO103" s="97"/>
      <c r="SSP103" s="97"/>
      <c r="SSQ103" s="145"/>
      <c r="SSR103" s="61"/>
      <c r="SSS103" s="108"/>
      <c r="SST103" s="63"/>
      <c r="SSU103" s="103"/>
      <c r="SSV103" s="104"/>
      <c r="SSW103" s="105"/>
      <c r="SSX103" s="97"/>
      <c r="SSY103" s="79"/>
      <c r="SSZ103" s="96"/>
      <c r="STA103" s="80"/>
      <c r="STB103" s="80"/>
      <c r="STC103" s="80"/>
      <c r="STD103" s="102"/>
      <c r="STE103" s="62"/>
      <c r="STF103" s="110"/>
      <c r="STG103" s="97"/>
      <c r="STH103" s="97"/>
      <c r="STI103" s="97"/>
      <c r="STJ103" s="104"/>
      <c r="STK103" s="97"/>
      <c r="STL103" s="97"/>
      <c r="STM103" s="97"/>
      <c r="STN103" s="145"/>
      <c r="STO103" s="61"/>
      <c r="STP103" s="108"/>
      <c r="STQ103" s="63"/>
      <c r="STR103" s="103"/>
      <c r="STS103" s="104"/>
      <c r="STT103" s="105"/>
      <c r="STU103" s="97"/>
      <c r="STV103" s="79"/>
      <c r="STW103" s="96"/>
      <c r="STX103" s="80"/>
      <c r="STY103" s="80"/>
      <c r="STZ103" s="80"/>
      <c r="SUA103" s="102"/>
      <c r="SUB103" s="62"/>
      <c r="SUC103" s="110"/>
      <c r="SUD103" s="97"/>
      <c r="SUE103" s="97"/>
      <c r="SUF103" s="97"/>
      <c r="SUG103" s="104"/>
      <c r="SUH103" s="97"/>
      <c r="SUI103" s="97"/>
      <c r="SUJ103" s="97"/>
      <c r="SUK103" s="145"/>
      <c r="SUL103" s="61"/>
      <c r="SUM103" s="108"/>
      <c r="SUN103" s="63"/>
      <c r="SUO103" s="103"/>
      <c r="SUP103" s="104"/>
      <c r="SUQ103" s="105"/>
      <c r="SUR103" s="97"/>
      <c r="SUS103" s="79"/>
      <c r="SUT103" s="96"/>
      <c r="SUU103" s="80"/>
      <c r="SUV103" s="80"/>
      <c r="SUW103" s="80"/>
      <c r="SUX103" s="102"/>
      <c r="SUY103" s="62"/>
      <c r="SUZ103" s="110"/>
      <c r="SVA103" s="97"/>
      <c r="SVB103" s="97"/>
      <c r="SVC103" s="97"/>
      <c r="SVD103" s="104"/>
      <c r="SVE103" s="97"/>
      <c r="SVF103" s="97"/>
      <c r="SVG103" s="97"/>
      <c r="SVH103" s="145"/>
      <c r="SVI103" s="61"/>
      <c r="SVJ103" s="108"/>
      <c r="SVK103" s="63"/>
      <c r="SVL103" s="103"/>
      <c r="SVM103" s="104"/>
      <c r="SVN103" s="105"/>
      <c r="SVO103" s="97"/>
      <c r="SVP103" s="79"/>
      <c r="SVQ103" s="96"/>
      <c r="SVR103" s="80"/>
      <c r="SVS103" s="80"/>
      <c r="SVT103" s="80"/>
      <c r="SVU103" s="102"/>
      <c r="SVV103" s="62"/>
      <c r="SVW103" s="110"/>
      <c r="SVX103" s="97"/>
      <c r="SVY103" s="97"/>
      <c r="SVZ103" s="97"/>
      <c r="SWA103" s="104"/>
      <c r="SWB103" s="97"/>
      <c r="SWC103" s="97"/>
      <c r="SWD103" s="97"/>
      <c r="SWE103" s="145"/>
      <c r="SWF103" s="61"/>
      <c r="SWG103" s="108"/>
      <c r="SWH103" s="63"/>
      <c r="SWI103" s="103"/>
      <c r="SWJ103" s="104"/>
      <c r="SWK103" s="105"/>
      <c r="SWL103" s="97"/>
      <c r="SWM103" s="79"/>
      <c r="SWN103" s="96"/>
      <c r="SWO103" s="80"/>
      <c r="SWP103" s="80"/>
      <c r="SWQ103" s="80"/>
      <c r="SWR103" s="102"/>
      <c r="SWS103" s="62"/>
      <c r="SWT103" s="110"/>
      <c r="SWU103" s="97"/>
      <c r="SWV103" s="97"/>
      <c r="SWW103" s="97"/>
      <c r="SWX103" s="104"/>
      <c r="SWY103" s="97"/>
      <c r="SWZ103" s="97"/>
      <c r="SXA103" s="97"/>
      <c r="SXB103" s="145"/>
      <c r="SXC103" s="61"/>
      <c r="SXD103" s="108"/>
      <c r="SXE103" s="63"/>
      <c r="SXF103" s="103"/>
      <c r="SXG103" s="104"/>
      <c r="SXH103" s="105"/>
      <c r="SXI103" s="97"/>
      <c r="SXJ103" s="79"/>
      <c r="SXK103" s="96"/>
      <c r="SXL103" s="80"/>
      <c r="SXM103" s="80"/>
      <c r="SXN103" s="80"/>
      <c r="SXO103" s="102"/>
      <c r="SXP103" s="62"/>
      <c r="SXQ103" s="110"/>
      <c r="SXR103" s="97"/>
      <c r="SXS103" s="97"/>
      <c r="SXT103" s="97"/>
      <c r="SXU103" s="104"/>
      <c r="SXV103" s="97"/>
      <c r="SXW103" s="97"/>
      <c r="SXX103" s="97"/>
      <c r="SXY103" s="145"/>
      <c r="SXZ103" s="61"/>
      <c r="SYA103" s="108"/>
      <c r="SYB103" s="63"/>
      <c r="SYC103" s="103"/>
      <c r="SYD103" s="104"/>
      <c r="SYE103" s="105"/>
      <c r="SYF103" s="97"/>
      <c r="SYG103" s="79"/>
      <c r="SYH103" s="96"/>
      <c r="SYI103" s="80"/>
      <c r="SYJ103" s="80"/>
      <c r="SYK103" s="80"/>
      <c r="SYL103" s="102"/>
      <c r="SYM103" s="62"/>
      <c r="SYN103" s="110"/>
      <c r="SYO103" s="97"/>
      <c r="SYP103" s="97"/>
      <c r="SYQ103" s="97"/>
      <c r="SYR103" s="104"/>
      <c r="SYS103" s="97"/>
      <c r="SYT103" s="97"/>
      <c r="SYU103" s="97"/>
      <c r="SYV103" s="145"/>
      <c r="SYW103" s="61"/>
      <c r="SYX103" s="108"/>
      <c r="SYY103" s="63"/>
      <c r="SYZ103" s="103"/>
      <c r="SZA103" s="104"/>
      <c r="SZB103" s="105"/>
      <c r="SZC103" s="97"/>
      <c r="SZD103" s="79"/>
      <c r="SZE103" s="96"/>
      <c r="SZF103" s="80"/>
      <c r="SZG103" s="80"/>
      <c r="SZH103" s="80"/>
      <c r="SZI103" s="102"/>
      <c r="SZJ103" s="62"/>
      <c r="SZK103" s="110"/>
      <c r="SZL103" s="97"/>
      <c r="SZM103" s="97"/>
      <c r="SZN103" s="97"/>
      <c r="SZO103" s="104"/>
      <c r="SZP103" s="97"/>
      <c r="SZQ103" s="97"/>
      <c r="SZR103" s="97"/>
      <c r="SZS103" s="145"/>
      <c r="SZT103" s="61"/>
      <c r="SZU103" s="108"/>
      <c r="SZV103" s="63"/>
      <c r="SZW103" s="103"/>
      <c r="SZX103" s="104"/>
      <c r="SZY103" s="105"/>
      <c r="SZZ103" s="97"/>
      <c r="TAA103" s="79"/>
      <c r="TAB103" s="96"/>
      <c r="TAC103" s="80"/>
      <c r="TAD103" s="80"/>
      <c r="TAE103" s="80"/>
      <c r="TAF103" s="102"/>
      <c r="TAG103" s="62"/>
      <c r="TAH103" s="110"/>
      <c r="TAI103" s="97"/>
      <c r="TAJ103" s="97"/>
      <c r="TAK103" s="97"/>
      <c r="TAL103" s="104"/>
      <c r="TAM103" s="97"/>
      <c r="TAN103" s="97"/>
      <c r="TAO103" s="97"/>
      <c r="TAP103" s="145"/>
      <c r="TAQ103" s="61"/>
      <c r="TAR103" s="108"/>
      <c r="TAS103" s="63"/>
      <c r="TAT103" s="103"/>
      <c r="TAU103" s="104"/>
      <c r="TAV103" s="105"/>
      <c r="TAW103" s="97"/>
      <c r="TAX103" s="79"/>
      <c r="TAY103" s="96"/>
      <c r="TAZ103" s="80"/>
      <c r="TBA103" s="80"/>
      <c r="TBB103" s="80"/>
      <c r="TBC103" s="102"/>
      <c r="TBD103" s="62"/>
      <c r="TBE103" s="110"/>
      <c r="TBF103" s="97"/>
      <c r="TBG103" s="97"/>
      <c r="TBH103" s="97"/>
      <c r="TBI103" s="104"/>
      <c r="TBJ103" s="97"/>
      <c r="TBK103" s="97"/>
      <c r="TBL103" s="97"/>
      <c r="TBM103" s="145"/>
      <c r="TBN103" s="61"/>
      <c r="TBO103" s="108"/>
      <c r="TBP103" s="63"/>
      <c r="TBQ103" s="103"/>
      <c r="TBR103" s="104"/>
      <c r="TBS103" s="105"/>
      <c r="TBT103" s="97"/>
      <c r="TBU103" s="79"/>
      <c r="TBV103" s="96"/>
      <c r="TBW103" s="80"/>
      <c r="TBX103" s="80"/>
      <c r="TBY103" s="80"/>
      <c r="TBZ103" s="102"/>
      <c r="TCA103" s="62"/>
      <c r="TCB103" s="110"/>
      <c r="TCC103" s="97"/>
      <c r="TCD103" s="97"/>
      <c r="TCE103" s="97"/>
      <c r="TCF103" s="104"/>
      <c r="TCG103" s="97"/>
      <c r="TCH103" s="97"/>
      <c r="TCI103" s="97"/>
      <c r="TCJ103" s="145"/>
      <c r="TCK103" s="61"/>
      <c r="TCL103" s="108"/>
      <c r="TCM103" s="63"/>
      <c r="TCN103" s="103"/>
      <c r="TCO103" s="104"/>
      <c r="TCP103" s="105"/>
      <c r="TCQ103" s="97"/>
      <c r="TCR103" s="79"/>
      <c r="TCS103" s="96"/>
      <c r="TCT103" s="80"/>
      <c r="TCU103" s="80"/>
      <c r="TCV103" s="80"/>
      <c r="TCW103" s="102"/>
      <c r="TCX103" s="62"/>
      <c r="TCY103" s="110"/>
      <c r="TCZ103" s="97"/>
      <c r="TDA103" s="97"/>
      <c r="TDB103" s="97"/>
      <c r="TDC103" s="104"/>
      <c r="TDD103" s="97"/>
      <c r="TDE103" s="97"/>
      <c r="TDF103" s="97"/>
      <c r="TDG103" s="145"/>
      <c r="TDH103" s="61"/>
      <c r="TDI103" s="108"/>
      <c r="TDJ103" s="63"/>
      <c r="TDK103" s="103"/>
      <c r="TDL103" s="104"/>
      <c r="TDM103" s="105"/>
      <c r="TDN103" s="97"/>
      <c r="TDO103" s="79"/>
      <c r="TDP103" s="96"/>
      <c r="TDQ103" s="80"/>
      <c r="TDR103" s="80"/>
      <c r="TDS103" s="80"/>
      <c r="TDT103" s="102"/>
      <c r="TDU103" s="62"/>
      <c r="TDV103" s="110"/>
      <c r="TDW103" s="97"/>
      <c r="TDX103" s="97"/>
      <c r="TDY103" s="97"/>
      <c r="TDZ103" s="104"/>
      <c r="TEA103" s="97"/>
      <c r="TEB103" s="97"/>
      <c r="TEC103" s="97"/>
      <c r="TED103" s="145"/>
      <c r="TEE103" s="61"/>
      <c r="TEF103" s="108"/>
      <c r="TEG103" s="63"/>
      <c r="TEH103" s="103"/>
      <c r="TEI103" s="104"/>
      <c r="TEJ103" s="105"/>
      <c r="TEK103" s="97"/>
      <c r="TEL103" s="79"/>
      <c r="TEM103" s="96"/>
      <c r="TEN103" s="80"/>
      <c r="TEO103" s="80"/>
      <c r="TEP103" s="80"/>
      <c r="TEQ103" s="102"/>
      <c r="TER103" s="62"/>
      <c r="TES103" s="110"/>
      <c r="TET103" s="97"/>
      <c r="TEU103" s="97"/>
      <c r="TEV103" s="97"/>
      <c r="TEW103" s="104"/>
      <c r="TEX103" s="97"/>
      <c r="TEY103" s="97"/>
      <c r="TEZ103" s="97"/>
      <c r="TFA103" s="145"/>
      <c r="TFB103" s="61"/>
      <c r="TFC103" s="108"/>
      <c r="TFD103" s="63"/>
      <c r="TFE103" s="103"/>
      <c r="TFF103" s="104"/>
      <c r="TFG103" s="105"/>
      <c r="TFH103" s="97"/>
      <c r="TFI103" s="79"/>
      <c r="TFJ103" s="96"/>
      <c r="TFK103" s="80"/>
      <c r="TFL103" s="80"/>
      <c r="TFM103" s="80"/>
      <c r="TFN103" s="102"/>
      <c r="TFO103" s="62"/>
      <c r="TFP103" s="110"/>
      <c r="TFQ103" s="97"/>
      <c r="TFR103" s="97"/>
      <c r="TFS103" s="97"/>
      <c r="TFT103" s="104"/>
      <c r="TFU103" s="97"/>
      <c r="TFV103" s="97"/>
      <c r="TFW103" s="97"/>
      <c r="TFX103" s="145"/>
      <c r="TFY103" s="61"/>
      <c r="TFZ103" s="108"/>
      <c r="TGA103" s="63"/>
      <c r="TGB103" s="103"/>
      <c r="TGC103" s="104"/>
      <c r="TGD103" s="105"/>
      <c r="TGE103" s="97"/>
      <c r="TGF103" s="79"/>
      <c r="TGG103" s="96"/>
      <c r="TGH103" s="80"/>
      <c r="TGI103" s="80"/>
      <c r="TGJ103" s="80"/>
      <c r="TGK103" s="102"/>
      <c r="TGL103" s="62"/>
      <c r="TGM103" s="110"/>
      <c r="TGN103" s="97"/>
      <c r="TGO103" s="97"/>
      <c r="TGP103" s="97"/>
      <c r="TGQ103" s="104"/>
      <c r="TGR103" s="97"/>
      <c r="TGS103" s="97"/>
      <c r="TGT103" s="97"/>
      <c r="TGU103" s="145"/>
      <c r="TGV103" s="61"/>
      <c r="TGW103" s="108"/>
      <c r="TGX103" s="63"/>
      <c r="TGY103" s="103"/>
      <c r="TGZ103" s="104"/>
      <c r="THA103" s="105"/>
      <c r="THB103" s="97"/>
      <c r="THC103" s="79"/>
      <c r="THD103" s="96"/>
      <c r="THE103" s="80"/>
      <c r="THF103" s="80"/>
      <c r="THG103" s="80"/>
      <c r="THH103" s="102"/>
      <c r="THI103" s="62"/>
      <c r="THJ103" s="110"/>
      <c r="THK103" s="97"/>
      <c r="THL103" s="97"/>
      <c r="THM103" s="97"/>
      <c r="THN103" s="104"/>
      <c r="THO103" s="97"/>
      <c r="THP103" s="97"/>
      <c r="THQ103" s="97"/>
      <c r="THR103" s="145"/>
      <c r="THS103" s="61"/>
      <c r="THT103" s="108"/>
      <c r="THU103" s="63"/>
      <c r="THV103" s="103"/>
      <c r="THW103" s="104"/>
      <c r="THX103" s="105"/>
      <c r="THY103" s="97"/>
      <c r="THZ103" s="79"/>
      <c r="TIA103" s="96"/>
      <c r="TIB103" s="80"/>
      <c r="TIC103" s="80"/>
      <c r="TID103" s="80"/>
      <c r="TIE103" s="102"/>
      <c r="TIF103" s="62"/>
      <c r="TIG103" s="110"/>
      <c r="TIH103" s="97"/>
      <c r="TII103" s="97"/>
      <c r="TIJ103" s="97"/>
      <c r="TIK103" s="104"/>
      <c r="TIL103" s="97"/>
      <c r="TIM103" s="97"/>
      <c r="TIN103" s="97"/>
      <c r="TIO103" s="145"/>
      <c r="TIP103" s="61"/>
      <c r="TIQ103" s="108"/>
      <c r="TIR103" s="63"/>
      <c r="TIS103" s="103"/>
      <c r="TIT103" s="104"/>
      <c r="TIU103" s="105"/>
      <c r="TIV103" s="97"/>
      <c r="TIW103" s="79"/>
      <c r="TIX103" s="96"/>
      <c r="TIY103" s="80"/>
      <c r="TIZ103" s="80"/>
      <c r="TJA103" s="80"/>
      <c r="TJB103" s="102"/>
      <c r="TJC103" s="62"/>
      <c r="TJD103" s="110"/>
      <c r="TJE103" s="97"/>
      <c r="TJF103" s="97"/>
      <c r="TJG103" s="97"/>
      <c r="TJH103" s="104"/>
      <c r="TJI103" s="97"/>
      <c r="TJJ103" s="97"/>
      <c r="TJK103" s="97"/>
      <c r="TJL103" s="145"/>
      <c r="TJM103" s="61"/>
      <c r="TJN103" s="108"/>
      <c r="TJO103" s="63"/>
      <c r="TJP103" s="103"/>
      <c r="TJQ103" s="104"/>
      <c r="TJR103" s="105"/>
      <c r="TJS103" s="97"/>
      <c r="TJT103" s="79"/>
      <c r="TJU103" s="96"/>
      <c r="TJV103" s="80"/>
      <c r="TJW103" s="80"/>
      <c r="TJX103" s="80"/>
      <c r="TJY103" s="102"/>
      <c r="TJZ103" s="62"/>
      <c r="TKA103" s="110"/>
      <c r="TKB103" s="97"/>
      <c r="TKC103" s="97"/>
      <c r="TKD103" s="97"/>
      <c r="TKE103" s="104"/>
      <c r="TKF103" s="97"/>
      <c r="TKG103" s="97"/>
      <c r="TKH103" s="97"/>
      <c r="TKI103" s="145"/>
      <c r="TKJ103" s="61"/>
      <c r="TKK103" s="108"/>
      <c r="TKL103" s="63"/>
      <c r="TKM103" s="103"/>
      <c r="TKN103" s="104"/>
      <c r="TKO103" s="105"/>
      <c r="TKP103" s="97"/>
      <c r="TKQ103" s="79"/>
      <c r="TKR103" s="96"/>
      <c r="TKS103" s="80"/>
      <c r="TKT103" s="80"/>
      <c r="TKU103" s="80"/>
      <c r="TKV103" s="102"/>
      <c r="TKW103" s="62"/>
      <c r="TKX103" s="110"/>
      <c r="TKY103" s="97"/>
      <c r="TKZ103" s="97"/>
      <c r="TLA103" s="97"/>
      <c r="TLB103" s="104"/>
      <c r="TLC103" s="97"/>
      <c r="TLD103" s="97"/>
      <c r="TLE103" s="97"/>
      <c r="TLF103" s="145"/>
      <c r="TLG103" s="61"/>
      <c r="TLH103" s="108"/>
      <c r="TLI103" s="63"/>
      <c r="TLJ103" s="103"/>
      <c r="TLK103" s="104"/>
      <c r="TLL103" s="105"/>
      <c r="TLM103" s="97"/>
      <c r="TLN103" s="79"/>
      <c r="TLO103" s="96"/>
      <c r="TLP103" s="80"/>
      <c r="TLQ103" s="80"/>
      <c r="TLR103" s="80"/>
      <c r="TLS103" s="102"/>
      <c r="TLT103" s="62"/>
      <c r="TLU103" s="110"/>
      <c r="TLV103" s="97"/>
      <c r="TLW103" s="97"/>
      <c r="TLX103" s="97"/>
      <c r="TLY103" s="104"/>
      <c r="TLZ103" s="97"/>
      <c r="TMA103" s="97"/>
      <c r="TMB103" s="97"/>
      <c r="TMC103" s="145"/>
      <c r="TMD103" s="61"/>
      <c r="TME103" s="108"/>
      <c r="TMF103" s="63"/>
      <c r="TMG103" s="103"/>
      <c r="TMH103" s="104"/>
      <c r="TMI103" s="105"/>
      <c r="TMJ103" s="97"/>
      <c r="TMK103" s="79"/>
      <c r="TML103" s="96"/>
      <c r="TMM103" s="80"/>
      <c r="TMN103" s="80"/>
      <c r="TMO103" s="80"/>
      <c r="TMP103" s="102"/>
      <c r="TMQ103" s="62"/>
      <c r="TMR103" s="110"/>
      <c r="TMS103" s="97"/>
      <c r="TMT103" s="97"/>
      <c r="TMU103" s="97"/>
      <c r="TMV103" s="104"/>
      <c r="TMW103" s="97"/>
      <c r="TMX103" s="97"/>
      <c r="TMY103" s="97"/>
      <c r="TMZ103" s="145"/>
      <c r="TNA103" s="61"/>
      <c r="TNB103" s="108"/>
      <c r="TNC103" s="63"/>
      <c r="TND103" s="103"/>
      <c r="TNE103" s="104"/>
      <c r="TNF103" s="105"/>
      <c r="TNG103" s="97"/>
      <c r="TNH103" s="79"/>
      <c r="TNI103" s="96"/>
      <c r="TNJ103" s="80"/>
      <c r="TNK103" s="80"/>
      <c r="TNL103" s="80"/>
      <c r="TNM103" s="102"/>
      <c r="TNN103" s="62"/>
      <c r="TNO103" s="110"/>
      <c r="TNP103" s="97"/>
      <c r="TNQ103" s="97"/>
      <c r="TNR103" s="97"/>
      <c r="TNS103" s="104"/>
      <c r="TNT103" s="97"/>
      <c r="TNU103" s="97"/>
      <c r="TNV103" s="97"/>
      <c r="TNW103" s="145"/>
      <c r="TNX103" s="61"/>
      <c r="TNY103" s="108"/>
      <c r="TNZ103" s="63"/>
      <c r="TOA103" s="103"/>
      <c r="TOB103" s="104"/>
      <c r="TOC103" s="105"/>
      <c r="TOD103" s="97"/>
      <c r="TOE103" s="79"/>
      <c r="TOF103" s="96"/>
      <c r="TOG103" s="80"/>
      <c r="TOH103" s="80"/>
      <c r="TOI103" s="80"/>
      <c r="TOJ103" s="102"/>
      <c r="TOK103" s="62"/>
      <c r="TOL103" s="110"/>
      <c r="TOM103" s="97"/>
      <c r="TON103" s="97"/>
      <c r="TOO103" s="97"/>
      <c r="TOP103" s="104"/>
      <c r="TOQ103" s="97"/>
      <c r="TOR103" s="97"/>
      <c r="TOS103" s="97"/>
      <c r="TOT103" s="145"/>
      <c r="TOU103" s="61"/>
      <c r="TOV103" s="108"/>
      <c r="TOW103" s="63"/>
      <c r="TOX103" s="103"/>
      <c r="TOY103" s="104"/>
      <c r="TOZ103" s="105"/>
      <c r="TPA103" s="97"/>
      <c r="TPB103" s="79"/>
      <c r="TPC103" s="96"/>
      <c r="TPD103" s="80"/>
      <c r="TPE103" s="80"/>
      <c r="TPF103" s="80"/>
      <c r="TPG103" s="102"/>
      <c r="TPH103" s="62"/>
      <c r="TPI103" s="110"/>
      <c r="TPJ103" s="97"/>
      <c r="TPK103" s="97"/>
      <c r="TPL103" s="97"/>
      <c r="TPM103" s="104"/>
      <c r="TPN103" s="97"/>
      <c r="TPO103" s="97"/>
      <c r="TPP103" s="97"/>
      <c r="TPQ103" s="145"/>
      <c r="TPR103" s="61"/>
      <c r="TPS103" s="108"/>
      <c r="TPT103" s="63"/>
      <c r="TPU103" s="103"/>
      <c r="TPV103" s="104"/>
      <c r="TPW103" s="105"/>
      <c r="TPX103" s="97"/>
      <c r="TPY103" s="79"/>
      <c r="TPZ103" s="96"/>
      <c r="TQA103" s="80"/>
      <c r="TQB103" s="80"/>
      <c r="TQC103" s="80"/>
      <c r="TQD103" s="102"/>
      <c r="TQE103" s="62"/>
      <c r="TQF103" s="110"/>
      <c r="TQG103" s="97"/>
      <c r="TQH103" s="97"/>
      <c r="TQI103" s="97"/>
      <c r="TQJ103" s="104"/>
      <c r="TQK103" s="97"/>
      <c r="TQL103" s="97"/>
      <c r="TQM103" s="97"/>
      <c r="TQN103" s="145"/>
      <c r="TQO103" s="61"/>
      <c r="TQP103" s="108"/>
      <c r="TQQ103" s="63"/>
      <c r="TQR103" s="103"/>
      <c r="TQS103" s="104"/>
      <c r="TQT103" s="105"/>
      <c r="TQU103" s="97"/>
      <c r="TQV103" s="79"/>
      <c r="TQW103" s="96"/>
      <c r="TQX103" s="80"/>
      <c r="TQY103" s="80"/>
      <c r="TQZ103" s="80"/>
      <c r="TRA103" s="102"/>
      <c r="TRB103" s="62"/>
      <c r="TRC103" s="110"/>
      <c r="TRD103" s="97"/>
      <c r="TRE103" s="97"/>
      <c r="TRF103" s="97"/>
      <c r="TRG103" s="104"/>
      <c r="TRH103" s="97"/>
      <c r="TRI103" s="97"/>
      <c r="TRJ103" s="97"/>
      <c r="TRK103" s="145"/>
      <c r="TRL103" s="61"/>
      <c r="TRM103" s="108"/>
      <c r="TRN103" s="63"/>
      <c r="TRO103" s="103"/>
      <c r="TRP103" s="104"/>
      <c r="TRQ103" s="105"/>
      <c r="TRR103" s="97"/>
      <c r="TRS103" s="79"/>
      <c r="TRT103" s="96"/>
      <c r="TRU103" s="80"/>
      <c r="TRV103" s="80"/>
      <c r="TRW103" s="80"/>
      <c r="TRX103" s="102"/>
      <c r="TRY103" s="62"/>
      <c r="TRZ103" s="110"/>
      <c r="TSA103" s="97"/>
      <c r="TSB103" s="97"/>
      <c r="TSC103" s="97"/>
      <c r="TSD103" s="104"/>
      <c r="TSE103" s="97"/>
      <c r="TSF103" s="97"/>
      <c r="TSG103" s="97"/>
      <c r="TSH103" s="145"/>
      <c r="TSI103" s="61"/>
      <c r="TSJ103" s="108"/>
      <c r="TSK103" s="63"/>
      <c r="TSL103" s="103"/>
      <c r="TSM103" s="104"/>
      <c r="TSN103" s="105"/>
      <c r="TSO103" s="97"/>
      <c r="TSP103" s="79"/>
      <c r="TSQ103" s="96"/>
      <c r="TSR103" s="80"/>
      <c r="TSS103" s="80"/>
      <c r="TST103" s="80"/>
      <c r="TSU103" s="102"/>
      <c r="TSV103" s="62"/>
      <c r="TSW103" s="110"/>
      <c r="TSX103" s="97"/>
      <c r="TSY103" s="97"/>
      <c r="TSZ103" s="97"/>
      <c r="TTA103" s="104"/>
      <c r="TTB103" s="97"/>
      <c r="TTC103" s="97"/>
      <c r="TTD103" s="97"/>
      <c r="TTE103" s="145"/>
      <c r="TTF103" s="61"/>
      <c r="TTG103" s="108"/>
      <c r="TTH103" s="63"/>
      <c r="TTI103" s="103"/>
      <c r="TTJ103" s="104"/>
      <c r="TTK103" s="105"/>
      <c r="TTL103" s="97"/>
      <c r="TTM103" s="79"/>
      <c r="TTN103" s="96"/>
      <c r="TTO103" s="80"/>
      <c r="TTP103" s="80"/>
      <c r="TTQ103" s="80"/>
      <c r="TTR103" s="102"/>
      <c r="TTS103" s="62"/>
      <c r="TTT103" s="110"/>
      <c r="TTU103" s="97"/>
      <c r="TTV103" s="97"/>
      <c r="TTW103" s="97"/>
      <c r="TTX103" s="104"/>
      <c r="TTY103" s="97"/>
      <c r="TTZ103" s="97"/>
      <c r="TUA103" s="97"/>
      <c r="TUB103" s="145"/>
      <c r="TUC103" s="61"/>
      <c r="TUD103" s="108"/>
      <c r="TUE103" s="63"/>
      <c r="TUF103" s="103"/>
      <c r="TUG103" s="104"/>
      <c r="TUH103" s="105"/>
      <c r="TUI103" s="97"/>
      <c r="TUJ103" s="79"/>
      <c r="TUK103" s="96"/>
      <c r="TUL103" s="80"/>
      <c r="TUM103" s="80"/>
      <c r="TUN103" s="80"/>
      <c r="TUO103" s="102"/>
      <c r="TUP103" s="62"/>
      <c r="TUQ103" s="110"/>
      <c r="TUR103" s="97"/>
      <c r="TUS103" s="97"/>
      <c r="TUT103" s="97"/>
      <c r="TUU103" s="104"/>
      <c r="TUV103" s="97"/>
      <c r="TUW103" s="97"/>
      <c r="TUX103" s="97"/>
      <c r="TUY103" s="145"/>
      <c r="TUZ103" s="61"/>
      <c r="TVA103" s="108"/>
      <c r="TVB103" s="63"/>
      <c r="TVC103" s="103"/>
      <c r="TVD103" s="104"/>
      <c r="TVE103" s="105"/>
      <c r="TVF103" s="97"/>
      <c r="TVG103" s="79"/>
      <c r="TVH103" s="96"/>
      <c r="TVI103" s="80"/>
      <c r="TVJ103" s="80"/>
      <c r="TVK103" s="80"/>
      <c r="TVL103" s="102"/>
      <c r="TVM103" s="62"/>
      <c r="TVN103" s="110"/>
      <c r="TVO103" s="97"/>
      <c r="TVP103" s="97"/>
      <c r="TVQ103" s="97"/>
      <c r="TVR103" s="104"/>
      <c r="TVS103" s="97"/>
      <c r="TVT103" s="97"/>
      <c r="TVU103" s="97"/>
      <c r="TVV103" s="145"/>
      <c r="TVW103" s="61"/>
      <c r="TVX103" s="108"/>
      <c r="TVY103" s="63"/>
      <c r="TVZ103" s="103"/>
      <c r="TWA103" s="104"/>
      <c r="TWB103" s="105"/>
      <c r="TWC103" s="97"/>
      <c r="TWD103" s="79"/>
      <c r="TWE103" s="96"/>
      <c r="TWF103" s="80"/>
      <c r="TWG103" s="80"/>
      <c r="TWH103" s="80"/>
      <c r="TWI103" s="102"/>
      <c r="TWJ103" s="62"/>
      <c r="TWK103" s="110"/>
      <c r="TWL103" s="97"/>
      <c r="TWM103" s="97"/>
      <c r="TWN103" s="97"/>
      <c r="TWO103" s="104"/>
      <c r="TWP103" s="97"/>
      <c r="TWQ103" s="97"/>
      <c r="TWR103" s="97"/>
      <c r="TWS103" s="145"/>
      <c r="TWT103" s="61"/>
      <c r="TWU103" s="108"/>
      <c r="TWV103" s="63"/>
      <c r="TWW103" s="103"/>
      <c r="TWX103" s="104"/>
      <c r="TWY103" s="105"/>
      <c r="TWZ103" s="97"/>
      <c r="TXA103" s="79"/>
      <c r="TXB103" s="96"/>
      <c r="TXC103" s="80"/>
      <c r="TXD103" s="80"/>
      <c r="TXE103" s="80"/>
      <c r="TXF103" s="102"/>
      <c r="TXG103" s="62"/>
      <c r="TXH103" s="110"/>
      <c r="TXI103" s="97"/>
      <c r="TXJ103" s="97"/>
      <c r="TXK103" s="97"/>
      <c r="TXL103" s="104"/>
      <c r="TXM103" s="97"/>
      <c r="TXN103" s="97"/>
      <c r="TXO103" s="97"/>
      <c r="TXP103" s="145"/>
      <c r="TXQ103" s="61"/>
      <c r="TXR103" s="108"/>
      <c r="TXS103" s="63"/>
      <c r="TXT103" s="103"/>
      <c r="TXU103" s="104"/>
      <c r="TXV103" s="105"/>
      <c r="TXW103" s="97"/>
      <c r="TXX103" s="79"/>
      <c r="TXY103" s="96"/>
      <c r="TXZ103" s="80"/>
      <c r="TYA103" s="80"/>
      <c r="TYB103" s="80"/>
      <c r="TYC103" s="102"/>
      <c r="TYD103" s="62"/>
      <c r="TYE103" s="110"/>
      <c r="TYF103" s="97"/>
      <c r="TYG103" s="97"/>
      <c r="TYH103" s="97"/>
      <c r="TYI103" s="104"/>
      <c r="TYJ103" s="97"/>
      <c r="TYK103" s="97"/>
      <c r="TYL103" s="97"/>
      <c r="TYM103" s="145"/>
      <c r="TYN103" s="61"/>
      <c r="TYO103" s="108"/>
      <c r="TYP103" s="63"/>
      <c r="TYQ103" s="103"/>
      <c r="TYR103" s="104"/>
      <c r="TYS103" s="105"/>
      <c r="TYT103" s="97"/>
      <c r="TYU103" s="79"/>
      <c r="TYV103" s="96"/>
      <c r="TYW103" s="80"/>
      <c r="TYX103" s="80"/>
      <c r="TYY103" s="80"/>
      <c r="TYZ103" s="102"/>
      <c r="TZA103" s="62"/>
      <c r="TZB103" s="110"/>
      <c r="TZC103" s="97"/>
      <c r="TZD103" s="97"/>
      <c r="TZE103" s="97"/>
      <c r="TZF103" s="104"/>
      <c r="TZG103" s="97"/>
      <c r="TZH103" s="97"/>
      <c r="TZI103" s="97"/>
      <c r="TZJ103" s="145"/>
      <c r="TZK103" s="61"/>
      <c r="TZL103" s="108"/>
      <c r="TZM103" s="63"/>
      <c r="TZN103" s="103"/>
      <c r="TZO103" s="104"/>
      <c r="TZP103" s="105"/>
      <c r="TZQ103" s="97"/>
      <c r="TZR103" s="79"/>
      <c r="TZS103" s="96"/>
      <c r="TZT103" s="80"/>
      <c r="TZU103" s="80"/>
      <c r="TZV103" s="80"/>
      <c r="TZW103" s="102"/>
      <c r="TZX103" s="62"/>
      <c r="TZY103" s="110"/>
      <c r="TZZ103" s="97"/>
      <c r="UAA103" s="97"/>
      <c r="UAB103" s="97"/>
      <c r="UAC103" s="104"/>
      <c r="UAD103" s="97"/>
      <c r="UAE103" s="97"/>
      <c r="UAF103" s="97"/>
      <c r="UAG103" s="145"/>
      <c r="UAH103" s="61"/>
      <c r="UAI103" s="108"/>
      <c r="UAJ103" s="63"/>
      <c r="UAK103" s="103"/>
      <c r="UAL103" s="104"/>
      <c r="UAM103" s="105"/>
      <c r="UAN103" s="97"/>
      <c r="UAO103" s="79"/>
      <c r="UAP103" s="96"/>
      <c r="UAQ103" s="80"/>
      <c r="UAR103" s="80"/>
      <c r="UAS103" s="80"/>
      <c r="UAT103" s="102"/>
      <c r="UAU103" s="62"/>
      <c r="UAV103" s="110"/>
      <c r="UAW103" s="97"/>
      <c r="UAX103" s="97"/>
      <c r="UAY103" s="97"/>
      <c r="UAZ103" s="104"/>
      <c r="UBA103" s="97"/>
      <c r="UBB103" s="97"/>
      <c r="UBC103" s="97"/>
      <c r="UBD103" s="145"/>
      <c r="UBE103" s="61"/>
      <c r="UBF103" s="108"/>
      <c r="UBG103" s="63"/>
      <c r="UBH103" s="103"/>
      <c r="UBI103" s="104"/>
      <c r="UBJ103" s="105"/>
      <c r="UBK103" s="97"/>
      <c r="UBL103" s="79"/>
      <c r="UBM103" s="96"/>
      <c r="UBN103" s="80"/>
      <c r="UBO103" s="80"/>
      <c r="UBP103" s="80"/>
      <c r="UBQ103" s="102"/>
      <c r="UBR103" s="62"/>
      <c r="UBS103" s="110"/>
      <c r="UBT103" s="97"/>
      <c r="UBU103" s="97"/>
      <c r="UBV103" s="97"/>
      <c r="UBW103" s="104"/>
      <c r="UBX103" s="97"/>
      <c r="UBY103" s="97"/>
      <c r="UBZ103" s="97"/>
      <c r="UCA103" s="145"/>
      <c r="UCB103" s="61"/>
      <c r="UCC103" s="108"/>
      <c r="UCD103" s="63"/>
      <c r="UCE103" s="103"/>
      <c r="UCF103" s="104"/>
      <c r="UCG103" s="105"/>
      <c r="UCH103" s="97"/>
      <c r="UCI103" s="79"/>
      <c r="UCJ103" s="96"/>
      <c r="UCK103" s="80"/>
      <c r="UCL103" s="80"/>
      <c r="UCM103" s="80"/>
      <c r="UCN103" s="102"/>
      <c r="UCO103" s="62"/>
      <c r="UCP103" s="110"/>
      <c r="UCQ103" s="97"/>
      <c r="UCR103" s="97"/>
      <c r="UCS103" s="97"/>
      <c r="UCT103" s="104"/>
      <c r="UCU103" s="97"/>
      <c r="UCV103" s="97"/>
      <c r="UCW103" s="97"/>
      <c r="UCX103" s="145"/>
      <c r="UCY103" s="61"/>
      <c r="UCZ103" s="108"/>
      <c r="UDA103" s="63"/>
      <c r="UDB103" s="103"/>
      <c r="UDC103" s="104"/>
      <c r="UDD103" s="105"/>
      <c r="UDE103" s="97"/>
      <c r="UDF103" s="79"/>
      <c r="UDG103" s="96"/>
      <c r="UDH103" s="80"/>
      <c r="UDI103" s="80"/>
      <c r="UDJ103" s="80"/>
      <c r="UDK103" s="102"/>
      <c r="UDL103" s="62"/>
      <c r="UDM103" s="110"/>
      <c r="UDN103" s="97"/>
      <c r="UDO103" s="97"/>
      <c r="UDP103" s="97"/>
      <c r="UDQ103" s="104"/>
      <c r="UDR103" s="97"/>
      <c r="UDS103" s="97"/>
      <c r="UDT103" s="97"/>
      <c r="UDU103" s="145"/>
      <c r="UDV103" s="61"/>
      <c r="UDW103" s="108"/>
      <c r="UDX103" s="63"/>
      <c r="UDY103" s="103"/>
      <c r="UDZ103" s="104"/>
      <c r="UEA103" s="105"/>
      <c r="UEB103" s="97"/>
      <c r="UEC103" s="79"/>
      <c r="UED103" s="96"/>
      <c r="UEE103" s="80"/>
      <c r="UEF103" s="80"/>
      <c r="UEG103" s="80"/>
      <c r="UEH103" s="102"/>
      <c r="UEI103" s="62"/>
      <c r="UEJ103" s="110"/>
      <c r="UEK103" s="97"/>
      <c r="UEL103" s="97"/>
      <c r="UEM103" s="97"/>
      <c r="UEN103" s="104"/>
      <c r="UEO103" s="97"/>
      <c r="UEP103" s="97"/>
      <c r="UEQ103" s="97"/>
      <c r="UER103" s="145"/>
      <c r="UES103" s="61"/>
      <c r="UET103" s="108"/>
      <c r="UEU103" s="63"/>
      <c r="UEV103" s="103"/>
      <c r="UEW103" s="104"/>
      <c r="UEX103" s="105"/>
      <c r="UEY103" s="97"/>
      <c r="UEZ103" s="79"/>
      <c r="UFA103" s="96"/>
      <c r="UFB103" s="80"/>
      <c r="UFC103" s="80"/>
      <c r="UFD103" s="80"/>
      <c r="UFE103" s="102"/>
      <c r="UFF103" s="62"/>
      <c r="UFG103" s="110"/>
      <c r="UFH103" s="97"/>
      <c r="UFI103" s="97"/>
      <c r="UFJ103" s="97"/>
      <c r="UFK103" s="104"/>
      <c r="UFL103" s="97"/>
      <c r="UFM103" s="97"/>
      <c r="UFN103" s="97"/>
      <c r="UFO103" s="145"/>
      <c r="UFP103" s="61"/>
      <c r="UFQ103" s="108"/>
      <c r="UFR103" s="63"/>
      <c r="UFS103" s="103"/>
      <c r="UFT103" s="104"/>
      <c r="UFU103" s="105"/>
      <c r="UFV103" s="97"/>
      <c r="UFW103" s="79"/>
      <c r="UFX103" s="96"/>
      <c r="UFY103" s="80"/>
      <c r="UFZ103" s="80"/>
      <c r="UGA103" s="80"/>
      <c r="UGB103" s="102"/>
      <c r="UGC103" s="62"/>
      <c r="UGD103" s="110"/>
      <c r="UGE103" s="97"/>
      <c r="UGF103" s="97"/>
      <c r="UGG103" s="97"/>
      <c r="UGH103" s="104"/>
      <c r="UGI103" s="97"/>
      <c r="UGJ103" s="97"/>
      <c r="UGK103" s="97"/>
      <c r="UGL103" s="145"/>
      <c r="UGM103" s="61"/>
      <c r="UGN103" s="108"/>
      <c r="UGO103" s="63"/>
      <c r="UGP103" s="103"/>
      <c r="UGQ103" s="104"/>
      <c r="UGR103" s="105"/>
      <c r="UGS103" s="97"/>
      <c r="UGT103" s="79"/>
      <c r="UGU103" s="96"/>
      <c r="UGV103" s="80"/>
      <c r="UGW103" s="80"/>
      <c r="UGX103" s="80"/>
      <c r="UGY103" s="102"/>
      <c r="UGZ103" s="62"/>
      <c r="UHA103" s="110"/>
      <c r="UHB103" s="97"/>
      <c r="UHC103" s="97"/>
      <c r="UHD103" s="97"/>
      <c r="UHE103" s="104"/>
      <c r="UHF103" s="97"/>
      <c r="UHG103" s="97"/>
      <c r="UHH103" s="97"/>
      <c r="UHI103" s="145"/>
      <c r="UHJ103" s="61"/>
      <c r="UHK103" s="108"/>
      <c r="UHL103" s="63"/>
      <c r="UHM103" s="103"/>
      <c r="UHN103" s="104"/>
      <c r="UHO103" s="105"/>
      <c r="UHP103" s="97"/>
      <c r="UHQ103" s="79"/>
      <c r="UHR103" s="96"/>
      <c r="UHS103" s="80"/>
      <c r="UHT103" s="80"/>
      <c r="UHU103" s="80"/>
      <c r="UHV103" s="102"/>
      <c r="UHW103" s="62"/>
      <c r="UHX103" s="110"/>
      <c r="UHY103" s="97"/>
      <c r="UHZ103" s="97"/>
      <c r="UIA103" s="97"/>
      <c r="UIB103" s="104"/>
      <c r="UIC103" s="97"/>
      <c r="UID103" s="97"/>
      <c r="UIE103" s="97"/>
      <c r="UIF103" s="145"/>
      <c r="UIG103" s="61"/>
      <c r="UIH103" s="108"/>
      <c r="UII103" s="63"/>
      <c r="UIJ103" s="103"/>
      <c r="UIK103" s="104"/>
      <c r="UIL103" s="105"/>
      <c r="UIM103" s="97"/>
      <c r="UIN103" s="79"/>
      <c r="UIO103" s="96"/>
      <c r="UIP103" s="80"/>
      <c r="UIQ103" s="80"/>
      <c r="UIR103" s="80"/>
      <c r="UIS103" s="102"/>
      <c r="UIT103" s="62"/>
      <c r="UIU103" s="110"/>
      <c r="UIV103" s="97"/>
      <c r="UIW103" s="97"/>
      <c r="UIX103" s="97"/>
      <c r="UIY103" s="104"/>
      <c r="UIZ103" s="97"/>
      <c r="UJA103" s="97"/>
      <c r="UJB103" s="97"/>
      <c r="UJC103" s="145"/>
      <c r="UJD103" s="61"/>
      <c r="UJE103" s="108"/>
      <c r="UJF103" s="63"/>
      <c r="UJG103" s="103"/>
      <c r="UJH103" s="104"/>
      <c r="UJI103" s="105"/>
      <c r="UJJ103" s="97"/>
      <c r="UJK103" s="79"/>
      <c r="UJL103" s="96"/>
      <c r="UJM103" s="80"/>
      <c r="UJN103" s="80"/>
      <c r="UJO103" s="80"/>
      <c r="UJP103" s="102"/>
      <c r="UJQ103" s="62"/>
      <c r="UJR103" s="110"/>
      <c r="UJS103" s="97"/>
      <c r="UJT103" s="97"/>
      <c r="UJU103" s="97"/>
      <c r="UJV103" s="104"/>
      <c r="UJW103" s="97"/>
      <c r="UJX103" s="97"/>
      <c r="UJY103" s="97"/>
      <c r="UJZ103" s="145"/>
      <c r="UKA103" s="61"/>
      <c r="UKB103" s="108"/>
      <c r="UKC103" s="63"/>
      <c r="UKD103" s="103"/>
      <c r="UKE103" s="104"/>
      <c r="UKF103" s="105"/>
      <c r="UKG103" s="97"/>
      <c r="UKH103" s="79"/>
      <c r="UKI103" s="96"/>
      <c r="UKJ103" s="80"/>
      <c r="UKK103" s="80"/>
      <c r="UKL103" s="80"/>
      <c r="UKM103" s="102"/>
      <c r="UKN103" s="62"/>
      <c r="UKO103" s="110"/>
      <c r="UKP103" s="97"/>
      <c r="UKQ103" s="97"/>
      <c r="UKR103" s="97"/>
      <c r="UKS103" s="104"/>
      <c r="UKT103" s="97"/>
      <c r="UKU103" s="97"/>
      <c r="UKV103" s="97"/>
      <c r="UKW103" s="145"/>
      <c r="UKX103" s="61"/>
      <c r="UKY103" s="108"/>
      <c r="UKZ103" s="63"/>
      <c r="ULA103" s="103"/>
      <c r="ULB103" s="104"/>
      <c r="ULC103" s="105"/>
      <c r="ULD103" s="97"/>
      <c r="ULE103" s="79"/>
      <c r="ULF103" s="96"/>
      <c r="ULG103" s="80"/>
      <c r="ULH103" s="80"/>
      <c r="ULI103" s="80"/>
      <c r="ULJ103" s="102"/>
      <c r="ULK103" s="62"/>
      <c r="ULL103" s="110"/>
      <c r="ULM103" s="97"/>
      <c r="ULN103" s="97"/>
      <c r="ULO103" s="97"/>
      <c r="ULP103" s="104"/>
      <c r="ULQ103" s="97"/>
      <c r="ULR103" s="97"/>
      <c r="ULS103" s="97"/>
      <c r="ULT103" s="145"/>
      <c r="ULU103" s="61"/>
      <c r="ULV103" s="108"/>
      <c r="ULW103" s="63"/>
      <c r="ULX103" s="103"/>
      <c r="ULY103" s="104"/>
      <c r="ULZ103" s="105"/>
      <c r="UMA103" s="97"/>
      <c r="UMB103" s="79"/>
      <c r="UMC103" s="96"/>
      <c r="UMD103" s="80"/>
      <c r="UME103" s="80"/>
      <c r="UMF103" s="80"/>
      <c r="UMG103" s="102"/>
      <c r="UMH103" s="62"/>
      <c r="UMI103" s="110"/>
      <c r="UMJ103" s="97"/>
      <c r="UMK103" s="97"/>
      <c r="UML103" s="97"/>
      <c r="UMM103" s="104"/>
      <c r="UMN103" s="97"/>
      <c r="UMO103" s="97"/>
      <c r="UMP103" s="97"/>
      <c r="UMQ103" s="145"/>
      <c r="UMR103" s="61"/>
      <c r="UMS103" s="108"/>
      <c r="UMT103" s="63"/>
      <c r="UMU103" s="103"/>
      <c r="UMV103" s="104"/>
      <c r="UMW103" s="105"/>
      <c r="UMX103" s="97"/>
      <c r="UMY103" s="79"/>
      <c r="UMZ103" s="96"/>
      <c r="UNA103" s="80"/>
      <c r="UNB103" s="80"/>
      <c r="UNC103" s="80"/>
      <c r="UND103" s="102"/>
      <c r="UNE103" s="62"/>
      <c r="UNF103" s="110"/>
      <c r="UNG103" s="97"/>
      <c r="UNH103" s="97"/>
      <c r="UNI103" s="97"/>
      <c r="UNJ103" s="104"/>
      <c r="UNK103" s="97"/>
      <c r="UNL103" s="97"/>
      <c r="UNM103" s="97"/>
      <c r="UNN103" s="145"/>
      <c r="UNO103" s="61"/>
      <c r="UNP103" s="108"/>
      <c r="UNQ103" s="63"/>
      <c r="UNR103" s="103"/>
      <c r="UNS103" s="104"/>
      <c r="UNT103" s="105"/>
      <c r="UNU103" s="97"/>
      <c r="UNV103" s="79"/>
      <c r="UNW103" s="96"/>
      <c r="UNX103" s="80"/>
      <c r="UNY103" s="80"/>
      <c r="UNZ103" s="80"/>
      <c r="UOA103" s="102"/>
      <c r="UOB103" s="62"/>
      <c r="UOC103" s="110"/>
      <c r="UOD103" s="97"/>
      <c r="UOE103" s="97"/>
      <c r="UOF103" s="97"/>
      <c r="UOG103" s="104"/>
      <c r="UOH103" s="97"/>
      <c r="UOI103" s="97"/>
      <c r="UOJ103" s="97"/>
      <c r="UOK103" s="145"/>
      <c r="UOL103" s="61"/>
      <c r="UOM103" s="108"/>
      <c r="UON103" s="63"/>
      <c r="UOO103" s="103"/>
      <c r="UOP103" s="104"/>
      <c r="UOQ103" s="105"/>
      <c r="UOR103" s="97"/>
      <c r="UOS103" s="79"/>
      <c r="UOT103" s="96"/>
      <c r="UOU103" s="80"/>
      <c r="UOV103" s="80"/>
      <c r="UOW103" s="80"/>
      <c r="UOX103" s="102"/>
      <c r="UOY103" s="62"/>
      <c r="UOZ103" s="110"/>
      <c r="UPA103" s="97"/>
      <c r="UPB103" s="97"/>
      <c r="UPC103" s="97"/>
      <c r="UPD103" s="104"/>
      <c r="UPE103" s="97"/>
      <c r="UPF103" s="97"/>
      <c r="UPG103" s="97"/>
      <c r="UPH103" s="145"/>
      <c r="UPI103" s="61"/>
      <c r="UPJ103" s="108"/>
      <c r="UPK103" s="63"/>
      <c r="UPL103" s="103"/>
      <c r="UPM103" s="104"/>
      <c r="UPN103" s="105"/>
      <c r="UPO103" s="97"/>
      <c r="UPP103" s="79"/>
      <c r="UPQ103" s="96"/>
      <c r="UPR103" s="80"/>
      <c r="UPS103" s="80"/>
      <c r="UPT103" s="80"/>
      <c r="UPU103" s="102"/>
      <c r="UPV103" s="62"/>
      <c r="UPW103" s="110"/>
      <c r="UPX103" s="97"/>
      <c r="UPY103" s="97"/>
      <c r="UPZ103" s="97"/>
      <c r="UQA103" s="104"/>
      <c r="UQB103" s="97"/>
      <c r="UQC103" s="97"/>
      <c r="UQD103" s="97"/>
      <c r="UQE103" s="145"/>
      <c r="UQF103" s="61"/>
      <c r="UQG103" s="108"/>
      <c r="UQH103" s="63"/>
      <c r="UQI103" s="103"/>
      <c r="UQJ103" s="104"/>
      <c r="UQK103" s="105"/>
      <c r="UQL103" s="97"/>
      <c r="UQM103" s="79"/>
      <c r="UQN103" s="96"/>
      <c r="UQO103" s="80"/>
      <c r="UQP103" s="80"/>
      <c r="UQQ103" s="80"/>
      <c r="UQR103" s="102"/>
      <c r="UQS103" s="62"/>
      <c r="UQT103" s="110"/>
      <c r="UQU103" s="97"/>
      <c r="UQV103" s="97"/>
      <c r="UQW103" s="97"/>
      <c r="UQX103" s="104"/>
      <c r="UQY103" s="97"/>
      <c r="UQZ103" s="97"/>
      <c r="URA103" s="97"/>
      <c r="URB103" s="145"/>
      <c r="URC103" s="61"/>
      <c r="URD103" s="108"/>
      <c r="URE103" s="63"/>
      <c r="URF103" s="103"/>
      <c r="URG103" s="104"/>
      <c r="URH103" s="105"/>
      <c r="URI103" s="97"/>
      <c r="URJ103" s="79"/>
      <c r="URK103" s="96"/>
      <c r="URL103" s="80"/>
      <c r="URM103" s="80"/>
      <c r="URN103" s="80"/>
      <c r="URO103" s="102"/>
      <c r="URP103" s="62"/>
      <c r="URQ103" s="110"/>
      <c r="URR103" s="97"/>
      <c r="URS103" s="97"/>
      <c r="URT103" s="97"/>
      <c r="URU103" s="104"/>
      <c r="URV103" s="97"/>
      <c r="URW103" s="97"/>
      <c r="URX103" s="97"/>
      <c r="URY103" s="145"/>
      <c r="URZ103" s="61"/>
      <c r="USA103" s="108"/>
      <c r="USB103" s="63"/>
      <c r="USC103" s="103"/>
      <c r="USD103" s="104"/>
      <c r="USE103" s="105"/>
      <c r="USF103" s="97"/>
      <c r="USG103" s="79"/>
      <c r="USH103" s="96"/>
      <c r="USI103" s="80"/>
      <c r="USJ103" s="80"/>
      <c r="USK103" s="80"/>
      <c r="USL103" s="102"/>
      <c r="USM103" s="62"/>
      <c r="USN103" s="110"/>
      <c r="USO103" s="97"/>
      <c r="USP103" s="97"/>
      <c r="USQ103" s="97"/>
      <c r="USR103" s="104"/>
      <c r="USS103" s="97"/>
      <c r="UST103" s="97"/>
      <c r="USU103" s="97"/>
      <c r="USV103" s="145"/>
      <c r="USW103" s="61"/>
      <c r="USX103" s="108"/>
      <c r="USY103" s="63"/>
      <c r="USZ103" s="103"/>
      <c r="UTA103" s="104"/>
      <c r="UTB103" s="105"/>
      <c r="UTC103" s="97"/>
      <c r="UTD103" s="79"/>
      <c r="UTE103" s="96"/>
      <c r="UTF103" s="80"/>
      <c r="UTG103" s="80"/>
      <c r="UTH103" s="80"/>
      <c r="UTI103" s="102"/>
      <c r="UTJ103" s="62"/>
      <c r="UTK103" s="110"/>
      <c r="UTL103" s="97"/>
      <c r="UTM103" s="97"/>
      <c r="UTN103" s="97"/>
      <c r="UTO103" s="104"/>
      <c r="UTP103" s="97"/>
      <c r="UTQ103" s="97"/>
      <c r="UTR103" s="97"/>
      <c r="UTS103" s="145"/>
      <c r="UTT103" s="61"/>
      <c r="UTU103" s="108"/>
      <c r="UTV103" s="63"/>
      <c r="UTW103" s="103"/>
      <c r="UTX103" s="104"/>
      <c r="UTY103" s="105"/>
      <c r="UTZ103" s="97"/>
      <c r="UUA103" s="79"/>
      <c r="UUB103" s="96"/>
      <c r="UUC103" s="80"/>
      <c r="UUD103" s="80"/>
      <c r="UUE103" s="80"/>
      <c r="UUF103" s="102"/>
      <c r="UUG103" s="62"/>
      <c r="UUH103" s="110"/>
      <c r="UUI103" s="97"/>
      <c r="UUJ103" s="97"/>
      <c r="UUK103" s="97"/>
      <c r="UUL103" s="104"/>
      <c r="UUM103" s="97"/>
      <c r="UUN103" s="97"/>
      <c r="UUO103" s="97"/>
      <c r="UUP103" s="145"/>
      <c r="UUQ103" s="61"/>
      <c r="UUR103" s="108"/>
      <c r="UUS103" s="63"/>
      <c r="UUT103" s="103"/>
      <c r="UUU103" s="104"/>
      <c r="UUV103" s="105"/>
      <c r="UUW103" s="97"/>
      <c r="UUX103" s="79"/>
      <c r="UUY103" s="96"/>
      <c r="UUZ103" s="80"/>
      <c r="UVA103" s="80"/>
      <c r="UVB103" s="80"/>
      <c r="UVC103" s="102"/>
      <c r="UVD103" s="62"/>
      <c r="UVE103" s="110"/>
      <c r="UVF103" s="97"/>
      <c r="UVG103" s="97"/>
      <c r="UVH103" s="97"/>
      <c r="UVI103" s="104"/>
      <c r="UVJ103" s="97"/>
      <c r="UVK103" s="97"/>
      <c r="UVL103" s="97"/>
      <c r="UVM103" s="145"/>
      <c r="UVN103" s="61"/>
      <c r="UVO103" s="108"/>
      <c r="UVP103" s="63"/>
      <c r="UVQ103" s="103"/>
      <c r="UVR103" s="104"/>
      <c r="UVS103" s="105"/>
      <c r="UVT103" s="97"/>
      <c r="UVU103" s="79"/>
      <c r="UVV103" s="96"/>
      <c r="UVW103" s="80"/>
      <c r="UVX103" s="80"/>
      <c r="UVY103" s="80"/>
      <c r="UVZ103" s="102"/>
      <c r="UWA103" s="62"/>
      <c r="UWB103" s="110"/>
      <c r="UWC103" s="97"/>
      <c r="UWD103" s="97"/>
      <c r="UWE103" s="97"/>
      <c r="UWF103" s="104"/>
      <c r="UWG103" s="97"/>
      <c r="UWH103" s="97"/>
      <c r="UWI103" s="97"/>
      <c r="UWJ103" s="145"/>
      <c r="UWK103" s="61"/>
      <c r="UWL103" s="108"/>
      <c r="UWM103" s="63"/>
      <c r="UWN103" s="103"/>
      <c r="UWO103" s="104"/>
      <c r="UWP103" s="105"/>
      <c r="UWQ103" s="97"/>
      <c r="UWR103" s="79"/>
      <c r="UWS103" s="96"/>
      <c r="UWT103" s="80"/>
      <c r="UWU103" s="80"/>
      <c r="UWV103" s="80"/>
      <c r="UWW103" s="102"/>
      <c r="UWX103" s="62"/>
      <c r="UWY103" s="110"/>
      <c r="UWZ103" s="97"/>
      <c r="UXA103" s="97"/>
      <c r="UXB103" s="97"/>
      <c r="UXC103" s="104"/>
      <c r="UXD103" s="97"/>
      <c r="UXE103" s="97"/>
      <c r="UXF103" s="97"/>
      <c r="UXG103" s="145"/>
      <c r="UXH103" s="61"/>
      <c r="UXI103" s="108"/>
      <c r="UXJ103" s="63"/>
      <c r="UXK103" s="103"/>
      <c r="UXL103" s="104"/>
      <c r="UXM103" s="105"/>
      <c r="UXN103" s="97"/>
      <c r="UXO103" s="79"/>
      <c r="UXP103" s="96"/>
      <c r="UXQ103" s="80"/>
      <c r="UXR103" s="80"/>
      <c r="UXS103" s="80"/>
      <c r="UXT103" s="102"/>
      <c r="UXU103" s="62"/>
      <c r="UXV103" s="110"/>
      <c r="UXW103" s="97"/>
      <c r="UXX103" s="97"/>
      <c r="UXY103" s="97"/>
      <c r="UXZ103" s="104"/>
      <c r="UYA103" s="97"/>
      <c r="UYB103" s="97"/>
      <c r="UYC103" s="97"/>
      <c r="UYD103" s="145"/>
      <c r="UYE103" s="61"/>
      <c r="UYF103" s="108"/>
      <c r="UYG103" s="63"/>
      <c r="UYH103" s="103"/>
      <c r="UYI103" s="104"/>
      <c r="UYJ103" s="105"/>
      <c r="UYK103" s="97"/>
      <c r="UYL103" s="79"/>
      <c r="UYM103" s="96"/>
      <c r="UYN103" s="80"/>
      <c r="UYO103" s="80"/>
      <c r="UYP103" s="80"/>
      <c r="UYQ103" s="102"/>
      <c r="UYR103" s="62"/>
      <c r="UYS103" s="110"/>
      <c r="UYT103" s="97"/>
      <c r="UYU103" s="97"/>
      <c r="UYV103" s="97"/>
      <c r="UYW103" s="104"/>
      <c r="UYX103" s="97"/>
      <c r="UYY103" s="97"/>
      <c r="UYZ103" s="97"/>
      <c r="UZA103" s="145"/>
      <c r="UZB103" s="61"/>
      <c r="UZC103" s="108"/>
      <c r="UZD103" s="63"/>
      <c r="UZE103" s="103"/>
      <c r="UZF103" s="104"/>
      <c r="UZG103" s="105"/>
      <c r="UZH103" s="97"/>
      <c r="UZI103" s="79"/>
      <c r="UZJ103" s="96"/>
      <c r="UZK103" s="80"/>
      <c r="UZL103" s="80"/>
      <c r="UZM103" s="80"/>
      <c r="UZN103" s="102"/>
      <c r="UZO103" s="62"/>
      <c r="UZP103" s="110"/>
      <c r="UZQ103" s="97"/>
      <c r="UZR103" s="97"/>
      <c r="UZS103" s="97"/>
      <c r="UZT103" s="104"/>
      <c r="UZU103" s="97"/>
      <c r="UZV103" s="97"/>
      <c r="UZW103" s="97"/>
      <c r="UZX103" s="145"/>
      <c r="UZY103" s="61"/>
      <c r="UZZ103" s="108"/>
      <c r="VAA103" s="63"/>
      <c r="VAB103" s="103"/>
      <c r="VAC103" s="104"/>
      <c r="VAD103" s="105"/>
      <c r="VAE103" s="97"/>
      <c r="VAF103" s="79"/>
      <c r="VAG103" s="96"/>
      <c r="VAH103" s="80"/>
      <c r="VAI103" s="80"/>
      <c r="VAJ103" s="80"/>
      <c r="VAK103" s="102"/>
      <c r="VAL103" s="62"/>
      <c r="VAM103" s="110"/>
      <c r="VAN103" s="97"/>
      <c r="VAO103" s="97"/>
      <c r="VAP103" s="97"/>
      <c r="VAQ103" s="104"/>
      <c r="VAR103" s="97"/>
      <c r="VAS103" s="97"/>
      <c r="VAT103" s="97"/>
      <c r="VAU103" s="145"/>
      <c r="VAV103" s="61"/>
      <c r="VAW103" s="108"/>
      <c r="VAX103" s="63"/>
      <c r="VAY103" s="103"/>
      <c r="VAZ103" s="104"/>
      <c r="VBA103" s="105"/>
      <c r="VBB103" s="97"/>
      <c r="VBC103" s="79"/>
      <c r="VBD103" s="96"/>
      <c r="VBE103" s="80"/>
      <c r="VBF103" s="80"/>
      <c r="VBG103" s="80"/>
      <c r="VBH103" s="102"/>
      <c r="VBI103" s="62"/>
      <c r="VBJ103" s="110"/>
      <c r="VBK103" s="97"/>
      <c r="VBL103" s="97"/>
      <c r="VBM103" s="97"/>
      <c r="VBN103" s="104"/>
      <c r="VBO103" s="97"/>
      <c r="VBP103" s="97"/>
      <c r="VBQ103" s="97"/>
      <c r="VBR103" s="145"/>
      <c r="VBS103" s="61"/>
      <c r="VBT103" s="108"/>
      <c r="VBU103" s="63"/>
      <c r="VBV103" s="103"/>
      <c r="VBW103" s="104"/>
      <c r="VBX103" s="105"/>
      <c r="VBY103" s="97"/>
      <c r="VBZ103" s="79"/>
      <c r="VCA103" s="96"/>
      <c r="VCB103" s="80"/>
      <c r="VCC103" s="80"/>
      <c r="VCD103" s="80"/>
      <c r="VCE103" s="102"/>
      <c r="VCF103" s="62"/>
      <c r="VCG103" s="110"/>
      <c r="VCH103" s="97"/>
      <c r="VCI103" s="97"/>
      <c r="VCJ103" s="97"/>
      <c r="VCK103" s="104"/>
      <c r="VCL103" s="97"/>
      <c r="VCM103" s="97"/>
      <c r="VCN103" s="97"/>
      <c r="VCO103" s="145"/>
      <c r="VCP103" s="61"/>
      <c r="VCQ103" s="108"/>
      <c r="VCR103" s="63"/>
      <c r="VCS103" s="103"/>
      <c r="VCT103" s="104"/>
      <c r="VCU103" s="105"/>
      <c r="VCV103" s="97"/>
      <c r="VCW103" s="79"/>
      <c r="VCX103" s="96"/>
      <c r="VCY103" s="80"/>
      <c r="VCZ103" s="80"/>
      <c r="VDA103" s="80"/>
      <c r="VDB103" s="102"/>
      <c r="VDC103" s="62"/>
      <c r="VDD103" s="110"/>
      <c r="VDE103" s="97"/>
      <c r="VDF103" s="97"/>
      <c r="VDG103" s="97"/>
      <c r="VDH103" s="104"/>
      <c r="VDI103" s="97"/>
      <c r="VDJ103" s="97"/>
      <c r="VDK103" s="97"/>
      <c r="VDL103" s="145"/>
      <c r="VDM103" s="61"/>
      <c r="VDN103" s="108"/>
      <c r="VDO103" s="63"/>
      <c r="VDP103" s="103"/>
      <c r="VDQ103" s="104"/>
      <c r="VDR103" s="105"/>
      <c r="VDS103" s="97"/>
      <c r="VDT103" s="79"/>
      <c r="VDU103" s="96"/>
      <c r="VDV103" s="80"/>
      <c r="VDW103" s="80"/>
      <c r="VDX103" s="80"/>
      <c r="VDY103" s="102"/>
      <c r="VDZ103" s="62"/>
      <c r="VEA103" s="110"/>
      <c r="VEB103" s="97"/>
      <c r="VEC103" s="97"/>
      <c r="VED103" s="97"/>
      <c r="VEE103" s="104"/>
      <c r="VEF103" s="97"/>
      <c r="VEG103" s="97"/>
      <c r="VEH103" s="97"/>
      <c r="VEI103" s="145"/>
      <c r="VEJ103" s="61"/>
      <c r="VEK103" s="108"/>
      <c r="VEL103" s="63"/>
      <c r="VEM103" s="103"/>
      <c r="VEN103" s="104"/>
      <c r="VEO103" s="105"/>
      <c r="VEP103" s="97"/>
      <c r="VEQ103" s="79"/>
      <c r="VER103" s="96"/>
      <c r="VES103" s="80"/>
      <c r="VET103" s="80"/>
      <c r="VEU103" s="80"/>
      <c r="VEV103" s="102"/>
      <c r="VEW103" s="62"/>
      <c r="VEX103" s="110"/>
      <c r="VEY103" s="97"/>
      <c r="VEZ103" s="97"/>
      <c r="VFA103" s="97"/>
      <c r="VFB103" s="104"/>
      <c r="VFC103" s="97"/>
      <c r="VFD103" s="97"/>
      <c r="VFE103" s="97"/>
      <c r="VFF103" s="145"/>
      <c r="VFG103" s="61"/>
      <c r="VFH103" s="108"/>
      <c r="VFI103" s="63"/>
      <c r="VFJ103" s="103"/>
      <c r="VFK103" s="104"/>
      <c r="VFL103" s="105"/>
      <c r="VFM103" s="97"/>
      <c r="VFN103" s="79"/>
      <c r="VFO103" s="96"/>
      <c r="VFP103" s="80"/>
      <c r="VFQ103" s="80"/>
      <c r="VFR103" s="80"/>
      <c r="VFS103" s="102"/>
      <c r="VFT103" s="62"/>
      <c r="VFU103" s="110"/>
      <c r="VFV103" s="97"/>
      <c r="VFW103" s="97"/>
      <c r="VFX103" s="97"/>
      <c r="VFY103" s="104"/>
      <c r="VFZ103" s="97"/>
      <c r="VGA103" s="97"/>
      <c r="VGB103" s="97"/>
      <c r="VGC103" s="145"/>
      <c r="VGD103" s="61"/>
      <c r="VGE103" s="108"/>
      <c r="VGF103" s="63"/>
      <c r="VGG103" s="103"/>
      <c r="VGH103" s="104"/>
      <c r="VGI103" s="105"/>
      <c r="VGJ103" s="97"/>
      <c r="VGK103" s="79"/>
      <c r="VGL103" s="96"/>
      <c r="VGM103" s="80"/>
      <c r="VGN103" s="80"/>
      <c r="VGO103" s="80"/>
      <c r="VGP103" s="102"/>
      <c r="VGQ103" s="62"/>
      <c r="VGR103" s="110"/>
      <c r="VGS103" s="97"/>
      <c r="VGT103" s="97"/>
      <c r="VGU103" s="97"/>
      <c r="VGV103" s="104"/>
      <c r="VGW103" s="97"/>
      <c r="VGX103" s="97"/>
      <c r="VGY103" s="97"/>
      <c r="VGZ103" s="145"/>
      <c r="VHA103" s="61"/>
      <c r="VHB103" s="108"/>
      <c r="VHC103" s="63"/>
      <c r="VHD103" s="103"/>
      <c r="VHE103" s="104"/>
      <c r="VHF103" s="105"/>
      <c r="VHG103" s="97"/>
      <c r="VHH103" s="79"/>
      <c r="VHI103" s="96"/>
      <c r="VHJ103" s="80"/>
      <c r="VHK103" s="80"/>
      <c r="VHL103" s="80"/>
      <c r="VHM103" s="102"/>
      <c r="VHN103" s="62"/>
      <c r="VHO103" s="110"/>
      <c r="VHP103" s="97"/>
      <c r="VHQ103" s="97"/>
      <c r="VHR103" s="97"/>
      <c r="VHS103" s="104"/>
      <c r="VHT103" s="97"/>
      <c r="VHU103" s="97"/>
      <c r="VHV103" s="97"/>
      <c r="VHW103" s="145"/>
      <c r="VHX103" s="61"/>
      <c r="VHY103" s="108"/>
      <c r="VHZ103" s="63"/>
      <c r="VIA103" s="103"/>
      <c r="VIB103" s="104"/>
      <c r="VIC103" s="105"/>
      <c r="VID103" s="97"/>
      <c r="VIE103" s="79"/>
      <c r="VIF103" s="96"/>
      <c r="VIG103" s="80"/>
      <c r="VIH103" s="80"/>
      <c r="VII103" s="80"/>
      <c r="VIJ103" s="102"/>
      <c r="VIK103" s="62"/>
      <c r="VIL103" s="110"/>
      <c r="VIM103" s="97"/>
      <c r="VIN103" s="97"/>
      <c r="VIO103" s="97"/>
      <c r="VIP103" s="104"/>
      <c r="VIQ103" s="97"/>
      <c r="VIR103" s="97"/>
      <c r="VIS103" s="97"/>
      <c r="VIT103" s="145"/>
      <c r="VIU103" s="61"/>
      <c r="VIV103" s="108"/>
      <c r="VIW103" s="63"/>
      <c r="VIX103" s="103"/>
      <c r="VIY103" s="104"/>
      <c r="VIZ103" s="105"/>
      <c r="VJA103" s="97"/>
      <c r="VJB103" s="79"/>
      <c r="VJC103" s="96"/>
      <c r="VJD103" s="80"/>
      <c r="VJE103" s="80"/>
      <c r="VJF103" s="80"/>
      <c r="VJG103" s="102"/>
      <c r="VJH103" s="62"/>
      <c r="VJI103" s="110"/>
      <c r="VJJ103" s="97"/>
      <c r="VJK103" s="97"/>
      <c r="VJL103" s="97"/>
      <c r="VJM103" s="104"/>
      <c r="VJN103" s="97"/>
      <c r="VJO103" s="97"/>
      <c r="VJP103" s="97"/>
      <c r="VJQ103" s="145"/>
      <c r="VJR103" s="61"/>
      <c r="VJS103" s="108"/>
      <c r="VJT103" s="63"/>
      <c r="VJU103" s="103"/>
      <c r="VJV103" s="104"/>
      <c r="VJW103" s="105"/>
      <c r="VJX103" s="97"/>
      <c r="VJY103" s="79"/>
      <c r="VJZ103" s="96"/>
      <c r="VKA103" s="80"/>
      <c r="VKB103" s="80"/>
      <c r="VKC103" s="80"/>
      <c r="VKD103" s="102"/>
      <c r="VKE103" s="62"/>
      <c r="VKF103" s="110"/>
      <c r="VKG103" s="97"/>
      <c r="VKH103" s="97"/>
      <c r="VKI103" s="97"/>
      <c r="VKJ103" s="104"/>
      <c r="VKK103" s="97"/>
      <c r="VKL103" s="97"/>
      <c r="VKM103" s="97"/>
      <c r="VKN103" s="145"/>
      <c r="VKO103" s="61"/>
      <c r="VKP103" s="108"/>
      <c r="VKQ103" s="63"/>
      <c r="VKR103" s="103"/>
      <c r="VKS103" s="104"/>
      <c r="VKT103" s="105"/>
      <c r="VKU103" s="97"/>
      <c r="VKV103" s="79"/>
      <c r="VKW103" s="96"/>
      <c r="VKX103" s="80"/>
      <c r="VKY103" s="80"/>
      <c r="VKZ103" s="80"/>
      <c r="VLA103" s="102"/>
      <c r="VLB103" s="62"/>
      <c r="VLC103" s="110"/>
      <c r="VLD103" s="97"/>
      <c r="VLE103" s="97"/>
      <c r="VLF103" s="97"/>
      <c r="VLG103" s="104"/>
      <c r="VLH103" s="97"/>
      <c r="VLI103" s="97"/>
      <c r="VLJ103" s="97"/>
      <c r="VLK103" s="145"/>
      <c r="VLL103" s="61"/>
      <c r="VLM103" s="108"/>
      <c r="VLN103" s="63"/>
      <c r="VLO103" s="103"/>
      <c r="VLP103" s="104"/>
      <c r="VLQ103" s="105"/>
      <c r="VLR103" s="97"/>
      <c r="VLS103" s="79"/>
      <c r="VLT103" s="96"/>
      <c r="VLU103" s="80"/>
      <c r="VLV103" s="80"/>
      <c r="VLW103" s="80"/>
      <c r="VLX103" s="102"/>
      <c r="VLY103" s="62"/>
      <c r="VLZ103" s="110"/>
      <c r="VMA103" s="97"/>
      <c r="VMB103" s="97"/>
      <c r="VMC103" s="97"/>
      <c r="VMD103" s="104"/>
      <c r="VME103" s="97"/>
      <c r="VMF103" s="97"/>
      <c r="VMG103" s="97"/>
      <c r="VMH103" s="145"/>
      <c r="VMI103" s="61"/>
      <c r="VMJ103" s="108"/>
      <c r="VMK103" s="63"/>
      <c r="VML103" s="103"/>
      <c r="VMM103" s="104"/>
      <c r="VMN103" s="105"/>
      <c r="VMO103" s="97"/>
      <c r="VMP103" s="79"/>
      <c r="VMQ103" s="96"/>
      <c r="VMR103" s="80"/>
      <c r="VMS103" s="80"/>
      <c r="VMT103" s="80"/>
      <c r="VMU103" s="102"/>
      <c r="VMV103" s="62"/>
      <c r="VMW103" s="110"/>
      <c r="VMX103" s="97"/>
      <c r="VMY103" s="97"/>
      <c r="VMZ103" s="97"/>
      <c r="VNA103" s="104"/>
      <c r="VNB103" s="97"/>
      <c r="VNC103" s="97"/>
      <c r="VND103" s="97"/>
      <c r="VNE103" s="145"/>
      <c r="VNF103" s="61"/>
      <c r="VNG103" s="108"/>
      <c r="VNH103" s="63"/>
      <c r="VNI103" s="103"/>
      <c r="VNJ103" s="104"/>
      <c r="VNK103" s="105"/>
      <c r="VNL103" s="97"/>
      <c r="VNM103" s="79"/>
      <c r="VNN103" s="96"/>
      <c r="VNO103" s="80"/>
      <c r="VNP103" s="80"/>
      <c r="VNQ103" s="80"/>
      <c r="VNR103" s="102"/>
      <c r="VNS103" s="62"/>
      <c r="VNT103" s="110"/>
      <c r="VNU103" s="97"/>
      <c r="VNV103" s="97"/>
      <c r="VNW103" s="97"/>
      <c r="VNX103" s="104"/>
      <c r="VNY103" s="97"/>
      <c r="VNZ103" s="97"/>
      <c r="VOA103" s="97"/>
      <c r="VOB103" s="145"/>
      <c r="VOC103" s="61"/>
      <c r="VOD103" s="108"/>
      <c r="VOE103" s="63"/>
      <c r="VOF103" s="103"/>
      <c r="VOG103" s="104"/>
      <c r="VOH103" s="105"/>
      <c r="VOI103" s="97"/>
      <c r="VOJ103" s="79"/>
      <c r="VOK103" s="96"/>
      <c r="VOL103" s="80"/>
      <c r="VOM103" s="80"/>
      <c r="VON103" s="80"/>
      <c r="VOO103" s="102"/>
      <c r="VOP103" s="62"/>
      <c r="VOQ103" s="110"/>
      <c r="VOR103" s="97"/>
      <c r="VOS103" s="97"/>
      <c r="VOT103" s="97"/>
      <c r="VOU103" s="104"/>
      <c r="VOV103" s="97"/>
      <c r="VOW103" s="97"/>
      <c r="VOX103" s="97"/>
      <c r="VOY103" s="145"/>
      <c r="VOZ103" s="61"/>
      <c r="VPA103" s="108"/>
      <c r="VPB103" s="63"/>
      <c r="VPC103" s="103"/>
      <c r="VPD103" s="104"/>
      <c r="VPE103" s="105"/>
      <c r="VPF103" s="97"/>
      <c r="VPG103" s="79"/>
      <c r="VPH103" s="96"/>
      <c r="VPI103" s="80"/>
      <c r="VPJ103" s="80"/>
      <c r="VPK103" s="80"/>
      <c r="VPL103" s="102"/>
      <c r="VPM103" s="62"/>
      <c r="VPN103" s="110"/>
      <c r="VPO103" s="97"/>
      <c r="VPP103" s="97"/>
      <c r="VPQ103" s="97"/>
      <c r="VPR103" s="104"/>
      <c r="VPS103" s="97"/>
      <c r="VPT103" s="97"/>
      <c r="VPU103" s="97"/>
      <c r="VPV103" s="145"/>
      <c r="VPW103" s="61"/>
      <c r="VPX103" s="108"/>
      <c r="VPY103" s="63"/>
      <c r="VPZ103" s="103"/>
      <c r="VQA103" s="104"/>
      <c r="VQB103" s="105"/>
      <c r="VQC103" s="97"/>
      <c r="VQD103" s="79"/>
      <c r="VQE103" s="96"/>
      <c r="VQF103" s="80"/>
      <c r="VQG103" s="80"/>
      <c r="VQH103" s="80"/>
      <c r="VQI103" s="102"/>
      <c r="VQJ103" s="62"/>
      <c r="VQK103" s="110"/>
      <c r="VQL103" s="97"/>
      <c r="VQM103" s="97"/>
      <c r="VQN103" s="97"/>
      <c r="VQO103" s="104"/>
      <c r="VQP103" s="97"/>
      <c r="VQQ103" s="97"/>
      <c r="VQR103" s="97"/>
      <c r="VQS103" s="145"/>
      <c r="VQT103" s="61"/>
      <c r="VQU103" s="108"/>
      <c r="VQV103" s="63"/>
      <c r="VQW103" s="103"/>
      <c r="VQX103" s="104"/>
      <c r="VQY103" s="105"/>
      <c r="VQZ103" s="97"/>
      <c r="VRA103" s="79"/>
      <c r="VRB103" s="96"/>
      <c r="VRC103" s="80"/>
      <c r="VRD103" s="80"/>
      <c r="VRE103" s="80"/>
      <c r="VRF103" s="102"/>
      <c r="VRG103" s="62"/>
      <c r="VRH103" s="110"/>
      <c r="VRI103" s="97"/>
      <c r="VRJ103" s="97"/>
      <c r="VRK103" s="97"/>
      <c r="VRL103" s="104"/>
      <c r="VRM103" s="97"/>
      <c r="VRN103" s="97"/>
      <c r="VRO103" s="97"/>
      <c r="VRP103" s="145"/>
      <c r="VRQ103" s="61"/>
      <c r="VRR103" s="108"/>
      <c r="VRS103" s="63"/>
      <c r="VRT103" s="103"/>
      <c r="VRU103" s="104"/>
      <c r="VRV103" s="105"/>
      <c r="VRW103" s="97"/>
      <c r="VRX103" s="79"/>
      <c r="VRY103" s="96"/>
      <c r="VRZ103" s="80"/>
      <c r="VSA103" s="80"/>
      <c r="VSB103" s="80"/>
      <c r="VSC103" s="102"/>
      <c r="VSD103" s="62"/>
      <c r="VSE103" s="110"/>
      <c r="VSF103" s="97"/>
      <c r="VSG103" s="97"/>
      <c r="VSH103" s="97"/>
      <c r="VSI103" s="104"/>
      <c r="VSJ103" s="97"/>
      <c r="VSK103" s="97"/>
      <c r="VSL103" s="97"/>
      <c r="VSM103" s="145"/>
      <c r="VSN103" s="61"/>
      <c r="VSO103" s="108"/>
      <c r="VSP103" s="63"/>
      <c r="VSQ103" s="103"/>
      <c r="VSR103" s="104"/>
      <c r="VSS103" s="105"/>
      <c r="VST103" s="97"/>
      <c r="VSU103" s="79"/>
      <c r="VSV103" s="96"/>
      <c r="VSW103" s="80"/>
      <c r="VSX103" s="80"/>
      <c r="VSY103" s="80"/>
      <c r="VSZ103" s="102"/>
      <c r="VTA103" s="62"/>
      <c r="VTB103" s="110"/>
      <c r="VTC103" s="97"/>
      <c r="VTD103" s="97"/>
      <c r="VTE103" s="97"/>
      <c r="VTF103" s="104"/>
      <c r="VTG103" s="97"/>
      <c r="VTH103" s="97"/>
      <c r="VTI103" s="97"/>
      <c r="VTJ103" s="145"/>
      <c r="VTK103" s="61"/>
      <c r="VTL103" s="108"/>
      <c r="VTM103" s="63"/>
      <c r="VTN103" s="103"/>
      <c r="VTO103" s="104"/>
      <c r="VTP103" s="105"/>
      <c r="VTQ103" s="97"/>
      <c r="VTR103" s="79"/>
      <c r="VTS103" s="96"/>
      <c r="VTT103" s="80"/>
      <c r="VTU103" s="80"/>
      <c r="VTV103" s="80"/>
      <c r="VTW103" s="102"/>
      <c r="VTX103" s="62"/>
      <c r="VTY103" s="110"/>
      <c r="VTZ103" s="97"/>
      <c r="VUA103" s="97"/>
      <c r="VUB103" s="97"/>
      <c r="VUC103" s="104"/>
      <c r="VUD103" s="97"/>
      <c r="VUE103" s="97"/>
      <c r="VUF103" s="97"/>
      <c r="VUG103" s="145"/>
      <c r="VUH103" s="61"/>
      <c r="VUI103" s="108"/>
      <c r="VUJ103" s="63"/>
      <c r="VUK103" s="103"/>
      <c r="VUL103" s="104"/>
      <c r="VUM103" s="105"/>
      <c r="VUN103" s="97"/>
      <c r="VUO103" s="79"/>
      <c r="VUP103" s="96"/>
      <c r="VUQ103" s="80"/>
      <c r="VUR103" s="80"/>
      <c r="VUS103" s="80"/>
      <c r="VUT103" s="102"/>
      <c r="VUU103" s="62"/>
      <c r="VUV103" s="110"/>
      <c r="VUW103" s="97"/>
      <c r="VUX103" s="97"/>
      <c r="VUY103" s="97"/>
      <c r="VUZ103" s="104"/>
      <c r="VVA103" s="97"/>
      <c r="VVB103" s="97"/>
      <c r="VVC103" s="97"/>
      <c r="VVD103" s="145"/>
      <c r="VVE103" s="61"/>
      <c r="VVF103" s="108"/>
      <c r="VVG103" s="63"/>
      <c r="VVH103" s="103"/>
      <c r="VVI103" s="104"/>
      <c r="VVJ103" s="105"/>
      <c r="VVK103" s="97"/>
      <c r="VVL103" s="79"/>
      <c r="VVM103" s="96"/>
      <c r="VVN103" s="80"/>
      <c r="VVO103" s="80"/>
      <c r="VVP103" s="80"/>
      <c r="VVQ103" s="102"/>
      <c r="VVR103" s="62"/>
      <c r="VVS103" s="110"/>
      <c r="VVT103" s="97"/>
      <c r="VVU103" s="97"/>
      <c r="VVV103" s="97"/>
      <c r="VVW103" s="104"/>
      <c r="VVX103" s="97"/>
      <c r="VVY103" s="97"/>
      <c r="VVZ103" s="97"/>
      <c r="VWA103" s="145"/>
      <c r="VWB103" s="61"/>
      <c r="VWC103" s="108"/>
      <c r="VWD103" s="63"/>
      <c r="VWE103" s="103"/>
      <c r="VWF103" s="104"/>
      <c r="VWG103" s="105"/>
      <c r="VWH103" s="97"/>
      <c r="VWI103" s="79"/>
      <c r="VWJ103" s="96"/>
      <c r="VWK103" s="80"/>
      <c r="VWL103" s="80"/>
      <c r="VWM103" s="80"/>
      <c r="VWN103" s="102"/>
      <c r="VWO103" s="62"/>
      <c r="VWP103" s="110"/>
      <c r="VWQ103" s="97"/>
      <c r="VWR103" s="97"/>
      <c r="VWS103" s="97"/>
      <c r="VWT103" s="104"/>
      <c r="VWU103" s="97"/>
      <c r="VWV103" s="97"/>
      <c r="VWW103" s="97"/>
      <c r="VWX103" s="145"/>
      <c r="VWY103" s="61"/>
      <c r="VWZ103" s="108"/>
      <c r="VXA103" s="63"/>
      <c r="VXB103" s="103"/>
      <c r="VXC103" s="104"/>
      <c r="VXD103" s="105"/>
      <c r="VXE103" s="97"/>
      <c r="VXF103" s="79"/>
      <c r="VXG103" s="96"/>
      <c r="VXH103" s="80"/>
      <c r="VXI103" s="80"/>
      <c r="VXJ103" s="80"/>
      <c r="VXK103" s="102"/>
      <c r="VXL103" s="62"/>
      <c r="VXM103" s="110"/>
      <c r="VXN103" s="97"/>
      <c r="VXO103" s="97"/>
      <c r="VXP103" s="97"/>
      <c r="VXQ103" s="104"/>
      <c r="VXR103" s="97"/>
      <c r="VXS103" s="97"/>
      <c r="VXT103" s="97"/>
      <c r="VXU103" s="145"/>
      <c r="VXV103" s="61"/>
      <c r="VXW103" s="108"/>
      <c r="VXX103" s="63"/>
      <c r="VXY103" s="103"/>
      <c r="VXZ103" s="104"/>
      <c r="VYA103" s="105"/>
      <c r="VYB103" s="97"/>
      <c r="VYC103" s="79"/>
      <c r="VYD103" s="96"/>
      <c r="VYE103" s="80"/>
      <c r="VYF103" s="80"/>
      <c r="VYG103" s="80"/>
      <c r="VYH103" s="102"/>
      <c r="VYI103" s="62"/>
      <c r="VYJ103" s="110"/>
      <c r="VYK103" s="97"/>
      <c r="VYL103" s="97"/>
      <c r="VYM103" s="97"/>
      <c r="VYN103" s="104"/>
      <c r="VYO103" s="97"/>
      <c r="VYP103" s="97"/>
      <c r="VYQ103" s="97"/>
      <c r="VYR103" s="145"/>
      <c r="VYS103" s="61"/>
      <c r="VYT103" s="108"/>
      <c r="VYU103" s="63"/>
      <c r="VYV103" s="103"/>
      <c r="VYW103" s="104"/>
      <c r="VYX103" s="105"/>
      <c r="VYY103" s="97"/>
      <c r="VYZ103" s="79"/>
      <c r="VZA103" s="96"/>
      <c r="VZB103" s="80"/>
      <c r="VZC103" s="80"/>
      <c r="VZD103" s="80"/>
      <c r="VZE103" s="102"/>
      <c r="VZF103" s="62"/>
      <c r="VZG103" s="110"/>
      <c r="VZH103" s="97"/>
      <c r="VZI103" s="97"/>
      <c r="VZJ103" s="97"/>
      <c r="VZK103" s="104"/>
      <c r="VZL103" s="97"/>
      <c r="VZM103" s="97"/>
      <c r="VZN103" s="97"/>
      <c r="VZO103" s="145"/>
      <c r="VZP103" s="61"/>
      <c r="VZQ103" s="108"/>
      <c r="VZR103" s="63"/>
      <c r="VZS103" s="103"/>
      <c r="VZT103" s="104"/>
      <c r="VZU103" s="105"/>
      <c r="VZV103" s="97"/>
      <c r="VZW103" s="79"/>
      <c r="VZX103" s="96"/>
      <c r="VZY103" s="80"/>
      <c r="VZZ103" s="80"/>
      <c r="WAA103" s="80"/>
      <c r="WAB103" s="102"/>
      <c r="WAC103" s="62"/>
      <c r="WAD103" s="110"/>
      <c r="WAE103" s="97"/>
      <c r="WAF103" s="97"/>
      <c r="WAG103" s="97"/>
      <c r="WAH103" s="104"/>
      <c r="WAI103" s="97"/>
      <c r="WAJ103" s="97"/>
      <c r="WAK103" s="97"/>
      <c r="WAL103" s="145"/>
      <c r="WAM103" s="61"/>
      <c r="WAN103" s="108"/>
      <c r="WAO103" s="63"/>
      <c r="WAP103" s="103"/>
      <c r="WAQ103" s="104"/>
      <c r="WAR103" s="105"/>
      <c r="WAS103" s="97"/>
      <c r="WAT103" s="79"/>
      <c r="WAU103" s="96"/>
      <c r="WAV103" s="80"/>
      <c r="WAW103" s="80"/>
      <c r="WAX103" s="80"/>
      <c r="WAY103" s="102"/>
      <c r="WAZ103" s="62"/>
      <c r="WBA103" s="110"/>
      <c r="WBB103" s="97"/>
      <c r="WBC103" s="97"/>
      <c r="WBD103" s="97"/>
      <c r="WBE103" s="104"/>
      <c r="WBF103" s="97"/>
      <c r="WBG103" s="97"/>
      <c r="WBH103" s="97"/>
      <c r="WBI103" s="145"/>
      <c r="WBJ103" s="61"/>
      <c r="WBK103" s="108"/>
      <c r="WBL103" s="63"/>
      <c r="WBM103" s="103"/>
      <c r="WBN103" s="104"/>
      <c r="WBO103" s="105"/>
      <c r="WBP103" s="97"/>
      <c r="WBQ103" s="79"/>
      <c r="WBR103" s="96"/>
      <c r="WBS103" s="80"/>
      <c r="WBT103" s="80"/>
      <c r="WBU103" s="80"/>
      <c r="WBV103" s="102"/>
      <c r="WBW103" s="62"/>
      <c r="WBX103" s="110"/>
      <c r="WBY103" s="97"/>
      <c r="WBZ103" s="97"/>
      <c r="WCA103" s="97"/>
      <c r="WCB103" s="104"/>
      <c r="WCC103" s="97"/>
      <c r="WCD103" s="97"/>
      <c r="WCE103" s="97"/>
      <c r="WCF103" s="145"/>
      <c r="WCG103" s="61"/>
      <c r="WCH103" s="108"/>
      <c r="WCI103" s="63"/>
      <c r="WCJ103" s="103"/>
      <c r="WCK103" s="104"/>
      <c r="WCL103" s="105"/>
      <c r="WCM103" s="97"/>
      <c r="WCN103" s="79"/>
      <c r="WCO103" s="96"/>
      <c r="WCP103" s="80"/>
      <c r="WCQ103" s="80"/>
      <c r="WCR103" s="80"/>
      <c r="WCS103" s="102"/>
      <c r="WCT103" s="62"/>
      <c r="WCU103" s="110"/>
      <c r="WCV103" s="97"/>
      <c r="WCW103" s="97"/>
      <c r="WCX103" s="97"/>
      <c r="WCY103" s="104"/>
      <c r="WCZ103" s="97"/>
      <c r="WDA103" s="97"/>
      <c r="WDB103" s="97"/>
      <c r="WDC103" s="145"/>
      <c r="WDD103" s="61"/>
      <c r="WDE103" s="108"/>
      <c r="WDF103" s="63"/>
      <c r="WDG103" s="103"/>
      <c r="WDH103" s="104"/>
      <c r="WDI103" s="105"/>
      <c r="WDJ103" s="97"/>
      <c r="WDK103" s="79"/>
      <c r="WDL103" s="96"/>
      <c r="WDM103" s="80"/>
      <c r="WDN103" s="80"/>
      <c r="WDO103" s="80"/>
      <c r="WDP103" s="102"/>
      <c r="WDQ103" s="62"/>
      <c r="WDR103" s="110"/>
      <c r="WDS103" s="97"/>
      <c r="WDT103" s="97"/>
      <c r="WDU103" s="97"/>
      <c r="WDV103" s="104"/>
      <c r="WDW103" s="97"/>
      <c r="WDX103" s="97"/>
      <c r="WDY103" s="97"/>
      <c r="WDZ103" s="145"/>
      <c r="WEA103" s="61"/>
      <c r="WEB103" s="108"/>
      <c r="WEC103" s="63"/>
      <c r="WED103" s="103"/>
      <c r="WEE103" s="104"/>
      <c r="WEF103" s="105"/>
      <c r="WEG103" s="97"/>
      <c r="WEH103" s="79"/>
      <c r="WEI103" s="96"/>
      <c r="WEJ103" s="80"/>
      <c r="WEK103" s="80"/>
      <c r="WEL103" s="80"/>
      <c r="WEM103" s="102"/>
      <c r="WEN103" s="62"/>
      <c r="WEO103" s="110"/>
      <c r="WEP103" s="97"/>
      <c r="WEQ103" s="97"/>
      <c r="WER103" s="97"/>
      <c r="WES103" s="104"/>
      <c r="WET103" s="97"/>
      <c r="WEU103" s="97"/>
      <c r="WEV103" s="97"/>
      <c r="WEW103" s="145"/>
      <c r="WEX103" s="61"/>
      <c r="WEY103" s="108"/>
      <c r="WEZ103" s="63"/>
      <c r="WFA103" s="103"/>
      <c r="WFB103" s="104"/>
      <c r="WFC103" s="105"/>
      <c r="WFD103" s="97"/>
      <c r="WFE103" s="79"/>
      <c r="WFF103" s="96"/>
      <c r="WFG103" s="80"/>
      <c r="WFH103" s="80"/>
      <c r="WFI103" s="80"/>
      <c r="WFJ103" s="102"/>
      <c r="WFK103" s="62"/>
      <c r="WFL103" s="110"/>
      <c r="WFM103" s="97"/>
      <c r="WFN103" s="97"/>
      <c r="WFO103" s="97"/>
      <c r="WFP103" s="104"/>
      <c r="WFQ103" s="97"/>
      <c r="WFR103" s="97"/>
      <c r="WFS103" s="97"/>
      <c r="WFT103" s="145"/>
      <c r="WFU103" s="61"/>
      <c r="WFV103" s="108"/>
      <c r="WFW103" s="63"/>
      <c r="WFX103" s="103"/>
      <c r="WFY103" s="104"/>
      <c r="WFZ103" s="105"/>
      <c r="WGA103" s="97"/>
      <c r="WGB103" s="79"/>
      <c r="WGC103" s="96"/>
      <c r="WGD103" s="80"/>
      <c r="WGE103" s="80"/>
      <c r="WGF103" s="80"/>
      <c r="WGG103" s="102"/>
      <c r="WGH103" s="62"/>
      <c r="WGI103" s="110"/>
      <c r="WGJ103" s="97"/>
      <c r="WGK103" s="97"/>
      <c r="WGL103" s="97"/>
      <c r="WGM103" s="104"/>
      <c r="WGN103" s="97"/>
      <c r="WGO103" s="97"/>
      <c r="WGP103" s="97"/>
      <c r="WGQ103" s="145"/>
      <c r="WGR103" s="61"/>
      <c r="WGS103" s="108"/>
      <c r="WGT103" s="63"/>
      <c r="WGU103" s="103"/>
      <c r="WGV103" s="104"/>
      <c r="WGW103" s="105"/>
      <c r="WGX103" s="97"/>
      <c r="WGY103" s="79"/>
      <c r="WGZ103" s="96"/>
      <c r="WHA103" s="80"/>
      <c r="WHB103" s="80"/>
      <c r="WHC103" s="80"/>
      <c r="WHD103" s="102"/>
      <c r="WHE103" s="62"/>
      <c r="WHF103" s="110"/>
      <c r="WHG103" s="97"/>
      <c r="WHH103" s="97"/>
      <c r="WHI103" s="97"/>
      <c r="WHJ103" s="104"/>
      <c r="WHK103" s="97"/>
      <c r="WHL103" s="97"/>
      <c r="WHM103" s="97"/>
      <c r="WHN103" s="145"/>
      <c r="WHO103" s="61"/>
      <c r="WHP103" s="108"/>
      <c r="WHQ103" s="63"/>
      <c r="WHR103" s="103"/>
      <c r="WHS103" s="104"/>
      <c r="WHT103" s="105"/>
      <c r="WHU103" s="97"/>
      <c r="WHV103" s="79"/>
      <c r="WHW103" s="96"/>
      <c r="WHX103" s="80"/>
      <c r="WHY103" s="80"/>
      <c r="WHZ103" s="80"/>
      <c r="WIA103" s="102"/>
      <c r="WIB103" s="62"/>
      <c r="WIC103" s="110"/>
      <c r="WID103" s="97"/>
      <c r="WIE103" s="97"/>
      <c r="WIF103" s="97"/>
      <c r="WIG103" s="104"/>
      <c r="WIH103" s="97"/>
      <c r="WII103" s="97"/>
      <c r="WIJ103" s="97"/>
      <c r="WIK103" s="145"/>
      <c r="WIL103" s="61"/>
      <c r="WIM103" s="108"/>
      <c r="WIN103" s="63"/>
      <c r="WIO103" s="103"/>
      <c r="WIP103" s="104"/>
      <c r="WIQ103" s="105"/>
      <c r="WIR103" s="97"/>
      <c r="WIS103" s="79"/>
      <c r="WIT103" s="96"/>
      <c r="WIU103" s="80"/>
      <c r="WIV103" s="80"/>
      <c r="WIW103" s="80"/>
      <c r="WIX103" s="102"/>
      <c r="WIY103" s="62"/>
      <c r="WIZ103" s="110"/>
      <c r="WJA103" s="97"/>
      <c r="WJB103" s="97"/>
      <c r="WJC103" s="97"/>
      <c r="WJD103" s="104"/>
      <c r="WJE103" s="97"/>
      <c r="WJF103" s="97"/>
      <c r="WJG103" s="97"/>
      <c r="WJH103" s="145"/>
      <c r="WJI103" s="61"/>
      <c r="WJJ103" s="108"/>
      <c r="WJK103" s="63"/>
      <c r="WJL103" s="103"/>
      <c r="WJM103" s="104"/>
      <c r="WJN103" s="105"/>
      <c r="WJO103" s="97"/>
      <c r="WJP103" s="79"/>
      <c r="WJQ103" s="96"/>
      <c r="WJR103" s="80"/>
      <c r="WJS103" s="80"/>
      <c r="WJT103" s="80"/>
      <c r="WJU103" s="102"/>
      <c r="WJV103" s="62"/>
      <c r="WJW103" s="110"/>
      <c r="WJX103" s="97"/>
      <c r="WJY103" s="97"/>
      <c r="WJZ103" s="97"/>
      <c r="WKA103" s="104"/>
      <c r="WKB103" s="97"/>
      <c r="WKC103" s="97"/>
      <c r="WKD103" s="97"/>
      <c r="WKE103" s="145"/>
      <c r="WKF103" s="61"/>
      <c r="WKG103" s="108"/>
      <c r="WKH103" s="63"/>
      <c r="WKI103" s="103"/>
      <c r="WKJ103" s="104"/>
      <c r="WKK103" s="105"/>
      <c r="WKL103" s="97"/>
      <c r="WKM103" s="79"/>
      <c r="WKN103" s="96"/>
      <c r="WKO103" s="80"/>
      <c r="WKP103" s="80"/>
      <c r="WKQ103" s="80"/>
      <c r="WKR103" s="102"/>
      <c r="WKS103" s="62"/>
      <c r="WKT103" s="110"/>
      <c r="WKU103" s="97"/>
      <c r="WKV103" s="97"/>
      <c r="WKW103" s="97"/>
      <c r="WKX103" s="104"/>
      <c r="WKY103" s="97"/>
      <c r="WKZ103" s="97"/>
      <c r="WLA103" s="97"/>
      <c r="WLB103" s="145"/>
      <c r="WLC103" s="61"/>
      <c r="WLD103" s="108"/>
      <c r="WLE103" s="63"/>
      <c r="WLF103" s="103"/>
      <c r="WLG103" s="104"/>
      <c r="WLH103" s="105"/>
      <c r="WLI103" s="97"/>
      <c r="WLJ103" s="79"/>
      <c r="WLK103" s="96"/>
      <c r="WLL103" s="80"/>
      <c r="WLM103" s="80"/>
      <c r="WLN103" s="80"/>
      <c r="WLO103" s="102"/>
      <c r="WLP103" s="62"/>
      <c r="WLQ103" s="110"/>
      <c r="WLR103" s="97"/>
      <c r="WLS103" s="97"/>
      <c r="WLT103" s="97"/>
      <c r="WLU103" s="104"/>
      <c r="WLV103" s="97"/>
      <c r="WLW103" s="97"/>
      <c r="WLX103" s="97"/>
      <c r="WLY103" s="145"/>
      <c r="WLZ103" s="61"/>
      <c r="WMA103" s="108"/>
      <c r="WMB103" s="63"/>
      <c r="WMC103" s="103"/>
      <c r="WMD103" s="104"/>
      <c r="WME103" s="105"/>
      <c r="WMF103" s="97"/>
      <c r="WMG103" s="79"/>
      <c r="WMH103" s="96"/>
      <c r="WMI103" s="80"/>
      <c r="WMJ103" s="80"/>
      <c r="WMK103" s="80"/>
      <c r="WML103" s="102"/>
      <c r="WMM103" s="62"/>
      <c r="WMN103" s="110"/>
      <c r="WMO103" s="97"/>
      <c r="WMP103" s="97"/>
      <c r="WMQ103" s="97"/>
      <c r="WMR103" s="104"/>
      <c r="WMS103" s="97"/>
      <c r="WMT103" s="97"/>
      <c r="WMU103" s="97"/>
      <c r="WMV103" s="145"/>
      <c r="WMW103" s="61"/>
      <c r="WMX103" s="108"/>
      <c r="WMY103" s="63"/>
      <c r="WMZ103" s="103"/>
      <c r="WNA103" s="104"/>
      <c r="WNB103" s="105"/>
      <c r="WNC103" s="97"/>
      <c r="WND103" s="79"/>
      <c r="WNE103" s="96"/>
      <c r="WNF103" s="80"/>
      <c r="WNG103" s="80"/>
      <c r="WNH103" s="80"/>
      <c r="WNI103" s="102"/>
      <c r="WNJ103" s="62"/>
      <c r="WNK103" s="110"/>
      <c r="WNL103" s="97"/>
      <c r="WNM103" s="97"/>
      <c r="WNN103" s="97"/>
      <c r="WNO103" s="104"/>
      <c r="WNP103" s="97"/>
      <c r="WNQ103" s="97"/>
      <c r="WNR103" s="97"/>
      <c r="WNS103" s="145"/>
      <c r="WNT103" s="61"/>
      <c r="WNU103" s="108"/>
      <c r="WNV103" s="63"/>
      <c r="WNW103" s="103"/>
      <c r="WNX103" s="104"/>
      <c r="WNY103" s="105"/>
      <c r="WNZ103" s="97"/>
      <c r="WOA103" s="79"/>
      <c r="WOB103" s="96"/>
      <c r="WOC103" s="80"/>
      <c r="WOD103" s="80"/>
      <c r="WOE103" s="80"/>
      <c r="WOF103" s="102"/>
      <c r="WOG103" s="62"/>
      <c r="WOH103" s="110"/>
      <c r="WOI103" s="97"/>
      <c r="WOJ103" s="97"/>
      <c r="WOK103" s="97"/>
      <c r="WOL103" s="104"/>
      <c r="WOM103" s="97"/>
      <c r="WON103" s="97"/>
      <c r="WOO103" s="97"/>
      <c r="WOP103" s="145"/>
      <c r="WOQ103" s="61"/>
      <c r="WOR103" s="108"/>
      <c r="WOS103" s="63"/>
      <c r="WOT103" s="103"/>
      <c r="WOU103" s="104"/>
      <c r="WOV103" s="105"/>
      <c r="WOW103" s="97"/>
      <c r="WOX103" s="79"/>
      <c r="WOY103" s="96"/>
      <c r="WOZ103" s="80"/>
      <c r="WPA103" s="80"/>
      <c r="WPB103" s="80"/>
      <c r="WPC103" s="102"/>
      <c r="WPD103" s="62"/>
      <c r="WPE103" s="110"/>
      <c r="WPF103" s="97"/>
      <c r="WPG103" s="97"/>
      <c r="WPH103" s="97"/>
      <c r="WPI103" s="104"/>
      <c r="WPJ103" s="97"/>
      <c r="WPK103" s="97"/>
      <c r="WPL103" s="97"/>
      <c r="WPM103" s="145"/>
      <c r="WPN103" s="61"/>
      <c r="WPO103" s="108"/>
      <c r="WPP103" s="63"/>
      <c r="WPQ103" s="103"/>
      <c r="WPR103" s="104"/>
      <c r="WPS103" s="105"/>
      <c r="WPT103" s="97"/>
      <c r="WPU103" s="79"/>
      <c r="WPV103" s="96"/>
      <c r="WPW103" s="80"/>
      <c r="WPX103" s="80"/>
      <c r="WPY103" s="80"/>
      <c r="WPZ103" s="102"/>
      <c r="WQA103" s="62"/>
      <c r="WQB103" s="110"/>
      <c r="WQC103" s="97"/>
      <c r="WQD103" s="97"/>
      <c r="WQE103" s="97"/>
      <c r="WQF103" s="104"/>
      <c r="WQG103" s="97"/>
      <c r="WQH103" s="97"/>
      <c r="WQI103" s="97"/>
      <c r="WQJ103" s="145"/>
      <c r="WQK103" s="61"/>
      <c r="WQL103" s="108"/>
      <c r="WQM103" s="63"/>
      <c r="WQN103" s="103"/>
      <c r="WQO103" s="104"/>
      <c r="WQP103" s="105"/>
      <c r="WQQ103" s="97"/>
      <c r="WQR103" s="79"/>
      <c r="WQS103" s="96"/>
      <c r="WQT103" s="80"/>
      <c r="WQU103" s="80"/>
      <c r="WQV103" s="80"/>
      <c r="WQW103" s="102"/>
      <c r="WQX103" s="62"/>
      <c r="WQY103" s="110"/>
      <c r="WQZ103" s="97"/>
      <c r="WRA103" s="97"/>
      <c r="WRB103" s="97"/>
      <c r="WRC103" s="104"/>
      <c r="WRD103" s="97"/>
      <c r="WRE103" s="97"/>
      <c r="WRF103" s="97"/>
      <c r="WRG103" s="145"/>
      <c r="WRH103" s="61"/>
      <c r="WRI103" s="108"/>
      <c r="WRJ103" s="63"/>
      <c r="WRK103" s="103"/>
      <c r="WRL103" s="104"/>
      <c r="WRM103" s="105"/>
      <c r="WRN103" s="97"/>
      <c r="WRO103" s="79"/>
      <c r="WRP103" s="96"/>
      <c r="WRQ103" s="80"/>
      <c r="WRR103" s="80"/>
      <c r="WRS103" s="80"/>
      <c r="WRT103" s="102"/>
      <c r="WRU103" s="62"/>
      <c r="WRV103" s="110"/>
      <c r="WRW103" s="97"/>
      <c r="WRX103" s="97"/>
      <c r="WRY103" s="97"/>
      <c r="WRZ103" s="104"/>
      <c r="WSA103" s="97"/>
      <c r="WSB103" s="97"/>
      <c r="WSC103" s="97"/>
      <c r="WSD103" s="145"/>
      <c r="WSE103" s="61"/>
      <c r="WSF103" s="108"/>
      <c r="WSG103" s="63"/>
      <c r="WSH103" s="103"/>
      <c r="WSI103" s="104"/>
      <c r="WSJ103" s="105"/>
      <c r="WSK103" s="97"/>
      <c r="WSL103" s="79"/>
      <c r="WSM103" s="96"/>
      <c r="WSN103" s="80"/>
      <c r="WSO103" s="80"/>
      <c r="WSP103" s="80"/>
      <c r="WSQ103" s="102"/>
      <c r="WSR103" s="62"/>
      <c r="WSS103" s="110"/>
      <c r="WST103" s="97"/>
      <c r="WSU103" s="97"/>
      <c r="WSV103" s="97"/>
      <c r="WSW103" s="104"/>
      <c r="WSX103" s="97"/>
      <c r="WSY103" s="97"/>
      <c r="WSZ103" s="97"/>
      <c r="WTA103" s="145"/>
      <c r="WTB103" s="61"/>
      <c r="WTC103" s="108"/>
      <c r="WTD103" s="63"/>
      <c r="WTE103" s="103"/>
      <c r="WTF103" s="104"/>
      <c r="WTG103" s="105"/>
      <c r="WTH103" s="97"/>
      <c r="WTI103" s="79"/>
      <c r="WTJ103" s="96"/>
      <c r="WTK103" s="80"/>
      <c r="WTL103" s="80"/>
      <c r="WTM103" s="80"/>
      <c r="WTN103" s="102"/>
      <c r="WTO103" s="62"/>
      <c r="WTP103" s="110"/>
      <c r="WTQ103" s="97"/>
      <c r="WTR103" s="97"/>
      <c r="WTS103" s="97"/>
      <c r="WTT103" s="104"/>
      <c r="WTU103" s="97"/>
      <c r="WTV103" s="97"/>
      <c r="WTW103" s="97"/>
      <c r="WTX103" s="145"/>
      <c r="WTY103" s="61"/>
      <c r="WTZ103" s="108"/>
      <c r="WUA103" s="63"/>
      <c r="WUB103" s="103"/>
      <c r="WUC103" s="104"/>
      <c r="WUD103" s="105"/>
      <c r="WUE103" s="97"/>
      <c r="WUF103" s="79"/>
      <c r="WUG103" s="96"/>
      <c r="WUH103" s="80"/>
      <c r="WUI103" s="80"/>
      <c r="WUJ103" s="80"/>
      <c r="WUK103" s="102"/>
      <c r="WUL103" s="62"/>
      <c r="WUM103" s="110"/>
      <c r="WUN103" s="97"/>
      <c r="WUO103" s="97"/>
      <c r="WUP103" s="97"/>
      <c r="WUQ103" s="104"/>
      <c r="WUR103" s="97"/>
      <c r="WUS103" s="97"/>
      <c r="WUT103" s="97"/>
      <c r="WUU103" s="145"/>
      <c r="WUV103" s="61"/>
      <c r="WUW103" s="108"/>
      <c r="WUX103" s="63"/>
      <c r="WUY103" s="103"/>
      <c r="WUZ103" s="104"/>
      <c r="WVA103" s="105"/>
      <c r="WVB103" s="97"/>
      <c r="WVC103" s="79"/>
      <c r="WVD103" s="96"/>
      <c r="WVE103" s="80"/>
      <c r="WVF103" s="80"/>
      <c r="WVG103" s="80"/>
      <c r="WVH103" s="102"/>
      <c r="WVI103" s="62"/>
      <c r="WVJ103" s="110"/>
      <c r="WVK103" s="97"/>
      <c r="WVL103" s="97"/>
      <c r="WVM103" s="97"/>
      <c r="WVN103" s="104"/>
      <c r="WVO103" s="97"/>
      <c r="WVP103" s="97"/>
      <c r="WVQ103" s="97"/>
      <c r="WVR103" s="145"/>
      <c r="WVS103" s="61"/>
      <c r="WVT103" s="108"/>
      <c r="WVU103" s="63"/>
      <c r="WVV103" s="103"/>
      <c r="WVW103" s="104"/>
      <c r="WVX103" s="105"/>
      <c r="WVY103" s="97"/>
      <c r="WVZ103" s="79"/>
      <c r="WWA103" s="96"/>
      <c r="WWB103" s="80"/>
      <c r="WWC103" s="80"/>
      <c r="WWD103" s="80"/>
      <c r="WWE103" s="102"/>
      <c r="WWF103" s="62"/>
      <c r="WWG103" s="110"/>
      <c r="WWH103" s="97"/>
      <c r="WWI103" s="97"/>
      <c r="WWJ103" s="97"/>
      <c r="WWK103" s="104"/>
      <c r="WWL103" s="97"/>
      <c r="WWM103" s="97"/>
      <c r="WWN103" s="97"/>
      <c r="WWO103" s="145"/>
      <c r="WWP103" s="61"/>
      <c r="WWQ103" s="108"/>
      <c r="WWR103" s="63"/>
      <c r="WWS103" s="103"/>
      <c r="WWT103" s="104"/>
      <c r="WWU103" s="105"/>
      <c r="WWV103" s="97"/>
      <c r="WWW103" s="79"/>
      <c r="WWX103" s="96"/>
      <c r="WWY103" s="80"/>
      <c r="WWZ103" s="80"/>
      <c r="WXA103" s="80"/>
      <c r="WXB103" s="102"/>
      <c r="WXC103" s="62"/>
      <c r="WXD103" s="110"/>
      <c r="WXE103" s="97"/>
      <c r="WXF103" s="97"/>
      <c r="WXG103" s="97"/>
      <c r="WXH103" s="104"/>
      <c r="WXI103" s="97"/>
      <c r="WXJ103" s="97"/>
      <c r="WXK103" s="97"/>
      <c r="WXL103" s="145"/>
      <c r="WXM103" s="61"/>
      <c r="WXN103" s="108"/>
      <c r="WXO103" s="63"/>
      <c r="WXP103" s="103"/>
      <c r="WXQ103" s="104"/>
      <c r="WXR103" s="105"/>
      <c r="WXS103" s="97"/>
      <c r="WXT103" s="79"/>
      <c r="WXU103" s="96"/>
      <c r="WXV103" s="80"/>
      <c r="WXW103" s="80"/>
      <c r="WXX103" s="80"/>
      <c r="WXY103" s="102"/>
      <c r="WXZ103" s="62"/>
      <c r="WYA103" s="110"/>
      <c r="WYB103" s="97"/>
      <c r="WYC103" s="97"/>
      <c r="WYD103" s="97"/>
      <c r="WYE103" s="104"/>
      <c r="WYF103" s="97"/>
      <c r="WYG103" s="97"/>
      <c r="WYH103" s="97"/>
      <c r="WYI103" s="145"/>
      <c r="WYJ103" s="61"/>
      <c r="WYK103" s="108"/>
      <c r="WYL103" s="63"/>
      <c r="WYM103" s="103"/>
      <c r="WYN103" s="104"/>
      <c r="WYO103" s="105"/>
      <c r="WYP103" s="97"/>
      <c r="WYQ103" s="79"/>
      <c r="WYR103" s="96"/>
      <c r="WYS103" s="80"/>
      <c r="WYT103" s="80"/>
      <c r="WYU103" s="80"/>
      <c r="WYV103" s="102"/>
      <c r="WYW103" s="62"/>
      <c r="WYX103" s="110"/>
      <c r="WYY103" s="97"/>
      <c r="WYZ103" s="97"/>
      <c r="WZA103" s="97"/>
      <c r="WZB103" s="104"/>
      <c r="WZC103" s="97"/>
      <c r="WZD103" s="97"/>
      <c r="WZE103" s="97"/>
      <c r="WZF103" s="145"/>
      <c r="WZG103" s="61"/>
      <c r="WZH103" s="108"/>
      <c r="WZI103" s="63"/>
      <c r="WZJ103" s="103"/>
      <c r="WZK103" s="104"/>
      <c r="WZL103" s="105"/>
      <c r="WZM103" s="97"/>
      <c r="WZN103" s="79"/>
      <c r="WZO103" s="96"/>
      <c r="WZP103" s="80"/>
      <c r="WZQ103" s="80"/>
      <c r="WZR103" s="80"/>
      <c r="WZS103" s="102"/>
      <c r="WZT103" s="62"/>
      <c r="WZU103" s="110"/>
      <c r="WZV103" s="97"/>
      <c r="WZW103" s="97"/>
      <c r="WZX103" s="97"/>
      <c r="WZY103" s="104"/>
      <c r="WZZ103" s="97"/>
      <c r="XAA103" s="97"/>
      <c r="XAB103" s="97"/>
      <c r="XAC103" s="145"/>
      <c r="XAD103" s="61"/>
      <c r="XAE103" s="108"/>
      <c r="XAF103" s="63"/>
      <c r="XAG103" s="103"/>
      <c r="XAH103" s="104"/>
      <c r="XAI103" s="105"/>
      <c r="XAJ103" s="97"/>
      <c r="XAK103" s="79"/>
      <c r="XAL103" s="96"/>
      <c r="XAM103" s="80"/>
      <c r="XAN103" s="80"/>
      <c r="XAO103" s="80"/>
      <c r="XAP103" s="102"/>
      <c r="XAQ103" s="62"/>
      <c r="XAR103" s="110"/>
      <c r="XAS103" s="97"/>
      <c r="XAT103" s="97"/>
      <c r="XAU103" s="97"/>
      <c r="XAV103" s="104"/>
      <c r="XAW103" s="97"/>
      <c r="XAX103" s="97"/>
      <c r="XAY103" s="97"/>
      <c r="XAZ103" s="145"/>
      <c r="XBA103" s="61"/>
      <c r="XBB103" s="108"/>
      <c r="XBC103" s="63"/>
      <c r="XBD103" s="103"/>
      <c r="XBE103" s="104"/>
      <c r="XBF103" s="105"/>
      <c r="XBG103" s="97"/>
      <c r="XBH103" s="79"/>
      <c r="XBI103" s="96"/>
      <c r="XBJ103" s="80"/>
      <c r="XBK103" s="80"/>
      <c r="XBL103" s="80"/>
      <c r="XBM103" s="102"/>
      <c r="XBN103" s="62"/>
      <c r="XBO103" s="110"/>
      <c r="XBP103" s="97"/>
      <c r="XBQ103" s="97"/>
      <c r="XBR103" s="97"/>
      <c r="XBS103" s="104"/>
      <c r="XBT103" s="97"/>
      <c r="XBU103" s="97"/>
      <c r="XBV103" s="97"/>
      <c r="XBW103" s="145"/>
      <c r="XBX103" s="61"/>
      <c r="XBY103" s="108"/>
      <c r="XBZ103" s="63"/>
      <c r="XCA103" s="103"/>
      <c r="XCB103" s="104"/>
      <c r="XCC103" s="105"/>
      <c r="XCD103" s="97"/>
      <c r="XCE103" s="79"/>
      <c r="XCF103" s="96"/>
      <c r="XCG103" s="80"/>
      <c r="XCH103" s="80"/>
      <c r="XCI103" s="80"/>
      <c r="XCJ103" s="102"/>
      <c r="XCK103" s="62"/>
      <c r="XCL103" s="110"/>
      <c r="XCM103" s="97"/>
      <c r="XCN103" s="97"/>
      <c r="XCO103" s="97"/>
      <c r="XCP103" s="104"/>
      <c r="XCQ103" s="97"/>
      <c r="XCR103" s="97"/>
      <c r="XCS103" s="97"/>
      <c r="XCT103" s="145"/>
      <c r="XCU103" s="61"/>
      <c r="XCV103" s="108"/>
      <c r="XCW103" s="63"/>
      <c r="XCX103" s="103"/>
      <c r="XCY103" s="104"/>
      <c r="XCZ103" s="105"/>
      <c r="XDA103" s="97"/>
      <c r="XDB103" s="79"/>
      <c r="XDC103" s="96"/>
      <c r="XDD103" s="80"/>
      <c r="XDE103" s="80"/>
      <c r="XDF103" s="80"/>
      <c r="XDG103" s="102"/>
      <c r="XDH103" s="62"/>
      <c r="XDI103" s="110"/>
      <c r="XDJ103" s="97"/>
      <c r="XDK103" s="97"/>
      <c r="XDL103" s="97"/>
      <c r="XDM103" s="104"/>
      <c r="XDN103" s="97"/>
      <c r="XDO103" s="97"/>
      <c r="XDP103" s="97"/>
      <c r="XDQ103" s="145"/>
      <c r="XDR103" s="61"/>
      <c r="XDS103" s="108"/>
      <c r="XDT103" s="63"/>
      <c r="XDU103" s="103"/>
      <c r="XDV103" s="104"/>
      <c r="XDW103" s="105"/>
      <c r="XDX103" s="97"/>
      <c r="XDY103" s="79"/>
      <c r="XDZ103" s="96"/>
      <c r="XEA103" s="80"/>
      <c r="XEB103" s="80"/>
      <c r="XEC103" s="80"/>
      <c r="XED103" s="102"/>
      <c r="XEE103" s="62"/>
      <c r="XEF103" s="110"/>
      <c r="XEG103" s="97"/>
      <c r="XEH103" s="97"/>
      <c r="XEI103" s="97"/>
      <c r="XEJ103" s="104"/>
      <c r="XEK103" s="97"/>
      <c r="XEL103" s="97"/>
      <c r="XEM103" s="97"/>
      <c r="XEN103" s="145"/>
      <c r="XEO103" s="61"/>
      <c r="XEP103" s="108"/>
      <c r="XEQ103" s="63"/>
      <c r="XER103" s="103"/>
      <c r="XES103" s="104"/>
      <c r="XET103" s="105"/>
      <c r="XEU103" s="97"/>
      <c r="XEV103" s="79"/>
      <c r="XEW103" s="96"/>
      <c r="XEX103" s="80"/>
      <c r="XEY103" s="80"/>
      <c r="XEZ103" s="80"/>
      <c r="XFA103" s="102"/>
      <c r="XFB103" s="62"/>
      <c r="XFC103" s="110"/>
      <c r="XFD103" s="97"/>
    </row>
    <row r="104" spans="1:16384" s="17" customFormat="1" ht="24.6" customHeight="1" x14ac:dyDescent="0.2">
      <c r="A104" s="96">
        <v>44575</v>
      </c>
      <c r="B104" s="79" t="s">
        <v>2726</v>
      </c>
      <c r="C104" s="79" t="s">
        <v>2727</v>
      </c>
      <c r="D104" s="79" t="s">
        <v>134</v>
      </c>
      <c r="E104" s="79" t="s">
        <v>3054</v>
      </c>
      <c r="F104" s="60"/>
      <c r="G104" s="98" t="s">
        <v>382</v>
      </c>
      <c r="H104" s="97" t="s">
        <v>471</v>
      </c>
      <c r="I104" s="97" t="str">
        <f t="shared" si="10"/>
        <v>PA</v>
      </c>
      <c r="J104" s="97" t="str">
        <f t="shared" si="11"/>
        <v>WV</v>
      </c>
      <c r="K104" s="104" t="str">
        <f t="shared" si="14"/>
        <v>Northeast</v>
      </c>
      <c r="L104" s="97" t="str">
        <f>INDEX('State '!$A$1:$C$62,MATCH($I104,'State '!$B:$B,0),3)</f>
        <v>Northeast</v>
      </c>
      <c r="M104" s="97" t="str">
        <f>INDEX('State '!$A$1:$C$62,MATCH($J104,'State '!$B:$B,0),3)</f>
        <v>Northeast</v>
      </c>
      <c r="N104" s="97"/>
      <c r="O104" s="145">
        <v>96</v>
      </c>
      <c r="P104" s="158">
        <v>17</v>
      </c>
      <c r="Q104" s="146">
        <v>140</v>
      </c>
      <c r="R104" s="98">
        <v>16</v>
      </c>
      <c r="S104" s="97" t="s">
        <v>135</v>
      </c>
      <c r="T104" s="97" t="s">
        <v>381</v>
      </c>
      <c r="U104" s="97" t="s">
        <v>2793</v>
      </c>
      <c r="V104" s="97" t="s">
        <v>2178</v>
      </c>
      <c r="W104" s="79" t="s">
        <v>2794</v>
      </c>
      <c r="X104" s="79" t="s">
        <v>2828</v>
      </c>
      <c r="Y104" s="195"/>
    </row>
    <row r="105" spans="1:16384" s="17" customFormat="1" ht="114.75" x14ac:dyDescent="0.2">
      <c r="A105" s="96">
        <v>45685</v>
      </c>
      <c r="B105" s="79" t="s">
        <v>3409</v>
      </c>
      <c r="C105" s="79" t="s">
        <v>3410</v>
      </c>
      <c r="D105" s="79" t="s">
        <v>140</v>
      </c>
      <c r="E105" s="79" t="s">
        <v>419</v>
      </c>
      <c r="F105" s="60"/>
      <c r="G105" s="98">
        <v>2025</v>
      </c>
      <c r="H105" s="97" t="s">
        <v>3411</v>
      </c>
      <c r="I105" s="97" t="str">
        <f t="shared" si="10"/>
        <v>MS</v>
      </c>
      <c r="J105" s="97" t="str">
        <f t="shared" si="11"/>
        <v>LA</v>
      </c>
      <c r="K105" s="104" t="str">
        <f t="shared" si="14"/>
        <v>South Central</v>
      </c>
      <c r="L105" s="97" t="str">
        <f>INDEX('State '!$A$1:$C$62,MATCH($I105,'State '!$B:$B,0),3)</f>
        <v>South Central</v>
      </c>
      <c r="M105" s="97" t="str">
        <f>INDEX('State '!$A$1:$C$62,MATCH($J105,'State '!$B:$B,0),3)</f>
        <v>South Central</v>
      </c>
      <c r="N105" s="97"/>
      <c r="O105" s="145">
        <v>579.20000000000005</v>
      </c>
      <c r="P105" s="158">
        <v>17.89</v>
      </c>
      <c r="Q105" s="146">
        <v>3100</v>
      </c>
      <c r="R105" s="98"/>
      <c r="S105" s="97" t="s">
        <v>135</v>
      </c>
      <c r="T105" s="97" t="s">
        <v>381</v>
      </c>
      <c r="U105" s="97" t="s">
        <v>3412</v>
      </c>
      <c r="V105" s="97" t="s">
        <v>2178</v>
      </c>
      <c r="W105" s="79" t="s">
        <v>3643</v>
      </c>
      <c r="X105" s="79" t="s">
        <v>2827</v>
      </c>
      <c r="Y105" s="195"/>
    </row>
    <row r="106" spans="1:16384" s="17" customFormat="1" ht="102" x14ac:dyDescent="0.2">
      <c r="A106" s="96">
        <v>45576</v>
      </c>
      <c r="B106" s="79" t="s">
        <v>3322</v>
      </c>
      <c r="C106" s="79" t="s">
        <v>261</v>
      </c>
      <c r="D106" s="79" t="s">
        <v>140</v>
      </c>
      <c r="E106" s="79" t="s">
        <v>419</v>
      </c>
      <c r="F106" s="60"/>
      <c r="G106" s="61">
        <v>2025</v>
      </c>
      <c r="H106" s="97" t="s">
        <v>19</v>
      </c>
      <c r="I106" s="97" t="str">
        <f t="shared" si="10"/>
        <v>VA</v>
      </c>
      <c r="J106" s="97" t="str">
        <f t="shared" si="11"/>
        <v>VA</v>
      </c>
      <c r="K106" s="104" t="str">
        <f t="shared" si="14"/>
        <v>Northeast</v>
      </c>
      <c r="L106" s="97" t="str">
        <f>INDEX('State '!$A$1:$C$62,MATCH($I106,'State '!$B:$B,0),3)</f>
        <v>Northeast</v>
      </c>
      <c r="M106" s="97" t="str">
        <f>INDEX('State '!$A$1:$C$62,MATCH($J106,'State '!$B:$B,0),3)</f>
        <v>Northeast</v>
      </c>
      <c r="N106" s="97"/>
      <c r="O106" s="145">
        <v>917.9</v>
      </c>
      <c r="P106" s="178">
        <v>49</v>
      </c>
      <c r="Q106" s="146">
        <v>100</v>
      </c>
      <c r="R106" s="98" t="s">
        <v>3058</v>
      </c>
      <c r="S106" s="97" t="s">
        <v>135</v>
      </c>
      <c r="T106" s="97" t="s">
        <v>381</v>
      </c>
      <c r="U106" s="97" t="s">
        <v>3323</v>
      </c>
      <c r="V106" s="97" t="s">
        <v>2175</v>
      </c>
      <c r="W106" s="79" t="s">
        <v>3437</v>
      </c>
      <c r="X106" s="79" t="s">
        <v>2830</v>
      </c>
      <c r="Y106" s="141" t="s">
        <v>3438</v>
      </c>
    </row>
    <row r="107" spans="1:16384" s="17" customFormat="1" ht="96" customHeight="1" x14ac:dyDescent="0.2">
      <c r="A107" s="96">
        <v>45664</v>
      </c>
      <c r="B107" s="80" t="s">
        <v>3636</v>
      </c>
      <c r="C107" s="79" t="s">
        <v>3317</v>
      </c>
      <c r="D107" s="80" t="s">
        <v>136</v>
      </c>
      <c r="E107" s="102" t="s">
        <v>139</v>
      </c>
      <c r="F107" s="62"/>
      <c r="G107" s="107"/>
      <c r="H107" s="97" t="s">
        <v>6</v>
      </c>
      <c r="I107" s="97" t="str">
        <f t="shared" si="10"/>
        <v>TX</v>
      </c>
      <c r="J107" s="97" t="str">
        <f t="shared" si="11"/>
        <v>TX</v>
      </c>
      <c r="K107" s="104" t="str">
        <f t="shared" si="14"/>
        <v>South Central</v>
      </c>
      <c r="L107" s="97" t="str">
        <f>INDEX('State '!$A$1:$C$62,MATCH($I107,'State '!$B:$B,0),3)</f>
        <v>South Central</v>
      </c>
      <c r="M107" s="97" t="str">
        <f>INDEX('State '!$A$1:$C$62,MATCH($J107,'State '!$B:$B,0),3)</f>
        <v>South Central</v>
      </c>
      <c r="N107" s="97"/>
      <c r="O107" s="145"/>
      <c r="P107" s="158"/>
      <c r="Q107" s="108"/>
      <c r="R107" s="63"/>
      <c r="S107" s="103"/>
      <c r="T107" s="104"/>
      <c r="U107" s="197"/>
      <c r="V107" s="97"/>
      <c r="W107" s="79" t="s">
        <v>3505</v>
      </c>
      <c r="X107" s="79"/>
      <c r="Y107" s="195"/>
    </row>
    <row r="108" spans="1:16384" s="17" customFormat="1" ht="190.15" customHeight="1" x14ac:dyDescent="0.2">
      <c r="A108" s="96">
        <v>45693</v>
      </c>
      <c r="B108" s="80" t="s">
        <v>3513</v>
      </c>
      <c r="C108" s="79" t="s">
        <v>3514</v>
      </c>
      <c r="D108" s="80" t="s">
        <v>140</v>
      </c>
      <c r="E108" s="102" t="s">
        <v>419</v>
      </c>
      <c r="F108" s="62"/>
      <c r="G108" s="107">
        <v>2025</v>
      </c>
      <c r="H108" s="97" t="s">
        <v>29</v>
      </c>
      <c r="I108" s="97" t="str">
        <f t="shared" si="10"/>
        <v>WY</v>
      </c>
      <c r="J108" s="97" t="str">
        <f t="shared" si="11"/>
        <v>WY</v>
      </c>
      <c r="K108" s="104" t="str">
        <f t="shared" si="14"/>
        <v>Mountain</v>
      </c>
      <c r="L108" s="97" t="str">
        <f>INDEX('State '!$A$1:$C$62,MATCH($I108,'State '!$B:$B,0),3)</f>
        <v>Mountain</v>
      </c>
      <c r="M108" s="97" t="str">
        <f>INDEX('State '!$A$1:$C$62,MATCH($J108,'State '!$B:$B,0),3)</f>
        <v>Mountain</v>
      </c>
      <c r="N108" s="97"/>
      <c r="O108" s="145">
        <v>119.6</v>
      </c>
      <c r="P108" s="158"/>
      <c r="Q108" s="108">
        <v>325</v>
      </c>
      <c r="R108" s="63"/>
      <c r="S108" s="103" t="s">
        <v>138</v>
      </c>
      <c r="T108" s="104" t="s">
        <v>381</v>
      </c>
      <c r="U108" s="97" t="s">
        <v>3515</v>
      </c>
      <c r="V108" s="97" t="s">
        <v>2175</v>
      </c>
      <c r="W108" s="79" t="s">
        <v>3516</v>
      </c>
      <c r="X108" s="79"/>
      <c r="Y108" s="207" t="s">
        <v>3545</v>
      </c>
    </row>
    <row r="109" spans="1:16384" s="17" customFormat="1" ht="51" x14ac:dyDescent="0.2">
      <c r="A109" s="96">
        <v>44519</v>
      </c>
      <c r="B109" s="79" t="s">
        <v>3188</v>
      </c>
      <c r="C109" s="79" t="s">
        <v>3189</v>
      </c>
      <c r="D109" s="79" t="s">
        <v>136</v>
      </c>
      <c r="E109" s="79" t="s">
        <v>139</v>
      </c>
      <c r="F109" s="60"/>
      <c r="G109" s="98" t="s">
        <v>382</v>
      </c>
      <c r="H109" s="97" t="s">
        <v>36</v>
      </c>
      <c r="I109" s="97" t="str">
        <f t="shared" si="10"/>
        <v>MA</v>
      </c>
      <c r="J109" s="97" t="str">
        <f t="shared" si="11"/>
        <v>MA</v>
      </c>
      <c r="K109" s="104" t="str">
        <f t="shared" si="14"/>
        <v>Northeast</v>
      </c>
      <c r="L109" s="97" t="str">
        <f>INDEX('State '!$A$1:$C$62,MATCH($I109,'State '!$B:$B,0),3)</f>
        <v>Northeast</v>
      </c>
      <c r="M109" s="97" t="str">
        <f>INDEX('State '!$A$1:$C$62,MATCH($J109,'State '!$B:$B,0),3)</f>
        <v>Northeast</v>
      </c>
      <c r="N109" s="97"/>
      <c r="O109" s="145">
        <v>33</v>
      </c>
      <c r="P109" s="158">
        <v>9</v>
      </c>
      <c r="Q109" s="146"/>
      <c r="R109" s="98"/>
      <c r="S109" s="97" t="s">
        <v>138</v>
      </c>
      <c r="T109" s="97"/>
      <c r="U109" s="97"/>
      <c r="V109" s="97" t="s">
        <v>2175</v>
      </c>
      <c r="W109" s="79" t="s">
        <v>3190</v>
      </c>
      <c r="X109" s="79"/>
      <c r="Y109" s="137"/>
      <c r="Z109"/>
    </row>
    <row r="110" spans="1:16384" s="99" customFormat="1" ht="63.75" x14ac:dyDescent="0.2">
      <c r="A110" s="96">
        <v>45397</v>
      </c>
      <c r="B110" s="79" t="s">
        <v>3260</v>
      </c>
      <c r="C110" s="80" t="s">
        <v>3471</v>
      </c>
      <c r="D110" s="80" t="s">
        <v>142</v>
      </c>
      <c r="E110" s="102" t="s">
        <v>419</v>
      </c>
      <c r="F110" s="62"/>
      <c r="G110" s="107">
        <v>2025</v>
      </c>
      <c r="H110" s="97" t="s">
        <v>34</v>
      </c>
      <c r="I110" s="97" t="str">
        <f t="shared" si="10"/>
        <v>WI</v>
      </c>
      <c r="J110" s="97" t="str">
        <f t="shared" si="11"/>
        <v>WI</v>
      </c>
      <c r="K110" s="104" t="str">
        <f t="shared" si="14"/>
        <v>Midwest</v>
      </c>
      <c r="L110" s="97" t="str">
        <f>INDEX('State '!$A$1:$C$62,MATCH($I110,'State '!$B:$B,0),3)</f>
        <v>Midwest</v>
      </c>
      <c r="M110" s="97" t="str">
        <f>INDEX('State '!$A$1:$C$62,MATCH($J110,'State '!$B:$B,0),3)</f>
        <v>Midwest</v>
      </c>
      <c r="N110" s="97"/>
      <c r="O110" s="145"/>
      <c r="P110" s="61">
        <v>51</v>
      </c>
      <c r="Q110" s="108">
        <v>144</v>
      </c>
      <c r="R110" s="63" t="s">
        <v>535</v>
      </c>
      <c r="S110" s="103" t="s">
        <v>135</v>
      </c>
      <c r="T110" s="104" t="s">
        <v>381</v>
      </c>
      <c r="U110" s="105" t="s">
        <v>3506</v>
      </c>
      <c r="V110" s="97" t="s">
        <v>2175</v>
      </c>
      <c r="W110" s="79" t="s">
        <v>3507</v>
      </c>
      <c r="X110" s="79" t="s">
        <v>2831</v>
      </c>
      <c r="Y110" s="141" t="s">
        <v>3508</v>
      </c>
      <c r="Z110" s="5"/>
    </row>
    <row r="111" spans="1:16384" s="17" customFormat="1" x14ac:dyDescent="0.2">
      <c r="A111" s="112"/>
      <c r="B111" s="2"/>
      <c r="C111" s="2"/>
      <c r="D111" s="2"/>
      <c r="E111" s="3"/>
      <c r="F111" s="113"/>
      <c r="G111" s="171"/>
      <c r="H111" s="112"/>
      <c r="I111" s="112"/>
      <c r="J111" s="112"/>
      <c r="L111" s="112"/>
      <c r="M111" s="112"/>
      <c r="N111" s="112"/>
      <c r="O111" s="144"/>
      <c r="P111" s="180"/>
      <c r="Q111" s="115"/>
      <c r="R111" s="116"/>
      <c r="S111" s="117"/>
      <c r="U111" s="118"/>
    </row>
    <row r="112" spans="1:16384" s="17" customFormat="1" x14ac:dyDescent="0.2">
      <c r="A112" s="112"/>
      <c r="B112" s="2"/>
      <c r="C112" s="2"/>
      <c r="D112" s="2"/>
      <c r="E112" s="3"/>
      <c r="F112" s="113"/>
      <c r="G112" s="171"/>
      <c r="H112" s="112"/>
      <c r="I112" s="112"/>
      <c r="J112" s="112"/>
      <c r="L112" s="112"/>
      <c r="M112" s="112"/>
      <c r="N112" s="112"/>
      <c r="O112" s="144"/>
      <c r="P112" s="180"/>
      <c r="Q112" s="115"/>
      <c r="R112" s="116"/>
      <c r="S112" s="117"/>
      <c r="U112" s="118"/>
      <c r="Z112"/>
    </row>
    <row r="16770" spans="10:10" ht="42.75" x14ac:dyDescent="0.2">
      <c r="J16770" s="222" t="s">
        <v>3348</v>
      </c>
    </row>
  </sheetData>
  <autoFilter ref="A2:Y110" xr:uid="{00000000-0009-0000-0000-000001000000}">
    <sortState xmlns:xlrd2="http://schemas.microsoft.com/office/spreadsheetml/2017/richdata2" ref="A3:Y110">
      <sortCondition ref="B2:B110"/>
    </sortState>
  </autoFilter>
  <hyperlinks>
    <hyperlink ref="Y41" r:id="rId1" xr:uid="{00000000-0004-0000-0100-000000000000}"/>
    <hyperlink ref="Y52" r:id="rId2" xr:uid="{00000000-0004-0000-0100-000001000000}"/>
    <hyperlink ref="Y97" r:id="rId3" xr:uid="{00000000-0004-0000-0100-000002000000}"/>
    <hyperlink ref="Y81" r:id="rId4" xr:uid="{00000000-0004-0000-0100-000005000000}"/>
    <hyperlink ref="Y26" r:id="rId5" xr:uid="{00000000-0004-0000-0100-000006000000}"/>
    <hyperlink ref="Y88" r:id="rId6" xr:uid="{00000000-0004-0000-0100-000008000000}"/>
    <hyperlink ref="Y34" r:id="rId7" location="documents" display="https://www.tcenergy.com/operations/natural-gas/eastern-panhandle-expansion-project/ - documents" xr:uid="{00000000-0004-0000-0100-00000A000000}"/>
    <hyperlink ref="Y21" r:id="rId8" xr:uid="{00000000-0004-0000-0100-00000C000000}"/>
    <hyperlink ref="Y40" r:id="rId9" xr:uid="{00000000-0004-0000-0100-00000E000000}"/>
    <hyperlink ref="Y71" r:id="rId10" xr:uid="{00000000-0004-0000-0100-000013000000}"/>
    <hyperlink ref="Y29" r:id="rId11" display="Final Environmental Impact Statement" xr:uid="{9D9A1346-4F58-46F6-BE39-4B14C0A8A7AE}"/>
    <hyperlink ref="Y32" r:id="rId12" xr:uid="{345A6FB5-E8DC-436E-985F-5E002955BB01}"/>
    <hyperlink ref="Y3" r:id="rId13" xr:uid="{2F977E78-C734-430B-8B24-C36FBFF1F2BD}"/>
    <hyperlink ref="Y48" r:id="rId14" location=":~:text=The%20ExC%20Project%20filed,by%20November%201%2C%202025." xr:uid="{279490AC-CBD1-4739-898A-61627DA7A586}"/>
    <hyperlink ref="Y49" r:id="rId15" xr:uid="{D7754ADC-B732-4CF1-BEAB-A539D7A9A16B}"/>
    <hyperlink ref="Y106" r:id="rId16" xr:uid="{40B7DD7C-4685-43E5-91B6-55E08AD268CD}"/>
    <hyperlink ref="Y68" r:id="rId17" xr:uid="{CEAFB45F-9E7E-4764-BD0F-7B0F32AEAEF8}"/>
    <hyperlink ref="Y110" r:id="rId18" xr:uid="{C54A8DDF-302C-4E1E-88C1-6128DD29428B}"/>
    <hyperlink ref="Y36" r:id="rId19" location=":~:text=The%20first%20phase,Plaquemines%20LNG%20facility." xr:uid="{BB451A60-3E90-4FB0-B487-564D23972925}"/>
    <hyperlink ref="Y9" r:id="rId20" xr:uid="{DB97A4A2-612F-4F93-A645-CF28E6C4A944}"/>
    <hyperlink ref="Y10" r:id="rId21" location=":~:text=Gas%20Transmission%3A%20Announced,and%20other%20approvals." xr:uid="{E0C987F8-5C4C-4E08-9B14-87DF0423A446}"/>
    <hyperlink ref="Y14" r:id="rId22" xr:uid="{96C52C1C-C044-4D3D-858B-22931DDD73EB}"/>
    <hyperlink ref="Y22" r:id="rId23" xr:uid="{8E42F821-CBC6-4209-8F87-F1E2EF22A443}"/>
    <hyperlink ref="Y23" r:id="rId24" xr:uid="{B47A7EA8-3344-4AB4-8A2A-E1A2F5133FF3}"/>
    <hyperlink ref="Y38" r:id="rId25" xr:uid="{F43CB50B-A612-41FD-9747-42CE56B5BCFB}"/>
    <hyperlink ref="Y46" r:id="rId26" xr:uid="{72323E76-FE85-483D-939B-5E3FCEEBD837}"/>
    <hyperlink ref="Y53" r:id="rId27" xr:uid="{14ED8427-2C29-4AC6-9EBD-D1BE23C18D53}"/>
    <hyperlink ref="Y61" r:id="rId28" xr:uid="{832EC175-48F5-4662-8044-5B876993FB7C}"/>
    <hyperlink ref="Y87" r:id="rId29" xr:uid="{30F5BFAE-A23D-47EF-A623-F25CB957458B}"/>
    <hyperlink ref="Y90" r:id="rId30" location=":~:text=Construction%20activities%20are,to%20key%20markets." xr:uid="{F0474764-6686-4D15-9ADB-BB677FABE913}"/>
    <hyperlink ref="Y101" r:id="rId31" xr:uid="{0AA48A94-E75D-4D6C-95FA-E5004579655B}"/>
    <hyperlink ref="Y108" r:id="rId32" xr:uid="{D18D090D-46F4-4102-9619-CAA696C06E92}"/>
    <hyperlink ref="Y16" r:id="rId33" xr:uid="{2AEFB762-15FC-407D-ABF9-332BEA12A7E9}"/>
    <hyperlink ref="Y54" r:id="rId34" xr:uid="{83CF39E8-9E47-45D9-8B7C-571323E6947A}"/>
    <hyperlink ref="Y55" r:id="rId35" xr:uid="{B217FE37-18DC-43CE-BA18-B6C6F62B8824}"/>
    <hyperlink ref="Y56" r:id="rId36" xr:uid="{F36B0AC8-7DD5-40A2-9B8B-BE6C767A9F45}"/>
    <hyperlink ref="Y60" r:id="rId37" xr:uid="{69F34385-C8D4-475D-9FA8-790524C8C24C}"/>
    <hyperlink ref="Y96" r:id="rId38" xr:uid="{3F96EBEB-BFF8-4CB3-B106-C79B9BB2DE4E}"/>
    <hyperlink ref="Y72" r:id="rId39" xr:uid="{6C2ABC66-6EF7-46F2-93C2-81D65816CCC3}"/>
    <hyperlink ref="Y75" r:id="rId40" display="Company quaterly earnings investor day release, Nov 2024" xr:uid="{2E38232C-8D99-49BD-9C00-BE3FE4E2E24C}"/>
    <hyperlink ref="Y80" r:id="rId41" xr:uid="{AD0D8BA9-F6D7-467B-ADFB-ED46E7C593E3}"/>
    <hyperlink ref="Y85" r:id="rId42" xr:uid="{EB75B7A1-E1D0-41F4-962C-4A16C9AF9D27}"/>
    <hyperlink ref="Y89" r:id="rId43" xr:uid="{22A7C8A5-0791-4631-914F-BAB790665BF7}"/>
    <hyperlink ref="Y94" r:id="rId44" xr:uid="{CF489BE5-6F48-44B3-88B6-E827A9881480}"/>
    <hyperlink ref="Y98" r:id="rId45" xr:uid="{D163B64D-540D-4C27-A145-19AA66F5EEA0}"/>
    <hyperlink ref="Y92" r:id="rId46" xr:uid="{039D87E2-0C4A-4B24-942E-9D8A66D16111}"/>
    <hyperlink ref="Y103" r:id="rId47" location=":~:text=KMI%20is%20proceeding,quarter%20of%202027." xr:uid="{B0D95DB3-2D77-42D8-B4BF-FA73CC68A156}"/>
    <hyperlink ref="Y58" r:id="rId48" location=":~:text=On%20December%2019,in%20November%202028." xr:uid="{E6F821CB-1A4C-451D-9565-8F398C0EB64F}"/>
    <hyperlink ref="Y42" r:id="rId49" location=":~:text=Preliminary%20construction%20activities,in%20mid%2D2026." xr:uid="{FBEEF87C-AB80-4549-84D8-57B806C943F9}"/>
    <hyperlink ref="Y37" r:id="rId50" location=":~:text=Construction%20continues%20on,Plaquemines%20LNG%20facility." xr:uid="{25B24A84-B3F7-4FAE-8FFE-30A61A78340B}"/>
    <hyperlink ref="Y69" r:id="rId51" xr:uid="{66863383-0F3E-46C4-8080-EE2533FF56E6}"/>
    <hyperlink ref="Y91" r:id="rId52" xr:uid="{B54C4A83-824A-41BE-9BB5-0B6C9ED42E74}"/>
    <hyperlink ref="Y99" r:id="rId53" xr:uid="{EA6AE48F-8696-4645-A969-6756F7EAEDF4}"/>
    <hyperlink ref="Y13" r:id="rId54" xr:uid="{B53DC2B0-3402-4418-A044-19B14FC95A1E}"/>
    <hyperlink ref="Y102" r:id="rId55" xr:uid="{877A690E-793A-484B-A651-0588656BE988}"/>
    <hyperlink ref="Y77" r:id="rId56" xr:uid="{34567ABC-6BE5-4C17-949F-EDEB96D641B6}"/>
    <hyperlink ref="Y33" r:id="rId57" xr:uid="{19F42937-5BD6-4B01-A7A3-96A6E84301F6}"/>
  </hyperlinks>
  <pageMargins left="0.7" right="0.7" top="0.25" bottom="0.25" header="0" footer="0"/>
  <pageSetup paperSize="5" scale="10" orientation="landscape" r:id="rId5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71"/>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5.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2466</v>
      </c>
      <c r="O2" s="93" t="s">
        <v>130</v>
      </c>
      <c r="P2" s="93" t="s">
        <v>131</v>
      </c>
      <c r="Q2" s="92" t="s">
        <v>132</v>
      </c>
      <c r="R2" s="92" t="s">
        <v>185</v>
      </c>
      <c r="S2" s="94" t="s">
        <v>125</v>
      </c>
      <c r="T2" s="92" t="s">
        <v>192</v>
      </c>
      <c r="U2" s="92" t="s">
        <v>193</v>
      </c>
      <c r="V2" s="92" t="s">
        <v>2174</v>
      </c>
      <c r="W2" s="89" t="s">
        <v>2180</v>
      </c>
      <c r="X2" s="89" t="s">
        <v>2851</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2915</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2917</v>
      </c>
      <c r="V4" s="97" t="s">
        <v>2178</v>
      </c>
      <c r="W4" s="79" t="s">
        <v>2916</v>
      </c>
      <c r="X4" s="79" t="s">
        <v>2830</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3206</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3113</v>
      </c>
      <c r="C9" s="152" t="s">
        <v>260</v>
      </c>
      <c r="D9" s="152" t="s">
        <v>142</v>
      </c>
      <c r="E9" s="153" t="s">
        <v>143</v>
      </c>
      <c r="F9" s="154">
        <v>44419</v>
      </c>
      <c r="G9" s="161">
        <v>2021</v>
      </c>
      <c r="H9" s="151" t="s">
        <v>24</v>
      </c>
      <c r="I9" s="151" t="s">
        <v>24</v>
      </c>
      <c r="J9" s="151" t="s">
        <v>24</v>
      </c>
      <c r="K9" s="151" t="s">
        <v>2463</v>
      </c>
      <c r="L9" s="151" t="s">
        <v>2463</v>
      </c>
      <c r="M9" s="151" t="s">
        <v>2463</v>
      </c>
      <c r="N9" s="151"/>
      <c r="O9" s="158">
        <v>7.7</v>
      </c>
      <c r="P9" s="158">
        <v>4.4000000000000004</v>
      </c>
      <c r="Q9" s="157"/>
      <c r="R9" s="158">
        <v>8</v>
      </c>
      <c r="S9" s="159" t="s">
        <v>138</v>
      </c>
      <c r="T9" s="156" t="s">
        <v>381</v>
      </c>
      <c r="U9" s="160" t="s">
        <v>3114</v>
      </c>
      <c r="V9" s="151" t="s">
        <v>2175</v>
      </c>
      <c r="W9" s="150" t="s">
        <v>3115</v>
      </c>
      <c r="X9" s="150"/>
      <c r="Y9" s="137"/>
      <c r="AA9" s="17"/>
      <c r="AB9" s="17"/>
    </row>
    <row r="10" spans="1:262" ht="82.15" customHeight="1" x14ac:dyDescent="0.2">
      <c r="A10" s="96">
        <v>45656</v>
      </c>
      <c r="B10" s="79" t="s">
        <v>3326</v>
      </c>
      <c r="C10" s="79" t="s">
        <v>2025</v>
      </c>
      <c r="D10" s="79" t="s">
        <v>140</v>
      </c>
      <c r="E10" s="102" t="s">
        <v>3469</v>
      </c>
      <c r="F10" s="60">
        <v>45366</v>
      </c>
      <c r="G10" s="61">
        <v>2024</v>
      </c>
      <c r="H10" s="97" t="s">
        <v>11</v>
      </c>
      <c r="I10" s="97" t="str">
        <f t="shared" ref="I10:I73" si="3">LEFT($H10,2)</f>
        <v>ND</v>
      </c>
      <c r="J10" s="97" t="str">
        <f t="shared" ref="J10:J73" si="4">RIGHT($H10,2)</f>
        <v>ND</v>
      </c>
      <c r="K10" s="104" t="str">
        <f t="shared" ref="K10:K24" si="5">IF($L10=$M10,L10,CONCATENATE($L10,", ",IF(ISBLANK(N10),"",CONCATENATE(N10,", ")),$M10))</f>
        <v>Mountain</v>
      </c>
      <c r="L10" s="97" t="str">
        <f>INDEX('State '!$A$1:$C$62,MATCH($I10,'State '!$B:$B,0),3)</f>
        <v>Mountain</v>
      </c>
      <c r="M10" s="97" t="str">
        <f>INDEX('State '!$A$1:$C$62,MATCH($J10,'State '!$B:$B,0),3)</f>
        <v>Mountain</v>
      </c>
      <c r="N10" s="97"/>
      <c r="O10" s="145">
        <v>32.6</v>
      </c>
      <c r="P10" s="202"/>
      <c r="Q10" s="146">
        <v>175</v>
      </c>
      <c r="R10" s="98">
        <v>24</v>
      </c>
      <c r="S10" s="97" t="s">
        <v>135</v>
      </c>
      <c r="T10" s="97" t="s">
        <v>381</v>
      </c>
      <c r="U10" s="97" t="s">
        <v>3327</v>
      </c>
      <c r="V10" s="97" t="s">
        <v>2175</v>
      </c>
      <c r="W10" s="79" t="s">
        <v>3569</v>
      </c>
      <c r="X10" s="79"/>
      <c r="Y10" s="137" t="s">
        <v>3570</v>
      </c>
      <c r="AA10" s="17"/>
      <c r="AB10" s="17"/>
    </row>
    <row r="11" spans="1:262" ht="25.5" x14ac:dyDescent="0.2">
      <c r="A11" s="96">
        <v>45656</v>
      </c>
      <c r="B11" s="79" t="s">
        <v>3271</v>
      </c>
      <c r="C11" s="79" t="s">
        <v>3272</v>
      </c>
      <c r="D11" s="79" t="s">
        <v>142</v>
      </c>
      <c r="E11" s="79" t="s">
        <v>3469</v>
      </c>
      <c r="F11" s="60">
        <v>45382</v>
      </c>
      <c r="G11" s="61">
        <v>2024</v>
      </c>
      <c r="H11" s="97" t="s">
        <v>31</v>
      </c>
      <c r="I11" s="97" t="str">
        <f t="shared" si="3"/>
        <v>NV</v>
      </c>
      <c r="J11" s="97" t="str">
        <f t="shared" si="4"/>
        <v>NV</v>
      </c>
      <c r="K11" s="104" t="str">
        <f t="shared" si="5"/>
        <v>Mountain</v>
      </c>
      <c r="L11" s="97" t="str">
        <f>INDEX('State '!$A$1:$C$62,MATCH($I11,'State '!$B:$B,0),3)</f>
        <v>Mountain</v>
      </c>
      <c r="M11" s="97" t="str">
        <f>INDEX('State '!$A$1:$C$62,MATCH($J11,'State '!$B:$B,0),3)</f>
        <v>Mountain</v>
      </c>
      <c r="N11" s="97"/>
      <c r="O11" s="145">
        <v>47.1</v>
      </c>
      <c r="P11" s="158">
        <v>20.36</v>
      </c>
      <c r="Q11" s="146"/>
      <c r="R11" s="98">
        <v>16</v>
      </c>
      <c r="S11" s="97" t="s">
        <v>135</v>
      </c>
      <c r="T11" s="97" t="s">
        <v>381</v>
      </c>
      <c r="U11" s="97" t="s">
        <v>3274</v>
      </c>
      <c r="V11" s="97" t="s">
        <v>2175</v>
      </c>
      <c r="W11" s="79" t="s">
        <v>3273</v>
      </c>
      <c r="X11" s="79"/>
      <c r="Y11" s="195"/>
      <c r="AA11" s="17"/>
      <c r="AB11" s="17"/>
    </row>
    <row r="12" spans="1:262" x14ac:dyDescent="0.2">
      <c r="A12" s="96">
        <v>44484</v>
      </c>
      <c r="B12" s="79" t="s">
        <v>2987</v>
      </c>
      <c r="C12" s="80" t="s">
        <v>206</v>
      </c>
      <c r="D12" s="79" t="s">
        <v>140</v>
      </c>
      <c r="E12" s="102" t="s">
        <v>143</v>
      </c>
      <c r="F12" s="60">
        <v>44475</v>
      </c>
      <c r="G12" s="61">
        <v>2021</v>
      </c>
      <c r="H12" s="97" t="s">
        <v>2668</v>
      </c>
      <c r="I12" s="97" t="str">
        <f t="shared" si="3"/>
        <v>MA</v>
      </c>
      <c r="J12" s="97" t="str">
        <f t="shared" si="4"/>
        <v>CT</v>
      </c>
      <c r="K12" s="104" t="str">
        <f t="shared" si="5"/>
        <v>Northeast</v>
      </c>
      <c r="L12" s="97" t="str">
        <f>INDEX('State '!$A$1:$C$62,MATCH($I12,'State '!$B:$B,0),3)</f>
        <v>Northeast</v>
      </c>
      <c r="M12" s="97" t="str">
        <f>INDEX('State '!$A$1:$C$62,MATCH($J12,'State '!$B:$B,0),3)</f>
        <v>Northeast</v>
      </c>
      <c r="N12" s="97"/>
      <c r="O12" s="158">
        <v>5.53</v>
      </c>
      <c r="P12" s="158">
        <v>2.1</v>
      </c>
      <c r="Q12" s="146">
        <v>72.400000000000006</v>
      </c>
      <c r="R12" s="98">
        <v>12</v>
      </c>
      <c r="S12" s="97" t="s">
        <v>135</v>
      </c>
      <c r="T12" s="97" t="s">
        <v>381</v>
      </c>
      <c r="U12" s="97" t="s">
        <v>2667</v>
      </c>
      <c r="V12" s="97" t="s">
        <v>2178</v>
      </c>
      <c r="W12" s="79" t="s">
        <v>2840</v>
      </c>
      <c r="X12" s="79"/>
      <c r="Y12" s="210" t="s">
        <v>3172</v>
      </c>
      <c r="AA12" s="17"/>
      <c r="AB12" s="17"/>
    </row>
    <row r="13" spans="1:262" x14ac:dyDescent="0.2">
      <c r="A13" s="173">
        <v>40848</v>
      </c>
      <c r="B13" s="164" t="s">
        <v>485</v>
      </c>
      <c r="C13" s="164" t="s">
        <v>206</v>
      </c>
      <c r="D13" s="164" t="s">
        <v>140</v>
      </c>
      <c r="E13" s="164" t="s">
        <v>143</v>
      </c>
      <c r="F13" s="165">
        <v>40848</v>
      </c>
      <c r="G13" s="166">
        <v>2011</v>
      </c>
      <c r="H13" s="151" t="s">
        <v>399</v>
      </c>
      <c r="I13" s="151" t="str">
        <f t="shared" si="3"/>
        <v>PA</v>
      </c>
      <c r="J13" s="151" t="str">
        <f t="shared" si="4"/>
        <v>NJ</v>
      </c>
      <c r="K13" s="151" t="str">
        <f t="shared" si="5"/>
        <v>Northeast</v>
      </c>
      <c r="L13" s="151" t="str">
        <f>INDEX('State '!$A$1:$C$62,MATCH($I13,'State '!$B:$B,0),3)</f>
        <v>Northeast</v>
      </c>
      <c r="M13" s="151" t="str">
        <f>INDEX('State '!$A$1:$C$62,MATCH($J13,'State '!$B:$B,0),3)</f>
        <v>Northeast</v>
      </c>
      <c r="N13" s="151"/>
      <c r="O13" s="158">
        <v>643</v>
      </c>
      <c r="P13" s="158">
        <v>127.4</v>
      </c>
      <c r="Q13" s="158">
        <v>350</v>
      </c>
      <c r="R13" s="157">
        <v>30</v>
      </c>
      <c r="S13" s="151" t="s">
        <v>135</v>
      </c>
      <c r="T13" s="151" t="s">
        <v>381</v>
      </c>
      <c r="U13" s="151" t="s">
        <v>486</v>
      </c>
      <c r="V13" s="151"/>
      <c r="W13" s="150"/>
      <c r="X13" s="150"/>
      <c r="Y13" s="150"/>
      <c r="AA13" s="17"/>
      <c r="AB13" s="17"/>
    </row>
    <row r="14" spans="1:262" x14ac:dyDescent="0.2">
      <c r="A14" s="173">
        <v>42598</v>
      </c>
      <c r="B14" s="152" t="s">
        <v>2143</v>
      </c>
      <c r="C14" s="152" t="s">
        <v>206</v>
      </c>
      <c r="D14" s="152" t="s">
        <v>2140</v>
      </c>
      <c r="E14" s="153" t="s">
        <v>143</v>
      </c>
      <c r="F14" s="154">
        <v>39063</v>
      </c>
      <c r="G14" s="155">
        <v>2006</v>
      </c>
      <c r="H14" s="151" t="s">
        <v>1327</v>
      </c>
      <c r="I14" s="151" t="str">
        <f t="shared" si="3"/>
        <v>NY</v>
      </c>
      <c r="J14" s="151" t="str">
        <f t="shared" si="4"/>
        <v>PA</v>
      </c>
      <c r="K14" s="151" t="str">
        <f t="shared" si="5"/>
        <v>Northeast</v>
      </c>
      <c r="L14" s="151" t="str">
        <f>INDEX('State '!$A$1:$C$62,MATCH($I14,'State '!$B:$B,0),3)</f>
        <v>Northeast</v>
      </c>
      <c r="M14" s="151" t="str">
        <f>INDEX('State '!$A$1:$C$62,MATCH($J14,'State '!$B:$B,0),3)</f>
        <v>Northeast</v>
      </c>
      <c r="N14" s="151"/>
      <c r="O14" s="158"/>
      <c r="P14" s="158">
        <v>24</v>
      </c>
      <c r="Q14" s="157">
        <v>-487</v>
      </c>
      <c r="R14" s="157" t="s">
        <v>1822</v>
      </c>
      <c r="S14" s="151" t="s">
        <v>135</v>
      </c>
      <c r="T14" s="151" t="s">
        <v>381</v>
      </c>
      <c r="U14" s="160" t="s">
        <v>2144</v>
      </c>
      <c r="V14" s="151"/>
      <c r="W14" s="150"/>
      <c r="X14" s="150"/>
      <c r="Y14" s="150"/>
      <c r="AA14" s="17"/>
      <c r="AB14" s="17"/>
    </row>
    <row r="15" spans="1:262" x14ac:dyDescent="0.2">
      <c r="A15" s="173">
        <v>40609</v>
      </c>
      <c r="B15" s="152" t="s">
        <v>502</v>
      </c>
      <c r="C15" s="152" t="s">
        <v>233</v>
      </c>
      <c r="D15" s="152" t="s">
        <v>136</v>
      </c>
      <c r="E15" s="153" t="s">
        <v>143</v>
      </c>
      <c r="F15" s="154">
        <v>40848</v>
      </c>
      <c r="G15" s="155">
        <v>2011</v>
      </c>
      <c r="H15" s="151" t="s">
        <v>0</v>
      </c>
      <c r="I15" s="151" t="str">
        <f t="shared" si="3"/>
        <v>LA</v>
      </c>
      <c r="J15" s="151" t="str">
        <f t="shared" si="4"/>
        <v>LA</v>
      </c>
      <c r="K15" s="151" t="str">
        <f t="shared" si="5"/>
        <v>South Central</v>
      </c>
      <c r="L15" s="151" t="str">
        <f>INDEX('State '!$A$1:$C$62,MATCH($I15,'State '!$B:$B,0),3)</f>
        <v>South Central</v>
      </c>
      <c r="M15" s="151" t="str">
        <f>INDEX('State '!$A$1:$C$62,MATCH($J15,'State '!$B:$B,0),3)</f>
        <v>South Central</v>
      </c>
      <c r="N15" s="151"/>
      <c r="O15" s="158">
        <v>1500</v>
      </c>
      <c r="P15" s="157">
        <v>270</v>
      </c>
      <c r="Q15" s="157">
        <v>1800</v>
      </c>
      <c r="R15" s="158" t="s">
        <v>3259</v>
      </c>
      <c r="S15" s="159" t="s">
        <v>138</v>
      </c>
      <c r="T15" s="156" t="s">
        <v>187</v>
      </c>
      <c r="U15" s="160" t="s">
        <v>382</v>
      </c>
      <c r="V15" s="151"/>
      <c r="W15" s="150"/>
      <c r="X15" s="150"/>
      <c r="Y15" s="150"/>
      <c r="AA15" s="17"/>
      <c r="AB15" s="17"/>
    </row>
    <row r="16" spans="1:262" ht="63.75" x14ac:dyDescent="0.2">
      <c r="A16" s="96">
        <v>45078</v>
      </c>
      <c r="B16" s="194" t="s">
        <v>502</v>
      </c>
      <c r="C16" s="194" t="s">
        <v>233</v>
      </c>
      <c r="D16" s="194" t="s">
        <v>140</v>
      </c>
      <c r="E16" s="194" t="s">
        <v>143</v>
      </c>
      <c r="F16" s="60">
        <v>45077</v>
      </c>
      <c r="G16" s="198">
        <v>2023</v>
      </c>
      <c r="H16" s="197" t="s">
        <v>0</v>
      </c>
      <c r="I16" s="97" t="str">
        <f t="shared" si="3"/>
        <v>LA</v>
      </c>
      <c r="J16" s="97" t="str">
        <f t="shared" si="4"/>
        <v>LA</v>
      </c>
      <c r="K16" s="104" t="str">
        <f t="shared" si="5"/>
        <v>South Central</v>
      </c>
      <c r="L16" s="97" t="str">
        <f>INDEX('State '!$A$1:$C$62,MATCH($I16,'State '!$B:$B,0),3)</f>
        <v>South Central</v>
      </c>
      <c r="M16" s="97" t="str">
        <f>INDEX('State '!$A$1:$C$62,MATCH($J16,'State '!$B:$B,0),3)</f>
        <v>South Central</v>
      </c>
      <c r="N16" s="97"/>
      <c r="O16" s="158">
        <v>3800</v>
      </c>
      <c r="P16" s="158">
        <v>275</v>
      </c>
      <c r="Q16" s="200">
        <v>400</v>
      </c>
      <c r="R16" s="198"/>
      <c r="S16" s="197" t="s">
        <v>138</v>
      </c>
      <c r="T16" s="197"/>
      <c r="U16" s="197"/>
      <c r="V16" s="97" t="s">
        <v>2175</v>
      </c>
      <c r="W16" s="79" t="s">
        <v>3371</v>
      </c>
      <c r="X16" s="79" t="s">
        <v>3369</v>
      </c>
      <c r="Y16" s="207" t="s">
        <v>3370</v>
      </c>
      <c r="AA16" s="17"/>
      <c r="AB16" s="17"/>
    </row>
    <row r="17" spans="1:26" s="17" customFormat="1" x14ac:dyDescent="0.2">
      <c r="A17" s="96">
        <v>44923</v>
      </c>
      <c r="B17" s="79" t="s">
        <v>2853</v>
      </c>
      <c r="C17" s="79" t="s">
        <v>221</v>
      </c>
      <c r="D17" s="79" t="s">
        <v>140</v>
      </c>
      <c r="E17" s="79" t="s">
        <v>143</v>
      </c>
      <c r="F17" s="60">
        <v>44470</v>
      </c>
      <c r="G17" s="61">
        <v>2021</v>
      </c>
      <c r="H17" s="97" t="s">
        <v>0</v>
      </c>
      <c r="I17" s="97" t="str">
        <f t="shared" si="3"/>
        <v>LA</v>
      </c>
      <c r="J17" s="97" t="str">
        <f t="shared" si="4"/>
        <v>LA</v>
      </c>
      <c r="K17" s="104" t="str">
        <f t="shared" si="5"/>
        <v>South Central</v>
      </c>
      <c r="L17" s="97" t="str">
        <f>INDEX('State '!$A$1:$C$62,MATCH($I17,'State '!$B:$B,0),3)</f>
        <v>South Central</v>
      </c>
      <c r="M17" s="97" t="str">
        <f>INDEX('State '!$A$1:$C$62,MATCH($J17,'State '!$B:$B,0),3)</f>
        <v>South Central</v>
      </c>
      <c r="N17" s="97"/>
      <c r="O17" s="158">
        <v>143</v>
      </c>
      <c r="P17" s="158"/>
      <c r="Q17" s="146">
        <v>894</v>
      </c>
      <c r="R17" s="98"/>
      <c r="S17" s="97" t="s">
        <v>135</v>
      </c>
      <c r="T17" s="97" t="s">
        <v>381</v>
      </c>
      <c r="U17" s="97" t="s">
        <v>2852</v>
      </c>
      <c r="V17" s="97" t="s">
        <v>2175</v>
      </c>
      <c r="W17" s="79" t="s">
        <v>3261</v>
      </c>
      <c r="X17" s="79" t="s">
        <v>2827</v>
      </c>
      <c r="Y17" s="195"/>
      <c r="Z17"/>
    </row>
    <row r="18" spans="1:26" s="17" customFormat="1" x14ac:dyDescent="0.2">
      <c r="A18" s="96">
        <v>43124</v>
      </c>
      <c r="B18" s="79" t="s">
        <v>1932</v>
      </c>
      <c r="C18" s="79" t="s">
        <v>200</v>
      </c>
      <c r="D18" s="79" t="s">
        <v>140</v>
      </c>
      <c r="E18" s="79" t="s">
        <v>2374</v>
      </c>
      <c r="F18" s="60"/>
      <c r="G18" s="61"/>
      <c r="H18" s="97" t="s">
        <v>1933</v>
      </c>
      <c r="I18" s="97" t="str">
        <f t="shared" si="3"/>
        <v>NY</v>
      </c>
      <c r="J18" s="97" t="str">
        <f t="shared" si="4"/>
        <v>MA</v>
      </c>
      <c r="K18" s="104" t="str">
        <f t="shared" si="5"/>
        <v>Northeast</v>
      </c>
      <c r="L18" s="97" t="str">
        <f>INDEX('State '!$A$1:$C$62,MATCH($I18,'State '!$B:$B,0),3)</f>
        <v>Northeast</v>
      </c>
      <c r="M18" s="97" t="str">
        <f>INDEX('State '!$A$1:$C$62,MATCH($J18,'State '!$B:$B,0),3)</f>
        <v>Northeast</v>
      </c>
      <c r="N18" s="97"/>
      <c r="O18" s="158">
        <v>3000</v>
      </c>
      <c r="P18" s="178">
        <v>123</v>
      </c>
      <c r="Q18" s="146">
        <v>925</v>
      </c>
      <c r="R18" s="98"/>
      <c r="S18" s="97" t="s">
        <v>135</v>
      </c>
      <c r="T18" s="97" t="s">
        <v>381</v>
      </c>
      <c r="U18" s="97" t="s">
        <v>382</v>
      </c>
      <c r="V18" s="97" t="s">
        <v>2178</v>
      </c>
      <c r="W18" s="79"/>
      <c r="X18" s="79"/>
      <c r="Y18" s="195"/>
    </row>
    <row r="19" spans="1:26" s="17" customFormat="1" ht="25.5" x14ac:dyDescent="0.2">
      <c r="A19" s="173">
        <v>43068</v>
      </c>
      <c r="B19" s="164" t="s">
        <v>1957</v>
      </c>
      <c r="C19" s="164" t="s">
        <v>199</v>
      </c>
      <c r="D19" s="164" t="s">
        <v>1878</v>
      </c>
      <c r="E19" s="164" t="s">
        <v>143</v>
      </c>
      <c r="F19" s="165">
        <v>43039</v>
      </c>
      <c r="G19" s="166">
        <v>2017</v>
      </c>
      <c r="H19" s="151" t="s">
        <v>2362</v>
      </c>
      <c r="I19" s="151" t="str">
        <f t="shared" si="3"/>
        <v>PA</v>
      </c>
      <c r="J19" s="151" t="str">
        <f t="shared" si="4"/>
        <v>MS</v>
      </c>
      <c r="K19" s="156" t="str">
        <f t="shared" si="5"/>
        <v>Northeast, Midwest, South Central</v>
      </c>
      <c r="L19" s="151" t="str">
        <f>INDEX('State '!$A$1:$C$62,MATCH($I19,'State '!$B:$B,0),3)</f>
        <v>Northeast</v>
      </c>
      <c r="M19" s="151" t="str">
        <f>INDEX('State '!$A$1:$C$62,MATCH($J19,'State '!$B:$B,0),3)</f>
        <v>South Central</v>
      </c>
      <c r="N19" s="151" t="s">
        <v>9</v>
      </c>
      <c r="O19" s="158">
        <v>256</v>
      </c>
      <c r="P19" s="158"/>
      <c r="Q19" s="158">
        <v>320</v>
      </c>
      <c r="R19" s="157"/>
      <c r="S19" s="151" t="s">
        <v>135</v>
      </c>
      <c r="T19" s="151" t="s">
        <v>381</v>
      </c>
      <c r="U19" s="151" t="s">
        <v>2097</v>
      </c>
      <c r="V19" s="151" t="s">
        <v>2178</v>
      </c>
      <c r="W19" s="150"/>
      <c r="X19" s="150"/>
      <c r="Y19" s="150"/>
      <c r="Z19"/>
    </row>
    <row r="20" spans="1:26" s="17" customFormat="1" x14ac:dyDescent="0.2">
      <c r="A20" s="173">
        <v>42598</v>
      </c>
      <c r="B20" s="152" t="s">
        <v>2142</v>
      </c>
      <c r="C20" s="152" t="s">
        <v>229</v>
      </c>
      <c r="D20" s="152" t="s">
        <v>134</v>
      </c>
      <c r="E20" s="153" t="s">
        <v>143</v>
      </c>
      <c r="F20" s="154">
        <v>39063</v>
      </c>
      <c r="G20" s="155">
        <v>2006</v>
      </c>
      <c r="H20" s="151" t="s">
        <v>1327</v>
      </c>
      <c r="I20" s="151" t="str">
        <f t="shared" si="3"/>
        <v>NY</v>
      </c>
      <c r="J20" s="151" t="str">
        <f t="shared" si="4"/>
        <v>PA</v>
      </c>
      <c r="K20" s="151" t="str">
        <f t="shared" si="5"/>
        <v>Northeast</v>
      </c>
      <c r="L20" s="151" t="str">
        <f>INDEX('State '!$A$1:$C$62,MATCH($I20,'State '!$B:$B,0),3)</f>
        <v>Northeast</v>
      </c>
      <c r="M20" s="151" t="str">
        <f>INDEX('State '!$A$1:$C$62,MATCH($J20,'State '!$B:$B,0),3)</f>
        <v>Northeast</v>
      </c>
      <c r="N20" s="151"/>
      <c r="O20" s="158"/>
      <c r="P20" s="158">
        <v>24</v>
      </c>
      <c r="Q20" s="157">
        <v>487</v>
      </c>
      <c r="R20" s="157" t="s">
        <v>1822</v>
      </c>
      <c r="S20" s="151" t="s">
        <v>135</v>
      </c>
      <c r="T20" s="151" t="s">
        <v>381</v>
      </c>
      <c r="U20" s="160" t="s">
        <v>2145</v>
      </c>
      <c r="V20" s="151"/>
      <c r="W20" s="150"/>
      <c r="X20" s="150"/>
      <c r="Y20" s="150"/>
    </row>
    <row r="21" spans="1:26" s="17" customFormat="1" x14ac:dyDescent="0.2">
      <c r="A21" s="173">
        <v>39990</v>
      </c>
      <c r="B21" s="164" t="s">
        <v>1114</v>
      </c>
      <c r="C21" s="164" t="s">
        <v>327</v>
      </c>
      <c r="D21" s="164" t="s">
        <v>134</v>
      </c>
      <c r="E21" s="164" t="s">
        <v>143</v>
      </c>
      <c r="F21" s="165">
        <v>38274</v>
      </c>
      <c r="G21" s="166">
        <v>2004</v>
      </c>
      <c r="H21" s="151" t="s">
        <v>408</v>
      </c>
      <c r="I21" s="151" t="str">
        <f t="shared" si="3"/>
        <v>TX</v>
      </c>
      <c r="J21" s="151" t="str">
        <f t="shared" si="4"/>
        <v>MX</v>
      </c>
      <c r="K21" s="151" t="str">
        <f t="shared" si="5"/>
        <v>South Central, Mexico</v>
      </c>
      <c r="L21" s="151" t="str">
        <f>INDEX('State '!$A$1:$C$62,MATCH($I21,'State '!$B:$B,0),3)</f>
        <v>South Central</v>
      </c>
      <c r="M21" s="151" t="str">
        <f>INDEX('State '!$A$1:$C$62,MATCH($J21,'State '!$B:$B,0),3)</f>
        <v>Mexico</v>
      </c>
      <c r="N21" s="151"/>
      <c r="O21" s="158">
        <v>1.5</v>
      </c>
      <c r="P21" s="158">
        <v>9</v>
      </c>
      <c r="Q21" s="158">
        <v>25</v>
      </c>
      <c r="R21" s="157">
        <v>8</v>
      </c>
      <c r="S21" s="151" t="s">
        <v>135</v>
      </c>
      <c r="T21" s="151" t="s">
        <v>381</v>
      </c>
      <c r="U21" s="151" t="s">
        <v>1115</v>
      </c>
      <c r="V21" s="151"/>
      <c r="W21" s="150"/>
      <c r="X21" s="150"/>
      <c r="Y21" s="150"/>
      <c r="Z21"/>
    </row>
    <row r="22" spans="1:26" s="17" customFormat="1" x14ac:dyDescent="0.2">
      <c r="A22" s="173">
        <v>43068</v>
      </c>
      <c r="B22" s="164" t="s">
        <v>1955</v>
      </c>
      <c r="C22" s="164" t="s">
        <v>199</v>
      </c>
      <c r="D22" s="164" t="s">
        <v>1878</v>
      </c>
      <c r="E22" s="164" t="s">
        <v>143</v>
      </c>
      <c r="F22" s="165">
        <v>43039</v>
      </c>
      <c r="G22" s="166">
        <v>2017</v>
      </c>
      <c r="H22" s="151" t="s">
        <v>1956</v>
      </c>
      <c r="I22" s="151" t="str">
        <f t="shared" si="3"/>
        <v>PA</v>
      </c>
      <c r="J22" s="151" t="str">
        <f t="shared" si="4"/>
        <v>KY</v>
      </c>
      <c r="K22" s="156" t="str">
        <f t="shared" si="5"/>
        <v>Northeast, Midwest</v>
      </c>
      <c r="L22" s="151" t="str">
        <f>INDEX('State '!$A$1:$C$62,MATCH($I22,'State '!$B:$B,0),3)</f>
        <v>Northeast</v>
      </c>
      <c r="M22" s="151" t="str">
        <f>INDEX('State '!$A$1:$C$62,MATCH($J22,'State '!$B:$B,0),3)</f>
        <v>Midwest</v>
      </c>
      <c r="N22" s="151"/>
      <c r="O22" s="158">
        <v>127</v>
      </c>
      <c r="P22" s="158"/>
      <c r="Q22" s="158">
        <v>200</v>
      </c>
      <c r="R22" s="157"/>
      <c r="S22" s="151" t="s">
        <v>135</v>
      </c>
      <c r="T22" s="151" t="s">
        <v>381</v>
      </c>
      <c r="U22" s="151" t="s">
        <v>2097</v>
      </c>
      <c r="V22" s="151" t="s">
        <v>2178</v>
      </c>
      <c r="W22" s="150"/>
      <c r="X22" s="150"/>
      <c r="Y22" s="150"/>
      <c r="Z22"/>
    </row>
    <row r="23" spans="1:26" s="17" customFormat="1" ht="38.25" x14ac:dyDescent="0.2">
      <c r="A23" s="96">
        <v>45489</v>
      </c>
      <c r="B23" s="194" t="s">
        <v>3319</v>
      </c>
      <c r="C23" s="194" t="s">
        <v>3459</v>
      </c>
      <c r="D23" s="194" t="s">
        <v>136</v>
      </c>
      <c r="E23" s="194" t="s">
        <v>3469</v>
      </c>
      <c r="F23" s="60">
        <v>45474</v>
      </c>
      <c r="G23" s="198">
        <v>2024</v>
      </c>
      <c r="H23" s="197" t="s">
        <v>6</v>
      </c>
      <c r="I23" s="97" t="str">
        <f t="shared" si="3"/>
        <v>TX</v>
      </c>
      <c r="J23" s="97" t="str">
        <f t="shared" si="4"/>
        <v>TX</v>
      </c>
      <c r="K23" s="104" t="str">
        <f t="shared" si="5"/>
        <v>South Central</v>
      </c>
      <c r="L23" s="97" t="str">
        <f>INDEX('State '!$A$1:$C$62,MATCH($I23,'State '!$B:$B,0),3)</f>
        <v>South Central</v>
      </c>
      <c r="M23" s="97" t="str">
        <f>INDEX('State '!$A$1:$C$62,MATCH($J23,'State '!$B:$B,0),3)</f>
        <v>South Central</v>
      </c>
      <c r="N23" s="97"/>
      <c r="O23" s="145"/>
      <c r="P23" s="158">
        <v>41</v>
      </c>
      <c r="Q23" s="200">
        <v>1700</v>
      </c>
      <c r="R23" s="198">
        <v>42</v>
      </c>
      <c r="S23" s="197" t="s">
        <v>138</v>
      </c>
      <c r="T23" s="197" t="s">
        <v>2601</v>
      </c>
      <c r="U23" s="197"/>
      <c r="V23" s="97" t="s">
        <v>2175</v>
      </c>
      <c r="W23" s="79" t="s">
        <v>3372</v>
      </c>
      <c r="X23" s="79" t="s">
        <v>2827</v>
      </c>
      <c r="Y23" s="232" t="s">
        <v>3509</v>
      </c>
    </row>
    <row r="24" spans="1:26" s="17" customFormat="1" ht="51" x14ac:dyDescent="0.2">
      <c r="A24" s="96">
        <v>45114</v>
      </c>
      <c r="B24" s="79" t="s">
        <v>2389</v>
      </c>
      <c r="C24" s="79" t="s">
        <v>2390</v>
      </c>
      <c r="D24" s="79" t="s">
        <v>141</v>
      </c>
      <c r="E24" s="79" t="s">
        <v>143</v>
      </c>
      <c r="F24" s="60">
        <v>44911</v>
      </c>
      <c r="G24" s="61">
        <v>2022</v>
      </c>
      <c r="H24" s="97" t="s">
        <v>7</v>
      </c>
      <c r="I24" s="97" t="str">
        <f t="shared" si="3"/>
        <v>PA</v>
      </c>
      <c r="J24" s="97" t="str">
        <f t="shared" si="4"/>
        <v>PA</v>
      </c>
      <c r="K24" s="104" t="str">
        <f t="shared" si="5"/>
        <v>Northeast</v>
      </c>
      <c r="L24" s="97" t="str">
        <f>INDEX('State '!$A$1:$C$62,MATCH($I24,'State '!$B:$B,0),3)</f>
        <v>Northeast</v>
      </c>
      <c r="M24" s="97" t="str">
        <f>INDEX('State '!$A$1:$C$62,MATCH($J24,'State '!$B:$B,0),3)</f>
        <v>Northeast</v>
      </c>
      <c r="N24" s="97"/>
      <c r="O24" s="158">
        <v>143</v>
      </c>
      <c r="P24" s="158">
        <v>4.75</v>
      </c>
      <c r="Q24" s="146">
        <v>850</v>
      </c>
      <c r="R24" s="98" t="s">
        <v>2397</v>
      </c>
      <c r="S24" s="97" t="s">
        <v>135</v>
      </c>
      <c r="T24" s="97" t="s">
        <v>381</v>
      </c>
      <c r="U24" s="97" t="s">
        <v>2396</v>
      </c>
      <c r="V24" s="97" t="s">
        <v>2175</v>
      </c>
      <c r="W24" s="79" t="s">
        <v>3373</v>
      </c>
      <c r="X24" s="79" t="s">
        <v>2836</v>
      </c>
      <c r="Y24" s="148" t="s">
        <v>2835</v>
      </c>
    </row>
    <row r="25" spans="1:26" s="17" customFormat="1" x14ac:dyDescent="0.2">
      <c r="A25" s="96">
        <v>44575</v>
      </c>
      <c r="B25" s="79" t="s">
        <v>3097</v>
      </c>
      <c r="C25" s="79" t="s">
        <v>3098</v>
      </c>
      <c r="D25" s="79" t="s">
        <v>134</v>
      </c>
      <c r="E25" s="79" t="s">
        <v>143</v>
      </c>
      <c r="F25" s="60">
        <v>44439</v>
      </c>
      <c r="G25" s="61">
        <v>2021</v>
      </c>
      <c r="H25" s="97" t="s">
        <v>22</v>
      </c>
      <c r="I25" s="97" t="str">
        <f t="shared" si="3"/>
        <v>GA</v>
      </c>
      <c r="J25" s="97" t="str">
        <f t="shared" si="4"/>
        <v>GA</v>
      </c>
      <c r="K25" s="104" t="s">
        <v>15</v>
      </c>
      <c r="L25" s="97" t="s">
        <v>15</v>
      </c>
      <c r="M25" s="97" t="s">
        <v>15</v>
      </c>
      <c r="N25" s="97"/>
      <c r="O25" s="158">
        <v>22</v>
      </c>
      <c r="P25" s="158">
        <v>9.3000000000000007</v>
      </c>
      <c r="Q25" s="146">
        <v>11.8</v>
      </c>
      <c r="R25" s="98">
        <v>12</v>
      </c>
      <c r="S25" s="97" t="s">
        <v>138</v>
      </c>
      <c r="T25" s="97" t="s">
        <v>3099</v>
      </c>
      <c r="U25" s="97"/>
      <c r="V25" s="97" t="s">
        <v>2175</v>
      </c>
      <c r="W25" s="79" t="s">
        <v>3100</v>
      </c>
      <c r="X25" s="79" t="s">
        <v>2826</v>
      </c>
      <c r="Y25" s="148"/>
    </row>
    <row r="26" spans="1:26" s="17" customFormat="1" ht="38.25" x14ac:dyDescent="0.2">
      <c r="A26" s="173">
        <v>44224</v>
      </c>
      <c r="B26" s="152" t="s">
        <v>2920</v>
      </c>
      <c r="C26" s="152" t="s">
        <v>3178</v>
      </c>
      <c r="D26" s="152" t="s">
        <v>140</v>
      </c>
      <c r="E26" s="153" t="s">
        <v>143</v>
      </c>
      <c r="F26" s="154">
        <v>44223</v>
      </c>
      <c r="G26" s="161">
        <v>2021</v>
      </c>
      <c r="H26" s="151" t="s">
        <v>6</v>
      </c>
      <c r="I26" s="151" t="str">
        <f t="shared" si="3"/>
        <v>TX</v>
      </c>
      <c r="J26" s="151" t="str">
        <f t="shared" si="4"/>
        <v>TX</v>
      </c>
      <c r="K26" s="151" t="str">
        <f t="shared" ref="K26:K57" si="6">IF($L26=$M26,L26,CONCATENATE($L26,", ",IF(ISBLANK(N26),"",CONCATENATE(N26,", ")),$M26))</f>
        <v>South Central</v>
      </c>
      <c r="L26" s="151" t="str">
        <f>INDEX('State '!$A$1:$C$62,MATCH($I26,'State '!$B:$B,0),3)</f>
        <v>South Central</v>
      </c>
      <c r="M26" s="151" t="str">
        <f>INDEX('State '!$A$1:$C$62,MATCH($J26,'State '!$B:$B,0),3)</f>
        <v>South Central</v>
      </c>
      <c r="N26" s="151"/>
      <c r="O26" s="158"/>
      <c r="P26" s="158"/>
      <c r="Q26" s="157">
        <v>1800</v>
      </c>
      <c r="R26" s="158">
        <v>42</v>
      </c>
      <c r="S26" s="159" t="s">
        <v>138</v>
      </c>
      <c r="T26" s="156" t="s">
        <v>2601</v>
      </c>
      <c r="U26" s="160"/>
      <c r="V26" s="151" t="s">
        <v>2175</v>
      </c>
      <c r="W26" s="150" t="s">
        <v>2921</v>
      </c>
      <c r="X26" s="150"/>
      <c r="Y26" s="137"/>
      <c r="Z26"/>
    </row>
    <row r="27" spans="1:26" s="17" customFormat="1" ht="25.5" x14ac:dyDescent="0.2">
      <c r="A27" s="173">
        <v>43423</v>
      </c>
      <c r="B27" s="152" t="s">
        <v>2263</v>
      </c>
      <c r="C27" s="152" t="s">
        <v>3178</v>
      </c>
      <c r="D27" s="152" t="s">
        <v>136</v>
      </c>
      <c r="E27" s="153" t="s">
        <v>143</v>
      </c>
      <c r="F27" s="154">
        <v>43191</v>
      </c>
      <c r="G27" s="162">
        <v>2018</v>
      </c>
      <c r="H27" s="151" t="s">
        <v>6</v>
      </c>
      <c r="I27" s="151" t="str">
        <f t="shared" si="3"/>
        <v>TX</v>
      </c>
      <c r="J27" s="151" t="str">
        <f t="shared" si="4"/>
        <v>TX</v>
      </c>
      <c r="K27" s="156" t="str">
        <f t="shared" si="6"/>
        <v>South Central</v>
      </c>
      <c r="L27" s="151" t="str">
        <f>INDEX('State '!$A$1:$C$62,MATCH($I27,'State '!$B:$B,0),3)</f>
        <v>South Central</v>
      </c>
      <c r="M27" s="151" t="str">
        <f>INDEX('State '!$A$1:$C$62,MATCH($J27,'State '!$B:$B,0),3)</f>
        <v>South Central</v>
      </c>
      <c r="N27" s="151"/>
      <c r="O27" s="158"/>
      <c r="P27" s="157">
        <v>75</v>
      </c>
      <c r="Q27" s="163">
        <v>1250</v>
      </c>
      <c r="R27" s="158">
        <v>36</v>
      </c>
      <c r="S27" s="159" t="s">
        <v>138</v>
      </c>
      <c r="T27" s="156" t="s">
        <v>187</v>
      </c>
      <c r="U27" s="160" t="s">
        <v>382</v>
      </c>
      <c r="V27" s="151" t="s">
        <v>2175</v>
      </c>
      <c r="W27" s="150" t="s">
        <v>2444</v>
      </c>
      <c r="X27" s="150"/>
      <c r="Y27" s="150" t="s">
        <v>2485</v>
      </c>
    </row>
    <row r="28" spans="1:26" s="17" customFormat="1" x14ac:dyDescent="0.2">
      <c r="A28" s="173">
        <v>41720</v>
      </c>
      <c r="B28" s="152" t="s">
        <v>1747</v>
      </c>
      <c r="C28" s="152" t="s">
        <v>1748</v>
      </c>
      <c r="D28" s="152" t="s">
        <v>134</v>
      </c>
      <c r="E28" s="153" t="s">
        <v>143</v>
      </c>
      <c r="F28" s="154">
        <v>41031</v>
      </c>
      <c r="G28" s="155">
        <v>2012</v>
      </c>
      <c r="H28" s="151" t="s">
        <v>1749</v>
      </c>
      <c r="I28" s="151" t="str">
        <f t="shared" si="3"/>
        <v>PR</v>
      </c>
      <c r="J28" s="151" t="str">
        <f t="shared" si="4"/>
        <v>PR</v>
      </c>
      <c r="K28" s="151" t="e">
        <f t="shared" si="6"/>
        <v>#N/A</v>
      </c>
      <c r="L28" s="151" t="e">
        <f>INDEX('State '!$A$1:$C$62,MATCH($I28,'State '!$B:$B,0),3)</f>
        <v>#N/A</v>
      </c>
      <c r="M28" s="151" t="e">
        <f>INDEX('State '!$A$1:$C$62,MATCH($J28,'State '!$B:$B,0),3)</f>
        <v>#N/A</v>
      </c>
      <c r="N28" s="151"/>
      <c r="O28" s="158">
        <v>50</v>
      </c>
      <c r="P28" s="157">
        <v>42</v>
      </c>
      <c r="Q28" s="157">
        <v>186</v>
      </c>
      <c r="R28" s="158">
        <v>24</v>
      </c>
      <c r="S28" s="159" t="s">
        <v>135</v>
      </c>
      <c r="T28" s="156" t="s">
        <v>381</v>
      </c>
      <c r="U28" s="160" t="s">
        <v>1750</v>
      </c>
      <c r="V28" s="151"/>
      <c r="W28" s="150"/>
      <c r="X28" s="150"/>
      <c r="Y28" s="150"/>
      <c r="Z28"/>
    </row>
    <row r="29" spans="1:26" s="17" customFormat="1" x14ac:dyDescent="0.2">
      <c r="A29" s="173">
        <v>40924</v>
      </c>
      <c r="B29" s="164" t="s">
        <v>525</v>
      </c>
      <c r="C29" s="164" t="s">
        <v>239</v>
      </c>
      <c r="D29" s="164" t="s">
        <v>140</v>
      </c>
      <c r="E29" s="164" t="s">
        <v>143</v>
      </c>
      <c r="F29" s="165">
        <v>40663</v>
      </c>
      <c r="G29" s="166">
        <v>2011</v>
      </c>
      <c r="H29" s="151" t="s">
        <v>17</v>
      </c>
      <c r="I29" s="151" t="str">
        <f t="shared" si="3"/>
        <v>AL</v>
      </c>
      <c r="J29" s="151" t="str">
        <f t="shared" si="4"/>
        <v>AL</v>
      </c>
      <c r="K29" s="151" t="str">
        <f t="shared" si="6"/>
        <v>South Central</v>
      </c>
      <c r="L29" s="151" t="str">
        <f>INDEX('State '!$A$1:$C$62,MATCH($I29,'State '!$B:$B,0),3)</f>
        <v>South Central</v>
      </c>
      <c r="M29" s="151" t="str">
        <f>INDEX('State '!$A$1:$C$62,MATCH($J29,'State '!$B:$B,0),3)</f>
        <v>South Central</v>
      </c>
      <c r="N29" s="151"/>
      <c r="O29" s="158"/>
      <c r="P29" s="158"/>
      <c r="Q29" s="158">
        <v>54</v>
      </c>
      <c r="R29" s="157"/>
      <c r="S29" s="151" t="s">
        <v>135</v>
      </c>
      <c r="T29" s="151" t="s">
        <v>381</v>
      </c>
      <c r="U29" s="151" t="s">
        <v>526</v>
      </c>
      <c r="V29" s="151"/>
      <c r="W29" s="150"/>
      <c r="X29" s="150"/>
      <c r="Y29" s="150"/>
      <c r="Z29"/>
    </row>
    <row r="30" spans="1:26" s="17" customFormat="1" ht="38.25" x14ac:dyDescent="0.2">
      <c r="A30" s="96">
        <v>44217</v>
      </c>
      <c r="B30" s="79" t="s">
        <v>2922</v>
      </c>
      <c r="C30" s="79" t="s">
        <v>2923</v>
      </c>
      <c r="D30" s="79" t="s">
        <v>140</v>
      </c>
      <c r="E30" s="102" t="s">
        <v>143</v>
      </c>
      <c r="F30" s="60">
        <v>44112</v>
      </c>
      <c r="G30" s="61">
        <v>2020</v>
      </c>
      <c r="H30" s="97" t="s">
        <v>2926</v>
      </c>
      <c r="I30" s="97" t="str">
        <f t="shared" si="3"/>
        <v>MS</v>
      </c>
      <c r="J30" s="97" t="str">
        <f t="shared" si="4"/>
        <v>AL</v>
      </c>
      <c r="K30" s="104" t="str">
        <f t="shared" si="6"/>
        <v>South Central</v>
      </c>
      <c r="L30" s="97" t="str">
        <f>INDEX('State '!$A$1:$C$62,MATCH($I30,'State '!$B:$B,0),3)</f>
        <v>South Central</v>
      </c>
      <c r="M30" s="97" t="str">
        <f>INDEX('State '!$A$1:$C$62,MATCH($J30,'State '!$B:$B,0),3)</f>
        <v>South Central</v>
      </c>
      <c r="N30" s="97"/>
      <c r="O30" s="158">
        <v>5.4</v>
      </c>
      <c r="P30" s="178"/>
      <c r="Q30" s="146">
        <v>38.5</v>
      </c>
      <c r="R30" s="98"/>
      <c r="S30" s="97" t="s">
        <v>135</v>
      </c>
      <c r="T30" s="97" t="s">
        <v>381</v>
      </c>
      <c r="U30" s="97" t="s">
        <v>2924</v>
      </c>
      <c r="V30" s="97" t="s">
        <v>2178</v>
      </c>
      <c r="W30" s="79" t="s">
        <v>2925</v>
      </c>
      <c r="X30" s="79"/>
      <c r="Y30" s="137"/>
      <c r="Z30"/>
    </row>
    <row r="31" spans="1:26" s="17" customFormat="1" ht="51" x14ac:dyDescent="0.2">
      <c r="A31" s="96">
        <v>44923</v>
      </c>
      <c r="B31" s="80" t="s">
        <v>2975</v>
      </c>
      <c r="C31" s="80" t="s">
        <v>2899</v>
      </c>
      <c r="D31" s="80" t="s">
        <v>140</v>
      </c>
      <c r="E31" s="102" t="s">
        <v>143</v>
      </c>
      <c r="F31" s="62">
        <v>44937</v>
      </c>
      <c r="G31" s="107">
        <v>2023</v>
      </c>
      <c r="H31" s="97" t="s">
        <v>2976</v>
      </c>
      <c r="I31" s="97" t="str">
        <f t="shared" si="3"/>
        <v>MI</v>
      </c>
      <c r="J31" s="97" t="str">
        <f t="shared" si="4"/>
        <v>LA</v>
      </c>
      <c r="K31" s="104" t="str">
        <f t="shared" si="6"/>
        <v>Midwest, South Central</v>
      </c>
      <c r="L31" s="97" t="str">
        <f>INDEX('State '!$A$1:$C$62,MATCH($I31,'State '!$B:$B,0),3)</f>
        <v>Midwest</v>
      </c>
      <c r="M31" s="97" t="str">
        <f>INDEX('State '!$A$1:$C$62,MATCH($J31,'State '!$B:$B,0),3)</f>
        <v>South Central</v>
      </c>
      <c r="N31" s="97"/>
      <c r="O31" s="158">
        <v>81.099999999999994</v>
      </c>
      <c r="P31" s="158"/>
      <c r="Q31" s="108">
        <v>165</v>
      </c>
      <c r="R31" s="63"/>
      <c r="S31" s="103" t="s">
        <v>135</v>
      </c>
      <c r="T31" s="104" t="s">
        <v>381</v>
      </c>
      <c r="U31" s="105" t="s">
        <v>3039</v>
      </c>
      <c r="V31" s="97" t="s">
        <v>2178</v>
      </c>
      <c r="W31" s="79" t="s">
        <v>3451</v>
      </c>
      <c r="X31" s="79" t="s">
        <v>2827</v>
      </c>
      <c r="Y31" s="137"/>
    </row>
    <row r="32" spans="1:26" s="17" customFormat="1" x14ac:dyDescent="0.2">
      <c r="A32" s="173">
        <v>39990</v>
      </c>
      <c r="B32" s="164" t="s">
        <v>1414</v>
      </c>
      <c r="C32" s="164" t="s">
        <v>200</v>
      </c>
      <c r="D32" s="164" t="s">
        <v>134</v>
      </c>
      <c r="E32" s="164" t="s">
        <v>143</v>
      </c>
      <c r="F32" s="165">
        <v>36982</v>
      </c>
      <c r="G32" s="166">
        <v>2001</v>
      </c>
      <c r="H32" s="151" t="s">
        <v>36</v>
      </c>
      <c r="I32" s="151" t="str">
        <f t="shared" si="3"/>
        <v>MA</v>
      </c>
      <c r="J32" s="151" t="str">
        <f t="shared" si="4"/>
        <v>MA</v>
      </c>
      <c r="K32" s="151" t="str">
        <f t="shared" si="6"/>
        <v>Northeast</v>
      </c>
      <c r="L32" s="151" t="str">
        <f>INDEX('State '!$A$1:$C$62,MATCH($I32,'State '!$B:$B,0),3)</f>
        <v>Northeast</v>
      </c>
      <c r="M32" s="151" t="str">
        <f>INDEX('State '!$A$1:$C$62,MATCH($J32,'State '!$B:$B,0),3)</f>
        <v>Northeast</v>
      </c>
      <c r="N32" s="151"/>
      <c r="O32" s="158">
        <v>4.5999999999999996</v>
      </c>
      <c r="P32" s="158">
        <v>1</v>
      </c>
      <c r="Q32" s="158">
        <v>107</v>
      </c>
      <c r="R32" s="157">
        <v>14</v>
      </c>
      <c r="S32" s="151" t="s">
        <v>135</v>
      </c>
      <c r="T32" s="151" t="s">
        <v>381</v>
      </c>
      <c r="U32" s="151" t="s">
        <v>1415</v>
      </c>
      <c r="V32" s="151"/>
      <c r="W32" s="150"/>
      <c r="X32" s="185"/>
      <c r="Y32" s="185"/>
      <c r="Z32"/>
    </row>
    <row r="33" spans="1:28" x14ac:dyDescent="0.2">
      <c r="A33" s="173">
        <v>39990</v>
      </c>
      <c r="B33" s="152" t="s">
        <v>905</v>
      </c>
      <c r="C33" s="152" t="s">
        <v>200</v>
      </c>
      <c r="D33" s="152" t="s">
        <v>134</v>
      </c>
      <c r="E33" s="153" t="s">
        <v>143</v>
      </c>
      <c r="F33" s="154">
        <v>39417</v>
      </c>
      <c r="G33" s="155">
        <v>2007</v>
      </c>
      <c r="H33" s="151" t="s">
        <v>36</v>
      </c>
      <c r="I33" s="151" t="str">
        <f t="shared" si="3"/>
        <v>MA</v>
      </c>
      <c r="J33" s="151" t="str">
        <f t="shared" si="4"/>
        <v>MA</v>
      </c>
      <c r="K33" s="151" t="str">
        <f t="shared" si="6"/>
        <v>Northeast</v>
      </c>
      <c r="L33" s="151" t="str">
        <f>INDEX('State '!$A$1:$C$62,MATCH($I33,'State '!$B:$B,0),3)</f>
        <v>Northeast</v>
      </c>
      <c r="M33" s="151" t="str">
        <f>INDEX('State '!$A$1:$C$62,MATCH($J33,'State '!$B:$B,0),3)</f>
        <v>Northeast</v>
      </c>
      <c r="N33" s="151"/>
      <c r="O33" s="158">
        <v>15</v>
      </c>
      <c r="P33" s="157">
        <v>3.8</v>
      </c>
      <c r="Q33" s="157">
        <v>38</v>
      </c>
      <c r="R33" s="158">
        <v>18</v>
      </c>
      <c r="S33" s="159" t="s">
        <v>135</v>
      </c>
      <c r="T33" s="156" t="s">
        <v>381</v>
      </c>
      <c r="U33" s="160" t="s">
        <v>906</v>
      </c>
      <c r="V33" s="151"/>
      <c r="W33" s="150"/>
      <c r="X33" s="185"/>
      <c r="Y33" s="185"/>
      <c r="AA33" s="17"/>
      <c r="AB33" s="17"/>
    </row>
    <row r="34" spans="1:28" x14ac:dyDescent="0.2">
      <c r="A34" s="173">
        <v>39990</v>
      </c>
      <c r="B34" s="164" t="s">
        <v>1542</v>
      </c>
      <c r="C34" s="164" t="s">
        <v>200</v>
      </c>
      <c r="D34" s="164" t="s">
        <v>134</v>
      </c>
      <c r="E34" s="164" t="s">
        <v>143</v>
      </c>
      <c r="F34" s="165">
        <v>36161</v>
      </c>
      <c r="G34" s="166">
        <v>1999</v>
      </c>
      <c r="H34" s="151" t="s">
        <v>36</v>
      </c>
      <c r="I34" s="151" t="str">
        <f t="shared" si="3"/>
        <v>MA</v>
      </c>
      <c r="J34" s="151" t="str">
        <f t="shared" si="4"/>
        <v>MA</v>
      </c>
      <c r="K34" s="151" t="str">
        <f t="shared" si="6"/>
        <v>Northeast</v>
      </c>
      <c r="L34" s="151" t="str">
        <f>INDEX('State '!$A$1:$C$62,MATCH($I34,'State '!$B:$B,0),3)</f>
        <v>Northeast</v>
      </c>
      <c r="M34" s="151" t="str">
        <f>INDEX('State '!$A$1:$C$62,MATCH($J34,'State '!$B:$B,0),3)</f>
        <v>Northeast</v>
      </c>
      <c r="N34" s="151"/>
      <c r="O34" s="158">
        <v>4.7</v>
      </c>
      <c r="P34" s="158">
        <v>2</v>
      </c>
      <c r="Q34" s="158">
        <v>32</v>
      </c>
      <c r="R34" s="157">
        <v>14</v>
      </c>
      <c r="S34" s="151" t="s">
        <v>135</v>
      </c>
      <c r="T34" s="151" t="s">
        <v>381</v>
      </c>
      <c r="U34" s="151" t="s">
        <v>1543</v>
      </c>
      <c r="V34" s="151"/>
      <c r="W34" s="150"/>
      <c r="X34" s="150"/>
      <c r="Y34" s="150"/>
      <c r="Z34" s="17"/>
      <c r="AA34" s="17"/>
      <c r="AB34" s="17"/>
    </row>
    <row r="35" spans="1:28" x14ac:dyDescent="0.2">
      <c r="A35" s="173">
        <v>40379</v>
      </c>
      <c r="B35" s="152" t="s">
        <v>589</v>
      </c>
      <c r="C35" s="152" t="s">
        <v>200</v>
      </c>
      <c r="D35" s="152" t="s">
        <v>140</v>
      </c>
      <c r="E35" s="153" t="s">
        <v>497</v>
      </c>
      <c r="F35" s="154">
        <v>40483</v>
      </c>
      <c r="G35" s="155">
        <v>2010</v>
      </c>
      <c r="H35" s="151" t="s">
        <v>35</v>
      </c>
      <c r="I35" s="151" t="str">
        <f t="shared" si="3"/>
        <v>CT</v>
      </c>
      <c r="J35" s="151" t="str">
        <f t="shared" si="4"/>
        <v>CT</v>
      </c>
      <c r="K35" s="151" t="str">
        <f t="shared" si="6"/>
        <v>Northeast</v>
      </c>
      <c r="L35" s="151" t="str">
        <f>INDEX('State '!$A$1:$C$62,MATCH($I35,'State '!$B:$B,0),3)</f>
        <v>Northeast</v>
      </c>
      <c r="M35" s="151" t="str">
        <f>INDEX('State '!$A$1:$C$62,MATCH($J35,'State '!$B:$B,0),3)</f>
        <v>Northeast</v>
      </c>
      <c r="N35" s="151"/>
      <c r="O35" s="158">
        <v>45</v>
      </c>
      <c r="P35" s="157">
        <v>2.6</v>
      </c>
      <c r="Q35" s="157">
        <v>281.5</v>
      </c>
      <c r="R35" s="158">
        <v>36</v>
      </c>
      <c r="S35" s="159" t="s">
        <v>135</v>
      </c>
      <c r="T35" s="156" t="s">
        <v>381</v>
      </c>
      <c r="U35" s="160" t="s">
        <v>590</v>
      </c>
      <c r="V35" s="151"/>
      <c r="W35" s="150"/>
      <c r="X35" s="150"/>
      <c r="Y35" s="150"/>
      <c r="Z35" s="17"/>
      <c r="AA35" s="17"/>
      <c r="AB35" s="17"/>
    </row>
    <row r="36" spans="1:28" x14ac:dyDescent="0.2">
      <c r="A36" s="173">
        <v>39990</v>
      </c>
      <c r="B36" s="164" t="s">
        <v>1659</v>
      </c>
      <c r="C36" s="164" t="s">
        <v>200</v>
      </c>
      <c r="D36" s="164" t="s">
        <v>134</v>
      </c>
      <c r="E36" s="164" t="s">
        <v>143</v>
      </c>
      <c r="F36" s="165">
        <v>35718</v>
      </c>
      <c r="G36" s="166">
        <v>1997</v>
      </c>
      <c r="H36" s="151" t="s">
        <v>35</v>
      </c>
      <c r="I36" s="151" t="str">
        <f t="shared" si="3"/>
        <v>CT</v>
      </c>
      <c r="J36" s="151" t="str">
        <f t="shared" si="4"/>
        <v>CT</v>
      </c>
      <c r="K36" s="151" t="str">
        <f t="shared" si="6"/>
        <v>Northeast</v>
      </c>
      <c r="L36" s="151" t="str">
        <f>INDEX('State '!$A$1:$C$62,MATCH($I36,'State '!$B:$B,0),3)</f>
        <v>Northeast</v>
      </c>
      <c r="M36" s="151" t="str">
        <f>INDEX('State '!$A$1:$C$62,MATCH($J36,'State '!$B:$B,0),3)</f>
        <v>Northeast</v>
      </c>
      <c r="N36" s="151"/>
      <c r="O36" s="158">
        <v>15.1</v>
      </c>
      <c r="P36" s="158">
        <v>8.4</v>
      </c>
      <c r="Q36" s="158">
        <v>82</v>
      </c>
      <c r="R36" s="157">
        <v>20</v>
      </c>
      <c r="S36" s="151" t="s">
        <v>135</v>
      </c>
      <c r="T36" s="151" t="s">
        <v>381</v>
      </c>
      <c r="U36" s="151" t="s">
        <v>382</v>
      </c>
      <c r="V36" s="151"/>
      <c r="W36" s="150"/>
      <c r="X36" s="150"/>
      <c r="Y36" s="150"/>
      <c r="Z36" s="17"/>
      <c r="AA36" s="17"/>
      <c r="AB36" s="17"/>
    </row>
    <row r="37" spans="1:28" x14ac:dyDescent="0.2">
      <c r="A37" s="173">
        <v>39990</v>
      </c>
      <c r="B37" s="164" t="s">
        <v>1116</v>
      </c>
      <c r="C37" s="164" t="s">
        <v>200</v>
      </c>
      <c r="D37" s="164" t="s">
        <v>140</v>
      </c>
      <c r="E37" s="164" t="s">
        <v>143</v>
      </c>
      <c r="F37" s="165">
        <v>38261</v>
      </c>
      <c r="G37" s="166">
        <v>2004</v>
      </c>
      <c r="H37" s="151" t="s">
        <v>36</v>
      </c>
      <c r="I37" s="151" t="str">
        <f t="shared" si="3"/>
        <v>MA</v>
      </c>
      <c r="J37" s="151" t="str">
        <f t="shared" si="4"/>
        <v>MA</v>
      </c>
      <c r="K37" s="151" t="str">
        <f t="shared" si="6"/>
        <v>Northeast</v>
      </c>
      <c r="L37" s="151" t="str">
        <f>INDEX('State '!$A$1:$C$62,MATCH($I37,'State '!$B:$B,0),3)</f>
        <v>Northeast</v>
      </c>
      <c r="M37" s="151" t="str">
        <f>INDEX('State '!$A$1:$C$62,MATCH($J37,'State '!$B:$B,0),3)</f>
        <v>Northeast</v>
      </c>
      <c r="N37" s="151"/>
      <c r="O37" s="158">
        <v>11.5</v>
      </c>
      <c r="P37" s="158">
        <v>0.25</v>
      </c>
      <c r="Q37" s="158">
        <v>60</v>
      </c>
      <c r="R37" s="157">
        <v>24</v>
      </c>
      <c r="S37" s="151" t="s">
        <v>135</v>
      </c>
      <c r="T37" s="151" t="s">
        <v>381</v>
      </c>
      <c r="U37" s="151" t="s">
        <v>1117</v>
      </c>
      <c r="V37" s="151"/>
      <c r="W37" s="150"/>
      <c r="X37" s="150"/>
      <c r="Y37" s="150"/>
      <c r="Z37" s="17"/>
      <c r="AA37" s="17"/>
      <c r="AB37" s="17"/>
    </row>
    <row r="38" spans="1:28" x14ac:dyDescent="0.2">
      <c r="A38" s="173">
        <v>39990</v>
      </c>
      <c r="B38" s="164" t="s">
        <v>1395</v>
      </c>
      <c r="C38" s="164" t="s">
        <v>200</v>
      </c>
      <c r="D38" s="164" t="s">
        <v>134</v>
      </c>
      <c r="E38" s="164" t="s">
        <v>143</v>
      </c>
      <c r="F38" s="165">
        <v>37240</v>
      </c>
      <c r="G38" s="166">
        <v>2001</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32.020000000000003</v>
      </c>
      <c r="P38" s="158">
        <v>0.5</v>
      </c>
      <c r="Q38" s="158">
        <v>140</v>
      </c>
      <c r="R38" s="157">
        <v>24</v>
      </c>
      <c r="S38" s="151" t="s">
        <v>135</v>
      </c>
      <c r="T38" s="151" t="s">
        <v>381</v>
      </c>
      <c r="U38" s="151" t="s">
        <v>1396</v>
      </c>
      <c r="V38" s="151"/>
      <c r="W38" s="150"/>
      <c r="X38" s="150"/>
      <c r="Y38" s="150"/>
      <c r="Z38" s="17"/>
      <c r="AA38" s="17"/>
      <c r="AB38" s="17"/>
    </row>
    <row r="39" spans="1:28" x14ac:dyDescent="0.2">
      <c r="A39" s="173">
        <v>39990</v>
      </c>
      <c r="B39" s="164" t="s">
        <v>1166</v>
      </c>
      <c r="C39" s="164" t="s">
        <v>200</v>
      </c>
      <c r="D39" s="164" t="s">
        <v>140</v>
      </c>
      <c r="E39" s="164" t="s">
        <v>143</v>
      </c>
      <c r="F39" s="165">
        <v>37949</v>
      </c>
      <c r="G39" s="166">
        <v>2003</v>
      </c>
      <c r="H39" s="151" t="s">
        <v>36</v>
      </c>
      <c r="I39" s="151" t="str">
        <f t="shared" si="3"/>
        <v>MA</v>
      </c>
      <c r="J39" s="151" t="str">
        <f t="shared" si="4"/>
        <v>MA</v>
      </c>
      <c r="K39" s="151" t="str">
        <f t="shared" si="6"/>
        <v>Northeast</v>
      </c>
      <c r="L39" s="151" t="str">
        <f>INDEX('State '!$A$1:$C$62,MATCH($I39,'State '!$B:$B,0),3)</f>
        <v>Northeast</v>
      </c>
      <c r="M39" s="151" t="str">
        <f>INDEX('State '!$A$1:$C$62,MATCH($J39,'State '!$B:$B,0),3)</f>
        <v>Northeast</v>
      </c>
      <c r="N39" s="151"/>
      <c r="O39" s="158">
        <v>127</v>
      </c>
      <c r="P39" s="158">
        <v>29</v>
      </c>
      <c r="Q39" s="158">
        <v>295</v>
      </c>
      <c r="R39" s="157" t="s">
        <v>1822</v>
      </c>
      <c r="S39" s="151" t="s">
        <v>135</v>
      </c>
      <c r="T39" s="151" t="s">
        <v>381</v>
      </c>
      <c r="U39" s="151" t="s">
        <v>1167</v>
      </c>
      <c r="V39" s="151"/>
      <c r="W39" s="150"/>
      <c r="X39" s="150"/>
      <c r="Y39" s="150"/>
      <c r="Z39" s="17"/>
      <c r="AA39" s="17"/>
      <c r="AB39" s="17"/>
    </row>
    <row r="40" spans="1:28" ht="38.25" x14ac:dyDescent="0.2">
      <c r="A40" s="173">
        <v>42604</v>
      </c>
      <c r="B40" s="164" t="s">
        <v>391</v>
      </c>
      <c r="C40" s="164" t="s">
        <v>200</v>
      </c>
      <c r="D40" s="164" t="s">
        <v>140</v>
      </c>
      <c r="E40" s="164" t="s">
        <v>143</v>
      </c>
      <c r="F40" s="165">
        <v>42734</v>
      </c>
      <c r="G40" s="166">
        <v>2016</v>
      </c>
      <c r="H40" s="151" t="s">
        <v>1874</v>
      </c>
      <c r="I40" s="151" t="str">
        <f t="shared" si="3"/>
        <v>NJ</v>
      </c>
      <c r="J40" s="151" t="str">
        <f t="shared" si="4"/>
        <v>MA</v>
      </c>
      <c r="K40" s="151" t="str">
        <f t="shared" si="6"/>
        <v>Northeast</v>
      </c>
      <c r="L40" s="151" t="str">
        <f>INDEX('State '!$A$1:$C$62,MATCH($I40,'State '!$B:$B,0),3)</f>
        <v>Northeast</v>
      </c>
      <c r="M40" s="151" t="str">
        <f>INDEX('State '!$A$1:$C$62,MATCH($J40,'State '!$B:$B,0),3)</f>
        <v>Northeast</v>
      </c>
      <c r="N40" s="151"/>
      <c r="O40" s="158">
        <v>972</v>
      </c>
      <c r="P40" s="158">
        <v>37</v>
      </c>
      <c r="Q40" s="158">
        <v>342</v>
      </c>
      <c r="R40" s="157">
        <v>42</v>
      </c>
      <c r="S40" s="151" t="s">
        <v>135</v>
      </c>
      <c r="T40" s="151" t="s">
        <v>381</v>
      </c>
      <c r="U40" s="151" t="s">
        <v>1986</v>
      </c>
      <c r="V40" s="151" t="s">
        <v>2178</v>
      </c>
      <c r="W40" s="150" t="s">
        <v>2251</v>
      </c>
      <c r="X40" s="150"/>
      <c r="Y40" s="150"/>
      <c r="Z40" s="17"/>
      <c r="AA40" s="17"/>
      <c r="AB40" s="17"/>
    </row>
    <row r="41" spans="1:28" x14ac:dyDescent="0.2">
      <c r="A41" s="173">
        <v>40381</v>
      </c>
      <c r="B41" s="152" t="s">
        <v>681</v>
      </c>
      <c r="C41" s="152" t="s">
        <v>200</v>
      </c>
      <c r="D41" s="152" t="s">
        <v>140</v>
      </c>
      <c r="E41" s="153" t="s">
        <v>143</v>
      </c>
      <c r="F41" s="154">
        <v>40058</v>
      </c>
      <c r="G41" s="155">
        <v>2009</v>
      </c>
      <c r="H41" s="151" t="s">
        <v>36</v>
      </c>
      <c r="I41" s="151" t="str">
        <f t="shared" si="3"/>
        <v>MA</v>
      </c>
      <c r="J41" s="151" t="str">
        <f t="shared" si="4"/>
        <v>MA</v>
      </c>
      <c r="K41" s="151" t="str">
        <f t="shared" si="6"/>
        <v>Northeast</v>
      </c>
      <c r="L41" s="151" t="str">
        <f>INDEX('State '!$A$1:$C$62,MATCH($I41,'State '!$B:$B,0),3)</f>
        <v>Northeast</v>
      </c>
      <c r="M41" s="151" t="str">
        <f>INDEX('State '!$A$1:$C$62,MATCH($J41,'State '!$B:$B,0),3)</f>
        <v>Northeast</v>
      </c>
      <c r="N41" s="151"/>
      <c r="O41" s="158">
        <v>34.5</v>
      </c>
      <c r="P41" s="157">
        <v>2.2999999999999998</v>
      </c>
      <c r="Q41" s="157">
        <v>140</v>
      </c>
      <c r="R41" s="158">
        <v>14</v>
      </c>
      <c r="S41" s="159" t="s">
        <v>135</v>
      </c>
      <c r="T41" s="156" t="s">
        <v>381</v>
      </c>
      <c r="U41" s="160" t="s">
        <v>682</v>
      </c>
      <c r="V41" s="151"/>
      <c r="W41" s="150"/>
      <c r="X41" s="150"/>
      <c r="Y41" s="150"/>
      <c r="AA41" s="17"/>
      <c r="AB41" s="17"/>
    </row>
    <row r="42" spans="1:28" x14ac:dyDescent="0.2">
      <c r="A42" s="173">
        <v>40610</v>
      </c>
      <c r="B42" s="164" t="s">
        <v>683</v>
      </c>
      <c r="C42" s="164" t="s">
        <v>200</v>
      </c>
      <c r="D42" s="164" t="s">
        <v>134</v>
      </c>
      <c r="E42" s="164" t="s">
        <v>143</v>
      </c>
      <c r="F42" s="165">
        <v>39965</v>
      </c>
      <c r="G42" s="166">
        <v>2009</v>
      </c>
      <c r="H42" s="151" t="s">
        <v>35</v>
      </c>
      <c r="I42" s="151" t="str">
        <f t="shared" si="3"/>
        <v>CT</v>
      </c>
      <c r="J42" s="151" t="str">
        <f t="shared" si="4"/>
        <v>CT</v>
      </c>
      <c r="K42" s="151" t="str">
        <f t="shared" si="6"/>
        <v>Northeast</v>
      </c>
      <c r="L42" s="151" t="str">
        <f>INDEX('State '!$A$1:$C$62,MATCH($I42,'State '!$B:$B,0),3)</f>
        <v>Northeast</v>
      </c>
      <c r="M42" s="151" t="str">
        <f>INDEX('State '!$A$1:$C$62,MATCH($J42,'State '!$B:$B,0),3)</f>
        <v>Northeast</v>
      </c>
      <c r="N42" s="151"/>
      <c r="O42" s="158">
        <v>8.14</v>
      </c>
      <c r="P42" s="158">
        <v>1.1299999999999999</v>
      </c>
      <c r="Q42" s="158">
        <v>131</v>
      </c>
      <c r="R42" s="157">
        <v>20</v>
      </c>
      <c r="S42" s="151" t="s">
        <v>135</v>
      </c>
      <c r="T42" s="151" t="s">
        <v>381</v>
      </c>
      <c r="U42" s="151" t="s">
        <v>684</v>
      </c>
      <c r="V42" s="151"/>
      <c r="W42" s="150"/>
      <c r="X42" s="150"/>
      <c r="Y42" s="150"/>
      <c r="AA42" s="17"/>
      <c r="AB42" s="17"/>
    </row>
    <row r="43" spans="1:28" x14ac:dyDescent="0.2">
      <c r="A43" s="173">
        <v>39990</v>
      </c>
      <c r="B43" s="164" t="s">
        <v>1454</v>
      </c>
      <c r="C43" s="164" t="s">
        <v>200</v>
      </c>
      <c r="D43" s="164" t="s">
        <v>134</v>
      </c>
      <c r="E43" s="164" t="s">
        <v>143</v>
      </c>
      <c r="F43" s="165">
        <v>36739</v>
      </c>
      <c r="G43" s="166">
        <v>2000</v>
      </c>
      <c r="H43" s="151" t="s">
        <v>35</v>
      </c>
      <c r="I43" s="151" t="str">
        <f t="shared" si="3"/>
        <v>CT</v>
      </c>
      <c r="J43" s="151" t="str">
        <f t="shared" si="4"/>
        <v>CT</v>
      </c>
      <c r="K43" s="151" t="str">
        <f t="shared" si="6"/>
        <v>Northeast</v>
      </c>
      <c r="L43" s="151" t="str">
        <f>INDEX('State '!$A$1:$C$62,MATCH($I43,'State '!$B:$B,0),3)</f>
        <v>Northeast</v>
      </c>
      <c r="M43" s="151" t="str">
        <f>INDEX('State '!$A$1:$C$62,MATCH($J43,'State '!$B:$B,0),3)</f>
        <v>Northeast</v>
      </c>
      <c r="N43" s="151"/>
      <c r="O43" s="158">
        <v>4.7</v>
      </c>
      <c r="P43" s="158">
        <v>2</v>
      </c>
      <c r="Q43" s="158">
        <v>140</v>
      </c>
      <c r="R43" s="157">
        <v>16</v>
      </c>
      <c r="S43" s="151" t="s">
        <v>135</v>
      </c>
      <c r="T43" s="151" t="s">
        <v>381</v>
      </c>
      <c r="U43" s="151" t="s">
        <v>1455</v>
      </c>
      <c r="V43" s="151"/>
      <c r="W43" s="150"/>
      <c r="X43" s="150"/>
      <c r="Y43" s="150"/>
      <c r="AA43" s="17"/>
      <c r="AB43" s="17"/>
    </row>
    <row r="44" spans="1:28" x14ac:dyDescent="0.2">
      <c r="A44" s="173">
        <v>39990</v>
      </c>
      <c r="B44" s="152" t="s">
        <v>911</v>
      </c>
      <c r="C44" s="152" t="s">
        <v>200</v>
      </c>
      <c r="D44" s="152" t="s">
        <v>140</v>
      </c>
      <c r="E44" s="153" t="s">
        <v>143</v>
      </c>
      <c r="F44" s="154">
        <v>39431</v>
      </c>
      <c r="G44" s="155">
        <v>2007</v>
      </c>
      <c r="H44" s="151" t="s">
        <v>36</v>
      </c>
      <c r="I44" s="151" t="str">
        <f t="shared" si="3"/>
        <v>MA</v>
      </c>
      <c r="J44" s="151" t="str">
        <f t="shared" si="4"/>
        <v>MA</v>
      </c>
      <c r="K44" s="151" t="str">
        <f t="shared" si="6"/>
        <v>Northeast</v>
      </c>
      <c r="L44" s="151" t="str">
        <f>INDEX('State '!$A$1:$C$62,MATCH($I44,'State '!$B:$B,0),3)</f>
        <v>Northeast</v>
      </c>
      <c r="M44" s="151" t="str">
        <f>INDEX('State '!$A$1:$C$62,MATCH($J44,'State '!$B:$B,0),3)</f>
        <v>Northeast</v>
      </c>
      <c r="N44" s="151"/>
      <c r="O44" s="158">
        <v>179.7</v>
      </c>
      <c r="P44" s="157">
        <v>16.399999999999999</v>
      </c>
      <c r="Q44" s="157">
        <v>800</v>
      </c>
      <c r="R44" s="158">
        <v>24</v>
      </c>
      <c r="S44" s="159" t="s">
        <v>135</v>
      </c>
      <c r="T44" s="156" t="s">
        <v>381</v>
      </c>
      <c r="U44" s="160" t="s">
        <v>912</v>
      </c>
      <c r="V44" s="151"/>
      <c r="W44" s="150"/>
      <c r="X44" s="150"/>
      <c r="Y44" s="150"/>
      <c r="AA44" s="17"/>
      <c r="AB44" s="17"/>
    </row>
    <row r="45" spans="1:28" x14ac:dyDescent="0.2">
      <c r="A45" s="173">
        <v>39990</v>
      </c>
      <c r="B45" s="164" t="s">
        <v>871</v>
      </c>
      <c r="C45" s="164" t="s">
        <v>200</v>
      </c>
      <c r="D45" s="164" t="s">
        <v>134</v>
      </c>
      <c r="E45" s="164" t="s">
        <v>143</v>
      </c>
      <c r="F45" s="165">
        <v>39753</v>
      </c>
      <c r="G45" s="166">
        <v>2008</v>
      </c>
      <c r="H45" s="151" t="s">
        <v>872</v>
      </c>
      <c r="I45" s="151" t="str">
        <f t="shared" si="3"/>
        <v>NJ</v>
      </c>
      <c r="J45" s="151" t="str">
        <f t="shared" si="4"/>
        <v>CT</v>
      </c>
      <c r="K45" s="151" t="str">
        <f t="shared" si="6"/>
        <v>Northeast</v>
      </c>
      <c r="L45" s="151" t="str">
        <f>INDEX('State '!$A$1:$C$62,MATCH($I45,'State '!$B:$B,0),3)</f>
        <v>Northeast</v>
      </c>
      <c r="M45" s="151" t="str">
        <f>INDEX('State '!$A$1:$C$62,MATCH($J45,'State '!$B:$B,0),3)</f>
        <v>Northeast</v>
      </c>
      <c r="N45" s="151"/>
      <c r="O45" s="158">
        <v>191.7</v>
      </c>
      <c r="P45" s="158">
        <v>4.8</v>
      </c>
      <c r="Q45" s="158">
        <v>325</v>
      </c>
      <c r="R45" s="157">
        <v>42</v>
      </c>
      <c r="S45" s="151" t="s">
        <v>135</v>
      </c>
      <c r="T45" s="151" t="s">
        <v>381</v>
      </c>
      <c r="U45" s="151" t="s">
        <v>873</v>
      </c>
      <c r="V45" s="151"/>
      <c r="W45" s="150"/>
      <c r="X45" s="150"/>
      <c r="Y45" s="150"/>
      <c r="AA45" s="17"/>
      <c r="AB45" s="17"/>
    </row>
    <row r="46" spans="1:28" x14ac:dyDescent="0.2">
      <c r="A46" s="173">
        <v>39990</v>
      </c>
      <c r="B46" s="164" t="s">
        <v>1444</v>
      </c>
      <c r="C46" s="164" t="s">
        <v>200</v>
      </c>
      <c r="D46" s="164" t="s">
        <v>134</v>
      </c>
      <c r="E46" s="164" t="s">
        <v>143</v>
      </c>
      <c r="F46" s="165">
        <v>36617</v>
      </c>
      <c r="G46" s="166">
        <v>2000</v>
      </c>
      <c r="H46" s="151" t="s">
        <v>1445</v>
      </c>
      <c r="I46" s="151" t="str">
        <f t="shared" si="3"/>
        <v>CT</v>
      </c>
      <c r="J46" s="151" t="str">
        <f t="shared" si="4"/>
        <v>RI</v>
      </c>
      <c r="K46" s="151" t="str">
        <f t="shared" si="6"/>
        <v>Northeast</v>
      </c>
      <c r="L46" s="151" t="str">
        <f>INDEX('State '!$A$1:$C$62,MATCH($I46,'State '!$B:$B,0),3)</f>
        <v>Northeast</v>
      </c>
      <c r="M46" s="151" t="str">
        <f>INDEX('State '!$A$1:$C$62,MATCH($J46,'State '!$B:$B,0),3)</f>
        <v>Northeast</v>
      </c>
      <c r="N46" s="151"/>
      <c r="O46" s="158">
        <v>13.9</v>
      </c>
      <c r="P46" s="158">
        <v>16</v>
      </c>
      <c r="Q46" s="158">
        <v>46</v>
      </c>
      <c r="R46" s="157">
        <v>30</v>
      </c>
      <c r="S46" s="151" t="s">
        <v>135</v>
      </c>
      <c r="T46" s="151" t="s">
        <v>381</v>
      </c>
      <c r="U46" s="151" t="s">
        <v>1446</v>
      </c>
      <c r="V46" s="151"/>
      <c r="W46" s="150"/>
      <c r="X46" s="150"/>
      <c r="Y46" s="150"/>
      <c r="AA46" s="17"/>
      <c r="AB46" s="17"/>
    </row>
    <row r="47" spans="1:28" x14ac:dyDescent="0.2">
      <c r="A47" s="151">
        <v>39990</v>
      </c>
      <c r="B47" s="164" t="s">
        <v>1404</v>
      </c>
      <c r="C47" s="164" t="s">
        <v>200</v>
      </c>
      <c r="D47" s="164" t="s">
        <v>140</v>
      </c>
      <c r="E47" s="164" t="s">
        <v>143</v>
      </c>
      <c r="F47" s="165">
        <v>37165</v>
      </c>
      <c r="G47" s="166">
        <v>2001</v>
      </c>
      <c r="H47" s="151" t="s">
        <v>20</v>
      </c>
      <c r="I47" s="151" t="str">
        <f t="shared" si="3"/>
        <v>NJ</v>
      </c>
      <c r="J47" s="151" t="str">
        <f t="shared" si="4"/>
        <v>NJ</v>
      </c>
      <c r="K47" s="151" t="str">
        <f t="shared" si="6"/>
        <v>Northeast</v>
      </c>
      <c r="L47" s="151" t="str">
        <f>INDEX('State '!$A$1:$C$62,MATCH($I47,'State '!$B:$B,0),3)</f>
        <v>Northeast</v>
      </c>
      <c r="M47" s="151" t="str">
        <f>INDEX('State '!$A$1:$C$62,MATCH($J47,'State '!$B:$B,0),3)</f>
        <v>Northeast</v>
      </c>
      <c r="N47" s="151"/>
      <c r="O47" s="158">
        <v>6.7</v>
      </c>
      <c r="P47" s="158"/>
      <c r="Q47" s="158">
        <v>135</v>
      </c>
      <c r="R47" s="157" t="s">
        <v>1179</v>
      </c>
      <c r="S47" s="151" t="s">
        <v>135</v>
      </c>
      <c r="T47" s="151" t="s">
        <v>381</v>
      </c>
      <c r="U47" s="151" t="s">
        <v>1405</v>
      </c>
      <c r="V47" s="151"/>
      <c r="W47" s="150"/>
      <c r="X47" s="150"/>
      <c r="Y47" s="150"/>
    </row>
    <row r="48" spans="1:28" ht="38.25" x14ac:dyDescent="0.2">
      <c r="A48" s="96">
        <v>45288</v>
      </c>
      <c r="B48" s="80" t="s">
        <v>3255</v>
      </c>
      <c r="C48" s="79" t="s">
        <v>260</v>
      </c>
      <c r="D48" s="79" t="s">
        <v>142</v>
      </c>
      <c r="E48" s="102" t="s">
        <v>143</v>
      </c>
      <c r="F48" s="60">
        <v>45222</v>
      </c>
      <c r="G48" s="61">
        <v>2023</v>
      </c>
      <c r="H48" s="97" t="s">
        <v>42</v>
      </c>
      <c r="I48" s="97" t="str">
        <f t="shared" si="3"/>
        <v>IA</v>
      </c>
      <c r="J48" s="97" t="str">
        <f t="shared" si="4"/>
        <v>IA</v>
      </c>
      <c r="K48" s="104" t="str">
        <f t="shared" si="6"/>
        <v>Midwest</v>
      </c>
      <c r="L48" s="97" t="str">
        <f>INDEX('State '!$A$1:$C$62,MATCH($I48,'State '!$B:$B,0),3)</f>
        <v>Midwest</v>
      </c>
      <c r="M48" s="97" t="str">
        <f>INDEX('State '!$A$1:$C$62,MATCH($J48,'State '!$B:$B,0),3)</f>
        <v>Midwest</v>
      </c>
      <c r="N48" s="97"/>
      <c r="O48" s="158">
        <v>31.2</v>
      </c>
      <c r="P48" s="202">
        <v>1.5</v>
      </c>
      <c r="Q48" s="146">
        <v>0</v>
      </c>
      <c r="R48" s="98"/>
      <c r="S48" s="97" t="s">
        <v>135</v>
      </c>
      <c r="T48" s="97" t="s">
        <v>381</v>
      </c>
      <c r="U48" s="97" t="s">
        <v>3256</v>
      </c>
      <c r="V48" s="97" t="s">
        <v>2175</v>
      </c>
      <c r="W48" s="79" t="s">
        <v>3374</v>
      </c>
      <c r="X48" s="79"/>
      <c r="Y48" s="137"/>
      <c r="Z48" s="17"/>
      <c r="AA48" s="17"/>
      <c r="AB48" s="17"/>
    </row>
    <row r="49" spans="1:26" s="17" customFormat="1" x14ac:dyDescent="0.2">
      <c r="A49" s="173">
        <v>43423</v>
      </c>
      <c r="B49" s="152" t="s">
        <v>2617</v>
      </c>
      <c r="C49" s="152" t="s">
        <v>2400</v>
      </c>
      <c r="D49" s="152" t="s">
        <v>140</v>
      </c>
      <c r="E49" s="153" t="s">
        <v>143</v>
      </c>
      <c r="F49" s="154">
        <v>43368</v>
      </c>
      <c r="G49" s="162">
        <v>2018</v>
      </c>
      <c r="H49" s="151" t="s">
        <v>37</v>
      </c>
      <c r="I49" s="151" t="str">
        <f t="shared" si="3"/>
        <v>OK</v>
      </c>
      <c r="J49" s="151" t="str">
        <f t="shared" si="4"/>
        <v>OK</v>
      </c>
      <c r="K49" s="156" t="str">
        <f t="shared" si="6"/>
        <v>South Central</v>
      </c>
      <c r="L49" s="151" t="str">
        <f>INDEX('State '!$A$1:$C$62,MATCH($I49,'State '!$B:$B,0),3)</f>
        <v>South Central</v>
      </c>
      <c r="M49" s="151" t="str">
        <f>INDEX('State '!$A$1:$C$62,MATCH($J49,'State '!$B:$B,0),3)</f>
        <v>South Central</v>
      </c>
      <c r="N49" s="151"/>
      <c r="O49" s="158">
        <v>4.32</v>
      </c>
      <c r="P49" s="157"/>
      <c r="Q49" s="163">
        <v>20</v>
      </c>
      <c r="R49" s="158"/>
      <c r="S49" s="159" t="s">
        <v>135</v>
      </c>
      <c r="T49" s="156" t="s">
        <v>381</v>
      </c>
      <c r="U49" s="160" t="s">
        <v>2625</v>
      </c>
      <c r="V49" s="151" t="s">
        <v>2175</v>
      </c>
      <c r="W49" s="150" t="s">
        <v>2618</v>
      </c>
      <c r="X49" s="150"/>
      <c r="Y49" s="150"/>
      <c r="Z49"/>
    </row>
    <row r="50" spans="1:26" s="17" customFormat="1" ht="13.9" customHeight="1" x14ac:dyDescent="0.2">
      <c r="A50" s="173">
        <v>39990</v>
      </c>
      <c r="B50" s="164" t="s">
        <v>1475</v>
      </c>
      <c r="C50" s="164" t="s">
        <v>207</v>
      </c>
      <c r="D50" s="164" t="s">
        <v>140</v>
      </c>
      <c r="E50" s="164" t="s">
        <v>143</v>
      </c>
      <c r="F50" s="165">
        <v>36861</v>
      </c>
      <c r="G50" s="166">
        <v>2000</v>
      </c>
      <c r="H50" s="151" t="s">
        <v>1476</v>
      </c>
      <c r="I50" s="151" t="str">
        <f t="shared" si="3"/>
        <v>SK</v>
      </c>
      <c r="J50" s="151" t="str">
        <f t="shared" si="4"/>
        <v>ND</v>
      </c>
      <c r="K50" s="151" t="str">
        <f t="shared" si="6"/>
        <v>Canada, Mountain</v>
      </c>
      <c r="L50" s="151" t="str">
        <f>INDEX('State '!$A$1:$C$62,MATCH($I50,'State '!$B:$B,0),3)</f>
        <v>Canada</v>
      </c>
      <c r="M50" s="151" t="str">
        <f>INDEX('State '!$A$1:$C$62,MATCH($J50,'State '!$B:$B,0),3)</f>
        <v>Mountain</v>
      </c>
      <c r="N50" s="151"/>
      <c r="O50" s="158"/>
      <c r="P50" s="158">
        <v>1</v>
      </c>
      <c r="Q50" s="158">
        <v>1600</v>
      </c>
      <c r="R50" s="157">
        <v>36</v>
      </c>
      <c r="S50" s="151" t="s">
        <v>135</v>
      </c>
      <c r="T50" s="151" t="s">
        <v>381</v>
      </c>
      <c r="U50" s="151" t="s">
        <v>1477</v>
      </c>
      <c r="V50" s="151"/>
      <c r="W50" s="150"/>
      <c r="X50" s="150"/>
      <c r="Y50" s="150"/>
      <c r="Z50"/>
    </row>
    <row r="51" spans="1:26" s="17" customFormat="1" x14ac:dyDescent="0.2">
      <c r="A51" s="173">
        <v>39990</v>
      </c>
      <c r="B51" s="164" t="s">
        <v>1492</v>
      </c>
      <c r="C51" s="164" t="s">
        <v>207</v>
      </c>
      <c r="D51" s="164" t="s">
        <v>136</v>
      </c>
      <c r="E51" s="164" t="s">
        <v>143</v>
      </c>
      <c r="F51" s="165">
        <v>36861</v>
      </c>
      <c r="G51" s="166">
        <v>2000</v>
      </c>
      <c r="H51" s="151" t="s">
        <v>1493</v>
      </c>
      <c r="I51" s="151" t="str">
        <f t="shared" si="3"/>
        <v>SK</v>
      </c>
      <c r="J51" s="151" t="str">
        <f t="shared" si="4"/>
        <v>IL</v>
      </c>
      <c r="K51" s="151" t="str">
        <f t="shared" si="6"/>
        <v>Canada, Mountain, Midwest</v>
      </c>
      <c r="L51" s="151" t="str">
        <f>INDEX('State '!$A$1:$C$62,MATCH($I51,'State '!$B:$B,0),3)</f>
        <v>Canada</v>
      </c>
      <c r="M51" s="151" t="str">
        <f>INDEX('State '!$A$1:$C$62,MATCH($J51,'State '!$B:$B,0),3)</f>
        <v>Midwest</v>
      </c>
      <c r="N51" s="151" t="s">
        <v>2463</v>
      </c>
      <c r="O51" s="158">
        <v>1305</v>
      </c>
      <c r="P51" s="158">
        <v>886.8</v>
      </c>
      <c r="Q51" s="158">
        <v>1325</v>
      </c>
      <c r="R51" s="157">
        <v>36</v>
      </c>
      <c r="S51" s="151" t="s">
        <v>135</v>
      </c>
      <c r="T51" s="151" t="s">
        <v>381</v>
      </c>
      <c r="U51" s="151" t="s">
        <v>1494</v>
      </c>
      <c r="V51" s="151"/>
      <c r="W51" s="150"/>
      <c r="X51" s="150"/>
      <c r="Y51" s="150"/>
      <c r="Z51"/>
    </row>
    <row r="52" spans="1:26" s="17" customFormat="1" x14ac:dyDescent="0.2">
      <c r="A52" s="173">
        <v>43199</v>
      </c>
      <c r="B52" s="164" t="s">
        <v>2318</v>
      </c>
      <c r="C52" s="164" t="s">
        <v>1725</v>
      </c>
      <c r="D52" s="164" t="s">
        <v>140</v>
      </c>
      <c r="E52" s="164" t="s">
        <v>143</v>
      </c>
      <c r="F52" s="165">
        <v>43053</v>
      </c>
      <c r="G52" s="157">
        <v>2017</v>
      </c>
      <c r="H52" s="151" t="s">
        <v>52</v>
      </c>
      <c r="I52" s="151" t="str">
        <f t="shared" si="3"/>
        <v>TN</v>
      </c>
      <c r="J52" s="151" t="str">
        <f t="shared" si="4"/>
        <v>TN</v>
      </c>
      <c r="K52" s="156" t="str">
        <f t="shared" si="6"/>
        <v>Midwest</v>
      </c>
      <c r="L52" s="151" t="str">
        <f>INDEX('State '!$A$1:$C$62,MATCH($I52,'State '!$B:$B,0),3)</f>
        <v>Midwest</v>
      </c>
      <c r="M52" s="151" t="str">
        <f>INDEX('State '!$A$1:$C$62,MATCH($J52,'State '!$B:$B,0),3)</f>
        <v>Midwest</v>
      </c>
      <c r="N52" s="151"/>
      <c r="O52" s="158">
        <v>36.700000000000003</v>
      </c>
      <c r="P52" s="158"/>
      <c r="Q52" s="158">
        <v>200</v>
      </c>
      <c r="R52" s="157"/>
      <c r="S52" s="151" t="s">
        <v>138</v>
      </c>
      <c r="T52" s="151" t="s">
        <v>381</v>
      </c>
      <c r="U52" s="151" t="s">
        <v>2319</v>
      </c>
      <c r="V52" s="151" t="s">
        <v>2175</v>
      </c>
      <c r="W52" s="150"/>
      <c r="X52" s="150"/>
      <c r="Y52" s="150"/>
      <c r="Z52"/>
    </row>
    <row r="53" spans="1:26" s="17" customFormat="1" x14ac:dyDescent="0.2">
      <c r="A53" s="173">
        <v>39990</v>
      </c>
      <c r="B53" s="164" t="s">
        <v>1074</v>
      </c>
      <c r="C53" s="164" t="s">
        <v>1725</v>
      </c>
      <c r="D53" s="164" t="s">
        <v>134</v>
      </c>
      <c r="E53" s="164" t="s">
        <v>143</v>
      </c>
      <c r="F53" s="165">
        <v>38657</v>
      </c>
      <c r="G53" s="166">
        <v>2005</v>
      </c>
      <c r="H53" s="151" t="s">
        <v>34</v>
      </c>
      <c r="I53" s="151" t="str">
        <f t="shared" si="3"/>
        <v>WI</v>
      </c>
      <c r="J53" s="151" t="str">
        <f t="shared" si="4"/>
        <v>WI</v>
      </c>
      <c r="K53" s="151" t="str">
        <f t="shared" si="6"/>
        <v>Midwest</v>
      </c>
      <c r="L53" s="151" t="str">
        <f>INDEX('State '!$A$1:$C$62,MATCH($I53,'State '!$B:$B,0),3)</f>
        <v>Midwest</v>
      </c>
      <c r="M53" s="151" t="str">
        <f>INDEX('State '!$A$1:$C$62,MATCH($J53,'State '!$B:$B,0),3)</f>
        <v>Midwest</v>
      </c>
      <c r="N53" s="151"/>
      <c r="O53" s="158">
        <v>18.600000000000001</v>
      </c>
      <c r="P53" s="158">
        <v>8.1999999999999993</v>
      </c>
      <c r="Q53" s="158">
        <v>143.4</v>
      </c>
      <c r="R53" s="157" t="s">
        <v>3237</v>
      </c>
      <c r="S53" s="151" t="s">
        <v>135</v>
      </c>
      <c r="T53" s="151" t="s">
        <v>381</v>
      </c>
      <c r="U53" s="151" t="s">
        <v>1075</v>
      </c>
      <c r="V53" s="151"/>
      <c r="W53" s="150"/>
      <c r="X53" s="150"/>
      <c r="Y53" s="150"/>
      <c r="Z53"/>
    </row>
    <row r="54" spans="1:26" s="17" customFormat="1" x14ac:dyDescent="0.2">
      <c r="A54" s="173">
        <v>39990</v>
      </c>
      <c r="B54" s="164" t="s">
        <v>1735</v>
      </c>
      <c r="C54" s="164" t="s">
        <v>1725</v>
      </c>
      <c r="D54" s="164" t="s">
        <v>136</v>
      </c>
      <c r="E54" s="164" t="s">
        <v>143</v>
      </c>
      <c r="F54" s="165">
        <v>35370</v>
      </c>
      <c r="G54" s="166">
        <v>1996</v>
      </c>
      <c r="H54" s="151" t="s">
        <v>1453</v>
      </c>
      <c r="I54" s="151" t="str">
        <f t="shared" si="3"/>
        <v>MI</v>
      </c>
      <c r="J54" s="151" t="str">
        <f t="shared" si="4"/>
        <v>ON</v>
      </c>
      <c r="K54" s="151" t="str">
        <f t="shared" si="6"/>
        <v>Midwest, Canada</v>
      </c>
      <c r="L54" s="151" t="str">
        <f>INDEX('State '!$A$1:$C$62,MATCH($I54,'State '!$B:$B,0),3)</f>
        <v>Midwest</v>
      </c>
      <c r="M54" s="151" t="str">
        <f>INDEX('State '!$A$1:$C$62,MATCH($J54,'State '!$B:$B,0),3)</f>
        <v>Canada</v>
      </c>
      <c r="N54" s="151"/>
      <c r="O54" s="158">
        <v>15.3</v>
      </c>
      <c r="P54" s="158">
        <v>12</v>
      </c>
      <c r="Q54" s="158">
        <v>150</v>
      </c>
      <c r="R54" s="157">
        <v>24</v>
      </c>
      <c r="S54" s="151" t="s">
        <v>135</v>
      </c>
      <c r="T54" s="151" t="s">
        <v>381</v>
      </c>
      <c r="U54" s="151" t="s">
        <v>1736</v>
      </c>
      <c r="V54" s="151"/>
      <c r="W54" s="150"/>
      <c r="X54" s="150"/>
      <c r="Y54" s="150"/>
      <c r="Z54"/>
    </row>
    <row r="55" spans="1:26" s="17" customFormat="1" x14ac:dyDescent="0.2">
      <c r="A55" s="173">
        <v>39990</v>
      </c>
      <c r="B55" s="164" t="s">
        <v>1481</v>
      </c>
      <c r="C55" s="164" t="s">
        <v>1725</v>
      </c>
      <c r="D55" s="164" t="s">
        <v>134</v>
      </c>
      <c r="E55" s="164" t="s">
        <v>143</v>
      </c>
      <c r="F55" s="165">
        <v>36584</v>
      </c>
      <c r="G55" s="166">
        <v>2000</v>
      </c>
      <c r="H55" s="151" t="s">
        <v>1482</v>
      </c>
      <c r="I55" s="151" t="str">
        <f t="shared" si="3"/>
        <v>MS</v>
      </c>
      <c r="J55" s="151" t="str">
        <f t="shared" si="4"/>
        <v>TN</v>
      </c>
      <c r="K55" s="151" t="str">
        <f t="shared" si="6"/>
        <v>South Central, Midwest</v>
      </c>
      <c r="L55" s="151" t="str">
        <f>INDEX('State '!$A$1:$C$62,MATCH($I55,'State '!$B:$B,0),3)</f>
        <v>South Central</v>
      </c>
      <c r="M55" s="151" t="str">
        <f>INDEX('State '!$A$1:$C$62,MATCH($J55,'State '!$B:$B,0),3)</f>
        <v>Midwest</v>
      </c>
      <c r="N55" s="151"/>
      <c r="O55" s="158">
        <v>0.24</v>
      </c>
      <c r="P55" s="158">
        <v>15</v>
      </c>
      <c r="Q55" s="158">
        <v>235</v>
      </c>
      <c r="R55" s="157">
        <v>20</v>
      </c>
      <c r="S55" s="151" t="s">
        <v>135</v>
      </c>
      <c r="T55" s="151" t="s">
        <v>381</v>
      </c>
      <c r="U55" s="151" t="s">
        <v>1483</v>
      </c>
      <c r="V55" s="151"/>
      <c r="W55" s="150"/>
      <c r="X55" s="150"/>
      <c r="Y55" s="150"/>
      <c r="Z55"/>
    </row>
    <row r="56" spans="1:26" s="17" customFormat="1" x14ac:dyDescent="0.2">
      <c r="A56" s="173">
        <v>39990</v>
      </c>
      <c r="B56" s="164" t="s">
        <v>1684</v>
      </c>
      <c r="C56" s="164" t="s">
        <v>1725</v>
      </c>
      <c r="D56" s="164" t="s">
        <v>140</v>
      </c>
      <c r="E56" s="164" t="s">
        <v>143</v>
      </c>
      <c r="F56" s="165">
        <v>35779</v>
      </c>
      <c r="G56" s="166">
        <v>1997</v>
      </c>
      <c r="H56" s="151" t="s">
        <v>1685</v>
      </c>
      <c r="I56" s="151" t="str">
        <f t="shared" si="3"/>
        <v>IL</v>
      </c>
      <c r="J56" s="151" t="str">
        <f t="shared" si="4"/>
        <v>MI</v>
      </c>
      <c r="K56" s="151" t="str">
        <f t="shared" si="6"/>
        <v>Midwest</v>
      </c>
      <c r="L56" s="151" t="str">
        <f>INDEX('State '!$A$1:$C$62,MATCH($I56,'State '!$B:$B,0),3)</f>
        <v>Midwest</v>
      </c>
      <c r="M56" s="151" t="str">
        <f>INDEX('State '!$A$1:$C$62,MATCH($J56,'State '!$B:$B,0),3)</f>
        <v>Midwest</v>
      </c>
      <c r="N56" s="151"/>
      <c r="O56" s="158">
        <v>19.100000000000001</v>
      </c>
      <c r="P56" s="158">
        <v>12</v>
      </c>
      <c r="Q56" s="158">
        <v>135</v>
      </c>
      <c r="R56" s="157" t="s">
        <v>3208</v>
      </c>
      <c r="S56" s="151" t="s">
        <v>135</v>
      </c>
      <c r="T56" s="151" t="s">
        <v>381</v>
      </c>
      <c r="U56" s="151" t="s">
        <v>1686</v>
      </c>
      <c r="V56" s="151"/>
      <c r="W56" s="150"/>
      <c r="X56" s="150"/>
      <c r="Y56" s="185"/>
    </row>
    <row r="57" spans="1:26" s="17" customFormat="1" x14ac:dyDescent="0.2">
      <c r="A57" s="173">
        <v>39990</v>
      </c>
      <c r="B57" s="164" t="s">
        <v>1045</v>
      </c>
      <c r="C57" s="164" t="s">
        <v>1725</v>
      </c>
      <c r="D57" s="164" t="s">
        <v>140</v>
      </c>
      <c r="E57" s="164" t="s">
        <v>143</v>
      </c>
      <c r="F57" s="165">
        <v>38702</v>
      </c>
      <c r="G57" s="166">
        <v>2005</v>
      </c>
      <c r="H57" s="151" t="s">
        <v>34</v>
      </c>
      <c r="I57" s="151" t="str">
        <f t="shared" si="3"/>
        <v>WI</v>
      </c>
      <c r="J57" s="151" t="str">
        <f t="shared" si="4"/>
        <v>WI</v>
      </c>
      <c r="K57" s="151" t="str">
        <f t="shared" si="6"/>
        <v>Midwest</v>
      </c>
      <c r="L57" s="151" t="str">
        <f>INDEX('State '!$A$1:$C$62,MATCH($I57,'State '!$B:$B,0),3)</f>
        <v>Midwest</v>
      </c>
      <c r="M57" s="151" t="str">
        <f>INDEX('State '!$A$1:$C$62,MATCH($J57,'State '!$B:$B,0),3)</f>
        <v>Midwest</v>
      </c>
      <c r="N57" s="151"/>
      <c r="O57" s="158">
        <v>13.52</v>
      </c>
      <c r="P57" s="158"/>
      <c r="Q57" s="158">
        <v>105</v>
      </c>
      <c r="R57" s="157"/>
      <c r="S57" s="151" t="s">
        <v>135</v>
      </c>
      <c r="T57" s="151" t="s">
        <v>381</v>
      </c>
      <c r="U57" s="151" t="s">
        <v>1046</v>
      </c>
      <c r="V57" s="151"/>
      <c r="W57" s="150"/>
      <c r="X57" s="150"/>
      <c r="Y57" s="150"/>
    </row>
    <row r="58" spans="1:26" s="17" customFormat="1" x14ac:dyDescent="0.2">
      <c r="A58" s="173">
        <v>39990</v>
      </c>
      <c r="B58" s="164" t="s">
        <v>1484</v>
      </c>
      <c r="C58" s="164" t="s">
        <v>1725</v>
      </c>
      <c r="D58" s="164" t="s">
        <v>134</v>
      </c>
      <c r="E58" s="164" t="s">
        <v>143</v>
      </c>
      <c r="F58" s="165">
        <v>36584</v>
      </c>
      <c r="G58" s="166">
        <v>2000</v>
      </c>
      <c r="H58" s="151" t="s">
        <v>47</v>
      </c>
      <c r="I58" s="151" t="str">
        <f t="shared" si="3"/>
        <v>GM</v>
      </c>
      <c r="J58" s="151" t="str">
        <f t="shared" si="4"/>
        <v>GM</v>
      </c>
      <c r="K58" s="151" t="str">
        <f t="shared" ref="K58:K89" si="7">IF($L58=$M58,L58,CONCATENATE($L58,", ",IF(ISBLANK(N58),"",CONCATENATE(N58,", ")),$M58))</f>
        <v>Gulf of Mexico</v>
      </c>
      <c r="L58" s="151" t="str">
        <f>INDEX('State '!$A$1:$C$62,MATCH($I58,'State '!$B:$B,0),3)</f>
        <v>Gulf of Mexico</v>
      </c>
      <c r="M58" s="151" t="str">
        <f>INDEX('State '!$A$1:$C$62,MATCH($J58,'State '!$B:$B,0),3)</f>
        <v>Gulf of Mexico</v>
      </c>
      <c r="N58" s="151"/>
      <c r="O58" s="158">
        <v>10</v>
      </c>
      <c r="P58" s="158">
        <v>9.5</v>
      </c>
      <c r="Q58" s="158">
        <v>225</v>
      </c>
      <c r="R58" s="157">
        <v>16</v>
      </c>
      <c r="S58" s="151" t="s">
        <v>135</v>
      </c>
      <c r="T58" s="151" t="s">
        <v>381</v>
      </c>
      <c r="U58" s="151" t="s">
        <v>1485</v>
      </c>
      <c r="V58" s="151"/>
      <c r="W58" s="150"/>
      <c r="X58" s="150"/>
      <c r="Y58" s="150"/>
      <c r="Z58"/>
    </row>
    <row r="59" spans="1:26" s="17" customFormat="1" x14ac:dyDescent="0.2">
      <c r="A59" s="173">
        <v>39990</v>
      </c>
      <c r="B59" s="164" t="s">
        <v>1149</v>
      </c>
      <c r="C59" s="164" t="s">
        <v>1725</v>
      </c>
      <c r="D59" s="164" t="s">
        <v>140</v>
      </c>
      <c r="E59" s="164" t="s">
        <v>143</v>
      </c>
      <c r="F59" s="165">
        <v>38261</v>
      </c>
      <c r="G59" s="166">
        <v>2004</v>
      </c>
      <c r="H59" s="151" t="s">
        <v>34</v>
      </c>
      <c r="I59" s="151" t="str">
        <f t="shared" si="3"/>
        <v>WI</v>
      </c>
      <c r="J59" s="151" t="str">
        <f t="shared" si="4"/>
        <v>WI</v>
      </c>
      <c r="K59" s="151" t="str">
        <f t="shared" si="7"/>
        <v>Midwest</v>
      </c>
      <c r="L59" s="151" t="str">
        <f>INDEX('State '!$A$1:$C$62,MATCH($I59,'State '!$B:$B,0),3)</f>
        <v>Midwest</v>
      </c>
      <c r="M59" s="151" t="str">
        <f>INDEX('State '!$A$1:$C$62,MATCH($J59,'State '!$B:$B,0),3)</f>
        <v>Midwest</v>
      </c>
      <c r="N59" s="151"/>
      <c r="O59" s="158">
        <v>42.1</v>
      </c>
      <c r="P59" s="158">
        <v>32.799999999999997</v>
      </c>
      <c r="Q59" s="158">
        <v>220</v>
      </c>
      <c r="R59" s="157" t="s">
        <v>3209</v>
      </c>
      <c r="S59" s="151" t="s">
        <v>135</v>
      </c>
      <c r="T59" s="151" t="s">
        <v>381</v>
      </c>
      <c r="U59" s="151" t="s">
        <v>1150</v>
      </c>
      <c r="V59" s="151"/>
      <c r="W59" s="150"/>
      <c r="X59" s="150"/>
      <c r="Y59" s="150"/>
      <c r="Z59"/>
    </row>
    <row r="60" spans="1:26" s="17" customFormat="1" x14ac:dyDescent="0.2">
      <c r="A60" s="173">
        <v>39990</v>
      </c>
      <c r="B60" s="164" t="s">
        <v>1526</v>
      </c>
      <c r="C60" s="164" t="s">
        <v>367</v>
      </c>
      <c r="D60" s="164" t="s">
        <v>140</v>
      </c>
      <c r="E60" s="164" t="s">
        <v>143</v>
      </c>
      <c r="F60" s="165">
        <v>36404</v>
      </c>
      <c r="G60" s="166">
        <v>1999</v>
      </c>
      <c r="H60" s="151" t="s">
        <v>1295</v>
      </c>
      <c r="I60" s="151" t="str">
        <f t="shared" si="3"/>
        <v>IL</v>
      </c>
      <c r="J60" s="151" t="str">
        <f t="shared" si="4"/>
        <v>WI</v>
      </c>
      <c r="K60" s="151" t="str">
        <f t="shared" si="7"/>
        <v>Midwest</v>
      </c>
      <c r="L60" s="151" t="str">
        <f>INDEX('State '!$A$1:$C$62,MATCH($I60,'State '!$B:$B,0),3)</f>
        <v>Midwest</v>
      </c>
      <c r="M60" s="151" t="str">
        <f>INDEX('State '!$A$1:$C$62,MATCH($J60,'State '!$B:$B,0),3)</f>
        <v>Midwest</v>
      </c>
      <c r="N60" s="151"/>
      <c r="O60" s="158"/>
      <c r="P60" s="158">
        <v>12.4</v>
      </c>
      <c r="Q60" s="158">
        <v>40</v>
      </c>
      <c r="R60" s="157">
        <v>10</v>
      </c>
      <c r="S60" s="151" t="s">
        <v>135</v>
      </c>
      <c r="T60" s="151" t="s">
        <v>381</v>
      </c>
      <c r="U60" s="151" t="s">
        <v>1527</v>
      </c>
      <c r="V60" s="151"/>
      <c r="W60" s="150"/>
      <c r="X60" s="150"/>
      <c r="Y60" s="185"/>
      <c r="Z60"/>
    </row>
    <row r="61" spans="1:26" s="17" customFormat="1" x14ac:dyDescent="0.2">
      <c r="A61" s="173">
        <v>39990</v>
      </c>
      <c r="B61" s="152" t="s">
        <v>987</v>
      </c>
      <c r="C61" s="152" t="s">
        <v>1725</v>
      </c>
      <c r="D61" s="152" t="s">
        <v>140</v>
      </c>
      <c r="E61" s="153" t="s">
        <v>143</v>
      </c>
      <c r="F61" s="154">
        <v>39066</v>
      </c>
      <c r="G61" s="155">
        <v>2006</v>
      </c>
      <c r="H61" s="151" t="s">
        <v>988</v>
      </c>
      <c r="I61" s="151" t="str">
        <f t="shared" si="3"/>
        <v>MI</v>
      </c>
      <c r="J61" s="151" t="str">
        <f t="shared" si="4"/>
        <v>WI</v>
      </c>
      <c r="K61" s="151" t="str">
        <f t="shared" si="7"/>
        <v>Midwest</v>
      </c>
      <c r="L61" s="151" t="str">
        <f>INDEX('State '!$A$1:$C$62,MATCH($I61,'State '!$B:$B,0),3)</f>
        <v>Midwest</v>
      </c>
      <c r="M61" s="151" t="str">
        <f>INDEX('State '!$A$1:$C$62,MATCH($J61,'State '!$B:$B,0),3)</f>
        <v>Midwest</v>
      </c>
      <c r="N61" s="151"/>
      <c r="O61" s="158">
        <v>48.1</v>
      </c>
      <c r="P61" s="157">
        <v>6.86</v>
      </c>
      <c r="Q61" s="157">
        <v>168.2</v>
      </c>
      <c r="R61" s="158" t="s">
        <v>3207</v>
      </c>
      <c r="S61" s="159" t="s">
        <v>135</v>
      </c>
      <c r="T61" s="156" t="s">
        <v>381</v>
      </c>
      <c r="U61" s="160" t="s">
        <v>989</v>
      </c>
      <c r="V61" s="151"/>
      <c r="W61" s="150"/>
      <c r="X61" s="150"/>
      <c r="Y61" s="185"/>
    </row>
    <row r="62" spans="1:26" s="17" customFormat="1" x14ac:dyDescent="0.2">
      <c r="A62" s="173">
        <v>39990</v>
      </c>
      <c r="B62" s="164" t="s">
        <v>1382</v>
      </c>
      <c r="C62" s="164" t="s">
        <v>1725</v>
      </c>
      <c r="D62" s="164" t="s">
        <v>140</v>
      </c>
      <c r="E62" s="164" t="s">
        <v>143</v>
      </c>
      <c r="F62" s="165">
        <v>37240</v>
      </c>
      <c r="G62" s="166">
        <v>2001</v>
      </c>
      <c r="H62" s="151" t="s">
        <v>1295</v>
      </c>
      <c r="I62" s="151" t="str">
        <f t="shared" si="3"/>
        <v>IL</v>
      </c>
      <c r="J62" s="151" t="str">
        <f t="shared" si="4"/>
        <v>WI</v>
      </c>
      <c r="K62" s="151" t="str">
        <f t="shared" si="7"/>
        <v>Midwest</v>
      </c>
      <c r="L62" s="151" t="str">
        <f>INDEX('State '!$A$1:$C$62,MATCH($I62,'State '!$B:$B,0),3)</f>
        <v>Midwest</v>
      </c>
      <c r="M62" s="151" t="str">
        <f>INDEX('State '!$A$1:$C$62,MATCH($J62,'State '!$B:$B,0),3)</f>
        <v>Midwest</v>
      </c>
      <c r="N62" s="151"/>
      <c r="O62" s="158">
        <v>6</v>
      </c>
      <c r="P62" s="158"/>
      <c r="Q62" s="158">
        <v>40</v>
      </c>
      <c r="R62" s="157">
        <v>46</v>
      </c>
      <c r="S62" s="151" t="s">
        <v>135</v>
      </c>
      <c r="T62" s="151" t="s">
        <v>381</v>
      </c>
      <c r="U62" s="151" t="s">
        <v>1383</v>
      </c>
      <c r="V62" s="151"/>
      <c r="W62" s="150"/>
      <c r="X62" s="150"/>
      <c r="Y62" s="150"/>
    </row>
    <row r="63" spans="1:26" s="17" customFormat="1" x14ac:dyDescent="0.2">
      <c r="A63" s="173">
        <v>39990</v>
      </c>
      <c r="B63" s="164" t="s">
        <v>2073</v>
      </c>
      <c r="C63" s="164" t="s">
        <v>1725</v>
      </c>
      <c r="D63" s="164" t="s">
        <v>140</v>
      </c>
      <c r="E63" s="164" t="s">
        <v>143</v>
      </c>
      <c r="F63" s="165">
        <v>36875</v>
      </c>
      <c r="G63" s="166">
        <v>2000</v>
      </c>
      <c r="H63" s="151" t="s">
        <v>1295</v>
      </c>
      <c r="I63" s="151" t="str">
        <f t="shared" si="3"/>
        <v>IL</v>
      </c>
      <c r="J63" s="151" t="str">
        <f t="shared" si="4"/>
        <v>WI</v>
      </c>
      <c r="K63" s="151" t="str">
        <f t="shared" si="7"/>
        <v>Midwest</v>
      </c>
      <c r="L63" s="151" t="str">
        <f>INDEX('State '!$A$1:$C$62,MATCH($I63,'State '!$B:$B,0),3)</f>
        <v>Midwest</v>
      </c>
      <c r="M63" s="151" t="str">
        <f>INDEX('State '!$A$1:$C$62,MATCH($J63,'State '!$B:$B,0),3)</f>
        <v>Midwest</v>
      </c>
      <c r="N63" s="151"/>
      <c r="O63" s="158">
        <v>23.8</v>
      </c>
      <c r="P63" s="158">
        <v>12</v>
      </c>
      <c r="Q63" s="158">
        <v>109</v>
      </c>
      <c r="R63" s="157">
        <v>30</v>
      </c>
      <c r="S63" s="151" t="s">
        <v>135</v>
      </c>
      <c r="T63" s="151" t="s">
        <v>381</v>
      </c>
      <c r="U63" s="151" t="s">
        <v>1383</v>
      </c>
      <c r="V63" s="151"/>
      <c r="W63" s="150"/>
      <c r="X63" s="150"/>
      <c r="Y63" s="150"/>
    </row>
    <row r="64" spans="1:26" s="17" customFormat="1" x14ac:dyDescent="0.2">
      <c r="A64" s="173">
        <v>39990</v>
      </c>
      <c r="B64" s="164" t="s">
        <v>1518</v>
      </c>
      <c r="C64" s="164" t="s">
        <v>1725</v>
      </c>
      <c r="D64" s="164" t="s">
        <v>140</v>
      </c>
      <c r="E64" s="164" t="s">
        <v>143</v>
      </c>
      <c r="F64" s="165">
        <v>36465</v>
      </c>
      <c r="G64" s="166">
        <v>1999</v>
      </c>
      <c r="H64" s="151" t="s">
        <v>1295</v>
      </c>
      <c r="I64" s="151" t="str">
        <f t="shared" si="3"/>
        <v>IL</v>
      </c>
      <c r="J64" s="151" t="str">
        <f t="shared" si="4"/>
        <v>WI</v>
      </c>
      <c r="K64" s="151" t="str">
        <f t="shared" si="7"/>
        <v>Midwest</v>
      </c>
      <c r="L64" s="151" t="str">
        <f>INDEX('State '!$A$1:$C$62,MATCH($I64,'State '!$B:$B,0),3)</f>
        <v>Midwest</v>
      </c>
      <c r="M64" s="151" t="str">
        <f>INDEX('State '!$A$1:$C$62,MATCH($J64,'State '!$B:$B,0),3)</f>
        <v>Midwest</v>
      </c>
      <c r="N64" s="151"/>
      <c r="O64" s="158">
        <v>11.6</v>
      </c>
      <c r="P64" s="158">
        <v>11.7</v>
      </c>
      <c r="Q64" s="158">
        <v>190</v>
      </c>
      <c r="R64" s="157">
        <v>30</v>
      </c>
      <c r="S64" s="151" t="s">
        <v>135</v>
      </c>
      <c r="T64" s="151" t="s">
        <v>381</v>
      </c>
      <c r="U64" s="151" t="s">
        <v>1519</v>
      </c>
      <c r="V64" s="151"/>
      <c r="W64" s="150"/>
      <c r="X64" s="150"/>
      <c r="Y64" s="150"/>
    </row>
    <row r="65" spans="1:261" x14ac:dyDescent="0.2">
      <c r="A65" s="173">
        <v>40388</v>
      </c>
      <c r="B65" s="152" t="s">
        <v>1841</v>
      </c>
      <c r="C65" s="152" t="s">
        <v>1725</v>
      </c>
      <c r="D65" s="152" t="s">
        <v>140</v>
      </c>
      <c r="E65" s="153" t="s">
        <v>143</v>
      </c>
      <c r="F65" s="154">
        <v>40479</v>
      </c>
      <c r="G65" s="155">
        <v>2010</v>
      </c>
      <c r="H65" s="151" t="s">
        <v>34</v>
      </c>
      <c r="I65" s="151" t="str">
        <f t="shared" si="3"/>
        <v>WI</v>
      </c>
      <c r="J65" s="151" t="str">
        <f t="shared" si="4"/>
        <v>WI</v>
      </c>
      <c r="K65" s="151" t="str">
        <f t="shared" si="7"/>
        <v>Midwest</v>
      </c>
      <c r="L65" s="151" t="str">
        <f>INDEX('State '!$A$1:$C$62,MATCH($I65,'State '!$B:$B,0),3)</f>
        <v>Midwest</v>
      </c>
      <c r="M65" s="151" t="str">
        <f>INDEX('State '!$A$1:$C$62,MATCH($J65,'State '!$B:$B,0),3)</f>
        <v>Midwest</v>
      </c>
      <c r="N65" s="151"/>
      <c r="O65" s="158">
        <v>38.299999999999997</v>
      </c>
      <c r="P65" s="157">
        <v>8.9</v>
      </c>
      <c r="Q65" s="157">
        <v>97.9</v>
      </c>
      <c r="R65" s="158">
        <v>30</v>
      </c>
      <c r="S65" s="159" t="s">
        <v>135</v>
      </c>
      <c r="T65" s="156" t="s">
        <v>381</v>
      </c>
      <c r="U65" s="160" t="s">
        <v>574</v>
      </c>
      <c r="V65" s="151"/>
      <c r="W65" s="150"/>
      <c r="X65" s="150"/>
      <c r="Y65" s="150"/>
      <c r="Z65" s="17"/>
      <c r="AA65" s="17"/>
      <c r="AB65" s="17"/>
    </row>
    <row r="66" spans="1:261" x14ac:dyDescent="0.2">
      <c r="A66" s="173">
        <v>40619</v>
      </c>
      <c r="B66" s="164" t="s">
        <v>509</v>
      </c>
      <c r="C66" s="164" t="s">
        <v>224</v>
      </c>
      <c r="D66" s="164" t="s">
        <v>140</v>
      </c>
      <c r="E66" s="164" t="s">
        <v>143</v>
      </c>
      <c r="F66" s="165">
        <v>40817</v>
      </c>
      <c r="G66" s="166">
        <v>2011</v>
      </c>
      <c r="H66" s="151" t="s">
        <v>510</v>
      </c>
      <c r="I66" s="151" t="str">
        <f t="shared" si="3"/>
        <v>WY</v>
      </c>
      <c r="J66" s="151" t="str">
        <f t="shared" si="4"/>
        <v>NV</v>
      </c>
      <c r="K66" s="151" t="str">
        <f t="shared" si="7"/>
        <v>Mountain</v>
      </c>
      <c r="L66" s="151" t="str">
        <f>INDEX('State '!$A$1:$C$62,MATCH($I66,'State '!$B:$B,0),3)</f>
        <v>Mountain</v>
      </c>
      <c r="M66" s="151" t="str">
        <f>INDEX('State '!$A$1:$C$62,MATCH($J66,'State '!$B:$B,0),3)</f>
        <v>Mountain</v>
      </c>
      <c r="N66" s="151"/>
      <c r="O66" s="158">
        <v>30</v>
      </c>
      <c r="P66" s="158">
        <v>28</v>
      </c>
      <c r="Q66" s="158">
        <v>266</v>
      </c>
      <c r="R66" s="157">
        <v>36</v>
      </c>
      <c r="S66" s="151" t="s">
        <v>135</v>
      </c>
      <c r="T66" s="151" t="s">
        <v>381</v>
      </c>
      <c r="U66" s="151" t="s">
        <v>511</v>
      </c>
      <c r="V66" s="151"/>
      <c r="W66" s="150"/>
      <c r="X66" s="150"/>
      <c r="Y66" s="150"/>
      <c r="Z66" s="17"/>
      <c r="AA66" s="17"/>
      <c r="AB66" s="17"/>
    </row>
    <row r="67" spans="1:261" ht="25.5" x14ac:dyDescent="0.2">
      <c r="A67" s="96">
        <v>44575</v>
      </c>
      <c r="B67" s="80" t="s">
        <v>3014</v>
      </c>
      <c r="C67" s="80" t="s">
        <v>199</v>
      </c>
      <c r="D67" s="79" t="s">
        <v>141</v>
      </c>
      <c r="E67" s="80" t="s">
        <v>143</v>
      </c>
      <c r="F67" s="62">
        <v>44501</v>
      </c>
      <c r="G67" s="107">
        <v>2021</v>
      </c>
      <c r="H67" s="97" t="s">
        <v>7</v>
      </c>
      <c r="I67" s="97" t="str">
        <f t="shared" si="3"/>
        <v>PA</v>
      </c>
      <c r="J67" s="97" t="str">
        <f t="shared" si="4"/>
        <v>PA</v>
      </c>
      <c r="K67" s="104" t="str">
        <f t="shared" si="7"/>
        <v>Northeast</v>
      </c>
      <c r="L67" s="97" t="str">
        <f>INDEX('State '!$A$1:$C$62,MATCH($I67,'State '!$B:$B,0),3)</f>
        <v>Northeast</v>
      </c>
      <c r="M67" s="97" t="str">
        <f>INDEX('State '!$A$1:$C$62,MATCH($J67,'State '!$B:$B,0),3)</f>
        <v>Northeast</v>
      </c>
      <c r="N67" s="97"/>
      <c r="O67" s="158">
        <v>21.5</v>
      </c>
      <c r="P67" s="158">
        <v>0.8</v>
      </c>
      <c r="Q67" s="108">
        <v>18</v>
      </c>
      <c r="R67" s="63">
        <v>30</v>
      </c>
      <c r="S67" s="103" t="s">
        <v>135</v>
      </c>
      <c r="T67" s="104" t="s">
        <v>381</v>
      </c>
      <c r="U67" s="105" t="s">
        <v>3015</v>
      </c>
      <c r="V67" s="97" t="s">
        <v>2175</v>
      </c>
      <c r="W67" s="79" t="s">
        <v>3016</v>
      </c>
      <c r="X67" s="79"/>
      <c r="Y67" s="137"/>
      <c r="Z67" s="17"/>
      <c r="AA67" s="17"/>
      <c r="AB67" s="17"/>
    </row>
    <row r="68" spans="1:261" x14ac:dyDescent="0.2">
      <c r="A68" s="96">
        <v>43124</v>
      </c>
      <c r="B68" s="79" t="s">
        <v>2207</v>
      </c>
      <c r="C68" s="79" t="s">
        <v>199</v>
      </c>
      <c r="D68" s="79" t="s">
        <v>140</v>
      </c>
      <c r="E68" s="79" t="s">
        <v>2374</v>
      </c>
      <c r="F68" s="60"/>
      <c r="G68" s="61"/>
      <c r="H68" s="97" t="s">
        <v>842</v>
      </c>
      <c r="I68" s="97" t="str">
        <f t="shared" si="3"/>
        <v>OH</v>
      </c>
      <c r="J68" s="97" t="str">
        <f t="shared" si="4"/>
        <v>NJ</v>
      </c>
      <c r="K68" s="104" t="str">
        <f t="shared" si="7"/>
        <v>Northeast</v>
      </c>
      <c r="L68" s="97" t="str">
        <f>INDEX('State '!$A$1:$C$62,MATCH($I68,'State '!$B:$B,0),3)</f>
        <v>Northeast</v>
      </c>
      <c r="M68" s="97" t="str">
        <f>INDEX('State '!$A$1:$C$62,MATCH($J68,'State '!$B:$B,0),3)</f>
        <v>Northeast</v>
      </c>
      <c r="N68" s="97"/>
      <c r="O68" s="158"/>
      <c r="P68" s="178"/>
      <c r="Q68" s="146">
        <v>1000</v>
      </c>
      <c r="R68" s="98"/>
      <c r="S68" s="97" t="s">
        <v>135</v>
      </c>
      <c r="T68" s="97" t="s">
        <v>381</v>
      </c>
      <c r="U68" s="97" t="s">
        <v>382</v>
      </c>
      <c r="V68" s="97" t="s">
        <v>2178</v>
      </c>
      <c r="W68" s="79"/>
      <c r="X68" s="79"/>
      <c r="Y68" s="195"/>
      <c r="Z68" s="17"/>
      <c r="AA68" s="17"/>
      <c r="AB68" s="17"/>
    </row>
    <row r="69" spans="1:261" x14ac:dyDescent="0.2">
      <c r="A69" s="173">
        <v>41156</v>
      </c>
      <c r="B69" s="152" t="s">
        <v>452</v>
      </c>
      <c r="C69" s="152" t="s">
        <v>223</v>
      </c>
      <c r="D69" s="152" t="s">
        <v>136</v>
      </c>
      <c r="E69" s="153" t="s">
        <v>143</v>
      </c>
      <c r="F69" s="154">
        <v>41156</v>
      </c>
      <c r="G69" s="155">
        <v>2012</v>
      </c>
      <c r="H69" s="151" t="s">
        <v>438</v>
      </c>
      <c r="I69" s="151" t="str">
        <f t="shared" si="3"/>
        <v>WV</v>
      </c>
      <c r="J69" s="151" t="str">
        <f t="shared" si="4"/>
        <v>PA</v>
      </c>
      <c r="K69" s="151" t="str">
        <f t="shared" si="7"/>
        <v>Northeast</v>
      </c>
      <c r="L69" s="151" t="str">
        <f>INDEX('State '!$A$1:$C$62,MATCH($I69,'State '!$B:$B,0),3)</f>
        <v>Northeast</v>
      </c>
      <c r="M69" s="151" t="str">
        <f>INDEX('State '!$A$1:$C$62,MATCH($J69,'State '!$B:$B,0),3)</f>
        <v>Northeast</v>
      </c>
      <c r="N69" s="151"/>
      <c r="O69" s="158">
        <v>635</v>
      </c>
      <c r="P69" s="157">
        <v>110</v>
      </c>
      <c r="Q69" s="157">
        <v>484.26</v>
      </c>
      <c r="R69" s="158" t="s">
        <v>3210</v>
      </c>
      <c r="S69" s="159" t="s">
        <v>135</v>
      </c>
      <c r="T69" s="156" t="s">
        <v>381</v>
      </c>
      <c r="U69" s="160" t="s">
        <v>453</v>
      </c>
      <c r="V69" s="151"/>
      <c r="W69" s="150"/>
      <c r="X69" s="150"/>
      <c r="Y69" s="150"/>
      <c r="AA69" s="17"/>
      <c r="AB69" s="17"/>
    </row>
    <row r="70" spans="1:261" ht="25.5" x14ac:dyDescent="0.2">
      <c r="A70" s="173">
        <v>43417</v>
      </c>
      <c r="B70" s="164" t="s">
        <v>2636</v>
      </c>
      <c r="C70" s="164" t="s">
        <v>199</v>
      </c>
      <c r="D70" s="164" t="s">
        <v>134</v>
      </c>
      <c r="E70" s="153" t="s">
        <v>143</v>
      </c>
      <c r="F70" s="165">
        <v>43413</v>
      </c>
      <c r="G70" s="166">
        <v>2018</v>
      </c>
      <c r="H70" s="151" t="s">
        <v>8</v>
      </c>
      <c r="I70" s="151" t="str">
        <f t="shared" si="3"/>
        <v>OH</v>
      </c>
      <c r="J70" s="151" t="str">
        <f t="shared" si="4"/>
        <v>OH</v>
      </c>
      <c r="K70" s="156" t="str">
        <f t="shared" si="7"/>
        <v>Northeast</v>
      </c>
      <c r="L70" s="151" t="str">
        <f>INDEX('State '!$A$1:$C$62,MATCH($I70,'State '!$B:$B,0),3)</f>
        <v>Northeast</v>
      </c>
      <c r="M70" s="151" t="str">
        <f>INDEX('State '!$A$1:$C$62,MATCH($J70,'State '!$B:$B,0),3)</f>
        <v>Northeast</v>
      </c>
      <c r="N70" s="151"/>
      <c r="O70" s="158">
        <v>185</v>
      </c>
      <c r="P70" s="158">
        <v>5</v>
      </c>
      <c r="Q70" s="158">
        <v>637.55899999999997</v>
      </c>
      <c r="R70" s="157" t="s">
        <v>535</v>
      </c>
      <c r="S70" s="151" t="s">
        <v>135</v>
      </c>
      <c r="T70" s="151" t="s">
        <v>381</v>
      </c>
      <c r="U70" s="151" t="s">
        <v>2162</v>
      </c>
      <c r="V70" s="151" t="s">
        <v>2175</v>
      </c>
      <c r="W70" s="150" t="s">
        <v>2639</v>
      </c>
      <c r="X70" s="150"/>
      <c r="Y70" s="150" t="s">
        <v>2435</v>
      </c>
      <c r="Z70" s="17"/>
      <c r="AA70" s="17"/>
      <c r="AB70" s="17"/>
    </row>
    <row r="71" spans="1:261" ht="25.5" x14ac:dyDescent="0.2">
      <c r="A71" s="96">
        <v>43580</v>
      </c>
      <c r="B71" s="79" t="s">
        <v>2637</v>
      </c>
      <c r="C71" s="79" t="s">
        <v>199</v>
      </c>
      <c r="D71" s="79" t="s">
        <v>134</v>
      </c>
      <c r="E71" s="102" t="s">
        <v>143</v>
      </c>
      <c r="F71" s="60">
        <v>43556</v>
      </c>
      <c r="G71" s="61">
        <v>2019</v>
      </c>
      <c r="H71" s="97" t="s">
        <v>8</v>
      </c>
      <c r="I71" s="97" t="str">
        <f t="shared" si="3"/>
        <v>OH</v>
      </c>
      <c r="J71" s="97" t="str">
        <f t="shared" si="4"/>
        <v>OH</v>
      </c>
      <c r="K71" s="104" t="str">
        <f t="shared" si="7"/>
        <v>Northeast</v>
      </c>
      <c r="L71" s="97" t="str">
        <f>INDEX('State '!$A$1:$C$62,MATCH($I71,'State '!$B:$B,0),3)</f>
        <v>Northeast</v>
      </c>
      <c r="M71" s="97" t="str">
        <f>INDEX('State '!$A$1:$C$62,MATCH($J71,'State '!$B:$B,0),3)</f>
        <v>Northeast</v>
      </c>
      <c r="N71" s="97"/>
      <c r="O71" s="158"/>
      <c r="P71" s="178"/>
      <c r="Q71" s="146">
        <f>950.155-637.559</f>
        <v>312.596</v>
      </c>
      <c r="R71" s="98"/>
      <c r="S71" s="97" t="s">
        <v>135</v>
      </c>
      <c r="T71" s="97" t="s">
        <v>381</v>
      </c>
      <c r="U71" s="97" t="s">
        <v>2162</v>
      </c>
      <c r="V71" s="97" t="s">
        <v>2175</v>
      </c>
      <c r="W71" s="79" t="s">
        <v>2436</v>
      </c>
      <c r="X71" s="79"/>
      <c r="Y71" s="141" t="s">
        <v>2435</v>
      </c>
      <c r="Z71" s="17"/>
      <c r="AA71" s="17"/>
      <c r="AB71" s="17"/>
    </row>
    <row r="72" spans="1:261" x14ac:dyDescent="0.2">
      <c r="A72" s="173">
        <v>43675</v>
      </c>
      <c r="B72" s="164" t="s">
        <v>2456</v>
      </c>
      <c r="C72" s="164" t="s">
        <v>200</v>
      </c>
      <c r="D72" s="164" t="s">
        <v>140</v>
      </c>
      <c r="E72" s="153" t="s">
        <v>143</v>
      </c>
      <c r="F72" s="165">
        <v>43040</v>
      </c>
      <c r="G72" s="166">
        <v>2017</v>
      </c>
      <c r="H72" s="151" t="s">
        <v>1874</v>
      </c>
      <c r="I72" s="151" t="str">
        <f t="shared" si="3"/>
        <v>NJ</v>
      </c>
      <c r="J72" s="151" t="str">
        <f t="shared" si="4"/>
        <v>MA</v>
      </c>
      <c r="K72" s="156" t="str">
        <f t="shared" si="7"/>
        <v>Northeast</v>
      </c>
      <c r="L72" s="151" t="str">
        <f>INDEX('State '!$A$1:$C$62,MATCH($I72,'State '!$B:$B,0),3)</f>
        <v>Northeast</v>
      </c>
      <c r="M72" s="151" t="str">
        <f>INDEX('State '!$A$1:$C$62,MATCH($J72,'State '!$B:$B,0),3)</f>
        <v>Northeast</v>
      </c>
      <c r="N72" s="151"/>
      <c r="O72" s="158"/>
      <c r="P72" s="158">
        <v>0</v>
      </c>
      <c r="Q72" s="158">
        <v>40</v>
      </c>
      <c r="R72" s="157"/>
      <c r="S72" s="151" t="s">
        <v>135</v>
      </c>
      <c r="T72" s="151" t="s">
        <v>381</v>
      </c>
      <c r="U72" s="151" t="s">
        <v>2109</v>
      </c>
      <c r="V72" s="151" t="s">
        <v>2178</v>
      </c>
      <c r="W72" s="150"/>
      <c r="X72" s="150"/>
      <c r="Y72" s="185"/>
      <c r="Z72" s="17"/>
      <c r="AA72" s="17"/>
      <c r="AB72" s="17"/>
    </row>
    <row r="73" spans="1:261" x14ac:dyDescent="0.2">
      <c r="A73" s="96">
        <v>44253</v>
      </c>
      <c r="B73" s="79" t="s">
        <v>3125</v>
      </c>
      <c r="C73" s="79" t="s">
        <v>200</v>
      </c>
      <c r="D73" s="79" t="s">
        <v>140</v>
      </c>
      <c r="E73" s="102" t="s">
        <v>143</v>
      </c>
      <c r="F73" s="60">
        <v>44221</v>
      </c>
      <c r="G73" s="61">
        <v>2021</v>
      </c>
      <c r="H73" s="97" t="s">
        <v>1874</v>
      </c>
      <c r="I73" s="97" t="str">
        <f t="shared" si="3"/>
        <v>NJ</v>
      </c>
      <c r="J73" s="97" t="str">
        <f t="shared" si="4"/>
        <v>MA</v>
      </c>
      <c r="K73" s="104" t="str">
        <f t="shared" si="7"/>
        <v>Northeast</v>
      </c>
      <c r="L73" s="97" t="str">
        <f>INDEX('State '!$A$1:$C$62,MATCH($I73,'State '!$B:$B,0),3)</f>
        <v>Northeast</v>
      </c>
      <c r="M73" s="97" t="str">
        <f>INDEX('State '!$A$1:$C$62,MATCH($J73,'State '!$B:$B,0),3)</f>
        <v>Northeast</v>
      </c>
      <c r="N73" s="97"/>
      <c r="O73" s="158">
        <v>451.8</v>
      </c>
      <c r="P73" s="158">
        <v>6.3</v>
      </c>
      <c r="Q73" s="146">
        <v>93</v>
      </c>
      <c r="R73" s="98">
        <v>42</v>
      </c>
      <c r="S73" s="97" t="s">
        <v>135</v>
      </c>
      <c r="T73" s="97" t="s">
        <v>381</v>
      </c>
      <c r="U73" s="97" t="s">
        <v>2109</v>
      </c>
      <c r="V73" s="97" t="s">
        <v>2178</v>
      </c>
      <c r="W73" s="79" t="s">
        <v>3177</v>
      </c>
      <c r="X73" s="79"/>
      <c r="Y73" s="137" t="s">
        <v>2486</v>
      </c>
      <c r="Z73" s="17"/>
      <c r="AA73" s="17"/>
      <c r="AB73" s="17"/>
    </row>
    <row r="74" spans="1:261" ht="38.25" x14ac:dyDescent="0.2">
      <c r="A74" s="96">
        <v>44253</v>
      </c>
      <c r="B74" s="79" t="s">
        <v>3126</v>
      </c>
      <c r="C74" s="79" t="s">
        <v>298</v>
      </c>
      <c r="D74" s="79" t="s">
        <v>140</v>
      </c>
      <c r="E74" s="102" t="s">
        <v>143</v>
      </c>
      <c r="F74" s="60">
        <v>44221</v>
      </c>
      <c r="G74" s="61">
        <v>2021</v>
      </c>
      <c r="H74" s="97" t="s">
        <v>2654</v>
      </c>
      <c r="I74" s="97" t="str">
        <f t="shared" ref="I74:I137" si="8">LEFT($H74,2)</f>
        <v>MA</v>
      </c>
      <c r="J74" s="97" t="str">
        <f t="shared" ref="J74:J137" si="9">RIGHT($H74,2)</f>
        <v>NB</v>
      </c>
      <c r="K74" s="104" t="str">
        <f t="shared" si="7"/>
        <v>Northeast, Canada</v>
      </c>
      <c r="L74" s="97" t="str">
        <f>INDEX('State '!$A$1:$C$62,MATCH($I74,'State '!$B:$B,0),3)</f>
        <v>Northeast</v>
      </c>
      <c r="M74" s="97" t="str">
        <f>INDEX('State '!$A$1:$C$62,MATCH($J74,'State '!$B:$B,0),3)</f>
        <v>Canada</v>
      </c>
      <c r="N74" s="97"/>
      <c r="O74" s="158"/>
      <c r="P74" s="158">
        <v>0</v>
      </c>
      <c r="Q74" s="146">
        <v>93</v>
      </c>
      <c r="R74" s="98"/>
      <c r="S74" s="97" t="s">
        <v>135</v>
      </c>
      <c r="T74" s="97" t="s">
        <v>381</v>
      </c>
      <c r="U74" s="97" t="s">
        <v>2109</v>
      </c>
      <c r="V74" s="97" t="s">
        <v>2178</v>
      </c>
      <c r="W74" s="79" t="s">
        <v>2692</v>
      </c>
      <c r="X74" s="79"/>
      <c r="Y74" s="137" t="s">
        <v>2486</v>
      </c>
      <c r="Z74" s="5"/>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row>
    <row r="75" spans="1:261" ht="25.5" x14ac:dyDescent="0.2">
      <c r="A75" s="97">
        <v>44018</v>
      </c>
      <c r="B75" s="79" t="s">
        <v>1950</v>
      </c>
      <c r="C75" s="79" t="s">
        <v>1950</v>
      </c>
      <c r="D75" s="79" t="s">
        <v>136</v>
      </c>
      <c r="E75" s="102" t="s">
        <v>2374</v>
      </c>
      <c r="F75" s="60"/>
      <c r="G75" s="61" t="s">
        <v>382</v>
      </c>
      <c r="H75" s="97" t="s">
        <v>1951</v>
      </c>
      <c r="I75" s="97" t="str">
        <f t="shared" si="8"/>
        <v>WV</v>
      </c>
      <c r="J75" s="97" t="str">
        <f t="shared" si="9"/>
        <v>NC</v>
      </c>
      <c r="K75" s="104" t="str">
        <f t="shared" si="7"/>
        <v>Northeast, Southeast</v>
      </c>
      <c r="L75" s="97" t="str">
        <f>INDEX('State '!$A$1:$C$62,MATCH($I75,'State '!$B:$B,0),3)</f>
        <v>Northeast</v>
      </c>
      <c r="M75" s="97" t="str">
        <f>INDEX('State '!$A$1:$C$62,MATCH($J75,'State '!$B:$B,0),3)</f>
        <v>Southeast</v>
      </c>
      <c r="N75" s="97"/>
      <c r="O75" s="158">
        <v>5100</v>
      </c>
      <c r="P75" s="158">
        <v>600</v>
      </c>
      <c r="Q75" s="146">
        <v>1500</v>
      </c>
      <c r="R75" s="98" t="s">
        <v>3211</v>
      </c>
      <c r="S75" s="97" t="s">
        <v>135</v>
      </c>
      <c r="T75" s="97" t="s">
        <v>381</v>
      </c>
      <c r="U75" s="97" t="s">
        <v>2087</v>
      </c>
      <c r="V75" s="97" t="s">
        <v>2178</v>
      </c>
      <c r="W75" s="79" t="s">
        <v>2838</v>
      </c>
      <c r="X75" s="79" t="s">
        <v>2828</v>
      </c>
      <c r="Y75" s="148" t="s">
        <v>2837</v>
      </c>
      <c r="Z75" s="17"/>
      <c r="AA75" s="17"/>
      <c r="AB75" s="17"/>
    </row>
    <row r="76" spans="1:261" ht="25.5" x14ac:dyDescent="0.2">
      <c r="A76" s="151">
        <v>43377</v>
      </c>
      <c r="B76" s="152" t="s">
        <v>2460</v>
      </c>
      <c r="C76" s="152" t="s">
        <v>1875</v>
      </c>
      <c r="D76" s="152" t="s">
        <v>1878</v>
      </c>
      <c r="E76" s="153" t="s">
        <v>143</v>
      </c>
      <c r="F76" s="154">
        <v>43252</v>
      </c>
      <c r="G76" s="155">
        <v>2018</v>
      </c>
      <c r="H76" s="151" t="s">
        <v>2462</v>
      </c>
      <c r="I76" s="151" t="str">
        <f t="shared" si="8"/>
        <v>PA</v>
      </c>
      <c r="J76" s="151" t="str">
        <f t="shared" si="9"/>
        <v>AL</v>
      </c>
      <c r="K76" s="156" t="str">
        <f t="shared" si="7"/>
        <v>Northeast, Southeast, South Central</v>
      </c>
      <c r="L76" s="151" t="str">
        <f>INDEX('State '!$A$1:$C$62,MATCH($I76,'State '!$B:$B,0),3)</f>
        <v>Northeast</v>
      </c>
      <c r="M76" s="151" t="str">
        <f>INDEX('State '!$A$1:$C$62,MATCH($J76,'State '!$B:$B,0),3)</f>
        <v>South Central</v>
      </c>
      <c r="N76" s="151" t="s">
        <v>15</v>
      </c>
      <c r="O76" s="158">
        <v>2600</v>
      </c>
      <c r="P76" s="157"/>
      <c r="Q76" s="157">
        <v>450</v>
      </c>
      <c r="R76" s="158"/>
      <c r="S76" s="159" t="s">
        <v>135</v>
      </c>
      <c r="T76" s="156" t="s">
        <v>381</v>
      </c>
      <c r="U76" s="160" t="s">
        <v>2002</v>
      </c>
      <c r="V76" s="151" t="s">
        <v>2178</v>
      </c>
      <c r="W76" s="150" t="s">
        <v>2422</v>
      </c>
      <c r="X76" s="150"/>
      <c r="Y76" s="150" t="s">
        <v>2488</v>
      </c>
      <c r="Z76" s="17"/>
      <c r="AA76" s="17"/>
      <c r="AB76" s="17"/>
    </row>
    <row r="77" spans="1:261" ht="25.5" x14ac:dyDescent="0.2">
      <c r="A77" s="151">
        <v>43216</v>
      </c>
      <c r="B77" s="152" t="s">
        <v>2459</v>
      </c>
      <c r="C77" s="152" t="s">
        <v>1875</v>
      </c>
      <c r="D77" s="152" t="s">
        <v>1878</v>
      </c>
      <c r="E77" s="153" t="s">
        <v>143</v>
      </c>
      <c r="F77" s="154"/>
      <c r="G77" s="155">
        <v>2017</v>
      </c>
      <c r="H77" s="151" t="s">
        <v>2346</v>
      </c>
      <c r="I77" s="151" t="str">
        <f t="shared" si="8"/>
        <v>PA</v>
      </c>
      <c r="J77" s="151" t="str">
        <f t="shared" si="9"/>
        <v>AL</v>
      </c>
      <c r="K77" s="156" t="str">
        <f t="shared" si="7"/>
        <v>Northeast, Southeast, South Central</v>
      </c>
      <c r="L77" s="151" t="str">
        <f>INDEX('State '!$A$1:$C$62,MATCH($I77,'State '!$B:$B,0),3)</f>
        <v>Northeast</v>
      </c>
      <c r="M77" s="151" t="str">
        <f>INDEX('State '!$A$1:$C$62,MATCH($J77,'State '!$B:$B,0),3)</f>
        <v>South Central</v>
      </c>
      <c r="N77" s="151" t="s">
        <v>15</v>
      </c>
      <c r="O77" s="158">
        <v>2600</v>
      </c>
      <c r="P77" s="157"/>
      <c r="Q77" s="157">
        <v>400</v>
      </c>
      <c r="R77" s="158"/>
      <c r="S77" s="159" t="s">
        <v>135</v>
      </c>
      <c r="T77" s="156" t="s">
        <v>381</v>
      </c>
      <c r="U77" s="160" t="s">
        <v>2002</v>
      </c>
      <c r="V77" s="151" t="s">
        <v>2178</v>
      </c>
      <c r="W77" s="150" t="s">
        <v>2294</v>
      </c>
      <c r="X77" s="150"/>
      <c r="Y77" s="150"/>
      <c r="Z77" s="17"/>
      <c r="AA77" s="17"/>
      <c r="AB77" s="17"/>
    </row>
    <row r="78" spans="1:261" ht="25.5" x14ac:dyDescent="0.2">
      <c r="A78" s="151">
        <v>43377</v>
      </c>
      <c r="B78" s="152" t="s">
        <v>2461</v>
      </c>
      <c r="C78" s="152" t="s">
        <v>1875</v>
      </c>
      <c r="D78" s="152" t="s">
        <v>1878</v>
      </c>
      <c r="E78" s="153" t="s">
        <v>143</v>
      </c>
      <c r="F78" s="154">
        <v>43377</v>
      </c>
      <c r="G78" s="155">
        <v>2018</v>
      </c>
      <c r="H78" s="151" t="s">
        <v>2462</v>
      </c>
      <c r="I78" s="151" t="str">
        <f t="shared" si="8"/>
        <v>PA</v>
      </c>
      <c r="J78" s="151" t="str">
        <f t="shared" si="9"/>
        <v>AL</v>
      </c>
      <c r="K78" s="156" t="str">
        <f t="shared" si="7"/>
        <v>Northeast, Southeast, South Central</v>
      </c>
      <c r="L78" s="151" t="str">
        <f>INDEX('State '!$A$1:$C$62,MATCH($I78,'State '!$B:$B,0),3)</f>
        <v>Northeast</v>
      </c>
      <c r="M78" s="151" t="str">
        <f>INDEX('State '!$A$1:$C$62,MATCH($J78,'State '!$B:$B,0),3)</f>
        <v>South Central</v>
      </c>
      <c r="N78" s="151" t="s">
        <v>15</v>
      </c>
      <c r="O78" s="158">
        <v>500</v>
      </c>
      <c r="P78" s="157">
        <v>180</v>
      </c>
      <c r="Q78" s="157">
        <v>850</v>
      </c>
      <c r="R78" s="158"/>
      <c r="S78" s="159" t="s">
        <v>135</v>
      </c>
      <c r="T78" s="156" t="s">
        <v>381</v>
      </c>
      <c r="U78" s="160" t="s">
        <v>2002</v>
      </c>
      <c r="V78" s="151" t="s">
        <v>2178</v>
      </c>
      <c r="W78" s="150" t="s">
        <v>2422</v>
      </c>
      <c r="X78" s="150"/>
      <c r="Y78" s="150" t="s">
        <v>2487</v>
      </c>
      <c r="Z78" s="17"/>
      <c r="AA78" s="17"/>
      <c r="AB78" s="17"/>
    </row>
    <row r="79" spans="1:261" x14ac:dyDescent="0.2">
      <c r="A79" s="151">
        <v>39990</v>
      </c>
      <c r="B79" s="152" t="s">
        <v>986</v>
      </c>
      <c r="C79" s="152" t="s">
        <v>312</v>
      </c>
      <c r="D79" s="152" t="s">
        <v>140</v>
      </c>
      <c r="E79" s="153" t="s">
        <v>143</v>
      </c>
      <c r="F79" s="154">
        <v>38930</v>
      </c>
      <c r="G79" s="155">
        <v>2006</v>
      </c>
      <c r="H79" s="151" t="s">
        <v>6</v>
      </c>
      <c r="I79" s="151" t="str">
        <f t="shared" si="8"/>
        <v>TX</v>
      </c>
      <c r="J79" s="151" t="str">
        <f t="shared" si="9"/>
        <v>TX</v>
      </c>
      <c r="K79" s="151" t="str">
        <f t="shared" si="7"/>
        <v>South Central</v>
      </c>
      <c r="L79" s="151" t="str">
        <f>INDEX('State '!$A$1:$C$62,MATCH($I79,'State '!$B:$B,0),3)</f>
        <v>South Central</v>
      </c>
      <c r="M79" s="151" t="str">
        <f>INDEX('State '!$A$1:$C$62,MATCH($J79,'State '!$B:$B,0),3)</f>
        <v>South Central</v>
      </c>
      <c r="N79" s="151"/>
      <c r="O79" s="158">
        <v>20</v>
      </c>
      <c r="P79" s="157"/>
      <c r="Q79" s="157">
        <v>150</v>
      </c>
      <c r="R79" s="158">
        <v>36</v>
      </c>
      <c r="S79" s="159" t="s">
        <v>138</v>
      </c>
      <c r="T79" s="156" t="s">
        <v>187</v>
      </c>
      <c r="U79" s="160" t="s">
        <v>382</v>
      </c>
      <c r="V79" s="151"/>
      <c r="W79" s="150"/>
      <c r="X79" s="150"/>
      <c r="Y79" s="150"/>
      <c r="Z79" s="17"/>
      <c r="AA79" s="17"/>
      <c r="AB79" s="17"/>
    </row>
    <row r="80" spans="1:261" ht="25.5" x14ac:dyDescent="0.2">
      <c r="A80" s="97">
        <v>44923</v>
      </c>
      <c r="B80" s="80" t="s">
        <v>3146</v>
      </c>
      <c r="C80" s="192" t="s">
        <v>199</v>
      </c>
      <c r="D80" s="192" t="s">
        <v>142</v>
      </c>
      <c r="E80" s="192" t="s">
        <v>143</v>
      </c>
      <c r="F80" s="60">
        <v>44894</v>
      </c>
      <c r="G80" s="61">
        <v>2022</v>
      </c>
      <c r="H80" s="97" t="s">
        <v>33</v>
      </c>
      <c r="I80" s="97" t="str">
        <f t="shared" si="8"/>
        <v>WV</v>
      </c>
      <c r="J80" s="97" t="str">
        <f t="shared" si="9"/>
        <v>WV</v>
      </c>
      <c r="K80" s="104" t="s">
        <v>5</v>
      </c>
      <c r="L80" s="97" t="str">
        <f>INDEX('State '!$A$1:$C$62,MATCH($I80,'State '!$B:$B,0),3)</f>
        <v>Northeast</v>
      </c>
      <c r="M80" s="97" t="str">
        <f>INDEX('State '!$A$1:$C$62,MATCH($J80,'State '!$B:$B,0),3)</f>
        <v>Northeast</v>
      </c>
      <c r="N80" s="178"/>
      <c r="O80" s="158">
        <v>30.5</v>
      </c>
      <c r="P80" s="202">
        <v>1.47</v>
      </c>
      <c r="Q80" s="146">
        <v>0</v>
      </c>
      <c r="R80" s="98" t="s">
        <v>535</v>
      </c>
      <c r="S80" s="97" t="s">
        <v>135</v>
      </c>
      <c r="T80" s="97" t="s">
        <v>381</v>
      </c>
      <c r="U80" s="97" t="s">
        <v>3147</v>
      </c>
      <c r="V80" s="97" t="s">
        <v>2175</v>
      </c>
      <c r="W80" s="79" t="s">
        <v>3148</v>
      </c>
      <c r="X80" s="80"/>
      <c r="Y80" s="148"/>
      <c r="Z80" s="17"/>
      <c r="AA80" s="17"/>
      <c r="AB80" s="17"/>
    </row>
    <row r="81" spans="1:25" s="17" customFormat="1" ht="25.5" x14ac:dyDescent="0.2">
      <c r="A81" s="151">
        <v>43468</v>
      </c>
      <c r="B81" s="164" t="s">
        <v>2379</v>
      </c>
      <c r="C81" s="164" t="s">
        <v>1729</v>
      </c>
      <c r="D81" s="164" t="s">
        <v>140</v>
      </c>
      <c r="E81" s="164" t="s">
        <v>143</v>
      </c>
      <c r="F81" s="165">
        <v>43358</v>
      </c>
      <c r="G81" s="157">
        <v>2018</v>
      </c>
      <c r="H81" s="151" t="s">
        <v>11</v>
      </c>
      <c r="I81" s="151" t="str">
        <f t="shared" si="8"/>
        <v>ND</v>
      </c>
      <c r="J81" s="151" t="str">
        <f t="shared" si="9"/>
        <v>ND</v>
      </c>
      <c r="K81" s="156" t="str">
        <f t="shared" ref="K81:K89" si="10">IF($L81=$M81,L81,CONCATENATE($L81,", ",IF(ISBLANK(N81),"",CONCATENATE(N81,", ")),$M81))</f>
        <v>Mountain</v>
      </c>
      <c r="L81" s="151" t="str">
        <f>INDEX('State '!$A$1:$C$62,MATCH($I81,'State '!$B:$B,0),3)</f>
        <v>Mountain</v>
      </c>
      <c r="M81" s="151" t="str">
        <f>INDEX('State '!$A$1:$C$62,MATCH($J81,'State '!$B:$B,0),3)</f>
        <v>Mountain</v>
      </c>
      <c r="N81" s="151"/>
      <c r="O81" s="158">
        <v>30</v>
      </c>
      <c r="P81" s="158">
        <v>13</v>
      </c>
      <c r="Q81" s="158">
        <v>600</v>
      </c>
      <c r="R81" s="157">
        <v>24</v>
      </c>
      <c r="S81" s="151" t="s">
        <v>138</v>
      </c>
      <c r="T81" s="151"/>
      <c r="U81" s="151"/>
      <c r="V81" s="151" t="s">
        <v>2175</v>
      </c>
      <c r="W81" s="150" t="s">
        <v>2711</v>
      </c>
      <c r="X81" s="150"/>
      <c r="Y81" s="150" t="s">
        <v>2703</v>
      </c>
    </row>
    <row r="82" spans="1:25" s="17" customFormat="1" x14ac:dyDescent="0.2">
      <c r="A82" s="151">
        <v>39990</v>
      </c>
      <c r="B82" s="164" t="s">
        <v>1568</v>
      </c>
      <c r="C82" s="164" t="s">
        <v>370</v>
      </c>
      <c r="D82" s="164" t="s">
        <v>140</v>
      </c>
      <c r="E82" s="164" t="s">
        <v>143</v>
      </c>
      <c r="F82" s="165">
        <v>35977</v>
      </c>
      <c r="G82" s="166">
        <v>1998</v>
      </c>
      <c r="H82" s="151" t="s">
        <v>0</v>
      </c>
      <c r="I82" s="151" t="str">
        <f t="shared" si="8"/>
        <v>LA</v>
      </c>
      <c r="J82" s="151" t="str">
        <f t="shared" si="9"/>
        <v>LA</v>
      </c>
      <c r="K82" s="151" t="str">
        <f t="shared" si="10"/>
        <v>South Central</v>
      </c>
      <c r="L82" s="151" t="str">
        <f>INDEX('State '!$A$1:$C$62,MATCH($I82,'State '!$B:$B,0),3)</f>
        <v>South Central</v>
      </c>
      <c r="M82" s="151" t="str">
        <f>INDEX('State '!$A$1:$C$62,MATCH($J82,'State '!$B:$B,0),3)</f>
        <v>South Central</v>
      </c>
      <c r="N82" s="151"/>
      <c r="O82" s="158">
        <v>12</v>
      </c>
      <c r="P82" s="158">
        <v>25</v>
      </c>
      <c r="Q82" s="158">
        <v>100</v>
      </c>
      <c r="R82" s="157">
        <v>22</v>
      </c>
      <c r="S82" s="151" t="s">
        <v>135</v>
      </c>
      <c r="T82" s="151" t="s">
        <v>381</v>
      </c>
      <c r="U82" s="151" t="s">
        <v>382</v>
      </c>
      <c r="V82" s="151"/>
      <c r="W82" s="150"/>
      <c r="X82" s="150"/>
      <c r="Y82" s="150"/>
    </row>
    <row r="83" spans="1:25" s="17" customFormat="1" x14ac:dyDescent="0.2">
      <c r="A83" s="151">
        <v>39990</v>
      </c>
      <c r="B83" s="164" t="s">
        <v>1425</v>
      </c>
      <c r="C83" s="164" t="s">
        <v>360</v>
      </c>
      <c r="D83" s="164" t="s">
        <v>134</v>
      </c>
      <c r="E83" s="164" t="s">
        <v>143</v>
      </c>
      <c r="F83" s="165">
        <v>37094</v>
      </c>
      <c r="G83" s="166">
        <v>2001</v>
      </c>
      <c r="H83" s="151" t="s">
        <v>17</v>
      </c>
      <c r="I83" s="151" t="str">
        <f t="shared" si="8"/>
        <v>AL</v>
      </c>
      <c r="J83" s="151" t="str">
        <f t="shared" si="9"/>
        <v>AL</v>
      </c>
      <c r="K83" s="151" t="str">
        <f t="shared" si="10"/>
        <v>South Central</v>
      </c>
      <c r="L83" s="151" t="str">
        <f>INDEX('State '!$A$1:$C$62,MATCH($I83,'State '!$B:$B,0),3)</f>
        <v>South Central</v>
      </c>
      <c r="M83" s="151" t="str">
        <f>INDEX('State '!$A$1:$C$62,MATCH($J83,'State '!$B:$B,0),3)</f>
        <v>South Central</v>
      </c>
      <c r="N83" s="151"/>
      <c r="O83" s="158"/>
      <c r="P83" s="158">
        <v>18</v>
      </c>
      <c r="Q83" s="158">
        <v>200</v>
      </c>
      <c r="R83" s="157">
        <v>24</v>
      </c>
      <c r="S83" s="151" t="s">
        <v>138</v>
      </c>
      <c r="T83" s="151" t="s">
        <v>187</v>
      </c>
      <c r="U83" s="151" t="s">
        <v>382</v>
      </c>
      <c r="V83" s="151"/>
      <c r="W83" s="150"/>
      <c r="X83" s="150"/>
      <c r="Y83" s="150"/>
    </row>
    <row r="84" spans="1:25" s="17" customFormat="1" x14ac:dyDescent="0.2">
      <c r="A84" s="151">
        <v>39990</v>
      </c>
      <c r="B84" s="164" t="s">
        <v>1420</v>
      </c>
      <c r="C84" s="164" t="s">
        <v>360</v>
      </c>
      <c r="D84" s="164" t="s">
        <v>134</v>
      </c>
      <c r="E84" s="164" t="s">
        <v>143</v>
      </c>
      <c r="F84" s="165">
        <v>37094</v>
      </c>
      <c r="G84" s="166">
        <v>2001</v>
      </c>
      <c r="H84" s="151" t="s">
        <v>17</v>
      </c>
      <c r="I84" s="151" t="str">
        <f t="shared" si="8"/>
        <v>AL</v>
      </c>
      <c r="J84" s="151" t="str">
        <f t="shared" si="9"/>
        <v>AL</v>
      </c>
      <c r="K84" s="151" t="str">
        <f t="shared" si="10"/>
        <v>South Central</v>
      </c>
      <c r="L84" s="151" t="str">
        <f>INDEX('State '!$A$1:$C$62,MATCH($I84,'State '!$B:$B,0),3)</f>
        <v>South Central</v>
      </c>
      <c r="M84" s="151" t="str">
        <f>INDEX('State '!$A$1:$C$62,MATCH($J84,'State '!$B:$B,0),3)</f>
        <v>South Central</v>
      </c>
      <c r="N84" s="151"/>
      <c r="O84" s="158"/>
      <c r="P84" s="158">
        <v>11</v>
      </c>
      <c r="Q84" s="158">
        <v>300</v>
      </c>
      <c r="R84" s="157">
        <v>20</v>
      </c>
      <c r="S84" s="151" t="s">
        <v>135</v>
      </c>
      <c r="T84" s="151" t="s">
        <v>381</v>
      </c>
      <c r="U84" s="151" t="s">
        <v>725</v>
      </c>
      <c r="V84" s="151"/>
      <c r="W84" s="150"/>
      <c r="X84" s="150"/>
      <c r="Y84" s="150"/>
    </row>
    <row r="85" spans="1:25" s="17" customFormat="1" x14ac:dyDescent="0.2">
      <c r="A85" s="151">
        <v>41005</v>
      </c>
      <c r="B85" s="152" t="s">
        <v>412</v>
      </c>
      <c r="C85" s="152" t="s">
        <v>1875</v>
      </c>
      <c r="D85" s="152" t="s">
        <v>134</v>
      </c>
      <c r="E85" s="164" t="s">
        <v>143</v>
      </c>
      <c r="F85" s="165">
        <v>41003</v>
      </c>
      <c r="G85" s="166">
        <v>2012</v>
      </c>
      <c r="H85" s="151" t="s">
        <v>20</v>
      </c>
      <c r="I85" s="151" t="str">
        <f t="shared" si="8"/>
        <v>NJ</v>
      </c>
      <c r="J85" s="151" t="str">
        <f t="shared" si="9"/>
        <v>NJ</v>
      </c>
      <c r="K85" s="151" t="str">
        <f t="shared" si="10"/>
        <v>Northeast</v>
      </c>
      <c r="L85" s="151" t="str">
        <f>INDEX('State '!$A$1:$C$62,MATCH($I85,'State '!$B:$B,0),3)</f>
        <v>Northeast</v>
      </c>
      <c r="M85" s="151" t="str">
        <f>INDEX('State '!$A$1:$C$62,MATCH($J85,'State '!$B:$B,0),3)</f>
        <v>Northeast</v>
      </c>
      <c r="N85" s="151"/>
      <c r="O85" s="158">
        <v>17</v>
      </c>
      <c r="P85" s="158">
        <v>6.24</v>
      </c>
      <c r="Q85" s="157">
        <v>250</v>
      </c>
      <c r="R85" s="157" t="s">
        <v>3212</v>
      </c>
      <c r="S85" s="151" t="s">
        <v>135</v>
      </c>
      <c r="T85" s="151" t="s">
        <v>381</v>
      </c>
      <c r="U85" s="151" t="s">
        <v>413</v>
      </c>
      <c r="V85" s="151"/>
      <c r="W85" s="150"/>
      <c r="X85" s="150"/>
      <c r="Y85" s="150"/>
    </row>
    <row r="86" spans="1:25" s="17" customFormat="1" x14ac:dyDescent="0.2">
      <c r="A86" s="151">
        <v>40380</v>
      </c>
      <c r="B86" s="152" t="s">
        <v>636</v>
      </c>
      <c r="C86" s="152" t="s">
        <v>262</v>
      </c>
      <c r="D86" s="152" t="s">
        <v>134</v>
      </c>
      <c r="E86" s="153" t="s">
        <v>143</v>
      </c>
      <c r="F86" s="154">
        <v>39993</v>
      </c>
      <c r="G86" s="155">
        <v>2009</v>
      </c>
      <c r="H86" s="151" t="s">
        <v>0</v>
      </c>
      <c r="I86" s="151" t="str">
        <f t="shared" si="8"/>
        <v>LA</v>
      </c>
      <c r="J86" s="151" t="str">
        <f t="shared" si="9"/>
        <v>LA</v>
      </c>
      <c r="K86" s="151" t="str">
        <f t="shared" si="10"/>
        <v>South Central</v>
      </c>
      <c r="L86" s="151" t="str">
        <f>INDEX('State '!$A$1:$C$62,MATCH($I86,'State '!$B:$B,0),3)</f>
        <v>South Central</v>
      </c>
      <c r="M86" s="151" t="str">
        <f>INDEX('State '!$A$1:$C$62,MATCH($J86,'State '!$B:$B,0),3)</f>
        <v>South Central</v>
      </c>
      <c r="N86" s="151"/>
      <c r="O86" s="158">
        <v>15</v>
      </c>
      <c r="P86" s="157">
        <v>13.1</v>
      </c>
      <c r="Q86" s="157">
        <v>300</v>
      </c>
      <c r="R86" s="158" t="s">
        <v>1096</v>
      </c>
      <c r="S86" s="159" t="s">
        <v>135</v>
      </c>
      <c r="T86" s="156" t="s">
        <v>381</v>
      </c>
      <c r="U86" s="160" t="s">
        <v>637</v>
      </c>
      <c r="V86" s="151"/>
      <c r="W86" s="150"/>
      <c r="X86" s="150"/>
      <c r="Y86" s="150"/>
    </row>
    <row r="87" spans="1:25" s="17" customFormat="1" x14ac:dyDescent="0.2">
      <c r="A87" s="151">
        <v>43182</v>
      </c>
      <c r="B87" s="164" t="s">
        <v>2160</v>
      </c>
      <c r="C87" s="164" t="s">
        <v>199</v>
      </c>
      <c r="D87" s="164" t="s">
        <v>134</v>
      </c>
      <c r="E87" s="153" t="s">
        <v>143</v>
      </c>
      <c r="F87" s="165">
        <v>43103</v>
      </c>
      <c r="G87" s="166">
        <v>2018</v>
      </c>
      <c r="H87" s="151" t="s">
        <v>20</v>
      </c>
      <c r="I87" s="151" t="str">
        <f t="shared" si="8"/>
        <v>NJ</v>
      </c>
      <c r="J87" s="151" t="str">
        <f t="shared" si="9"/>
        <v>NJ</v>
      </c>
      <c r="K87" s="156" t="str">
        <f t="shared" si="10"/>
        <v>Northeast</v>
      </c>
      <c r="L87" s="151" t="str">
        <f>INDEX('State '!$A$1:$C$62,MATCH($I87,'State '!$B:$B,0),3)</f>
        <v>Northeast</v>
      </c>
      <c r="M87" s="151" t="str">
        <f>INDEX('State '!$A$1:$C$62,MATCH($J87,'State '!$B:$B,0),3)</f>
        <v>Northeast</v>
      </c>
      <c r="N87" s="151"/>
      <c r="O87" s="158">
        <v>31</v>
      </c>
      <c r="P87" s="158">
        <v>1</v>
      </c>
      <c r="Q87" s="158">
        <v>300</v>
      </c>
      <c r="R87" s="157">
        <v>24</v>
      </c>
      <c r="S87" s="151" t="s">
        <v>135</v>
      </c>
      <c r="T87" s="151" t="s">
        <v>381</v>
      </c>
      <c r="U87" s="151" t="s">
        <v>2161</v>
      </c>
      <c r="V87" s="151" t="s">
        <v>2175</v>
      </c>
      <c r="W87" s="150"/>
      <c r="X87" s="150"/>
      <c r="Y87" s="150"/>
    </row>
    <row r="88" spans="1:25" s="17" customFormat="1" ht="25.5" x14ac:dyDescent="0.2">
      <c r="A88" s="97">
        <v>44519</v>
      </c>
      <c r="B88" s="79" t="s">
        <v>3074</v>
      </c>
      <c r="C88" s="79" t="s">
        <v>199</v>
      </c>
      <c r="D88" s="79" t="s">
        <v>142</v>
      </c>
      <c r="E88" s="102" t="s">
        <v>143</v>
      </c>
      <c r="F88" s="60">
        <v>44503</v>
      </c>
      <c r="G88" s="61">
        <v>2021</v>
      </c>
      <c r="H88" s="97" t="s">
        <v>7</v>
      </c>
      <c r="I88" s="97" t="str">
        <f t="shared" si="8"/>
        <v>PA</v>
      </c>
      <c r="J88" s="97" t="str">
        <f t="shared" si="9"/>
        <v>PA</v>
      </c>
      <c r="K88" s="104" t="str">
        <f t="shared" si="10"/>
        <v>Northeast</v>
      </c>
      <c r="L88" s="97" t="str">
        <f>INDEX('State '!$A$1:$C$62,MATCH($I88,'State '!$B:$B,0),3)</f>
        <v>Northeast</v>
      </c>
      <c r="M88" s="97" t="str">
        <f>INDEX('State '!$A$1:$C$62,MATCH($J88,'State '!$B:$B,0),3)</f>
        <v>Northeast</v>
      </c>
      <c r="N88" s="97"/>
      <c r="O88" s="158"/>
      <c r="P88" s="158">
        <v>0</v>
      </c>
      <c r="Q88" s="146">
        <v>0</v>
      </c>
      <c r="R88" s="98"/>
      <c r="S88" s="97" t="s">
        <v>135</v>
      </c>
      <c r="T88" s="97" t="s">
        <v>381</v>
      </c>
      <c r="U88" s="97" t="s">
        <v>2728</v>
      </c>
      <c r="V88" s="97" t="s">
        <v>2175</v>
      </c>
      <c r="W88" s="79" t="s">
        <v>2729</v>
      </c>
      <c r="X88" s="79"/>
      <c r="Y88" s="195"/>
    </row>
    <row r="89" spans="1:25" s="17" customFormat="1" x14ac:dyDescent="0.2">
      <c r="A89" s="151">
        <v>40633</v>
      </c>
      <c r="B89" s="152" t="s">
        <v>608</v>
      </c>
      <c r="C89" s="152" t="s">
        <v>259</v>
      </c>
      <c r="D89" s="152" t="s">
        <v>140</v>
      </c>
      <c r="E89" s="153" t="s">
        <v>143</v>
      </c>
      <c r="F89" s="154">
        <v>40481</v>
      </c>
      <c r="G89" s="155">
        <v>2010</v>
      </c>
      <c r="H89" s="151" t="s">
        <v>609</v>
      </c>
      <c r="I89" s="151" t="str">
        <f t="shared" si="8"/>
        <v>IL</v>
      </c>
      <c r="J89" s="151" t="str">
        <f t="shared" si="9"/>
        <v>IN</v>
      </c>
      <c r="K89" s="151" t="str">
        <f t="shared" si="10"/>
        <v>Midwest</v>
      </c>
      <c r="L89" s="151" t="str">
        <f>INDEX('State '!$A$1:$C$62,MATCH($I89,'State '!$B:$B,0),3)</f>
        <v>Midwest</v>
      </c>
      <c r="M89" s="151" t="str">
        <f>INDEX('State '!$A$1:$C$62,MATCH($J89,'State '!$B:$B,0),3)</f>
        <v>Midwest</v>
      </c>
      <c r="N89" s="151"/>
      <c r="O89" s="158">
        <v>3.84</v>
      </c>
      <c r="P89" s="157"/>
      <c r="Q89" s="157">
        <v>150</v>
      </c>
      <c r="R89" s="158"/>
      <c r="S89" s="159" t="s">
        <v>135</v>
      </c>
      <c r="T89" s="156" t="s">
        <v>381</v>
      </c>
      <c r="U89" s="160" t="s">
        <v>610</v>
      </c>
      <c r="V89" s="151"/>
      <c r="W89" s="150"/>
      <c r="X89" s="150"/>
      <c r="Y89" s="150"/>
    </row>
    <row r="90" spans="1:25" s="17" customFormat="1" ht="25.5" x14ac:dyDescent="0.2">
      <c r="A90" s="97">
        <v>44645</v>
      </c>
      <c r="B90" s="79" t="s">
        <v>3119</v>
      </c>
      <c r="C90" s="80" t="s">
        <v>235</v>
      </c>
      <c r="D90" s="79" t="s">
        <v>140</v>
      </c>
      <c r="E90" s="102" t="s">
        <v>2374</v>
      </c>
      <c r="F90" s="60"/>
      <c r="G90" s="61" t="s">
        <v>382</v>
      </c>
      <c r="H90" s="97" t="s">
        <v>18</v>
      </c>
      <c r="I90" s="97" t="str">
        <f t="shared" si="8"/>
        <v>FL</v>
      </c>
      <c r="J90" s="97" t="str">
        <f t="shared" si="9"/>
        <v>FL</v>
      </c>
      <c r="K90" s="104" t="s">
        <v>5</v>
      </c>
      <c r="L90" s="97" t="str">
        <f>INDEX('State '!$A$1:$C$62,MATCH($I90,'State '!$B:$B,0),3)</f>
        <v>Southeast</v>
      </c>
      <c r="M90" s="97" t="str">
        <f>INDEX('State '!$A$1:$C$62,MATCH($J90,'State '!$B:$B,0),3)</f>
        <v>Southeast</v>
      </c>
      <c r="N90" s="97"/>
      <c r="O90" s="158">
        <v>38</v>
      </c>
      <c r="P90" s="202">
        <v>3.2</v>
      </c>
      <c r="Q90" s="146">
        <v>29</v>
      </c>
      <c r="R90" s="98">
        <v>36</v>
      </c>
      <c r="S90" s="97" t="s">
        <v>138</v>
      </c>
      <c r="T90" s="97" t="s">
        <v>381</v>
      </c>
      <c r="U90" s="97" t="s">
        <v>3120</v>
      </c>
      <c r="V90" s="97" t="s">
        <v>2175</v>
      </c>
      <c r="W90" s="79" t="s">
        <v>3121</v>
      </c>
      <c r="X90" s="79" t="s">
        <v>2830</v>
      </c>
      <c r="Y90" s="148"/>
    </row>
    <row r="91" spans="1:25" s="17" customFormat="1" x14ac:dyDescent="0.2">
      <c r="A91" s="151">
        <v>39990</v>
      </c>
      <c r="B91" s="152" t="s">
        <v>755</v>
      </c>
      <c r="C91" s="152" t="s">
        <v>1721</v>
      </c>
      <c r="D91" s="152" t="s">
        <v>136</v>
      </c>
      <c r="E91" s="153" t="s">
        <v>143</v>
      </c>
      <c r="F91" s="154">
        <v>39539</v>
      </c>
      <c r="G91" s="155">
        <v>2008</v>
      </c>
      <c r="H91" s="151" t="s">
        <v>23</v>
      </c>
      <c r="I91" s="151" t="str">
        <f t="shared" si="8"/>
        <v>KY</v>
      </c>
      <c r="J91" s="151" t="str">
        <f t="shared" si="9"/>
        <v>KY</v>
      </c>
      <c r="K91" s="151" t="str">
        <f t="shared" ref="K91:K97" si="11">IF($L91=$M91,L91,CONCATENATE($L91,", ",IF(ISBLANK(N91),"",CONCATENATE(N91,", ")),$M91))</f>
        <v>Midwest</v>
      </c>
      <c r="L91" s="151" t="str">
        <f>INDEX('State '!$A$1:$C$62,MATCH($I91,'State '!$B:$B,0),3)</f>
        <v>Midwest</v>
      </c>
      <c r="M91" s="151" t="str">
        <f>INDEX('State '!$A$1:$C$62,MATCH($J91,'State '!$B:$B,0),3)</f>
        <v>Midwest</v>
      </c>
      <c r="N91" s="151"/>
      <c r="O91" s="158">
        <v>60</v>
      </c>
      <c r="P91" s="157">
        <v>68</v>
      </c>
      <c r="Q91" s="157">
        <v>70</v>
      </c>
      <c r="R91" s="158">
        <v>20</v>
      </c>
      <c r="S91" s="159" t="s">
        <v>135</v>
      </c>
      <c r="T91" s="156" t="s">
        <v>381</v>
      </c>
      <c r="U91" s="160" t="s">
        <v>752</v>
      </c>
      <c r="V91" s="151"/>
      <c r="W91" s="150"/>
      <c r="X91" s="150"/>
      <c r="Y91" s="150"/>
    </row>
    <row r="92" spans="1:25" s="56" customFormat="1" x14ac:dyDescent="0.2">
      <c r="A92" s="151">
        <v>39990</v>
      </c>
      <c r="B92" s="152" t="s">
        <v>751</v>
      </c>
      <c r="C92" s="152" t="s">
        <v>1721</v>
      </c>
      <c r="D92" s="152" t="s">
        <v>134</v>
      </c>
      <c r="E92" s="164" t="s">
        <v>143</v>
      </c>
      <c r="F92" s="165">
        <v>39539</v>
      </c>
      <c r="G92" s="166">
        <v>2008</v>
      </c>
      <c r="H92" s="151" t="s">
        <v>23</v>
      </c>
      <c r="I92" s="151" t="str">
        <f t="shared" si="8"/>
        <v>KY</v>
      </c>
      <c r="J92" s="151" t="str">
        <f t="shared" si="9"/>
        <v>KY</v>
      </c>
      <c r="K92" s="151" t="str">
        <f t="shared" si="11"/>
        <v>Midwest</v>
      </c>
      <c r="L92" s="151" t="str">
        <f>INDEX('State '!$A$1:$C$62,MATCH($I92,'State '!$B:$B,0),3)</f>
        <v>Midwest</v>
      </c>
      <c r="M92" s="151" t="str">
        <f>INDEX('State '!$A$1:$C$62,MATCH($J92,'State '!$B:$B,0),3)</f>
        <v>Midwest</v>
      </c>
      <c r="N92" s="151"/>
      <c r="O92" s="158">
        <v>20</v>
      </c>
      <c r="P92" s="158"/>
      <c r="Q92" s="157">
        <v>60</v>
      </c>
      <c r="R92" s="157">
        <v>20</v>
      </c>
      <c r="S92" s="151" t="s">
        <v>135</v>
      </c>
      <c r="T92" s="151" t="s">
        <v>381</v>
      </c>
      <c r="U92" s="151" t="s">
        <v>752</v>
      </c>
      <c r="V92" s="151"/>
      <c r="W92" s="150"/>
      <c r="X92" s="150"/>
      <c r="Y92" s="150"/>
    </row>
    <row r="93" spans="1:25" s="56" customFormat="1" ht="25.5" x14ac:dyDescent="0.2">
      <c r="A93" s="151">
        <v>43454</v>
      </c>
      <c r="B93" s="164" t="s">
        <v>2354</v>
      </c>
      <c r="C93" s="164" t="s">
        <v>2355</v>
      </c>
      <c r="D93" s="164" t="s">
        <v>136</v>
      </c>
      <c r="E93" s="164" t="s">
        <v>143</v>
      </c>
      <c r="F93" s="165">
        <v>43444</v>
      </c>
      <c r="G93" s="157">
        <v>2018</v>
      </c>
      <c r="H93" s="151" t="s">
        <v>7</v>
      </c>
      <c r="I93" s="151" t="str">
        <f t="shared" si="8"/>
        <v>PA</v>
      </c>
      <c r="J93" s="151" t="str">
        <f t="shared" si="9"/>
        <v>PA</v>
      </c>
      <c r="K93" s="156" t="str">
        <f t="shared" si="11"/>
        <v>Northeast</v>
      </c>
      <c r="L93" s="151" t="str">
        <f>INDEX('State '!$A$1:$C$62,MATCH($I93,'State '!$B:$B,0),3)</f>
        <v>Northeast</v>
      </c>
      <c r="M93" s="151" t="str">
        <f>INDEX('State '!$A$1:$C$62,MATCH($J93,'State '!$B:$B,0),3)</f>
        <v>Northeast</v>
      </c>
      <c r="N93" s="151"/>
      <c r="O93" s="158">
        <v>47.2</v>
      </c>
      <c r="P93" s="158">
        <v>13.19</v>
      </c>
      <c r="Q93" s="158">
        <v>79</v>
      </c>
      <c r="R93" s="157">
        <v>12</v>
      </c>
      <c r="S93" s="151" t="s">
        <v>138</v>
      </c>
      <c r="T93" s="151" t="s">
        <v>381</v>
      </c>
      <c r="U93" s="151" t="s">
        <v>2432</v>
      </c>
      <c r="V93" s="151" t="s">
        <v>2175</v>
      </c>
      <c r="W93" s="150" t="s">
        <v>2433</v>
      </c>
      <c r="X93" s="150" t="s">
        <v>2828</v>
      </c>
      <c r="Y93" s="150" t="s">
        <v>2489</v>
      </c>
    </row>
    <row r="94" spans="1:25" s="17" customFormat="1" x14ac:dyDescent="0.2">
      <c r="A94" s="151">
        <v>40588</v>
      </c>
      <c r="B94" s="164" t="s">
        <v>487</v>
      </c>
      <c r="C94" s="164" t="s">
        <v>226</v>
      </c>
      <c r="D94" s="164" t="s">
        <v>136</v>
      </c>
      <c r="E94" s="164" t="s">
        <v>143</v>
      </c>
      <c r="F94" s="165">
        <v>40557</v>
      </c>
      <c r="G94" s="166">
        <v>2011</v>
      </c>
      <c r="H94" s="151" t="s">
        <v>488</v>
      </c>
      <c r="I94" s="151" t="str">
        <f t="shared" si="8"/>
        <v>WY</v>
      </c>
      <c r="J94" s="151" t="str">
        <f t="shared" si="9"/>
        <v>ND</v>
      </c>
      <c r="K94" s="151" t="str">
        <f t="shared" si="11"/>
        <v>Mountain</v>
      </c>
      <c r="L94" s="151" t="str">
        <f>INDEX('State '!$A$1:$C$62,MATCH($I94,'State '!$B:$B,0),3)</f>
        <v>Mountain</v>
      </c>
      <c r="M94" s="151" t="str">
        <f>INDEX('State '!$A$1:$C$62,MATCH($J94,'State '!$B:$B,0),3)</f>
        <v>Mountain</v>
      </c>
      <c r="N94" s="151"/>
      <c r="O94" s="158">
        <v>609.6</v>
      </c>
      <c r="P94" s="158">
        <v>302</v>
      </c>
      <c r="Q94" s="158">
        <v>477</v>
      </c>
      <c r="R94" s="157">
        <v>30</v>
      </c>
      <c r="S94" s="151" t="s">
        <v>135</v>
      </c>
      <c r="T94" s="151" t="s">
        <v>381</v>
      </c>
      <c r="U94" s="151" t="s">
        <v>489</v>
      </c>
      <c r="V94" s="151"/>
      <c r="W94" s="150"/>
      <c r="X94" s="150"/>
      <c r="Y94" s="150"/>
    </row>
    <row r="95" spans="1:25" s="17" customFormat="1" x14ac:dyDescent="0.2">
      <c r="A95" s="151">
        <v>41276</v>
      </c>
      <c r="B95" s="152" t="s">
        <v>1720</v>
      </c>
      <c r="C95" s="152" t="s">
        <v>1721</v>
      </c>
      <c r="D95" s="152" t="s">
        <v>140</v>
      </c>
      <c r="E95" s="153" t="s">
        <v>143</v>
      </c>
      <c r="F95" s="154">
        <v>41214</v>
      </c>
      <c r="G95" s="155">
        <v>2012</v>
      </c>
      <c r="H95" s="151" t="s">
        <v>438</v>
      </c>
      <c r="I95" s="151" t="str">
        <f t="shared" si="8"/>
        <v>WV</v>
      </c>
      <c r="J95" s="151" t="str">
        <f t="shared" si="9"/>
        <v>PA</v>
      </c>
      <c r="K95" s="151" t="str">
        <f t="shared" si="11"/>
        <v>Northeast</v>
      </c>
      <c r="L95" s="151" t="str">
        <f>INDEX('State '!$A$1:$C$62,MATCH($I95,'State '!$B:$B,0),3)</f>
        <v>Northeast</v>
      </c>
      <c r="M95" s="151" t="str">
        <f>INDEX('State '!$A$1:$C$62,MATCH($J95,'State '!$B:$B,0),3)</f>
        <v>Northeast</v>
      </c>
      <c r="N95" s="151"/>
      <c r="O95" s="158">
        <v>21.7</v>
      </c>
      <c r="P95" s="157">
        <v>0</v>
      </c>
      <c r="Q95" s="157">
        <v>209</v>
      </c>
      <c r="R95" s="158"/>
      <c r="S95" s="159" t="s">
        <v>135</v>
      </c>
      <c r="T95" s="156" t="s">
        <v>381</v>
      </c>
      <c r="U95" s="160" t="s">
        <v>1722</v>
      </c>
      <c r="V95" s="151"/>
      <c r="W95" s="150"/>
      <c r="X95" s="150"/>
      <c r="Y95" s="150"/>
    </row>
    <row r="96" spans="1:25" s="17" customFormat="1" x14ac:dyDescent="0.2">
      <c r="A96" s="151">
        <v>43423</v>
      </c>
      <c r="B96" s="164" t="s">
        <v>2388</v>
      </c>
      <c r="C96" s="164" t="s">
        <v>1991</v>
      </c>
      <c r="D96" s="164" t="s">
        <v>134</v>
      </c>
      <c r="E96" s="164" t="s">
        <v>143</v>
      </c>
      <c r="F96" s="165">
        <v>43260</v>
      </c>
      <c r="G96" s="157">
        <v>2018</v>
      </c>
      <c r="H96" s="151" t="s">
        <v>37</v>
      </c>
      <c r="I96" s="151" t="str">
        <f t="shared" si="8"/>
        <v>OK</v>
      </c>
      <c r="J96" s="151" t="str">
        <f t="shared" si="9"/>
        <v>OK</v>
      </c>
      <c r="K96" s="156" t="str">
        <f t="shared" si="11"/>
        <v>South Central</v>
      </c>
      <c r="L96" s="151" t="str">
        <f>INDEX('State '!$A$1:$C$62,MATCH($I96,'State '!$B:$B,0),3)</f>
        <v>South Central</v>
      </c>
      <c r="M96" s="151" t="str">
        <f>INDEX('State '!$A$1:$C$62,MATCH($J96,'State '!$B:$B,0),3)</f>
        <v>South Central</v>
      </c>
      <c r="N96" s="151"/>
      <c r="O96" s="158"/>
      <c r="P96" s="158">
        <v>4.7</v>
      </c>
      <c r="Q96" s="158">
        <v>150</v>
      </c>
      <c r="R96" s="157">
        <v>12</v>
      </c>
      <c r="S96" s="151" t="s">
        <v>138</v>
      </c>
      <c r="T96" s="151" t="s">
        <v>381</v>
      </c>
      <c r="U96" s="151" t="s">
        <v>2399</v>
      </c>
      <c r="V96" s="151" t="s">
        <v>2175</v>
      </c>
      <c r="W96" s="150"/>
      <c r="X96" s="161"/>
      <c r="Y96" s="153"/>
    </row>
    <row r="97" spans="1:25" s="17" customFormat="1" ht="38.25" x14ac:dyDescent="0.2">
      <c r="A97" s="97">
        <v>44575</v>
      </c>
      <c r="B97" s="79" t="s">
        <v>2901</v>
      </c>
      <c r="C97" s="79" t="s">
        <v>274</v>
      </c>
      <c r="D97" s="79" t="s">
        <v>134</v>
      </c>
      <c r="E97" s="102" t="s">
        <v>143</v>
      </c>
      <c r="F97" s="60">
        <v>44545</v>
      </c>
      <c r="G97" s="61">
        <v>2021</v>
      </c>
      <c r="H97" s="97" t="s">
        <v>41</v>
      </c>
      <c r="I97" s="97" t="str">
        <f t="shared" si="8"/>
        <v>MI</v>
      </c>
      <c r="J97" s="97" t="str">
        <f t="shared" si="9"/>
        <v>MI</v>
      </c>
      <c r="K97" s="104" t="str">
        <f t="shared" si="11"/>
        <v>Midwest</v>
      </c>
      <c r="L97" s="97" t="str">
        <f>INDEX('State '!$A$1:$C$62,MATCH($I97,'State '!$B:$B,0),3)</f>
        <v>Midwest</v>
      </c>
      <c r="M97" s="97" t="str">
        <f>INDEX('State '!$A$1:$C$62,MATCH($J97,'State '!$B:$B,0),3)</f>
        <v>Midwest</v>
      </c>
      <c r="N97" s="97"/>
      <c r="O97" s="158">
        <v>21.5</v>
      </c>
      <c r="P97" s="158">
        <v>1.25</v>
      </c>
      <c r="Q97" s="146">
        <v>180</v>
      </c>
      <c r="R97" s="98">
        <v>24</v>
      </c>
      <c r="S97" s="97" t="s">
        <v>135</v>
      </c>
      <c r="T97" s="97" t="s">
        <v>381</v>
      </c>
      <c r="U97" s="97" t="s">
        <v>2902</v>
      </c>
      <c r="V97" s="97" t="s">
        <v>2175</v>
      </c>
      <c r="W97" s="79" t="s">
        <v>2903</v>
      </c>
      <c r="X97" s="79" t="s">
        <v>2828</v>
      </c>
      <c r="Y97" s="195"/>
    </row>
    <row r="98" spans="1:25" s="17" customFormat="1" ht="38.25" x14ac:dyDescent="0.2">
      <c r="A98" s="97">
        <v>44519</v>
      </c>
      <c r="B98" s="79" t="s">
        <v>3071</v>
      </c>
      <c r="C98" s="79" t="s">
        <v>1870</v>
      </c>
      <c r="D98" s="79" t="s">
        <v>140</v>
      </c>
      <c r="E98" s="102" t="s">
        <v>143</v>
      </c>
      <c r="F98" s="60">
        <v>44519</v>
      </c>
      <c r="G98" s="61">
        <v>2021</v>
      </c>
      <c r="H98" s="97" t="s">
        <v>41</v>
      </c>
      <c r="I98" s="97" t="str">
        <f t="shared" si="8"/>
        <v>MI</v>
      </c>
      <c r="J98" s="97" t="str">
        <f t="shared" si="9"/>
        <v>MI</v>
      </c>
      <c r="K98" s="104" t="s">
        <v>9</v>
      </c>
      <c r="L98" s="97" t="s">
        <v>9</v>
      </c>
      <c r="M98" s="97" t="s">
        <v>9</v>
      </c>
      <c r="N98" s="97"/>
      <c r="O98" s="158">
        <v>40</v>
      </c>
      <c r="P98" s="158">
        <v>0</v>
      </c>
      <c r="Q98" s="146">
        <v>380</v>
      </c>
      <c r="R98" s="98"/>
      <c r="S98" s="97" t="s">
        <v>135</v>
      </c>
      <c r="T98" s="97" t="s">
        <v>381</v>
      </c>
      <c r="U98" s="97" t="s">
        <v>3072</v>
      </c>
      <c r="V98" s="97" t="s">
        <v>2175</v>
      </c>
      <c r="W98" s="79" t="s">
        <v>3073</v>
      </c>
      <c r="X98" s="79"/>
      <c r="Y98" s="195"/>
    </row>
    <row r="99" spans="1:25" s="17" customFormat="1" x14ac:dyDescent="0.2">
      <c r="A99" s="151">
        <v>41001</v>
      </c>
      <c r="B99" s="164" t="s">
        <v>1869</v>
      </c>
      <c r="C99" s="164" t="s">
        <v>1870</v>
      </c>
      <c r="D99" s="164" t="s">
        <v>134</v>
      </c>
      <c r="E99" s="164" t="s">
        <v>143</v>
      </c>
      <c r="F99" s="165"/>
      <c r="G99" s="166">
        <v>2012</v>
      </c>
      <c r="H99" s="151" t="s">
        <v>41</v>
      </c>
      <c r="I99" s="151" t="str">
        <f t="shared" si="8"/>
        <v>MI</v>
      </c>
      <c r="J99" s="151" t="str">
        <f t="shared" si="9"/>
        <v>MI</v>
      </c>
      <c r="K99" s="151" t="str">
        <f t="shared" ref="K99:K162" si="12">IF($L99=$M99,L99,CONCATENATE($L99,", ",IF(ISBLANK(N99),"",CONCATENATE(N99,", ")),$M99))</f>
        <v>Midwest</v>
      </c>
      <c r="L99" s="151" t="str">
        <f>INDEX('State '!$A$1:$C$62,MATCH($I99,'State '!$B:$B,0),3)</f>
        <v>Midwest</v>
      </c>
      <c r="M99" s="151" t="str">
        <f>INDEX('State '!$A$1:$C$62,MATCH($J99,'State '!$B:$B,0),3)</f>
        <v>Midwest</v>
      </c>
      <c r="N99" s="151"/>
      <c r="O99" s="158"/>
      <c r="P99" s="158">
        <v>0.25</v>
      </c>
      <c r="Q99" s="158">
        <v>300</v>
      </c>
      <c r="R99" s="157">
        <v>12</v>
      </c>
      <c r="S99" s="151" t="s">
        <v>135</v>
      </c>
      <c r="T99" s="151" t="s">
        <v>381</v>
      </c>
      <c r="U99" s="151" t="s">
        <v>1871</v>
      </c>
      <c r="V99" s="151"/>
      <c r="W99" s="150"/>
      <c r="X99" s="150"/>
      <c r="Y99" s="150"/>
    </row>
    <row r="100" spans="1:25" s="17" customFormat="1" x14ac:dyDescent="0.2">
      <c r="A100" s="151">
        <v>40906</v>
      </c>
      <c r="B100" s="164" t="s">
        <v>1998</v>
      </c>
      <c r="C100" s="164" t="s">
        <v>216</v>
      </c>
      <c r="D100" s="164" t="s">
        <v>134</v>
      </c>
      <c r="E100" s="164" t="s">
        <v>143</v>
      </c>
      <c r="F100" s="165"/>
      <c r="G100" s="166">
        <v>2011</v>
      </c>
      <c r="H100" s="151" t="s">
        <v>0</v>
      </c>
      <c r="I100" s="151" t="str">
        <f t="shared" si="8"/>
        <v>LA</v>
      </c>
      <c r="J100" s="151" t="str">
        <f t="shared" si="9"/>
        <v>LA</v>
      </c>
      <c r="K100" s="151" t="str">
        <f t="shared" si="12"/>
        <v>South Central</v>
      </c>
      <c r="L100" s="151" t="str">
        <f>INDEX('State '!$A$1:$C$62,MATCH($I100,'State '!$B:$B,0),3)</f>
        <v>South Central</v>
      </c>
      <c r="M100" s="151" t="str">
        <f>INDEX('State '!$A$1:$C$62,MATCH($J100,'State '!$B:$B,0),3)</f>
        <v>South Central</v>
      </c>
      <c r="N100" s="151"/>
      <c r="O100" s="158">
        <v>30</v>
      </c>
      <c r="P100" s="158">
        <v>12.6</v>
      </c>
      <c r="Q100" s="158">
        <v>1800</v>
      </c>
      <c r="R100" s="157">
        <v>20</v>
      </c>
      <c r="S100" s="151" t="s">
        <v>135</v>
      </c>
      <c r="T100" s="151" t="s">
        <v>381</v>
      </c>
      <c r="U100" s="151" t="s">
        <v>1999</v>
      </c>
      <c r="V100" s="151"/>
      <c r="W100" s="150"/>
      <c r="X100" s="150"/>
      <c r="Y100" s="150"/>
    </row>
    <row r="101" spans="1:25" s="17" customFormat="1" x14ac:dyDescent="0.2">
      <c r="A101" s="151">
        <v>39990</v>
      </c>
      <c r="B101" s="164" t="s">
        <v>726</v>
      </c>
      <c r="C101" s="164" t="s">
        <v>216</v>
      </c>
      <c r="D101" s="164" t="s">
        <v>134</v>
      </c>
      <c r="E101" s="164" t="s">
        <v>143</v>
      </c>
      <c r="F101" s="165">
        <v>39736</v>
      </c>
      <c r="G101" s="166">
        <v>2008</v>
      </c>
      <c r="H101" s="151" t="s">
        <v>0</v>
      </c>
      <c r="I101" s="151" t="str">
        <f t="shared" si="8"/>
        <v>LA</v>
      </c>
      <c r="J101" s="151" t="str">
        <f t="shared" si="9"/>
        <v>LA</v>
      </c>
      <c r="K101" s="151" t="str">
        <f t="shared" si="12"/>
        <v>South Central</v>
      </c>
      <c r="L101" s="151" t="str">
        <f>INDEX('State '!$A$1:$C$62,MATCH($I101,'State '!$B:$B,0),3)</f>
        <v>South Central</v>
      </c>
      <c r="M101" s="151" t="str">
        <f>INDEX('State '!$A$1:$C$62,MATCH($J101,'State '!$B:$B,0),3)</f>
        <v>South Central</v>
      </c>
      <c r="N101" s="151"/>
      <c r="O101" s="158">
        <v>30</v>
      </c>
      <c r="P101" s="158">
        <v>20.350000000000001</v>
      </c>
      <c r="Q101" s="158">
        <v>1200</v>
      </c>
      <c r="R101" s="157" t="s">
        <v>3213</v>
      </c>
      <c r="S101" s="151" t="s">
        <v>135</v>
      </c>
      <c r="T101" s="151" t="s">
        <v>381</v>
      </c>
      <c r="U101" s="151" t="s">
        <v>727</v>
      </c>
      <c r="V101" s="151"/>
      <c r="W101" s="150"/>
      <c r="X101" s="150"/>
      <c r="Y101" s="150"/>
    </row>
    <row r="102" spans="1:25" s="17" customFormat="1" x14ac:dyDescent="0.2">
      <c r="A102" s="151">
        <v>39990</v>
      </c>
      <c r="B102" s="152" t="s">
        <v>1016</v>
      </c>
      <c r="C102" s="152" t="s">
        <v>282</v>
      </c>
      <c r="D102" s="152" t="s">
        <v>140</v>
      </c>
      <c r="E102" s="153" t="s">
        <v>143</v>
      </c>
      <c r="F102" s="154">
        <v>38991</v>
      </c>
      <c r="G102" s="155">
        <v>2006</v>
      </c>
      <c r="H102" s="151" t="s">
        <v>0</v>
      </c>
      <c r="I102" s="151" t="str">
        <f t="shared" si="8"/>
        <v>LA</v>
      </c>
      <c r="J102" s="151" t="str">
        <f t="shared" si="9"/>
        <v>LA</v>
      </c>
      <c r="K102" s="151" t="str">
        <f t="shared" si="12"/>
        <v>South Central</v>
      </c>
      <c r="L102" s="151" t="str">
        <f>INDEX('State '!$A$1:$C$62,MATCH($I102,'State '!$B:$B,0),3)</f>
        <v>South Central</v>
      </c>
      <c r="M102" s="151" t="str">
        <f>INDEX('State '!$A$1:$C$62,MATCH($J102,'State '!$B:$B,0),3)</f>
        <v>South Central</v>
      </c>
      <c r="N102" s="151"/>
      <c r="O102" s="158">
        <v>25</v>
      </c>
      <c r="P102" s="157">
        <v>16</v>
      </c>
      <c r="Q102" s="157">
        <v>100</v>
      </c>
      <c r="R102" s="158">
        <v>24</v>
      </c>
      <c r="S102" s="159" t="s">
        <v>138</v>
      </c>
      <c r="T102" s="156" t="s">
        <v>187</v>
      </c>
      <c r="U102" s="160" t="s">
        <v>382</v>
      </c>
      <c r="V102" s="151"/>
      <c r="W102" s="150"/>
      <c r="X102" s="150"/>
      <c r="Y102" s="150"/>
    </row>
    <row r="103" spans="1:25" s="17" customFormat="1" x14ac:dyDescent="0.2">
      <c r="A103" s="151">
        <v>39990</v>
      </c>
      <c r="B103" s="152" t="s">
        <v>961</v>
      </c>
      <c r="C103" s="152" t="s">
        <v>282</v>
      </c>
      <c r="D103" s="152" t="s">
        <v>140</v>
      </c>
      <c r="E103" s="153" t="s">
        <v>143</v>
      </c>
      <c r="F103" s="154">
        <v>39142</v>
      </c>
      <c r="G103" s="155">
        <v>2007</v>
      </c>
      <c r="H103" s="151" t="s">
        <v>0</v>
      </c>
      <c r="I103" s="151" t="str">
        <f t="shared" si="8"/>
        <v>LA</v>
      </c>
      <c r="J103" s="151" t="str">
        <f t="shared" si="9"/>
        <v>LA</v>
      </c>
      <c r="K103" s="151" t="str">
        <f t="shared" si="12"/>
        <v>South Central</v>
      </c>
      <c r="L103" s="151" t="str">
        <f>INDEX('State '!$A$1:$C$62,MATCH($I103,'State '!$B:$B,0),3)</f>
        <v>South Central</v>
      </c>
      <c r="M103" s="151" t="str">
        <f>INDEX('State '!$A$1:$C$62,MATCH($J103,'State '!$B:$B,0),3)</f>
        <v>South Central</v>
      </c>
      <c r="N103" s="151"/>
      <c r="O103" s="158">
        <v>5</v>
      </c>
      <c r="P103" s="157"/>
      <c r="Q103" s="157">
        <v>100</v>
      </c>
      <c r="R103" s="158"/>
      <c r="S103" s="159" t="s">
        <v>138</v>
      </c>
      <c r="T103" s="156" t="s">
        <v>187</v>
      </c>
      <c r="U103" s="160" t="s">
        <v>382</v>
      </c>
      <c r="V103" s="151"/>
      <c r="W103" s="150"/>
      <c r="X103" s="150"/>
      <c r="Y103" s="150"/>
    </row>
    <row r="104" spans="1:25" s="17" customFormat="1" x14ac:dyDescent="0.2">
      <c r="A104" s="151">
        <v>39990</v>
      </c>
      <c r="B104" s="152" t="s">
        <v>757</v>
      </c>
      <c r="C104" s="152" t="s">
        <v>279</v>
      </c>
      <c r="D104" s="152" t="s">
        <v>140</v>
      </c>
      <c r="E104" s="153" t="s">
        <v>143</v>
      </c>
      <c r="F104" s="154">
        <v>39539</v>
      </c>
      <c r="G104" s="155">
        <v>2008</v>
      </c>
      <c r="H104" s="151" t="s">
        <v>6</v>
      </c>
      <c r="I104" s="151" t="str">
        <f t="shared" si="8"/>
        <v>TX</v>
      </c>
      <c r="J104" s="151" t="str">
        <f t="shared" si="9"/>
        <v>TX</v>
      </c>
      <c r="K104" s="151" t="str">
        <f t="shared" si="12"/>
        <v>South Central</v>
      </c>
      <c r="L104" s="151" t="str">
        <f>INDEX('State '!$A$1:$C$62,MATCH($I104,'State '!$B:$B,0),3)</f>
        <v>South Central</v>
      </c>
      <c r="M104" s="151" t="str">
        <f>INDEX('State '!$A$1:$C$62,MATCH($J104,'State '!$B:$B,0),3)</f>
        <v>South Central</v>
      </c>
      <c r="N104" s="151"/>
      <c r="O104" s="158">
        <v>56</v>
      </c>
      <c r="P104" s="157">
        <v>30</v>
      </c>
      <c r="Q104" s="157">
        <v>2600</v>
      </c>
      <c r="R104" s="158">
        <v>42</v>
      </c>
      <c r="S104" s="159" t="s">
        <v>138</v>
      </c>
      <c r="T104" s="156" t="s">
        <v>187</v>
      </c>
      <c r="U104" s="160" t="s">
        <v>382</v>
      </c>
      <c r="V104" s="151"/>
      <c r="W104" s="150"/>
      <c r="X104" s="150"/>
      <c r="Y104" s="150"/>
    </row>
    <row r="105" spans="1:25" s="17" customFormat="1" ht="25.5" x14ac:dyDescent="0.2">
      <c r="A105" s="151">
        <v>43314</v>
      </c>
      <c r="B105" s="164" t="s">
        <v>1937</v>
      </c>
      <c r="C105" s="152" t="s">
        <v>206</v>
      </c>
      <c r="D105" s="164" t="s">
        <v>140</v>
      </c>
      <c r="E105" s="164" t="s">
        <v>143</v>
      </c>
      <c r="F105" s="165">
        <v>43252</v>
      </c>
      <c r="G105" s="166">
        <v>2018</v>
      </c>
      <c r="H105" s="151" t="s">
        <v>2311</v>
      </c>
      <c r="I105" s="151" t="str">
        <f t="shared" si="8"/>
        <v>WV</v>
      </c>
      <c r="J105" s="151" t="str">
        <f t="shared" si="9"/>
        <v>LA</v>
      </c>
      <c r="K105" s="156" t="str">
        <f t="shared" si="12"/>
        <v>Northeast, Midwest, South Central</v>
      </c>
      <c r="L105" s="151" t="str">
        <f>INDEX('State '!$A$1:$C$62,MATCH($I105,'State '!$B:$B,0),3)</f>
        <v>Northeast</v>
      </c>
      <c r="M105" s="151" t="str">
        <f>INDEX('State '!$A$1:$C$62,MATCH($J105,'State '!$B:$B,0),3)</f>
        <v>South Central</v>
      </c>
      <c r="N105" s="151" t="s">
        <v>9</v>
      </c>
      <c r="O105" s="158">
        <v>407</v>
      </c>
      <c r="P105" s="158"/>
      <c r="Q105" s="158">
        <v>200</v>
      </c>
      <c r="R105" s="157"/>
      <c r="S105" s="151" t="s">
        <v>135</v>
      </c>
      <c r="T105" s="151" t="s">
        <v>381</v>
      </c>
      <c r="U105" s="151" t="s">
        <v>2022</v>
      </c>
      <c r="V105" s="151" t="s">
        <v>2178</v>
      </c>
      <c r="W105" s="150" t="s">
        <v>2449</v>
      </c>
      <c r="X105" s="150"/>
      <c r="Y105" s="150" t="s">
        <v>2490</v>
      </c>
    </row>
    <row r="106" spans="1:25" s="17" customFormat="1" x14ac:dyDescent="0.2">
      <c r="A106" s="151">
        <v>42612</v>
      </c>
      <c r="B106" s="164" t="s">
        <v>1942</v>
      </c>
      <c r="C106" s="152" t="s">
        <v>206</v>
      </c>
      <c r="D106" s="164" t="s">
        <v>1878</v>
      </c>
      <c r="E106" s="164" t="s">
        <v>143</v>
      </c>
      <c r="F106" s="165">
        <v>42309</v>
      </c>
      <c r="G106" s="166">
        <v>2015</v>
      </c>
      <c r="H106" s="151" t="s">
        <v>2184</v>
      </c>
      <c r="I106" s="151" t="str">
        <f t="shared" si="8"/>
        <v>WV</v>
      </c>
      <c r="J106" s="151" t="str">
        <f t="shared" si="9"/>
        <v>KY</v>
      </c>
      <c r="K106" s="151" t="str">
        <f t="shared" si="12"/>
        <v>Northeast, Midwest</v>
      </c>
      <c r="L106" s="151" t="str">
        <f>INDEX('State '!$A$1:$C$62,MATCH($I106,'State '!$B:$B,0),3)</f>
        <v>Northeast</v>
      </c>
      <c r="M106" s="151" t="str">
        <f>INDEX('State '!$A$1:$C$62,MATCH($J106,'State '!$B:$B,0),3)</f>
        <v>Midwest</v>
      </c>
      <c r="N106" s="151"/>
      <c r="O106" s="158">
        <v>407</v>
      </c>
      <c r="P106" s="158"/>
      <c r="Q106" s="158">
        <v>590</v>
      </c>
      <c r="R106" s="157"/>
      <c r="S106" s="151" t="s">
        <v>135</v>
      </c>
      <c r="T106" s="151" t="s">
        <v>381</v>
      </c>
      <c r="U106" s="151" t="s">
        <v>382</v>
      </c>
      <c r="V106" s="151" t="s">
        <v>2178</v>
      </c>
      <c r="W106" s="150"/>
      <c r="X106" s="150"/>
      <c r="Y106" s="150"/>
    </row>
    <row r="107" spans="1:25" s="17" customFormat="1" x14ac:dyDescent="0.2">
      <c r="A107" s="97">
        <v>44568</v>
      </c>
      <c r="B107" s="79" t="s">
        <v>2450</v>
      </c>
      <c r="C107" s="80" t="s">
        <v>261</v>
      </c>
      <c r="D107" s="79" t="s">
        <v>140</v>
      </c>
      <c r="E107" s="79" t="s">
        <v>143</v>
      </c>
      <c r="F107" s="60">
        <v>44186</v>
      </c>
      <c r="G107" s="61">
        <v>2020</v>
      </c>
      <c r="H107" s="97" t="s">
        <v>2451</v>
      </c>
      <c r="I107" s="97" t="str">
        <f t="shared" si="8"/>
        <v>OH</v>
      </c>
      <c r="J107" s="97" t="str">
        <f t="shared" si="9"/>
        <v>KY</v>
      </c>
      <c r="K107" s="104" t="str">
        <f t="shared" si="12"/>
        <v>Northeast, Midwest</v>
      </c>
      <c r="L107" s="97" t="str">
        <f>INDEX('State '!$A$1:$C$62,MATCH($I107,'State '!$B:$B,0),3)</f>
        <v>Northeast</v>
      </c>
      <c r="M107" s="97" t="str">
        <f>INDEX('State '!$A$1:$C$62,MATCH($J107,'State '!$B:$B,0),3)</f>
        <v>Midwest</v>
      </c>
      <c r="N107" s="97"/>
      <c r="O107" s="158">
        <v>707</v>
      </c>
      <c r="P107" s="158">
        <v>64</v>
      </c>
      <c r="Q107" s="146">
        <v>275</v>
      </c>
      <c r="R107" s="98" t="s">
        <v>2452</v>
      </c>
      <c r="S107" s="97" t="s">
        <v>135</v>
      </c>
      <c r="T107" s="97" t="s">
        <v>381</v>
      </c>
      <c r="U107" s="97" t="s">
        <v>2626</v>
      </c>
      <c r="V107" s="97" t="s">
        <v>2178</v>
      </c>
      <c r="W107" s="79" t="s">
        <v>2453</v>
      </c>
      <c r="X107" s="79"/>
      <c r="Y107" s="137" t="s">
        <v>2491</v>
      </c>
    </row>
    <row r="108" spans="1:25" s="17" customFormat="1" ht="25.5" x14ac:dyDescent="0.2">
      <c r="A108" s="97">
        <v>43756</v>
      </c>
      <c r="B108" s="79" t="s">
        <v>2553</v>
      </c>
      <c r="C108" s="80" t="s">
        <v>2554</v>
      </c>
      <c r="D108" s="79" t="s">
        <v>140</v>
      </c>
      <c r="E108" s="79" t="s">
        <v>143</v>
      </c>
      <c r="F108" s="60">
        <v>43443</v>
      </c>
      <c r="G108" s="61">
        <v>2018</v>
      </c>
      <c r="H108" s="97" t="s">
        <v>53</v>
      </c>
      <c r="I108" s="97" t="str">
        <f t="shared" si="8"/>
        <v>SC</v>
      </c>
      <c r="J108" s="97" t="str">
        <f t="shared" si="9"/>
        <v>SC</v>
      </c>
      <c r="K108" s="104" t="str">
        <f t="shared" si="12"/>
        <v>Southeast</v>
      </c>
      <c r="L108" s="97" t="str">
        <f>INDEX('State '!$A$1:$C$62,MATCH($I108,'State '!$B:$B,0),3)</f>
        <v>Southeast</v>
      </c>
      <c r="M108" s="97" t="str">
        <f>INDEX('State '!$A$1:$C$62,MATCH($J108,'State '!$B:$B,0),3)</f>
        <v>Southeast</v>
      </c>
      <c r="N108" s="97"/>
      <c r="O108" s="158">
        <v>1.6</v>
      </c>
      <c r="P108" s="63">
        <v>0.46</v>
      </c>
      <c r="Q108" s="146">
        <v>20</v>
      </c>
      <c r="R108" s="98">
        <v>8</v>
      </c>
      <c r="S108" s="97" t="s">
        <v>135</v>
      </c>
      <c r="T108" s="97" t="s">
        <v>381</v>
      </c>
      <c r="U108" s="97" t="s">
        <v>2555</v>
      </c>
      <c r="V108" s="97" t="s">
        <v>2175</v>
      </c>
      <c r="W108" s="79" t="s">
        <v>2556</v>
      </c>
      <c r="X108" s="79" t="s">
        <v>2826</v>
      </c>
      <c r="Y108" s="137"/>
    </row>
    <row r="109" spans="1:25" s="17" customFormat="1" x14ac:dyDescent="0.2">
      <c r="A109" s="151">
        <v>41366</v>
      </c>
      <c r="B109" s="152" t="s">
        <v>479</v>
      </c>
      <c r="C109" s="152" t="s">
        <v>222</v>
      </c>
      <c r="D109" s="152" t="s">
        <v>134</v>
      </c>
      <c r="E109" s="153" t="s">
        <v>143</v>
      </c>
      <c r="F109" s="154">
        <v>41367</v>
      </c>
      <c r="G109" s="155">
        <v>2013</v>
      </c>
      <c r="H109" s="151" t="s">
        <v>0</v>
      </c>
      <c r="I109" s="151" t="str">
        <f t="shared" si="8"/>
        <v>LA</v>
      </c>
      <c r="J109" s="151" t="str">
        <f t="shared" si="9"/>
        <v>LA</v>
      </c>
      <c r="K109" s="151" t="str">
        <f t="shared" si="12"/>
        <v>South Central</v>
      </c>
      <c r="L109" s="151" t="str">
        <f>INDEX('State '!$A$1:$C$62,MATCH($I109,'State '!$B:$B,0),3)</f>
        <v>South Central</v>
      </c>
      <c r="M109" s="151" t="str">
        <f>INDEX('State '!$A$1:$C$62,MATCH($J109,'State '!$B:$B,0),3)</f>
        <v>South Central</v>
      </c>
      <c r="N109" s="151"/>
      <c r="O109" s="158"/>
      <c r="P109" s="157">
        <v>9.9</v>
      </c>
      <c r="Q109" s="157">
        <v>420</v>
      </c>
      <c r="R109" s="158" t="s">
        <v>1096</v>
      </c>
      <c r="S109" s="159" t="s">
        <v>135</v>
      </c>
      <c r="T109" s="156" t="s">
        <v>381</v>
      </c>
      <c r="U109" s="160" t="s">
        <v>1867</v>
      </c>
      <c r="V109" s="151"/>
      <c r="W109" s="150"/>
      <c r="X109" s="150"/>
      <c r="Y109" s="150"/>
    </row>
    <row r="110" spans="1:25" s="17" customFormat="1" x14ac:dyDescent="0.2">
      <c r="A110" s="151">
        <v>43192</v>
      </c>
      <c r="B110" s="164" t="s">
        <v>1953</v>
      </c>
      <c r="C110" s="164" t="s">
        <v>1954</v>
      </c>
      <c r="D110" s="164" t="s">
        <v>1878</v>
      </c>
      <c r="E110" s="164" t="s">
        <v>143</v>
      </c>
      <c r="F110" s="165">
        <v>43172</v>
      </c>
      <c r="G110" s="166">
        <v>2018</v>
      </c>
      <c r="H110" s="151" t="s">
        <v>0</v>
      </c>
      <c r="I110" s="151" t="str">
        <f t="shared" si="8"/>
        <v>LA</v>
      </c>
      <c r="J110" s="151" t="str">
        <f t="shared" si="9"/>
        <v>LA</v>
      </c>
      <c r="K110" s="156" t="str">
        <f t="shared" si="12"/>
        <v>South Central</v>
      </c>
      <c r="L110" s="151" t="str">
        <f>INDEX('State '!$A$1:$C$62,MATCH($I110,'State '!$B:$B,0),3)</f>
        <v>South Central</v>
      </c>
      <c r="M110" s="151" t="str">
        <f>INDEX('State '!$A$1:$C$62,MATCH($J110,'State '!$B:$B,0),3)</f>
        <v>South Central</v>
      </c>
      <c r="N110" s="151"/>
      <c r="O110" s="158">
        <v>300</v>
      </c>
      <c r="P110" s="158">
        <v>34</v>
      </c>
      <c r="Q110" s="158">
        <v>800</v>
      </c>
      <c r="R110" s="157" t="s">
        <v>535</v>
      </c>
      <c r="S110" s="151" t="s">
        <v>135</v>
      </c>
      <c r="T110" s="151" t="s">
        <v>381</v>
      </c>
      <c r="U110" s="151" t="s">
        <v>2003</v>
      </c>
      <c r="V110" s="151" t="s">
        <v>2175</v>
      </c>
      <c r="W110" s="150" t="s">
        <v>2304</v>
      </c>
      <c r="X110" s="150"/>
      <c r="Y110" s="150"/>
    </row>
    <row r="111" spans="1:25" s="56" customFormat="1" x14ac:dyDescent="0.2">
      <c r="A111" s="97">
        <v>44568</v>
      </c>
      <c r="B111" s="79" t="s">
        <v>2858</v>
      </c>
      <c r="C111" s="80" t="s">
        <v>199</v>
      </c>
      <c r="D111" s="79" t="s">
        <v>140</v>
      </c>
      <c r="E111" s="79" t="s">
        <v>143</v>
      </c>
      <c r="F111" s="60">
        <v>44539</v>
      </c>
      <c r="G111" s="61">
        <v>2021</v>
      </c>
      <c r="H111" s="97" t="s">
        <v>0</v>
      </c>
      <c r="I111" s="97" t="str">
        <f t="shared" si="8"/>
        <v>LA</v>
      </c>
      <c r="J111" s="97" t="str">
        <f t="shared" si="9"/>
        <v>LA</v>
      </c>
      <c r="K111" s="104" t="str">
        <f t="shared" si="12"/>
        <v>South Central</v>
      </c>
      <c r="L111" s="97" t="str">
        <f>INDEX('State '!$A$1:$C$62,MATCH($I111,'State '!$B:$B,0),3)</f>
        <v>South Central</v>
      </c>
      <c r="M111" s="97" t="str">
        <f>INDEX('State '!$A$1:$C$62,MATCH($J111,'State '!$B:$B,0),3)</f>
        <v>South Central</v>
      </c>
      <c r="N111" s="97"/>
      <c r="O111" s="158">
        <v>149</v>
      </c>
      <c r="P111" s="158">
        <v>0.2</v>
      </c>
      <c r="Q111" s="146">
        <v>750</v>
      </c>
      <c r="R111" s="98">
        <v>20</v>
      </c>
      <c r="S111" s="97" t="s">
        <v>135</v>
      </c>
      <c r="T111" s="97" t="s">
        <v>381</v>
      </c>
      <c r="U111" s="97" t="s">
        <v>2859</v>
      </c>
      <c r="V111" s="97" t="s">
        <v>2175</v>
      </c>
      <c r="W111" s="79" t="s">
        <v>2860</v>
      </c>
      <c r="X111" s="79" t="s">
        <v>2827</v>
      </c>
      <c r="Y111" s="137"/>
    </row>
    <row r="112" spans="1:25" s="17" customFormat="1" x14ac:dyDescent="0.2">
      <c r="A112" s="151">
        <v>39990</v>
      </c>
      <c r="B112" s="164" t="s">
        <v>746</v>
      </c>
      <c r="C112" s="164" t="s">
        <v>281</v>
      </c>
      <c r="D112" s="164" t="s">
        <v>140</v>
      </c>
      <c r="E112" s="164" t="s">
        <v>143</v>
      </c>
      <c r="F112" s="165">
        <v>39692</v>
      </c>
      <c r="G112" s="166">
        <v>2008</v>
      </c>
      <c r="H112" s="151" t="s">
        <v>0</v>
      </c>
      <c r="I112" s="151" t="str">
        <f t="shared" si="8"/>
        <v>LA</v>
      </c>
      <c r="J112" s="151" t="str">
        <f t="shared" si="9"/>
        <v>LA</v>
      </c>
      <c r="K112" s="151" t="str">
        <f t="shared" si="12"/>
        <v>South Central</v>
      </c>
      <c r="L112" s="151" t="str">
        <f>INDEX('State '!$A$1:$C$62,MATCH($I112,'State '!$B:$B,0),3)</f>
        <v>South Central</v>
      </c>
      <c r="M112" s="151" t="str">
        <f>INDEX('State '!$A$1:$C$62,MATCH($J112,'State '!$B:$B,0),3)</f>
        <v>South Central</v>
      </c>
      <c r="N112" s="151"/>
      <c r="O112" s="158">
        <v>115.1</v>
      </c>
      <c r="P112" s="158">
        <v>36.1</v>
      </c>
      <c r="Q112" s="158">
        <v>2350</v>
      </c>
      <c r="R112" s="157">
        <v>42</v>
      </c>
      <c r="S112" s="151" t="s">
        <v>135</v>
      </c>
      <c r="T112" s="151" t="s">
        <v>381</v>
      </c>
      <c r="U112" s="151" t="s">
        <v>747</v>
      </c>
      <c r="V112" s="151"/>
      <c r="W112" s="156"/>
      <c r="X112" s="150"/>
      <c r="Y112" s="150"/>
    </row>
    <row r="113" spans="1:262" x14ac:dyDescent="0.2">
      <c r="A113" s="151">
        <v>43194</v>
      </c>
      <c r="B113" s="164" t="s">
        <v>2019</v>
      </c>
      <c r="C113" s="164" t="s">
        <v>2425</v>
      </c>
      <c r="D113" s="164" t="s">
        <v>1878</v>
      </c>
      <c r="E113" s="164" t="s">
        <v>143</v>
      </c>
      <c r="F113" s="165">
        <v>42822</v>
      </c>
      <c r="G113" s="166">
        <v>2017</v>
      </c>
      <c r="H113" s="151" t="s">
        <v>0</v>
      </c>
      <c r="I113" s="151" t="str">
        <f t="shared" si="8"/>
        <v>LA</v>
      </c>
      <c r="J113" s="151" t="str">
        <f t="shared" si="9"/>
        <v>LA</v>
      </c>
      <c r="K113" s="156" t="str">
        <f t="shared" si="12"/>
        <v>South Central</v>
      </c>
      <c r="L113" s="151" t="str">
        <f>INDEX('State '!$A$1:$C$62,MATCH($I113,'State '!$B:$B,0),3)</f>
        <v>South Central</v>
      </c>
      <c r="M113" s="151" t="str">
        <f>INDEX('State '!$A$1:$C$62,MATCH($J113,'State '!$B:$B,0),3)</f>
        <v>South Central</v>
      </c>
      <c r="N113" s="151"/>
      <c r="O113" s="158">
        <v>141</v>
      </c>
      <c r="P113" s="158">
        <v>3.58</v>
      </c>
      <c r="Q113" s="158">
        <v>1500</v>
      </c>
      <c r="R113" s="157">
        <v>36</v>
      </c>
      <c r="S113" s="151" t="s">
        <v>135</v>
      </c>
      <c r="T113" s="151" t="s">
        <v>381</v>
      </c>
      <c r="U113" s="151" t="s">
        <v>2198</v>
      </c>
      <c r="V113" s="151" t="s">
        <v>2175</v>
      </c>
      <c r="W113" s="150"/>
      <c r="X113" s="150"/>
      <c r="Y113" s="150"/>
      <c r="Z113" s="17"/>
      <c r="AA113" s="17"/>
      <c r="AB113" s="17"/>
    </row>
    <row r="114" spans="1:262" s="99" customFormat="1" ht="25.5" x14ac:dyDescent="0.2">
      <c r="A114" s="151">
        <v>43468</v>
      </c>
      <c r="B114" s="164" t="s">
        <v>2384</v>
      </c>
      <c r="C114" s="164" t="s">
        <v>2400</v>
      </c>
      <c r="D114" s="164" t="s">
        <v>140</v>
      </c>
      <c r="E114" s="164" t="s">
        <v>143</v>
      </c>
      <c r="F114" s="165">
        <v>43374</v>
      </c>
      <c r="G114" s="166">
        <v>2018</v>
      </c>
      <c r="H114" s="151" t="s">
        <v>37</v>
      </c>
      <c r="I114" s="151" t="str">
        <f t="shared" si="8"/>
        <v>OK</v>
      </c>
      <c r="J114" s="151" t="str">
        <f t="shared" si="9"/>
        <v>OK</v>
      </c>
      <c r="K114" s="156" t="str">
        <f t="shared" si="12"/>
        <v>South Central</v>
      </c>
      <c r="L114" s="151" t="str">
        <f>INDEX('State '!$A$1:$C$62,MATCH($I114,'State '!$B:$B,0),3)</f>
        <v>South Central</v>
      </c>
      <c r="M114" s="151" t="str">
        <f>INDEX('State '!$A$1:$C$62,MATCH($J114,'State '!$B:$B,0),3)</f>
        <v>South Central</v>
      </c>
      <c r="N114" s="151"/>
      <c r="O114" s="158">
        <v>31.5</v>
      </c>
      <c r="P114" s="158"/>
      <c r="Q114" s="158">
        <v>205</v>
      </c>
      <c r="R114" s="157">
        <v>12</v>
      </c>
      <c r="S114" s="151" t="s">
        <v>138</v>
      </c>
      <c r="T114" s="151" t="s">
        <v>381</v>
      </c>
      <c r="U114" s="151" t="s">
        <v>2401</v>
      </c>
      <c r="V114" s="151" t="s">
        <v>2175</v>
      </c>
      <c r="W114" s="150" t="s">
        <v>2704</v>
      </c>
      <c r="X114" s="150"/>
      <c r="Y114" s="150" t="s">
        <v>2492</v>
      </c>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row>
    <row r="115" spans="1:262" x14ac:dyDescent="0.2">
      <c r="A115" s="151">
        <v>39990</v>
      </c>
      <c r="B115" s="152" t="s">
        <v>796</v>
      </c>
      <c r="C115" s="152" t="s">
        <v>285</v>
      </c>
      <c r="D115" s="152" t="s">
        <v>134</v>
      </c>
      <c r="E115" s="153" t="s">
        <v>143</v>
      </c>
      <c r="F115" s="154">
        <v>39553</v>
      </c>
      <c r="G115" s="155">
        <v>2008</v>
      </c>
      <c r="H115" s="151" t="s">
        <v>30</v>
      </c>
      <c r="I115" s="151" t="str">
        <f t="shared" si="8"/>
        <v>MN</v>
      </c>
      <c r="J115" s="151" t="str">
        <f t="shared" si="9"/>
        <v>MN</v>
      </c>
      <c r="K115" s="151" t="str">
        <f t="shared" si="12"/>
        <v>Midwest</v>
      </c>
      <c r="L115" s="151" t="str">
        <f>INDEX('State '!$A$1:$C$62,MATCH($I115,'State '!$B:$B,0),3)</f>
        <v>Midwest</v>
      </c>
      <c r="M115" s="151" t="str">
        <f>INDEX('State '!$A$1:$C$62,MATCH($J115,'State '!$B:$B,0),3)</f>
        <v>Midwest</v>
      </c>
      <c r="N115" s="151"/>
      <c r="O115" s="158">
        <v>7.2</v>
      </c>
      <c r="P115" s="157">
        <v>13</v>
      </c>
      <c r="Q115" s="157">
        <v>91.2</v>
      </c>
      <c r="R115" s="158">
        <v>16</v>
      </c>
      <c r="S115" s="159" t="s">
        <v>138</v>
      </c>
      <c r="T115" s="156" t="s">
        <v>187</v>
      </c>
      <c r="U115" s="160" t="s">
        <v>382</v>
      </c>
      <c r="V115" s="151"/>
      <c r="W115" s="150"/>
      <c r="X115" s="150"/>
      <c r="Y115" s="150"/>
      <c r="Z115" s="17"/>
      <c r="AA115" s="17"/>
      <c r="AB115" s="17"/>
    </row>
    <row r="116" spans="1:262" ht="25.5" x14ac:dyDescent="0.2">
      <c r="A116" s="151">
        <v>43468</v>
      </c>
      <c r="B116" s="164" t="s">
        <v>2264</v>
      </c>
      <c r="C116" s="164" t="s">
        <v>2265</v>
      </c>
      <c r="D116" s="164" t="s">
        <v>136</v>
      </c>
      <c r="E116" s="164" t="s">
        <v>143</v>
      </c>
      <c r="F116" s="165">
        <v>43070</v>
      </c>
      <c r="G116" s="166">
        <v>2017</v>
      </c>
      <c r="H116" s="151" t="s">
        <v>37</v>
      </c>
      <c r="I116" s="151" t="str">
        <f t="shared" si="8"/>
        <v>OK</v>
      </c>
      <c r="J116" s="151" t="str">
        <f t="shared" si="9"/>
        <v>OK</v>
      </c>
      <c r="K116" s="156" t="str">
        <f t="shared" si="12"/>
        <v>South Central</v>
      </c>
      <c r="L116" s="151" t="str">
        <f>INDEX('State '!$A$1:$C$62,MATCH($I116,'State '!$B:$B,0),3)</f>
        <v>South Central</v>
      </c>
      <c r="M116" s="151" t="str">
        <f>INDEX('State '!$A$1:$C$62,MATCH($J116,'State '!$B:$B,0),3)</f>
        <v>South Central</v>
      </c>
      <c r="N116" s="151"/>
      <c r="O116" s="158">
        <v>60</v>
      </c>
      <c r="P116" s="158">
        <v>50</v>
      </c>
      <c r="Q116" s="158">
        <v>200</v>
      </c>
      <c r="R116" s="157">
        <v>24</v>
      </c>
      <c r="S116" s="151" t="s">
        <v>138</v>
      </c>
      <c r="T116" s="151" t="s">
        <v>187</v>
      </c>
      <c r="U116" s="160" t="s">
        <v>382</v>
      </c>
      <c r="V116" s="151" t="s">
        <v>2175</v>
      </c>
      <c r="W116" s="150" t="s">
        <v>2481</v>
      </c>
      <c r="X116" s="150"/>
      <c r="Y116" s="150" t="s">
        <v>2705</v>
      </c>
      <c r="Z116" s="17"/>
      <c r="AA116" s="17"/>
      <c r="AB116" s="17"/>
    </row>
    <row r="117" spans="1:262" ht="96.6" customHeight="1" x14ac:dyDescent="0.2">
      <c r="A117" s="173">
        <v>39990</v>
      </c>
      <c r="B117" s="152" t="s">
        <v>1506</v>
      </c>
      <c r="C117" s="152" t="s">
        <v>1875</v>
      </c>
      <c r="D117" s="152" t="s">
        <v>136</v>
      </c>
      <c r="E117" s="164" t="s">
        <v>143</v>
      </c>
      <c r="F117" s="165">
        <v>36465</v>
      </c>
      <c r="G117" s="166">
        <v>1999</v>
      </c>
      <c r="H117" s="151" t="s">
        <v>16</v>
      </c>
      <c r="I117" s="151" t="str">
        <f t="shared" si="8"/>
        <v>NC</v>
      </c>
      <c r="J117" s="151" t="str">
        <f t="shared" si="9"/>
        <v>NC</v>
      </c>
      <c r="K117" s="151" t="str">
        <f t="shared" si="12"/>
        <v>Southeast</v>
      </c>
      <c r="L117" s="151" t="str">
        <f>INDEX('State '!$A$1:$C$62,MATCH($I117,'State '!$B:$B,0),3)</f>
        <v>Southeast</v>
      </c>
      <c r="M117" s="151" t="str">
        <f>INDEX('State '!$A$1:$C$62,MATCH($J117,'State '!$B:$B,0),3)</f>
        <v>Southeast</v>
      </c>
      <c r="N117" s="151"/>
      <c r="O117" s="158">
        <v>98.3</v>
      </c>
      <c r="P117" s="158">
        <v>67</v>
      </c>
      <c r="Q117" s="157">
        <v>263</v>
      </c>
      <c r="R117" s="157">
        <v>24</v>
      </c>
      <c r="S117" s="151" t="s">
        <v>138</v>
      </c>
      <c r="T117" s="151" t="s">
        <v>187</v>
      </c>
      <c r="U117" s="151" t="s">
        <v>382</v>
      </c>
      <c r="V117" s="151"/>
      <c r="W117" s="150"/>
      <c r="X117" s="150"/>
      <c r="Y117" s="150"/>
      <c r="Z117" s="17"/>
      <c r="AA117" s="17"/>
      <c r="AB117" s="17"/>
    </row>
    <row r="118" spans="1:262" ht="25.5" x14ac:dyDescent="0.2">
      <c r="A118" s="97">
        <v>44313</v>
      </c>
      <c r="B118" s="79" t="s">
        <v>3040</v>
      </c>
      <c r="C118" s="80" t="s">
        <v>1718</v>
      </c>
      <c r="D118" s="79" t="s">
        <v>140</v>
      </c>
      <c r="E118" s="79" t="s">
        <v>143</v>
      </c>
      <c r="F118" s="60">
        <v>44255</v>
      </c>
      <c r="G118" s="61">
        <v>2021</v>
      </c>
      <c r="H118" s="97" t="s">
        <v>1147</v>
      </c>
      <c r="I118" s="97" t="str">
        <f t="shared" si="8"/>
        <v>NM</v>
      </c>
      <c r="J118" s="97" t="str">
        <f t="shared" si="9"/>
        <v>TX</v>
      </c>
      <c r="K118" s="104" t="str">
        <f t="shared" si="12"/>
        <v>Mountain, South Central</v>
      </c>
      <c r="L118" s="97" t="str">
        <f>INDEX('State '!$A$1:$C$62,MATCH($I118,'State '!$B:$B,0),3)</f>
        <v>Mountain</v>
      </c>
      <c r="M118" s="97" t="str">
        <f>INDEX('State '!$A$1:$C$62,MATCH($J118,'State '!$B:$B,0),3)</f>
        <v>South Central</v>
      </c>
      <c r="N118" s="97"/>
      <c r="O118" s="158">
        <v>23.5</v>
      </c>
      <c r="P118" s="158">
        <v>17.100000000000001</v>
      </c>
      <c r="Q118" s="146">
        <v>159</v>
      </c>
      <c r="R118" s="98">
        <v>16</v>
      </c>
      <c r="S118" s="97" t="s">
        <v>135</v>
      </c>
      <c r="T118" s="97" t="s">
        <v>381</v>
      </c>
      <c r="U118" s="97" t="s">
        <v>3041</v>
      </c>
      <c r="V118" s="97" t="s">
        <v>2178</v>
      </c>
      <c r="W118" s="79" t="s">
        <v>3042</v>
      </c>
      <c r="X118" s="79"/>
      <c r="Y118" s="137"/>
      <c r="Z118" s="17"/>
      <c r="AA118" s="17"/>
      <c r="AB118" s="17"/>
    </row>
    <row r="119" spans="1:262" ht="102" x14ac:dyDescent="0.2">
      <c r="A119" s="96">
        <v>45569</v>
      </c>
      <c r="B119" s="79" t="s">
        <v>3397</v>
      </c>
      <c r="C119" s="79" t="s">
        <v>1875</v>
      </c>
      <c r="D119" s="79" t="s">
        <v>136</v>
      </c>
      <c r="E119" s="79" t="s">
        <v>3469</v>
      </c>
      <c r="F119" s="60">
        <v>45351</v>
      </c>
      <c r="G119" s="111">
        <v>2024</v>
      </c>
      <c r="H119" s="97" t="s">
        <v>16</v>
      </c>
      <c r="I119" s="97" t="str">
        <f t="shared" si="8"/>
        <v>NC</v>
      </c>
      <c r="J119" s="97" t="str">
        <f t="shared" si="9"/>
        <v>NC</v>
      </c>
      <c r="K119" s="104" t="str">
        <f t="shared" si="12"/>
        <v>Southeast</v>
      </c>
      <c r="L119" s="97" t="str">
        <f>INDEX('State '!$A$1:$C$62,MATCH($I119,'State '!$B:$B,0),3)</f>
        <v>Southeast</v>
      </c>
      <c r="M119" s="97" t="str">
        <f>INDEX('State '!$A$1:$C$62,MATCH($J119,'State '!$B:$B,0),3)</f>
        <v>Southeast</v>
      </c>
      <c r="N119" s="97"/>
      <c r="O119" s="158">
        <v>32.6</v>
      </c>
      <c r="P119" s="158">
        <v>2.0099999999999998</v>
      </c>
      <c r="Q119" s="146">
        <v>78</v>
      </c>
      <c r="R119" s="98">
        <v>42</v>
      </c>
      <c r="S119" s="97" t="s">
        <v>135</v>
      </c>
      <c r="T119" s="97" t="s">
        <v>381</v>
      </c>
      <c r="U119" s="97" t="s">
        <v>3398</v>
      </c>
      <c r="V119" s="97" t="s">
        <v>2175</v>
      </c>
      <c r="W119" s="79" t="s">
        <v>3399</v>
      </c>
      <c r="X119" s="79" t="s">
        <v>3328</v>
      </c>
      <c r="Y119" s="195"/>
      <c r="AA119" s="17"/>
      <c r="AB119" s="17"/>
    </row>
    <row r="120" spans="1:262" x14ac:dyDescent="0.2">
      <c r="A120" s="173">
        <v>42289</v>
      </c>
      <c r="B120" s="164" t="s">
        <v>1793</v>
      </c>
      <c r="C120" s="164" t="s">
        <v>2226</v>
      </c>
      <c r="D120" s="164" t="s">
        <v>134</v>
      </c>
      <c r="E120" s="164" t="s">
        <v>143</v>
      </c>
      <c r="F120" s="165">
        <v>42312</v>
      </c>
      <c r="G120" s="166">
        <v>2015</v>
      </c>
      <c r="H120" s="151" t="s">
        <v>2</v>
      </c>
      <c r="I120" s="151" t="str">
        <f t="shared" si="8"/>
        <v>OR</v>
      </c>
      <c r="J120" s="151" t="str">
        <f t="shared" si="9"/>
        <v>OR</v>
      </c>
      <c r="K120" s="151" t="str">
        <f t="shared" si="12"/>
        <v>Pacific</v>
      </c>
      <c r="L120" s="151" t="str">
        <f>INDEX('State '!$A$1:$C$62,MATCH($I120,'State '!$B:$B,0),3)</f>
        <v>Pacific</v>
      </c>
      <c r="M120" s="151" t="str">
        <f>INDEX('State '!$A$1:$C$62,MATCH($J120,'State '!$B:$B,0),3)</f>
        <v>Pacific</v>
      </c>
      <c r="N120" s="151"/>
      <c r="O120" s="158">
        <v>54.3</v>
      </c>
      <c r="P120" s="158">
        <v>24.4</v>
      </c>
      <c r="Q120" s="158">
        <v>175</v>
      </c>
      <c r="R120" s="157">
        <v>20</v>
      </c>
      <c r="S120" s="151" t="s">
        <v>135</v>
      </c>
      <c r="T120" s="151" t="s">
        <v>381</v>
      </c>
      <c r="U120" s="151" t="s">
        <v>1794</v>
      </c>
      <c r="V120" s="151" t="s">
        <v>2175</v>
      </c>
      <c r="W120" s="150"/>
      <c r="X120" s="150"/>
      <c r="Y120" s="150"/>
      <c r="Z120" s="17"/>
      <c r="AA120" s="17"/>
      <c r="AB120" s="17"/>
    </row>
    <row r="121" spans="1:262" x14ac:dyDescent="0.2">
      <c r="A121" s="173">
        <v>41106</v>
      </c>
      <c r="B121" s="164" t="s">
        <v>1840</v>
      </c>
      <c r="C121" s="164" t="s">
        <v>218</v>
      </c>
      <c r="D121" s="164" t="s">
        <v>140</v>
      </c>
      <c r="E121" s="164" t="s">
        <v>143</v>
      </c>
      <c r="F121" s="165"/>
      <c r="G121" s="166">
        <v>2012</v>
      </c>
      <c r="H121" s="151" t="s">
        <v>450</v>
      </c>
      <c r="I121" s="151" t="str">
        <f t="shared" si="8"/>
        <v>DE</v>
      </c>
      <c r="J121" s="151" t="str">
        <f t="shared" si="9"/>
        <v>MD</v>
      </c>
      <c r="K121" s="151" t="str">
        <f t="shared" si="12"/>
        <v>Northeast</v>
      </c>
      <c r="L121" s="151" t="str">
        <f>INDEX('State '!$A$1:$C$62,MATCH($I121,'State '!$B:$B,0),3)</f>
        <v>Northeast</v>
      </c>
      <c r="M121" s="151" t="str">
        <f>INDEX('State '!$A$1:$C$62,MATCH($J121,'State '!$B:$B,0),3)</f>
        <v>Northeast</v>
      </c>
      <c r="N121" s="151"/>
      <c r="O121" s="158">
        <v>5.9</v>
      </c>
      <c r="P121" s="158">
        <v>5</v>
      </c>
      <c r="Q121" s="158">
        <v>4.07</v>
      </c>
      <c r="R121" s="157">
        <v>6</v>
      </c>
      <c r="S121" s="151" t="s">
        <v>135</v>
      </c>
      <c r="T121" s="151" t="s">
        <v>381</v>
      </c>
      <c r="U121" s="151" t="s">
        <v>460</v>
      </c>
      <c r="V121" s="151"/>
      <c r="W121" s="150"/>
      <c r="X121" s="150"/>
      <c r="Y121" s="185"/>
      <c r="Z121" s="17"/>
      <c r="AA121" s="17"/>
      <c r="AB121" s="17"/>
    </row>
    <row r="122" spans="1:262" ht="25.5" x14ac:dyDescent="0.2">
      <c r="A122" s="151">
        <v>43417</v>
      </c>
      <c r="B122" s="164" t="s">
        <v>2661</v>
      </c>
      <c r="C122" s="164" t="s">
        <v>260</v>
      </c>
      <c r="D122" s="164" t="s">
        <v>140</v>
      </c>
      <c r="E122" s="164" t="s">
        <v>143</v>
      </c>
      <c r="F122" s="165">
        <v>43419</v>
      </c>
      <c r="G122" s="166">
        <v>2018</v>
      </c>
      <c r="H122" s="151" t="s">
        <v>30</v>
      </c>
      <c r="I122" s="151" t="str">
        <f t="shared" si="8"/>
        <v>MN</v>
      </c>
      <c r="J122" s="151" t="str">
        <f t="shared" si="9"/>
        <v>MN</v>
      </c>
      <c r="K122" s="156" t="str">
        <f t="shared" si="12"/>
        <v>Midwest</v>
      </c>
      <c r="L122" s="151" t="str">
        <f>INDEX('State '!$A$1:$C$62,MATCH($I122,'State '!$B:$B,0),3)</f>
        <v>Midwest</v>
      </c>
      <c r="M122" s="151" t="str">
        <f>INDEX('State '!$A$1:$C$62,MATCH($J122,'State '!$B:$B,0),3)</f>
        <v>Midwest</v>
      </c>
      <c r="N122" s="151"/>
      <c r="O122" s="158">
        <v>50</v>
      </c>
      <c r="P122" s="158">
        <v>8</v>
      </c>
      <c r="Q122" s="158"/>
      <c r="R122" s="157"/>
      <c r="S122" s="151" t="s">
        <v>138</v>
      </c>
      <c r="T122" s="151" t="s">
        <v>381</v>
      </c>
      <c r="U122" s="160" t="s">
        <v>2662</v>
      </c>
      <c r="V122" s="151" t="s">
        <v>2175</v>
      </c>
      <c r="W122" s="150" t="s">
        <v>2663</v>
      </c>
      <c r="X122" s="150"/>
      <c r="Y122" s="150"/>
      <c r="Z122" s="17"/>
      <c r="AA122" s="17"/>
      <c r="AB122" s="17"/>
    </row>
    <row r="123" spans="1:262" x14ac:dyDescent="0.2">
      <c r="A123" s="151">
        <v>40388</v>
      </c>
      <c r="B123" s="164" t="s">
        <v>602</v>
      </c>
      <c r="C123" s="164" t="s">
        <v>257</v>
      </c>
      <c r="D123" s="164" t="s">
        <v>140</v>
      </c>
      <c r="E123" s="164" t="s">
        <v>143</v>
      </c>
      <c r="F123" s="165">
        <v>40210</v>
      </c>
      <c r="G123" s="166">
        <v>2010</v>
      </c>
      <c r="H123" s="151" t="s">
        <v>429</v>
      </c>
      <c r="I123" s="151" t="str">
        <f t="shared" si="8"/>
        <v>TX</v>
      </c>
      <c r="J123" s="151" t="str">
        <f t="shared" si="9"/>
        <v>LA</v>
      </c>
      <c r="K123" s="151" t="str">
        <f t="shared" si="12"/>
        <v>South Central</v>
      </c>
      <c r="L123" s="151" t="str">
        <f>INDEX('State '!$A$1:$C$62,MATCH($I123,'State '!$B:$B,0),3)</f>
        <v>South Central</v>
      </c>
      <c r="M123" s="151" t="str">
        <f>INDEX('State '!$A$1:$C$62,MATCH($J123,'State '!$B:$B,0),3)</f>
        <v>South Central</v>
      </c>
      <c r="N123" s="151"/>
      <c r="O123" s="158">
        <v>68</v>
      </c>
      <c r="P123" s="158"/>
      <c r="Q123" s="158">
        <v>274</v>
      </c>
      <c r="R123" s="157"/>
      <c r="S123" s="151" t="s">
        <v>135</v>
      </c>
      <c r="T123" s="151" t="s">
        <v>381</v>
      </c>
      <c r="U123" s="151" t="s">
        <v>603</v>
      </c>
      <c r="V123" s="151"/>
      <c r="W123" s="150"/>
      <c r="X123" s="150"/>
      <c r="Y123" s="150"/>
      <c r="Z123" s="17"/>
      <c r="AA123" s="17"/>
      <c r="AB123" s="17"/>
    </row>
    <row r="124" spans="1:262" x14ac:dyDescent="0.2">
      <c r="A124" s="151">
        <v>39990</v>
      </c>
      <c r="B124" s="164" t="s">
        <v>819</v>
      </c>
      <c r="C124" s="164" t="s">
        <v>257</v>
      </c>
      <c r="D124" s="164" t="s">
        <v>140</v>
      </c>
      <c r="E124" s="164" t="s">
        <v>143</v>
      </c>
      <c r="F124" s="165">
        <v>39753</v>
      </c>
      <c r="G124" s="166">
        <v>2008</v>
      </c>
      <c r="H124" s="151" t="s">
        <v>32</v>
      </c>
      <c r="I124" s="151" t="str">
        <f t="shared" si="8"/>
        <v>AR</v>
      </c>
      <c r="J124" s="151" t="str">
        <f t="shared" si="9"/>
        <v>AR</v>
      </c>
      <c r="K124" s="151" t="str">
        <f t="shared" si="12"/>
        <v>South Central</v>
      </c>
      <c r="L124" s="151" t="str">
        <f>INDEX('State '!$A$1:$C$62,MATCH($I124,'State '!$B:$B,0),3)</f>
        <v>South Central</v>
      </c>
      <c r="M124" s="151" t="str">
        <f>INDEX('State '!$A$1:$C$62,MATCH($J124,'State '!$B:$B,0),3)</f>
        <v>South Central</v>
      </c>
      <c r="N124" s="151"/>
      <c r="O124" s="158">
        <v>26.26</v>
      </c>
      <c r="P124" s="158"/>
      <c r="Q124" s="158">
        <v>200</v>
      </c>
      <c r="R124" s="157"/>
      <c r="S124" s="151" t="s">
        <v>135</v>
      </c>
      <c r="T124" s="151" t="s">
        <v>381</v>
      </c>
      <c r="U124" s="151" t="s">
        <v>820</v>
      </c>
      <c r="V124" s="151"/>
      <c r="W124" s="156"/>
      <c r="X124" s="150"/>
      <c r="Y124" s="150"/>
      <c r="Z124" s="17"/>
      <c r="AA124" s="17"/>
      <c r="AB124" s="17"/>
    </row>
    <row r="125" spans="1:262" x14ac:dyDescent="0.2">
      <c r="A125" s="151">
        <v>39990</v>
      </c>
      <c r="B125" s="152" t="s">
        <v>881</v>
      </c>
      <c r="C125" s="152" t="s">
        <v>257</v>
      </c>
      <c r="D125" s="152" t="s">
        <v>140</v>
      </c>
      <c r="E125" s="153" t="s">
        <v>143</v>
      </c>
      <c r="F125" s="154">
        <v>39128</v>
      </c>
      <c r="G125" s="155">
        <v>2007</v>
      </c>
      <c r="H125" s="151" t="s">
        <v>0</v>
      </c>
      <c r="I125" s="151" t="str">
        <f t="shared" si="8"/>
        <v>LA</v>
      </c>
      <c r="J125" s="151" t="str">
        <f t="shared" si="9"/>
        <v>LA</v>
      </c>
      <c r="K125" s="151" t="str">
        <f t="shared" si="12"/>
        <v>South Central</v>
      </c>
      <c r="L125" s="151" t="str">
        <f>INDEX('State '!$A$1:$C$62,MATCH($I125,'State '!$B:$B,0),3)</f>
        <v>South Central</v>
      </c>
      <c r="M125" s="151" t="str">
        <f>INDEX('State '!$A$1:$C$62,MATCH($J125,'State '!$B:$B,0),3)</f>
        <v>South Central</v>
      </c>
      <c r="N125" s="151"/>
      <c r="O125" s="158">
        <v>18.079999999999998</v>
      </c>
      <c r="P125" s="157">
        <v>17.5</v>
      </c>
      <c r="Q125" s="157">
        <v>140</v>
      </c>
      <c r="R125" s="158">
        <v>12</v>
      </c>
      <c r="S125" s="159" t="s">
        <v>135</v>
      </c>
      <c r="T125" s="156" t="s">
        <v>381</v>
      </c>
      <c r="U125" s="160" t="s">
        <v>882</v>
      </c>
      <c r="V125" s="151"/>
      <c r="W125" s="150"/>
      <c r="X125" s="150"/>
      <c r="Y125" s="150"/>
      <c r="Z125" s="17"/>
      <c r="AA125" s="17"/>
      <c r="AB125" s="17"/>
    </row>
    <row r="126" spans="1:262" x14ac:dyDescent="0.2">
      <c r="A126" s="151">
        <v>39990</v>
      </c>
      <c r="B126" s="152" t="s">
        <v>1843</v>
      </c>
      <c r="C126" s="152" t="s">
        <v>257</v>
      </c>
      <c r="D126" s="152" t="s">
        <v>134</v>
      </c>
      <c r="E126" s="153" t="s">
        <v>143</v>
      </c>
      <c r="F126" s="154">
        <v>39156</v>
      </c>
      <c r="G126" s="155">
        <v>2007</v>
      </c>
      <c r="H126" s="151" t="s">
        <v>6</v>
      </c>
      <c r="I126" s="151" t="str">
        <f t="shared" si="8"/>
        <v>TX</v>
      </c>
      <c r="J126" s="151" t="str">
        <f t="shared" si="9"/>
        <v>TX</v>
      </c>
      <c r="K126" s="151" t="str">
        <f t="shared" si="12"/>
        <v>South Central</v>
      </c>
      <c r="L126" s="151" t="str">
        <f>INDEX('State '!$A$1:$C$62,MATCH($I126,'State '!$B:$B,0),3)</f>
        <v>South Central</v>
      </c>
      <c r="M126" s="151" t="str">
        <f>INDEX('State '!$A$1:$C$62,MATCH($J126,'State '!$B:$B,0),3)</f>
        <v>South Central</v>
      </c>
      <c r="N126" s="151"/>
      <c r="O126" s="158">
        <v>12.7</v>
      </c>
      <c r="P126" s="157">
        <v>14.4</v>
      </c>
      <c r="Q126" s="157">
        <v>60</v>
      </c>
      <c r="R126" s="158">
        <v>16</v>
      </c>
      <c r="S126" s="159" t="s">
        <v>135</v>
      </c>
      <c r="T126" s="156" t="s">
        <v>381</v>
      </c>
      <c r="U126" s="160" t="s">
        <v>894</v>
      </c>
      <c r="V126" s="151"/>
      <c r="W126" s="150"/>
      <c r="X126" s="150"/>
      <c r="Y126" s="150"/>
      <c r="Z126" s="17"/>
      <c r="AA126" s="17"/>
      <c r="AB126" s="17"/>
    </row>
    <row r="127" spans="1:262" x14ac:dyDescent="0.2">
      <c r="A127" s="151">
        <v>39990</v>
      </c>
      <c r="B127" s="164" t="s">
        <v>1201</v>
      </c>
      <c r="C127" s="164" t="s">
        <v>257</v>
      </c>
      <c r="D127" s="164" t="s">
        <v>134</v>
      </c>
      <c r="E127" s="164" t="s">
        <v>143</v>
      </c>
      <c r="F127" s="165">
        <v>37865</v>
      </c>
      <c r="G127" s="166">
        <v>2003</v>
      </c>
      <c r="H127" s="151" t="s">
        <v>37</v>
      </c>
      <c r="I127" s="151" t="str">
        <f t="shared" si="8"/>
        <v>OK</v>
      </c>
      <c r="J127" s="151" t="str">
        <f t="shared" si="9"/>
        <v>OK</v>
      </c>
      <c r="K127" s="151" t="str">
        <f t="shared" si="12"/>
        <v>South Central</v>
      </c>
      <c r="L127" s="151" t="str">
        <f>INDEX('State '!$A$1:$C$62,MATCH($I127,'State '!$B:$B,0),3)</f>
        <v>South Central</v>
      </c>
      <c r="M127" s="151" t="str">
        <f>INDEX('State '!$A$1:$C$62,MATCH($J127,'State '!$B:$B,0),3)</f>
        <v>South Central</v>
      </c>
      <c r="N127" s="151"/>
      <c r="O127" s="158">
        <v>1.45</v>
      </c>
      <c r="P127" s="158">
        <v>0.5</v>
      </c>
      <c r="Q127" s="158">
        <v>240</v>
      </c>
      <c r="R127" s="157">
        <v>20</v>
      </c>
      <c r="S127" s="151" t="s">
        <v>135</v>
      </c>
      <c r="T127" s="151" t="s">
        <v>381</v>
      </c>
      <c r="U127" s="151" t="s">
        <v>1202</v>
      </c>
      <c r="V127" s="151"/>
      <c r="W127" s="150"/>
      <c r="X127" s="150"/>
      <c r="Y127" s="150"/>
      <c r="Z127" s="17"/>
      <c r="AA127" s="17"/>
      <c r="AB127" s="17"/>
    </row>
    <row r="128" spans="1:262" x14ac:dyDescent="0.2">
      <c r="A128" s="151">
        <v>39990</v>
      </c>
      <c r="B128" s="164" t="s">
        <v>1081</v>
      </c>
      <c r="C128" s="164" t="s">
        <v>257</v>
      </c>
      <c r="D128" s="164" t="s">
        <v>140</v>
      </c>
      <c r="E128" s="164" t="s">
        <v>143</v>
      </c>
      <c r="F128" s="165">
        <v>38686</v>
      </c>
      <c r="G128" s="166">
        <v>2005</v>
      </c>
      <c r="H128" s="151" t="s">
        <v>1082</v>
      </c>
      <c r="I128" s="151" t="str">
        <f t="shared" si="8"/>
        <v>OK</v>
      </c>
      <c r="J128" s="151" t="str">
        <f t="shared" si="9"/>
        <v>TX</v>
      </c>
      <c r="K128" s="151" t="str">
        <f t="shared" si="12"/>
        <v>South Central</v>
      </c>
      <c r="L128" s="151" t="str">
        <f>INDEX('State '!$A$1:$C$62,MATCH($I128,'State '!$B:$B,0),3)</f>
        <v>South Central</v>
      </c>
      <c r="M128" s="151" t="str">
        <f>INDEX('State '!$A$1:$C$62,MATCH($J128,'State '!$B:$B,0),3)</f>
        <v>South Central</v>
      </c>
      <c r="N128" s="151"/>
      <c r="O128" s="158">
        <v>31.9</v>
      </c>
      <c r="P128" s="158"/>
      <c r="Q128" s="158">
        <v>112.9</v>
      </c>
      <c r="R128" s="157" t="s">
        <v>3214</v>
      </c>
      <c r="S128" s="151" t="s">
        <v>135</v>
      </c>
      <c r="T128" s="151" t="s">
        <v>381</v>
      </c>
      <c r="U128" s="151" t="s">
        <v>1083</v>
      </c>
      <c r="V128" s="151"/>
      <c r="W128" s="150"/>
      <c r="X128" s="150"/>
      <c r="Y128" s="150"/>
      <c r="Z128" s="17"/>
      <c r="AA128" s="17"/>
      <c r="AB128" s="17"/>
    </row>
    <row r="129" spans="1:25" s="17" customFormat="1" x14ac:dyDescent="0.2">
      <c r="A129" s="151">
        <v>39990</v>
      </c>
      <c r="B129" s="164" t="s">
        <v>1272</v>
      </c>
      <c r="C129" s="164" t="s">
        <v>257</v>
      </c>
      <c r="D129" s="164" t="s">
        <v>140</v>
      </c>
      <c r="E129" s="164" t="s">
        <v>143</v>
      </c>
      <c r="F129" s="165">
        <v>37591</v>
      </c>
      <c r="G129" s="166">
        <v>2002</v>
      </c>
      <c r="H129" s="151" t="s">
        <v>32</v>
      </c>
      <c r="I129" s="151" t="str">
        <f t="shared" si="8"/>
        <v>AR</v>
      </c>
      <c r="J129" s="151" t="str">
        <f t="shared" si="9"/>
        <v>AR</v>
      </c>
      <c r="K129" s="151" t="str">
        <f t="shared" si="12"/>
        <v>South Central</v>
      </c>
      <c r="L129" s="151" t="str">
        <f>INDEX('State '!$A$1:$C$62,MATCH($I129,'State '!$B:$B,0),3)</f>
        <v>South Central</v>
      </c>
      <c r="M129" s="151" t="str">
        <f>INDEX('State '!$A$1:$C$62,MATCH($J129,'State '!$B:$B,0),3)</f>
        <v>South Central</v>
      </c>
      <c r="N129" s="151"/>
      <c r="O129" s="158">
        <v>7.8</v>
      </c>
      <c r="P129" s="158"/>
      <c r="Q129" s="158">
        <v>105</v>
      </c>
      <c r="R129" s="157"/>
      <c r="S129" s="151" t="s">
        <v>135</v>
      </c>
      <c r="T129" s="151" t="s">
        <v>381</v>
      </c>
      <c r="U129" s="151" t="s">
        <v>1273</v>
      </c>
      <c r="V129" s="151"/>
      <c r="W129" s="150"/>
      <c r="X129" s="150"/>
      <c r="Y129" s="150"/>
    </row>
    <row r="130" spans="1:25" s="17" customFormat="1" x14ac:dyDescent="0.2">
      <c r="A130" s="151">
        <v>39990</v>
      </c>
      <c r="B130" s="164" t="s">
        <v>1086</v>
      </c>
      <c r="C130" s="164" t="s">
        <v>257</v>
      </c>
      <c r="D130" s="164" t="s">
        <v>134</v>
      </c>
      <c r="E130" s="164" t="s">
        <v>143</v>
      </c>
      <c r="F130" s="165">
        <v>38700</v>
      </c>
      <c r="G130" s="166">
        <v>2005</v>
      </c>
      <c r="H130" s="151" t="s">
        <v>37</v>
      </c>
      <c r="I130" s="151" t="str">
        <f t="shared" si="8"/>
        <v>OK</v>
      </c>
      <c r="J130" s="151" t="str">
        <f t="shared" si="9"/>
        <v>OK</v>
      </c>
      <c r="K130" s="151" t="str">
        <f t="shared" si="12"/>
        <v>South Central</v>
      </c>
      <c r="L130" s="151" t="str">
        <f>INDEX('State '!$A$1:$C$62,MATCH($I130,'State '!$B:$B,0),3)</f>
        <v>South Central</v>
      </c>
      <c r="M130" s="151" t="str">
        <f>INDEX('State '!$A$1:$C$62,MATCH($J130,'State '!$B:$B,0),3)</f>
        <v>South Central</v>
      </c>
      <c r="N130" s="151"/>
      <c r="O130" s="158">
        <v>3.5</v>
      </c>
      <c r="P130" s="158">
        <v>24</v>
      </c>
      <c r="Q130" s="158">
        <v>400</v>
      </c>
      <c r="R130" s="157" t="s">
        <v>3215</v>
      </c>
      <c r="S130" s="151" t="s">
        <v>135</v>
      </c>
      <c r="T130" s="151" t="s">
        <v>381</v>
      </c>
      <c r="U130" s="151" t="s">
        <v>1087</v>
      </c>
      <c r="V130" s="151"/>
      <c r="W130" s="150"/>
      <c r="X130" s="150"/>
      <c r="Y130" s="150"/>
    </row>
    <row r="131" spans="1:25" s="17" customFormat="1" x14ac:dyDescent="0.2">
      <c r="A131" s="151">
        <v>40367</v>
      </c>
      <c r="B131" s="152" t="s">
        <v>631</v>
      </c>
      <c r="C131" s="152" t="s">
        <v>257</v>
      </c>
      <c r="D131" s="152" t="s">
        <v>140</v>
      </c>
      <c r="E131" s="153" t="s">
        <v>143</v>
      </c>
      <c r="F131" s="154">
        <v>39994</v>
      </c>
      <c r="G131" s="155">
        <v>2009</v>
      </c>
      <c r="H131" s="151" t="s">
        <v>0</v>
      </c>
      <c r="I131" s="151" t="str">
        <f t="shared" si="8"/>
        <v>LA</v>
      </c>
      <c r="J131" s="151" t="str">
        <f t="shared" si="9"/>
        <v>LA</v>
      </c>
      <c r="K131" s="151" t="str">
        <f t="shared" si="12"/>
        <v>South Central</v>
      </c>
      <c r="L131" s="151" t="str">
        <f>INDEX('State '!$A$1:$C$62,MATCH($I131,'State '!$B:$B,0),3)</f>
        <v>South Central</v>
      </c>
      <c r="M131" s="151" t="str">
        <f>INDEX('State '!$A$1:$C$62,MATCH($J131,'State '!$B:$B,0),3)</f>
        <v>South Central</v>
      </c>
      <c r="N131" s="151"/>
      <c r="O131" s="158">
        <v>10</v>
      </c>
      <c r="P131" s="157">
        <v>0.5</v>
      </c>
      <c r="Q131" s="157">
        <v>90</v>
      </c>
      <c r="R131" s="158"/>
      <c r="S131" s="159" t="s">
        <v>135</v>
      </c>
      <c r="T131" s="156" t="s">
        <v>381</v>
      </c>
      <c r="U131" s="160" t="s">
        <v>632</v>
      </c>
      <c r="V131" s="151"/>
      <c r="W131" s="150"/>
      <c r="X131" s="150"/>
      <c r="Y131" s="150"/>
    </row>
    <row r="132" spans="1:25" s="17" customFormat="1" x14ac:dyDescent="0.2">
      <c r="A132" s="151">
        <v>39990</v>
      </c>
      <c r="B132" s="164" t="s">
        <v>862</v>
      </c>
      <c r="C132" s="164" t="s">
        <v>257</v>
      </c>
      <c r="D132" s="164" t="s">
        <v>140</v>
      </c>
      <c r="E132" s="164" t="s">
        <v>143</v>
      </c>
      <c r="F132" s="165">
        <v>39570</v>
      </c>
      <c r="G132" s="166">
        <v>2008</v>
      </c>
      <c r="H132" s="151" t="s">
        <v>429</v>
      </c>
      <c r="I132" s="151" t="str">
        <f t="shared" si="8"/>
        <v>TX</v>
      </c>
      <c r="J132" s="151" t="str">
        <f t="shared" si="9"/>
        <v>LA</v>
      </c>
      <c r="K132" s="151" t="str">
        <f t="shared" si="12"/>
        <v>South Central</v>
      </c>
      <c r="L132" s="151" t="str">
        <f>INDEX('State '!$A$1:$C$62,MATCH($I132,'State '!$B:$B,0),3)</f>
        <v>South Central</v>
      </c>
      <c r="M132" s="151" t="str">
        <f>INDEX('State '!$A$1:$C$62,MATCH($J132,'State '!$B:$B,0),3)</f>
        <v>South Central</v>
      </c>
      <c r="N132" s="151"/>
      <c r="O132" s="158">
        <v>41.3</v>
      </c>
      <c r="P132" s="158"/>
      <c r="Q132" s="158">
        <v>316</v>
      </c>
      <c r="R132" s="157"/>
      <c r="S132" s="151" t="s">
        <v>135</v>
      </c>
      <c r="T132" s="151" t="s">
        <v>381</v>
      </c>
      <c r="U132" s="151" t="s">
        <v>863</v>
      </c>
      <c r="V132" s="151"/>
      <c r="W132" s="150"/>
      <c r="X132" s="150"/>
      <c r="Y132" s="150"/>
    </row>
    <row r="133" spans="1:25" s="17" customFormat="1" x14ac:dyDescent="0.2">
      <c r="A133" s="151">
        <v>39990</v>
      </c>
      <c r="B133" s="152" t="s">
        <v>886</v>
      </c>
      <c r="C133" s="152" t="s">
        <v>257</v>
      </c>
      <c r="D133" s="152" t="s">
        <v>136</v>
      </c>
      <c r="E133" s="153" t="s">
        <v>143</v>
      </c>
      <c r="F133" s="154">
        <v>39483</v>
      </c>
      <c r="G133" s="155">
        <v>2007</v>
      </c>
      <c r="H133" s="151" t="s">
        <v>429</v>
      </c>
      <c r="I133" s="151" t="str">
        <f t="shared" si="8"/>
        <v>TX</v>
      </c>
      <c r="J133" s="151" t="str">
        <f t="shared" si="9"/>
        <v>LA</v>
      </c>
      <c r="K133" s="151" t="str">
        <f t="shared" si="12"/>
        <v>South Central</v>
      </c>
      <c r="L133" s="151" t="str">
        <f>INDEX('State '!$A$1:$C$62,MATCH($I133,'State '!$B:$B,0),3)</f>
        <v>South Central</v>
      </c>
      <c r="M133" s="151" t="str">
        <f>INDEX('State '!$A$1:$C$62,MATCH($J133,'State '!$B:$B,0),3)</f>
        <v>South Central</v>
      </c>
      <c r="N133" s="151"/>
      <c r="O133" s="158">
        <v>425</v>
      </c>
      <c r="P133" s="157">
        <v>172</v>
      </c>
      <c r="Q133" s="157">
        <v>1237</v>
      </c>
      <c r="R133" s="158">
        <v>42</v>
      </c>
      <c r="S133" s="159" t="s">
        <v>135</v>
      </c>
      <c r="T133" s="156" t="s">
        <v>381</v>
      </c>
      <c r="U133" s="160" t="s">
        <v>887</v>
      </c>
      <c r="V133" s="151"/>
      <c r="W133" s="150"/>
      <c r="X133" s="150"/>
      <c r="Y133" s="150"/>
    </row>
    <row r="134" spans="1:25" s="17" customFormat="1" x14ac:dyDescent="0.2">
      <c r="A134" s="151">
        <v>39990</v>
      </c>
      <c r="B134" s="152" t="s">
        <v>830</v>
      </c>
      <c r="C134" s="152" t="s">
        <v>257</v>
      </c>
      <c r="D134" s="152" t="s">
        <v>140</v>
      </c>
      <c r="E134" s="153" t="s">
        <v>143</v>
      </c>
      <c r="F134" s="154">
        <v>39508</v>
      </c>
      <c r="G134" s="155">
        <v>2008</v>
      </c>
      <c r="H134" s="151" t="s">
        <v>32</v>
      </c>
      <c r="I134" s="151" t="str">
        <f t="shared" si="8"/>
        <v>AR</v>
      </c>
      <c r="J134" s="151" t="str">
        <f t="shared" si="9"/>
        <v>AR</v>
      </c>
      <c r="K134" s="151" t="str">
        <f t="shared" si="12"/>
        <v>South Central</v>
      </c>
      <c r="L134" s="151" t="str">
        <f>INDEX('State '!$A$1:$C$62,MATCH($I134,'State '!$B:$B,0),3)</f>
        <v>South Central</v>
      </c>
      <c r="M134" s="151" t="str">
        <f>INDEX('State '!$A$1:$C$62,MATCH($J134,'State '!$B:$B,0),3)</f>
        <v>South Central</v>
      </c>
      <c r="N134" s="151"/>
      <c r="O134" s="158">
        <v>17.7</v>
      </c>
      <c r="P134" s="157">
        <v>25</v>
      </c>
      <c r="Q134" s="157"/>
      <c r="R134" s="158">
        <v>24</v>
      </c>
      <c r="S134" s="159" t="s">
        <v>135</v>
      </c>
      <c r="T134" s="156" t="s">
        <v>381</v>
      </c>
      <c r="U134" s="160" t="s">
        <v>831</v>
      </c>
      <c r="V134" s="151"/>
      <c r="W134" s="150"/>
      <c r="X134" s="150"/>
      <c r="Y134" s="150"/>
    </row>
    <row r="135" spans="1:25" s="17" customFormat="1" x14ac:dyDescent="0.2">
      <c r="A135" s="151">
        <v>39990</v>
      </c>
      <c r="B135" s="152" t="s">
        <v>1003</v>
      </c>
      <c r="C135" s="152" t="s">
        <v>257</v>
      </c>
      <c r="D135" s="152" t="s">
        <v>140</v>
      </c>
      <c r="E135" s="153" t="s">
        <v>143</v>
      </c>
      <c r="F135" s="154">
        <v>38722</v>
      </c>
      <c r="G135" s="155">
        <v>2006</v>
      </c>
      <c r="H135" s="151" t="s">
        <v>32</v>
      </c>
      <c r="I135" s="151" t="str">
        <f t="shared" si="8"/>
        <v>AR</v>
      </c>
      <c r="J135" s="151" t="str">
        <f t="shared" si="9"/>
        <v>AR</v>
      </c>
      <c r="K135" s="151" t="str">
        <f t="shared" si="12"/>
        <v>South Central</v>
      </c>
      <c r="L135" s="151" t="str">
        <f>INDEX('State '!$A$1:$C$62,MATCH($I135,'State '!$B:$B,0),3)</f>
        <v>South Central</v>
      </c>
      <c r="M135" s="151" t="str">
        <f>INDEX('State '!$A$1:$C$62,MATCH($J135,'State '!$B:$B,0),3)</f>
        <v>South Central</v>
      </c>
      <c r="N135" s="151"/>
      <c r="O135" s="158">
        <v>5.98</v>
      </c>
      <c r="P135" s="157"/>
      <c r="Q135" s="157">
        <v>70</v>
      </c>
      <c r="R135" s="158"/>
      <c r="S135" s="159" t="s">
        <v>135</v>
      </c>
      <c r="T135" s="156" t="s">
        <v>381</v>
      </c>
      <c r="U135" s="160" t="s">
        <v>1004</v>
      </c>
      <c r="V135" s="151"/>
      <c r="W135" s="150"/>
      <c r="X135" s="150"/>
      <c r="Y135" s="150"/>
    </row>
    <row r="136" spans="1:25" s="17" customFormat="1" x14ac:dyDescent="0.2">
      <c r="A136" s="151">
        <v>40023</v>
      </c>
      <c r="B136" s="164" t="s">
        <v>647</v>
      </c>
      <c r="C136" s="164" t="s">
        <v>257</v>
      </c>
      <c r="D136" s="164" t="s">
        <v>134</v>
      </c>
      <c r="E136" s="164" t="s">
        <v>143</v>
      </c>
      <c r="F136" s="165">
        <v>39958</v>
      </c>
      <c r="G136" s="166">
        <v>2009</v>
      </c>
      <c r="H136" s="151" t="s">
        <v>32</v>
      </c>
      <c r="I136" s="151" t="str">
        <f t="shared" si="8"/>
        <v>AR</v>
      </c>
      <c r="J136" s="151" t="str">
        <f t="shared" si="9"/>
        <v>AR</v>
      </c>
      <c r="K136" s="151" t="str">
        <f t="shared" si="12"/>
        <v>South Central</v>
      </c>
      <c r="L136" s="151" t="str">
        <f>INDEX('State '!$A$1:$C$62,MATCH($I136,'State '!$B:$B,0),3)</f>
        <v>South Central</v>
      </c>
      <c r="M136" s="151" t="str">
        <f>INDEX('State '!$A$1:$C$62,MATCH($J136,'State '!$B:$B,0),3)</f>
        <v>South Central</v>
      </c>
      <c r="N136" s="151"/>
      <c r="O136" s="158">
        <v>10</v>
      </c>
      <c r="P136" s="158"/>
      <c r="Q136" s="158">
        <v>250</v>
      </c>
      <c r="R136" s="157"/>
      <c r="S136" s="151" t="s">
        <v>135</v>
      </c>
      <c r="T136" s="151" t="s">
        <v>381</v>
      </c>
      <c r="U136" s="151" t="s">
        <v>648</v>
      </c>
      <c r="V136" s="151"/>
      <c r="W136" s="150"/>
      <c r="X136" s="150"/>
      <c r="Y136" s="150"/>
    </row>
    <row r="137" spans="1:25" s="17" customFormat="1" x14ac:dyDescent="0.2">
      <c r="A137" s="151">
        <v>40367</v>
      </c>
      <c r="B137" s="164" t="s">
        <v>649</v>
      </c>
      <c r="C137" s="164" t="s">
        <v>257</v>
      </c>
      <c r="D137" s="164" t="s">
        <v>136</v>
      </c>
      <c r="E137" s="164" t="s">
        <v>143</v>
      </c>
      <c r="F137" s="165">
        <v>39821</v>
      </c>
      <c r="G137" s="166">
        <v>2009</v>
      </c>
      <c r="H137" s="151" t="s">
        <v>650</v>
      </c>
      <c r="I137" s="151" t="str">
        <f t="shared" si="8"/>
        <v>OK</v>
      </c>
      <c r="J137" s="151" t="str">
        <f t="shared" si="9"/>
        <v>AR</v>
      </c>
      <c r="K137" s="151" t="str">
        <f t="shared" si="12"/>
        <v>South Central</v>
      </c>
      <c r="L137" s="151" t="str">
        <f>INDEX('State '!$A$1:$C$62,MATCH($I137,'State '!$B:$B,0),3)</f>
        <v>South Central</v>
      </c>
      <c r="M137" s="151" t="str">
        <f>INDEX('State '!$A$1:$C$62,MATCH($J137,'State '!$B:$B,0),3)</f>
        <v>South Central</v>
      </c>
      <c r="N137" s="151"/>
      <c r="O137" s="158">
        <v>52.3</v>
      </c>
      <c r="P137" s="158">
        <v>16</v>
      </c>
      <c r="Q137" s="158">
        <v>132</v>
      </c>
      <c r="R137" s="157">
        <v>24</v>
      </c>
      <c r="S137" s="151" t="s">
        <v>135</v>
      </c>
      <c r="T137" s="151" t="s">
        <v>381</v>
      </c>
      <c r="U137" s="151" t="s">
        <v>651</v>
      </c>
      <c r="V137" s="151"/>
      <c r="W137" s="150"/>
      <c r="X137" s="150"/>
      <c r="Y137" s="150"/>
    </row>
    <row r="138" spans="1:25" s="17" customFormat="1" x14ac:dyDescent="0.2">
      <c r="A138" s="151">
        <v>39990</v>
      </c>
      <c r="B138" s="164" t="s">
        <v>1737</v>
      </c>
      <c r="C138" s="164" t="s">
        <v>1738</v>
      </c>
      <c r="D138" s="164" t="s">
        <v>136</v>
      </c>
      <c r="E138" s="164" t="s">
        <v>143</v>
      </c>
      <c r="F138" s="165">
        <v>35370</v>
      </c>
      <c r="G138" s="166">
        <v>1996</v>
      </c>
      <c r="H138" s="151" t="s">
        <v>1095</v>
      </c>
      <c r="I138" s="151" t="str">
        <f t="shared" ref="I138:I201" si="13">LEFT($H138,2)</f>
        <v>GM</v>
      </c>
      <c r="J138" s="151" t="str">
        <f t="shared" ref="J138:J201" si="14">RIGHT($H138,2)</f>
        <v>LA</v>
      </c>
      <c r="K138" s="151" t="str">
        <f t="shared" si="12"/>
        <v>Gulf of Mexico, South Central</v>
      </c>
      <c r="L138" s="151" t="str">
        <f>INDEX('State '!$A$1:$C$62,MATCH($I138,'State '!$B:$B,0),3)</f>
        <v>Gulf of Mexico</v>
      </c>
      <c r="M138" s="151" t="str">
        <f>INDEX('State '!$A$1:$C$62,MATCH($J138,'State '!$B:$B,0),3)</f>
        <v>South Central</v>
      </c>
      <c r="N138" s="151"/>
      <c r="O138" s="158">
        <v>60</v>
      </c>
      <c r="P138" s="158">
        <v>81</v>
      </c>
      <c r="Q138" s="158">
        <v>300</v>
      </c>
      <c r="R138" s="157">
        <v>30</v>
      </c>
      <c r="S138" s="151" t="s">
        <v>135</v>
      </c>
      <c r="T138" s="151" t="s">
        <v>381</v>
      </c>
      <c r="U138" s="151" t="s">
        <v>382</v>
      </c>
      <c r="V138" s="151"/>
      <c r="W138" s="150"/>
      <c r="X138" s="150"/>
      <c r="Y138" s="150"/>
    </row>
    <row r="139" spans="1:25" s="17" customFormat="1" ht="25.5" x14ac:dyDescent="0.2">
      <c r="A139" s="97">
        <v>44923</v>
      </c>
      <c r="B139" s="79" t="s">
        <v>2732</v>
      </c>
      <c r="C139" s="80" t="s">
        <v>2733</v>
      </c>
      <c r="D139" s="79" t="s">
        <v>140</v>
      </c>
      <c r="E139" s="79" t="s">
        <v>143</v>
      </c>
      <c r="F139" s="60">
        <v>44634</v>
      </c>
      <c r="G139" s="61">
        <v>2022</v>
      </c>
      <c r="H139" s="97" t="s">
        <v>8</v>
      </c>
      <c r="I139" s="97" t="str">
        <f t="shared" si="13"/>
        <v>OH</v>
      </c>
      <c r="J139" s="97" t="str">
        <f t="shared" si="14"/>
        <v>OH</v>
      </c>
      <c r="K139" s="104" t="str">
        <f t="shared" si="12"/>
        <v>Northeast</v>
      </c>
      <c r="L139" s="97" t="str">
        <f>INDEX('State '!$A$1:$C$62,MATCH($I139,'State '!$B:$B,0),3)</f>
        <v>Northeast</v>
      </c>
      <c r="M139" s="97" t="str">
        <f>INDEX('State '!$A$1:$C$62,MATCH($J139,'State '!$B:$B,0),3)</f>
        <v>Northeast</v>
      </c>
      <c r="N139" s="97"/>
      <c r="O139" s="158"/>
      <c r="P139" s="158">
        <v>12</v>
      </c>
      <c r="Q139" s="146">
        <v>1.032</v>
      </c>
      <c r="R139" s="98">
        <v>20</v>
      </c>
      <c r="S139" s="97" t="s">
        <v>138</v>
      </c>
      <c r="T139" s="97" t="s">
        <v>2734</v>
      </c>
      <c r="U139" s="97"/>
      <c r="V139" s="97" t="s">
        <v>2175</v>
      </c>
      <c r="W139" s="79" t="s">
        <v>2735</v>
      </c>
      <c r="X139" s="79" t="s">
        <v>2828</v>
      </c>
      <c r="Y139" s="148" t="s">
        <v>2870</v>
      </c>
    </row>
    <row r="140" spans="1:25" s="17" customFormat="1" x14ac:dyDescent="0.2">
      <c r="A140" s="151">
        <v>43349</v>
      </c>
      <c r="B140" s="164" t="s">
        <v>2211</v>
      </c>
      <c r="C140" s="164" t="s">
        <v>261</v>
      </c>
      <c r="D140" s="164" t="s">
        <v>136</v>
      </c>
      <c r="E140" s="164" t="s">
        <v>143</v>
      </c>
      <c r="F140" s="165">
        <v>43347</v>
      </c>
      <c r="G140" s="166">
        <v>2018</v>
      </c>
      <c r="H140" s="151" t="s">
        <v>19</v>
      </c>
      <c r="I140" s="151" t="str">
        <f t="shared" si="13"/>
        <v>VA</v>
      </c>
      <c r="J140" s="151" t="str">
        <f t="shared" si="14"/>
        <v>VA</v>
      </c>
      <c r="K140" s="156" t="str">
        <f t="shared" si="12"/>
        <v>Northeast</v>
      </c>
      <c r="L140" s="151" t="str">
        <f>INDEX('State '!$A$1:$C$62,MATCH($I140,'State '!$B:$B,0),3)</f>
        <v>Northeast</v>
      </c>
      <c r="M140" s="151" t="str">
        <f>INDEX('State '!$A$1:$C$62,MATCH($J140,'State '!$B:$B,0),3)</f>
        <v>Northeast</v>
      </c>
      <c r="N140" s="151"/>
      <c r="O140" s="158"/>
      <c r="P140" s="158"/>
      <c r="Q140" s="158">
        <v>45</v>
      </c>
      <c r="R140" s="157"/>
      <c r="S140" s="151" t="s">
        <v>135</v>
      </c>
      <c r="T140" s="151" t="s">
        <v>381</v>
      </c>
      <c r="U140" s="151" t="s">
        <v>2212</v>
      </c>
      <c r="V140" s="151" t="s">
        <v>2175</v>
      </c>
      <c r="W140" s="150"/>
      <c r="X140" s="150"/>
      <c r="Y140" s="150"/>
    </row>
    <row r="141" spans="1:25" s="17" customFormat="1" x14ac:dyDescent="0.2">
      <c r="A141" s="151">
        <v>40367</v>
      </c>
      <c r="B141" s="164" t="s">
        <v>621</v>
      </c>
      <c r="C141" s="164" t="s">
        <v>261</v>
      </c>
      <c r="D141" s="164" t="s">
        <v>140</v>
      </c>
      <c r="E141" s="164" t="s">
        <v>143</v>
      </c>
      <c r="F141" s="165">
        <v>39995</v>
      </c>
      <c r="G141" s="166">
        <v>2009</v>
      </c>
      <c r="H141" s="151" t="s">
        <v>33</v>
      </c>
      <c r="I141" s="151" t="str">
        <f t="shared" si="13"/>
        <v>WV</v>
      </c>
      <c r="J141" s="151" t="str">
        <f t="shared" si="14"/>
        <v>WV</v>
      </c>
      <c r="K141" s="151" t="str">
        <f t="shared" si="12"/>
        <v>Northeast</v>
      </c>
      <c r="L141" s="151" t="str">
        <f>INDEX('State '!$A$1:$C$62,MATCH($I141,'State '!$B:$B,0),3)</f>
        <v>Northeast</v>
      </c>
      <c r="M141" s="151" t="str">
        <f>INDEX('State '!$A$1:$C$62,MATCH($J141,'State '!$B:$B,0),3)</f>
        <v>Northeast</v>
      </c>
      <c r="N141" s="151"/>
      <c r="O141" s="158">
        <v>40</v>
      </c>
      <c r="P141" s="158"/>
      <c r="Q141" s="158">
        <v>100</v>
      </c>
      <c r="R141" s="157"/>
      <c r="S141" s="151" t="s">
        <v>135</v>
      </c>
      <c r="T141" s="151" t="s">
        <v>381</v>
      </c>
      <c r="U141" s="151" t="s">
        <v>622</v>
      </c>
      <c r="V141" s="151"/>
      <c r="W141" s="150"/>
      <c r="X141" s="150"/>
      <c r="Y141" s="150"/>
    </row>
    <row r="142" spans="1:25" s="17" customFormat="1" x14ac:dyDescent="0.2">
      <c r="A142" s="151">
        <v>40367</v>
      </c>
      <c r="B142" s="152" t="s">
        <v>558</v>
      </c>
      <c r="C142" s="152" t="s">
        <v>204</v>
      </c>
      <c r="D142" s="152" t="s">
        <v>140</v>
      </c>
      <c r="E142" s="153" t="s">
        <v>143</v>
      </c>
      <c r="F142" s="154">
        <v>40315</v>
      </c>
      <c r="G142" s="155">
        <v>2010</v>
      </c>
      <c r="H142" s="151" t="s">
        <v>33</v>
      </c>
      <c r="I142" s="151" t="str">
        <f t="shared" si="13"/>
        <v>WV</v>
      </c>
      <c r="J142" s="151" t="str">
        <f t="shared" si="14"/>
        <v>WV</v>
      </c>
      <c r="K142" s="151" t="str">
        <f t="shared" si="12"/>
        <v>Northeast</v>
      </c>
      <c r="L142" s="151" t="str">
        <f>INDEX('State '!$A$1:$C$62,MATCH($I142,'State '!$B:$B,0),3)</f>
        <v>Northeast</v>
      </c>
      <c r="M142" s="151" t="str">
        <f>INDEX('State '!$A$1:$C$62,MATCH($J142,'State '!$B:$B,0),3)</f>
        <v>Northeast</v>
      </c>
      <c r="N142" s="151"/>
      <c r="O142" s="158">
        <v>16.100000000000001</v>
      </c>
      <c r="P142" s="157">
        <v>1</v>
      </c>
      <c r="Q142" s="157">
        <v>27.6</v>
      </c>
      <c r="R142" s="158">
        <v>16</v>
      </c>
      <c r="S142" s="159" t="s">
        <v>135</v>
      </c>
      <c r="T142" s="156" t="s">
        <v>381</v>
      </c>
      <c r="U142" s="160" t="s">
        <v>559</v>
      </c>
      <c r="V142" s="151"/>
      <c r="W142" s="150"/>
      <c r="X142" s="150"/>
      <c r="Y142" s="150"/>
    </row>
    <row r="143" spans="1:25" s="17" customFormat="1" x14ac:dyDescent="0.2">
      <c r="A143" s="151">
        <v>39990</v>
      </c>
      <c r="B143" s="152" t="s">
        <v>1691</v>
      </c>
      <c r="C143" s="152" t="s">
        <v>261</v>
      </c>
      <c r="D143" s="152" t="s">
        <v>140</v>
      </c>
      <c r="E143" s="164" t="s">
        <v>143</v>
      </c>
      <c r="F143" s="165">
        <v>35612</v>
      </c>
      <c r="G143" s="166">
        <v>1997</v>
      </c>
      <c r="H143" s="151" t="s">
        <v>19</v>
      </c>
      <c r="I143" s="151" t="str">
        <f t="shared" si="13"/>
        <v>VA</v>
      </c>
      <c r="J143" s="151" t="str">
        <f t="shared" si="14"/>
        <v>VA</v>
      </c>
      <c r="K143" s="151" t="str">
        <f t="shared" si="12"/>
        <v>Northeast</v>
      </c>
      <c r="L143" s="151" t="str">
        <f>INDEX('State '!$A$1:$C$62,MATCH($I143,'State '!$B:$B,0),3)</f>
        <v>Northeast</v>
      </c>
      <c r="M143" s="151" t="str">
        <f>INDEX('State '!$A$1:$C$62,MATCH($J143,'State '!$B:$B,0),3)</f>
        <v>Northeast</v>
      </c>
      <c r="N143" s="151"/>
      <c r="O143" s="158">
        <v>0.39</v>
      </c>
      <c r="P143" s="158"/>
      <c r="Q143" s="157">
        <v>18</v>
      </c>
      <c r="R143" s="157">
        <v>16</v>
      </c>
      <c r="S143" s="151" t="s">
        <v>135</v>
      </c>
      <c r="T143" s="151" t="s">
        <v>381</v>
      </c>
      <c r="U143" s="151" t="s">
        <v>382</v>
      </c>
      <c r="V143" s="151"/>
      <c r="W143" s="150"/>
      <c r="X143" s="150"/>
      <c r="Y143" s="150"/>
    </row>
    <row r="144" spans="1:25" s="17" customFormat="1" x14ac:dyDescent="0.2">
      <c r="A144" s="151">
        <v>39990</v>
      </c>
      <c r="B144" s="164" t="s">
        <v>797</v>
      </c>
      <c r="C144" s="164" t="s">
        <v>1954</v>
      </c>
      <c r="D144" s="164" t="s">
        <v>140</v>
      </c>
      <c r="E144" s="164" t="s">
        <v>143</v>
      </c>
      <c r="F144" s="165">
        <v>39527</v>
      </c>
      <c r="G144" s="166">
        <v>2008</v>
      </c>
      <c r="H144" s="151" t="s">
        <v>0</v>
      </c>
      <c r="I144" s="151" t="str">
        <f t="shared" si="13"/>
        <v>LA</v>
      </c>
      <c r="J144" s="151" t="str">
        <f t="shared" si="14"/>
        <v>LA</v>
      </c>
      <c r="K144" s="151" t="str">
        <f t="shared" si="12"/>
        <v>South Central</v>
      </c>
      <c r="L144" s="151" t="str">
        <f>INDEX('State '!$A$1:$C$62,MATCH($I144,'State '!$B:$B,0),3)</f>
        <v>South Central</v>
      </c>
      <c r="M144" s="151" t="str">
        <f>INDEX('State '!$A$1:$C$62,MATCH($J144,'State '!$B:$B,0),3)</f>
        <v>South Central</v>
      </c>
      <c r="N144" s="151"/>
      <c r="O144" s="158">
        <v>17.5</v>
      </c>
      <c r="P144" s="158"/>
      <c r="Q144" s="158">
        <v>180</v>
      </c>
      <c r="R144" s="157"/>
      <c r="S144" s="151" t="s">
        <v>135</v>
      </c>
      <c r="T144" s="151" t="s">
        <v>381</v>
      </c>
      <c r="U144" s="151" t="s">
        <v>798</v>
      </c>
      <c r="V144" s="151"/>
      <c r="W144" s="150"/>
      <c r="X144" s="150"/>
      <c r="Y144" s="150"/>
    </row>
    <row r="145" spans="1:26" s="17" customFormat="1" x14ac:dyDescent="0.2">
      <c r="A145" s="151">
        <v>40367</v>
      </c>
      <c r="B145" s="164" t="s">
        <v>629</v>
      </c>
      <c r="C145" s="164" t="s">
        <v>261</v>
      </c>
      <c r="D145" s="164" t="s">
        <v>140</v>
      </c>
      <c r="E145" s="164" t="s">
        <v>143</v>
      </c>
      <c r="F145" s="165">
        <v>40095</v>
      </c>
      <c r="G145" s="166">
        <v>2009</v>
      </c>
      <c r="H145" s="151" t="s">
        <v>19</v>
      </c>
      <c r="I145" s="151" t="str">
        <f t="shared" si="13"/>
        <v>VA</v>
      </c>
      <c r="J145" s="151" t="str">
        <f t="shared" si="14"/>
        <v>VA</v>
      </c>
      <c r="K145" s="151" t="str">
        <f t="shared" si="12"/>
        <v>Northeast</v>
      </c>
      <c r="L145" s="151" t="str">
        <f>INDEX('State '!$A$1:$C$62,MATCH($I145,'State '!$B:$B,0),3)</f>
        <v>Northeast</v>
      </c>
      <c r="M145" s="151" t="str">
        <f>INDEX('State '!$A$1:$C$62,MATCH($J145,'State '!$B:$B,0),3)</f>
        <v>Northeast</v>
      </c>
      <c r="N145" s="151"/>
      <c r="O145" s="158">
        <v>142.30000000000001</v>
      </c>
      <c r="P145" s="158">
        <v>15.3</v>
      </c>
      <c r="Q145" s="158">
        <v>94</v>
      </c>
      <c r="R145" s="157" t="s">
        <v>3216</v>
      </c>
      <c r="S145" s="151" t="s">
        <v>135</v>
      </c>
      <c r="T145" s="151" t="s">
        <v>381</v>
      </c>
      <c r="U145" s="151" t="s">
        <v>630</v>
      </c>
      <c r="V145" s="151"/>
      <c r="W145" s="150"/>
      <c r="X145" s="150"/>
      <c r="Y145" s="150"/>
    </row>
    <row r="146" spans="1:26" s="17" customFormat="1" x14ac:dyDescent="0.2">
      <c r="A146" s="173">
        <v>39990</v>
      </c>
      <c r="B146" s="164" t="s">
        <v>1579</v>
      </c>
      <c r="C146" s="164" t="s">
        <v>1954</v>
      </c>
      <c r="D146" s="164" t="s">
        <v>134</v>
      </c>
      <c r="E146" s="164" t="s">
        <v>143</v>
      </c>
      <c r="F146" s="165">
        <v>36158</v>
      </c>
      <c r="G146" s="166">
        <v>1998</v>
      </c>
      <c r="H146" s="151" t="s">
        <v>0</v>
      </c>
      <c r="I146" s="151" t="str">
        <f t="shared" si="13"/>
        <v>LA</v>
      </c>
      <c r="J146" s="151" t="str">
        <f t="shared" si="14"/>
        <v>LA</v>
      </c>
      <c r="K146" s="151" t="str">
        <f t="shared" si="12"/>
        <v>South Central</v>
      </c>
      <c r="L146" s="151" t="str">
        <f>INDEX('State '!$A$1:$C$62,MATCH($I146,'State '!$B:$B,0),3)</f>
        <v>South Central</v>
      </c>
      <c r="M146" s="151" t="str">
        <f>INDEX('State '!$A$1:$C$62,MATCH($J146,'State '!$B:$B,0),3)</f>
        <v>South Central</v>
      </c>
      <c r="N146" s="151"/>
      <c r="O146" s="158"/>
      <c r="P146" s="158">
        <v>9</v>
      </c>
      <c r="Q146" s="158">
        <v>98</v>
      </c>
      <c r="R146" s="157">
        <v>16</v>
      </c>
      <c r="S146" s="151" t="s">
        <v>135</v>
      </c>
      <c r="T146" s="151" t="s">
        <v>381</v>
      </c>
      <c r="U146" s="151" t="s">
        <v>1580</v>
      </c>
      <c r="V146" s="151"/>
      <c r="W146" s="150"/>
      <c r="X146" s="150"/>
      <c r="Y146" s="150"/>
      <c r="Z146"/>
    </row>
    <row r="147" spans="1:26" s="17" customFormat="1" x14ac:dyDescent="0.2">
      <c r="A147" s="173">
        <v>39990</v>
      </c>
      <c r="B147" s="152" t="s">
        <v>963</v>
      </c>
      <c r="C147" s="152" t="s">
        <v>261</v>
      </c>
      <c r="D147" s="152" t="s">
        <v>134</v>
      </c>
      <c r="E147" s="153" t="s">
        <v>143</v>
      </c>
      <c r="F147" s="154">
        <v>39142</v>
      </c>
      <c r="G147" s="155">
        <v>2007</v>
      </c>
      <c r="H147" s="151" t="s">
        <v>33</v>
      </c>
      <c r="I147" s="151" t="str">
        <f t="shared" si="13"/>
        <v>WV</v>
      </c>
      <c r="J147" s="151" t="str">
        <f t="shared" si="14"/>
        <v>WV</v>
      </c>
      <c r="K147" s="151" t="str">
        <f t="shared" si="12"/>
        <v>Northeast</v>
      </c>
      <c r="L147" s="151" t="str">
        <f>INDEX('State '!$A$1:$C$62,MATCH($I147,'State '!$B:$B,0),3)</f>
        <v>Northeast</v>
      </c>
      <c r="M147" s="151" t="str">
        <f>INDEX('State '!$A$1:$C$62,MATCH($J147,'State '!$B:$B,0),3)</f>
        <v>Northeast</v>
      </c>
      <c r="N147" s="151"/>
      <c r="O147" s="158">
        <v>48.6</v>
      </c>
      <c r="P147" s="157">
        <v>13</v>
      </c>
      <c r="Q147" s="157">
        <v>175</v>
      </c>
      <c r="R147" s="158">
        <v>20</v>
      </c>
      <c r="S147" s="159" t="s">
        <v>135</v>
      </c>
      <c r="T147" s="156" t="s">
        <v>381</v>
      </c>
      <c r="U147" s="160" t="s">
        <v>964</v>
      </c>
      <c r="V147" s="151"/>
      <c r="W147" s="150"/>
      <c r="X147" s="150"/>
      <c r="Y147" s="150"/>
    </row>
    <row r="148" spans="1:26" s="17" customFormat="1" x14ac:dyDescent="0.2">
      <c r="A148" s="173">
        <v>39990</v>
      </c>
      <c r="B148" s="152" t="s">
        <v>958</v>
      </c>
      <c r="C148" s="152" t="s">
        <v>261</v>
      </c>
      <c r="D148" s="152" t="s">
        <v>134</v>
      </c>
      <c r="E148" s="153" t="s">
        <v>143</v>
      </c>
      <c r="F148" s="154">
        <v>39173</v>
      </c>
      <c r="G148" s="155">
        <v>2007</v>
      </c>
      <c r="H148" s="151" t="s">
        <v>959</v>
      </c>
      <c r="I148" s="151" t="str">
        <f t="shared" si="13"/>
        <v>VA</v>
      </c>
      <c r="J148" s="151" t="str">
        <f t="shared" si="14"/>
        <v>MD</v>
      </c>
      <c r="K148" s="151" t="str">
        <f t="shared" si="12"/>
        <v>Northeast</v>
      </c>
      <c r="L148" s="151" t="str">
        <f>INDEX('State '!$A$1:$C$62,MATCH($I148,'State '!$B:$B,0),3)</f>
        <v>Northeast</v>
      </c>
      <c r="M148" s="151" t="str">
        <f>INDEX('State '!$A$1:$C$62,MATCH($J148,'State '!$B:$B,0),3)</f>
        <v>Northeast</v>
      </c>
      <c r="N148" s="151"/>
      <c r="O148" s="158">
        <v>55</v>
      </c>
      <c r="P148" s="157">
        <v>33.5</v>
      </c>
      <c r="Q148" s="157">
        <v>175</v>
      </c>
      <c r="R148" s="158">
        <v>24</v>
      </c>
      <c r="S148" s="159" t="s">
        <v>135</v>
      </c>
      <c r="T148" s="156" t="s">
        <v>381</v>
      </c>
      <c r="U148" s="160" t="s">
        <v>960</v>
      </c>
      <c r="V148" s="151"/>
      <c r="W148" s="150"/>
      <c r="X148" s="150"/>
      <c r="Y148" s="150"/>
    </row>
    <row r="149" spans="1:26" s="17" customFormat="1" x14ac:dyDescent="0.2">
      <c r="A149" s="173">
        <v>39990</v>
      </c>
      <c r="B149" s="152" t="s">
        <v>795</v>
      </c>
      <c r="C149" s="164" t="s">
        <v>1954</v>
      </c>
      <c r="D149" s="152" t="s">
        <v>140</v>
      </c>
      <c r="E149" s="153" t="s">
        <v>143</v>
      </c>
      <c r="F149" s="154">
        <v>39522</v>
      </c>
      <c r="G149" s="155">
        <v>2008</v>
      </c>
      <c r="H149" s="151" t="s">
        <v>0</v>
      </c>
      <c r="I149" s="151" t="str">
        <f t="shared" si="13"/>
        <v>LA</v>
      </c>
      <c r="J149" s="151" t="str">
        <f t="shared" si="14"/>
        <v>LA</v>
      </c>
      <c r="K149" s="151" t="str">
        <f t="shared" si="12"/>
        <v>South Central</v>
      </c>
      <c r="L149" s="151" t="str">
        <f>INDEX('State '!$A$1:$C$62,MATCH($I149,'State '!$B:$B,0),3)</f>
        <v>South Central</v>
      </c>
      <c r="M149" s="151" t="str">
        <f>INDEX('State '!$A$1:$C$62,MATCH($J149,'State '!$B:$B,0),3)</f>
        <v>South Central</v>
      </c>
      <c r="N149" s="151"/>
      <c r="O149" s="158">
        <v>25</v>
      </c>
      <c r="P149" s="157"/>
      <c r="Q149" s="157">
        <v>230</v>
      </c>
      <c r="R149" s="158"/>
      <c r="S149" s="159" t="s">
        <v>135</v>
      </c>
      <c r="T149" s="156" t="s">
        <v>381</v>
      </c>
      <c r="U149" s="160" t="s">
        <v>382</v>
      </c>
      <c r="V149" s="151"/>
      <c r="W149" s="156"/>
      <c r="X149" s="150"/>
      <c r="Y149" s="150"/>
    </row>
    <row r="150" spans="1:26" s="17" customFormat="1" x14ac:dyDescent="0.2">
      <c r="A150" s="151">
        <v>39990</v>
      </c>
      <c r="B150" s="164" t="s">
        <v>975</v>
      </c>
      <c r="C150" s="164" t="s">
        <v>261</v>
      </c>
      <c r="D150" s="164" t="s">
        <v>140</v>
      </c>
      <c r="E150" s="164" t="s">
        <v>143</v>
      </c>
      <c r="F150" s="165">
        <v>39043</v>
      </c>
      <c r="G150" s="166">
        <v>2006</v>
      </c>
      <c r="H150" s="151" t="s">
        <v>7</v>
      </c>
      <c r="I150" s="151" t="str">
        <f t="shared" si="13"/>
        <v>PA</v>
      </c>
      <c r="J150" s="151" t="str">
        <f t="shared" si="14"/>
        <v>PA</v>
      </c>
      <c r="K150" s="151" t="str">
        <f t="shared" si="12"/>
        <v>Northeast</v>
      </c>
      <c r="L150" s="151" t="str">
        <f>INDEX('State '!$A$1:$C$62,MATCH($I150,'State '!$B:$B,0),3)</f>
        <v>Northeast</v>
      </c>
      <c r="M150" s="151" t="str">
        <f>INDEX('State '!$A$1:$C$62,MATCH($J150,'State '!$B:$B,0),3)</f>
        <v>Northeast</v>
      </c>
      <c r="N150" s="151"/>
      <c r="O150" s="158">
        <v>84.5</v>
      </c>
      <c r="P150" s="158">
        <v>43.4</v>
      </c>
      <c r="Q150" s="158">
        <v>8.5</v>
      </c>
      <c r="R150" s="157">
        <v>20</v>
      </c>
      <c r="S150" s="151" t="s">
        <v>135</v>
      </c>
      <c r="T150" s="151" t="s">
        <v>381</v>
      </c>
      <c r="U150" s="151" t="s">
        <v>976</v>
      </c>
      <c r="V150" s="151"/>
      <c r="W150" s="150"/>
      <c r="X150" s="150"/>
      <c r="Y150" s="150"/>
    </row>
    <row r="151" spans="1:26" s="17" customFormat="1" x14ac:dyDescent="0.2">
      <c r="A151" s="151">
        <v>39990</v>
      </c>
      <c r="B151" s="152" t="s">
        <v>730</v>
      </c>
      <c r="C151" s="152" t="s">
        <v>261</v>
      </c>
      <c r="D151" s="152" t="s">
        <v>140</v>
      </c>
      <c r="E151" s="153" t="s">
        <v>143</v>
      </c>
      <c r="F151" s="154">
        <v>39486</v>
      </c>
      <c r="G151" s="155">
        <v>2008</v>
      </c>
      <c r="H151" s="151" t="s">
        <v>10</v>
      </c>
      <c r="I151" s="151" t="str">
        <f t="shared" si="13"/>
        <v>NY</v>
      </c>
      <c r="J151" s="151" t="str">
        <f t="shared" si="14"/>
        <v>NY</v>
      </c>
      <c r="K151" s="151" t="str">
        <f t="shared" si="12"/>
        <v>Northeast</v>
      </c>
      <c r="L151" s="151" t="str">
        <f>INDEX('State '!$A$1:$C$62,MATCH($I151,'State '!$B:$B,0),3)</f>
        <v>Northeast</v>
      </c>
      <c r="M151" s="151" t="str">
        <f>INDEX('State '!$A$1:$C$62,MATCH($J151,'State '!$B:$B,0),3)</f>
        <v>Northeast</v>
      </c>
      <c r="N151" s="151"/>
      <c r="O151" s="158"/>
      <c r="P151" s="157">
        <v>8.8000000000000007</v>
      </c>
      <c r="Q151" s="157"/>
      <c r="R151" s="158">
        <v>30</v>
      </c>
      <c r="S151" s="159" t="s">
        <v>135</v>
      </c>
      <c r="T151" s="156" t="s">
        <v>381</v>
      </c>
      <c r="U151" s="160" t="s">
        <v>731</v>
      </c>
      <c r="V151" s="151"/>
      <c r="W151" s="150"/>
      <c r="X151" s="150"/>
      <c r="Y151" s="150"/>
    </row>
    <row r="152" spans="1:26" s="17" customFormat="1" x14ac:dyDescent="0.2">
      <c r="A152" s="151">
        <v>39990</v>
      </c>
      <c r="B152" s="164" t="s">
        <v>1844</v>
      </c>
      <c r="C152" s="164" t="s">
        <v>1954</v>
      </c>
      <c r="D152" s="164" t="s">
        <v>140</v>
      </c>
      <c r="E152" s="164" t="s">
        <v>143</v>
      </c>
      <c r="F152" s="165">
        <v>36465</v>
      </c>
      <c r="G152" s="166">
        <v>1999</v>
      </c>
      <c r="H152" s="151" t="s">
        <v>1520</v>
      </c>
      <c r="I152" s="151" t="str">
        <f t="shared" si="13"/>
        <v>LA</v>
      </c>
      <c r="J152" s="151" t="str">
        <f t="shared" si="14"/>
        <v>KY</v>
      </c>
      <c r="K152" s="151" t="str">
        <f t="shared" si="12"/>
        <v>South Central, Midwest</v>
      </c>
      <c r="L152" s="151" t="str">
        <f>INDEX('State '!$A$1:$C$62,MATCH($I152,'State '!$B:$B,0),3)</f>
        <v>South Central</v>
      </c>
      <c r="M152" s="151" t="str">
        <f>INDEX('State '!$A$1:$C$62,MATCH($J152,'State '!$B:$B,0),3)</f>
        <v>Midwest</v>
      </c>
      <c r="N152" s="151"/>
      <c r="O152" s="158">
        <v>37.68</v>
      </c>
      <c r="P152" s="158"/>
      <c r="Q152" s="158">
        <v>307</v>
      </c>
      <c r="R152" s="157" t="s">
        <v>535</v>
      </c>
      <c r="S152" s="151" t="s">
        <v>135</v>
      </c>
      <c r="T152" s="151" t="s">
        <v>381</v>
      </c>
      <c r="U152" s="151" t="s">
        <v>1521</v>
      </c>
      <c r="V152" s="151"/>
      <c r="W152" s="150"/>
      <c r="X152" s="150"/>
      <c r="Y152" s="150"/>
    </row>
    <row r="153" spans="1:26" s="17" customFormat="1" x14ac:dyDescent="0.2">
      <c r="A153" s="151">
        <v>39990</v>
      </c>
      <c r="B153" s="164" t="s">
        <v>1677</v>
      </c>
      <c r="C153" s="164" t="s">
        <v>261</v>
      </c>
      <c r="D153" s="164" t="s">
        <v>134</v>
      </c>
      <c r="E153" s="164" t="s">
        <v>143</v>
      </c>
      <c r="F153" s="165">
        <v>35735</v>
      </c>
      <c r="G153" s="166">
        <v>1997</v>
      </c>
      <c r="H153" s="151" t="s">
        <v>1678</v>
      </c>
      <c r="I153" s="151" t="str">
        <f t="shared" si="13"/>
        <v>PA</v>
      </c>
      <c r="J153" s="151" t="str">
        <f t="shared" si="14"/>
        <v>VA</v>
      </c>
      <c r="K153" s="151" t="str">
        <f t="shared" si="12"/>
        <v>Northeast</v>
      </c>
      <c r="L153" s="151" t="str">
        <f>INDEX('State '!$A$1:$C$62,MATCH($I153,'State '!$B:$B,0),3)</f>
        <v>Northeast</v>
      </c>
      <c r="M153" s="151" t="str">
        <f>INDEX('State '!$A$1:$C$62,MATCH($J153,'State '!$B:$B,0),3)</f>
        <v>Northeast</v>
      </c>
      <c r="N153" s="151"/>
      <c r="O153" s="158">
        <v>22</v>
      </c>
      <c r="P153" s="158">
        <v>379</v>
      </c>
      <c r="Q153" s="158">
        <v>242</v>
      </c>
      <c r="R153" s="157"/>
      <c r="S153" s="151" t="s">
        <v>135</v>
      </c>
      <c r="T153" s="151" t="s">
        <v>381</v>
      </c>
      <c r="U153" s="151" t="s">
        <v>1533</v>
      </c>
      <c r="V153" s="151"/>
      <c r="W153" s="150"/>
      <c r="X153" s="150"/>
      <c r="Y153" s="150"/>
    </row>
    <row r="154" spans="1:26" s="17" customFormat="1" x14ac:dyDescent="0.2">
      <c r="A154" s="151">
        <v>39990</v>
      </c>
      <c r="B154" s="164" t="s">
        <v>1578</v>
      </c>
      <c r="C154" s="164" t="s">
        <v>261</v>
      </c>
      <c r="D154" s="164" t="s">
        <v>134</v>
      </c>
      <c r="E154" s="164" t="s">
        <v>143</v>
      </c>
      <c r="F154" s="165">
        <v>36100</v>
      </c>
      <c r="G154" s="166">
        <v>1998</v>
      </c>
      <c r="H154" s="151" t="s">
        <v>1532</v>
      </c>
      <c r="I154" s="151" t="str">
        <f t="shared" si="13"/>
        <v>PA</v>
      </c>
      <c r="J154" s="151" t="str">
        <f t="shared" si="14"/>
        <v>VA</v>
      </c>
      <c r="K154" s="151" t="str">
        <f t="shared" si="12"/>
        <v>Northeast</v>
      </c>
      <c r="L154" s="151" t="str">
        <f>INDEX('State '!$A$1:$C$62,MATCH($I154,'State '!$B:$B,0),3)</f>
        <v>Northeast</v>
      </c>
      <c r="M154" s="151" t="str">
        <f>INDEX('State '!$A$1:$C$62,MATCH($J154,'State '!$B:$B,0),3)</f>
        <v>Northeast</v>
      </c>
      <c r="N154" s="151"/>
      <c r="O154" s="158">
        <v>21</v>
      </c>
      <c r="P154" s="158">
        <v>379</v>
      </c>
      <c r="Q154" s="158">
        <v>151</v>
      </c>
      <c r="R154" s="157"/>
      <c r="S154" s="151" t="s">
        <v>135</v>
      </c>
      <c r="T154" s="151" t="s">
        <v>381</v>
      </c>
      <c r="U154" s="151" t="s">
        <v>1533</v>
      </c>
      <c r="V154" s="151"/>
      <c r="W154" s="150"/>
      <c r="X154" s="150"/>
      <c r="Y154" s="150"/>
    </row>
    <row r="155" spans="1:26" s="17" customFormat="1" x14ac:dyDescent="0.2">
      <c r="A155" s="151">
        <v>39990</v>
      </c>
      <c r="B155" s="164" t="s">
        <v>1531</v>
      </c>
      <c r="C155" s="164" t="s">
        <v>261</v>
      </c>
      <c r="D155" s="164" t="s">
        <v>134</v>
      </c>
      <c r="E155" s="164" t="s">
        <v>143</v>
      </c>
      <c r="F155" s="165">
        <v>36465</v>
      </c>
      <c r="G155" s="166">
        <v>1999</v>
      </c>
      <c r="H155" s="151" t="s">
        <v>1532</v>
      </c>
      <c r="I155" s="151" t="str">
        <f t="shared" si="13"/>
        <v>PA</v>
      </c>
      <c r="J155" s="151" t="str">
        <f t="shared" si="14"/>
        <v>VA</v>
      </c>
      <c r="K155" s="151" t="str">
        <f t="shared" si="12"/>
        <v>Northeast</v>
      </c>
      <c r="L155" s="151" t="str">
        <f>INDEX('State '!$A$1:$C$62,MATCH($I155,'State '!$B:$B,0),3)</f>
        <v>Northeast</v>
      </c>
      <c r="M155" s="151" t="str">
        <f>INDEX('State '!$A$1:$C$62,MATCH($J155,'State '!$B:$B,0),3)</f>
        <v>Northeast</v>
      </c>
      <c r="N155" s="151"/>
      <c r="O155" s="158">
        <v>20</v>
      </c>
      <c r="P155" s="158">
        <v>379</v>
      </c>
      <c r="Q155" s="158">
        <v>108</v>
      </c>
      <c r="R155" s="157"/>
      <c r="S155" s="151" t="s">
        <v>135</v>
      </c>
      <c r="T155" s="151" t="s">
        <v>381</v>
      </c>
      <c r="U155" s="151" t="s">
        <v>1533</v>
      </c>
      <c r="V155" s="151"/>
      <c r="W155" s="150"/>
      <c r="X155" s="150"/>
      <c r="Y155" s="150"/>
    </row>
    <row r="156" spans="1:26" s="17" customFormat="1" x14ac:dyDescent="0.2">
      <c r="A156" s="151">
        <v>39990</v>
      </c>
      <c r="B156" s="164" t="s">
        <v>1254</v>
      </c>
      <c r="C156" s="164" t="s">
        <v>261</v>
      </c>
      <c r="D156" s="164" t="s">
        <v>140</v>
      </c>
      <c r="E156" s="164" t="s">
        <v>143</v>
      </c>
      <c r="F156" s="165">
        <v>37438</v>
      </c>
      <c r="G156" s="166">
        <v>2002</v>
      </c>
      <c r="H156" s="151" t="s">
        <v>8</v>
      </c>
      <c r="I156" s="151" t="str">
        <f t="shared" si="13"/>
        <v>OH</v>
      </c>
      <c r="J156" s="151" t="str">
        <f t="shared" si="14"/>
        <v>OH</v>
      </c>
      <c r="K156" s="151" t="str">
        <f t="shared" si="12"/>
        <v>Northeast</v>
      </c>
      <c r="L156" s="151" t="str">
        <f>INDEX('State '!$A$1:$C$62,MATCH($I156,'State '!$B:$B,0),3)</f>
        <v>Northeast</v>
      </c>
      <c r="M156" s="151" t="str">
        <f>INDEX('State '!$A$1:$C$62,MATCH($J156,'State '!$B:$B,0),3)</f>
        <v>Northeast</v>
      </c>
      <c r="N156" s="151"/>
      <c r="O156" s="158">
        <v>10.6</v>
      </c>
      <c r="P156" s="158"/>
      <c r="Q156" s="158">
        <v>140</v>
      </c>
      <c r="R156" s="157"/>
      <c r="S156" s="151" t="s">
        <v>135</v>
      </c>
      <c r="T156" s="151" t="s">
        <v>381</v>
      </c>
      <c r="U156" s="151" t="s">
        <v>1255</v>
      </c>
      <c r="V156" s="151"/>
      <c r="W156" s="150"/>
      <c r="X156" s="150"/>
      <c r="Y156" s="150"/>
    </row>
    <row r="157" spans="1:26" s="17" customFormat="1" x14ac:dyDescent="0.2">
      <c r="A157" s="151">
        <v>39990</v>
      </c>
      <c r="B157" s="152" t="s">
        <v>1172</v>
      </c>
      <c r="C157" s="152" t="s">
        <v>261</v>
      </c>
      <c r="D157" s="152" t="s">
        <v>134</v>
      </c>
      <c r="E157" s="164" t="s">
        <v>143</v>
      </c>
      <c r="F157" s="165">
        <v>37965</v>
      </c>
      <c r="G157" s="166">
        <v>2003</v>
      </c>
      <c r="H157" s="151" t="s">
        <v>386</v>
      </c>
      <c r="I157" s="151" t="str">
        <f t="shared" si="13"/>
        <v>PA</v>
      </c>
      <c r="J157" s="151" t="str">
        <f t="shared" si="14"/>
        <v>MD</v>
      </c>
      <c r="K157" s="151" t="str">
        <f t="shared" si="12"/>
        <v>Northeast</v>
      </c>
      <c r="L157" s="151" t="str">
        <f>INDEX('State '!$A$1:$C$62,MATCH($I157,'State '!$B:$B,0),3)</f>
        <v>Northeast</v>
      </c>
      <c r="M157" s="151" t="str">
        <f>INDEX('State '!$A$1:$C$62,MATCH($J157,'State '!$B:$B,0),3)</f>
        <v>Northeast</v>
      </c>
      <c r="N157" s="151"/>
      <c r="O157" s="158">
        <v>29.2</v>
      </c>
      <c r="P157" s="158">
        <v>9.3000000000000007</v>
      </c>
      <c r="Q157" s="157">
        <v>263</v>
      </c>
      <c r="R157" s="157" t="s">
        <v>3217</v>
      </c>
      <c r="S157" s="151" t="s">
        <v>135</v>
      </c>
      <c r="T157" s="151" t="s">
        <v>381</v>
      </c>
      <c r="U157" s="151" t="s">
        <v>1173</v>
      </c>
      <c r="V157" s="151"/>
      <c r="W157" s="150"/>
      <c r="X157" s="150"/>
      <c r="Y157" s="150"/>
    </row>
    <row r="158" spans="1:26" s="17" customFormat="1" x14ac:dyDescent="0.2">
      <c r="A158" s="151">
        <v>39990</v>
      </c>
      <c r="B158" s="164" t="s">
        <v>1596</v>
      </c>
      <c r="C158" s="164" t="s">
        <v>261</v>
      </c>
      <c r="D158" s="164" t="s">
        <v>134</v>
      </c>
      <c r="E158" s="164" t="s">
        <v>143</v>
      </c>
      <c r="F158" s="165">
        <v>36100</v>
      </c>
      <c r="G158" s="166">
        <v>1998</v>
      </c>
      <c r="H158" s="151" t="s">
        <v>52</v>
      </c>
      <c r="I158" s="151" t="str">
        <f t="shared" si="13"/>
        <v>TN</v>
      </c>
      <c r="J158" s="151" t="str">
        <f t="shared" si="14"/>
        <v>TN</v>
      </c>
      <c r="K158" s="151" t="str">
        <f t="shared" si="12"/>
        <v>Midwest</v>
      </c>
      <c r="L158" s="151" t="str">
        <f>INDEX('State '!$A$1:$C$62,MATCH($I158,'State '!$B:$B,0),3)</f>
        <v>Midwest</v>
      </c>
      <c r="M158" s="151" t="str">
        <f>INDEX('State '!$A$1:$C$62,MATCH($J158,'State '!$B:$B,0),3)</f>
        <v>Midwest</v>
      </c>
      <c r="N158" s="151"/>
      <c r="O158" s="158">
        <v>0.89</v>
      </c>
      <c r="P158" s="158">
        <v>2.2999999999999998</v>
      </c>
      <c r="Q158" s="158">
        <v>240</v>
      </c>
      <c r="R158" s="157">
        <v>12</v>
      </c>
      <c r="S158" s="151" t="s">
        <v>135</v>
      </c>
      <c r="T158" s="151" t="s">
        <v>381</v>
      </c>
      <c r="U158" s="151" t="s">
        <v>1597</v>
      </c>
      <c r="V158" s="151"/>
      <c r="W158" s="150"/>
      <c r="X158" s="150"/>
      <c r="Y158" s="150"/>
    </row>
    <row r="159" spans="1:26" s="17" customFormat="1" x14ac:dyDescent="0.2">
      <c r="A159" s="151">
        <v>39990</v>
      </c>
      <c r="B159" s="164" t="s">
        <v>1355</v>
      </c>
      <c r="C159" s="164" t="s">
        <v>1954</v>
      </c>
      <c r="D159" s="164" t="s">
        <v>134</v>
      </c>
      <c r="E159" s="164" t="s">
        <v>143</v>
      </c>
      <c r="F159" s="165">
        <v>37135</v>
      </c>
      <c r="G159" s="166">
        <v>2001</v>
      </c>
      <c r="H159" s="151" t="s">
        <v>780</v>
      </c>
      <c r="I159" s="151" t="str">
        <f t="shared" si="13"/>
        <v>LA</v>
      </c>
      <c r="J159" s="151" t="str">
        <f t="shared" si="14"/>
        <v>MS</v>
      </c>
      <c r="K159" s="151" t="str">
        <f t="shared" si="12"/>
        <v>South Central</v>
      </c>
      <c r="L159" s="151" t="str">
        <f>INDEX('State '!$A$1:$C$62,MATCH($I159,'State '!$B:$B,0),3)</f>
        <v>South Central</v>
      </c>
      <c r="M159" s="151" t="str">
        <f>INDEX('State '!$A$1:$C$62,MATCH($J159,'State '!$B:$B,0),3)</f>
        <v>South Central</v>
      </c>
      <c r="N159" s="151"/>
      <c r="O159" s="158">
        <v>20</v>
      </c>
      <c r="P159" s="158">
        <v>37</v>
      </c>
      <c r="Q159" s="158">
        <v>285</v>
      </c>
      <c r="R159" s="157">
        <v>20</v>
      </c>
      <c r="S159" s="151" t="s">
        <v>135</v>
      </c>
      <c r="T159" s="151" t="s">
        <v>381</v>
      </c>
      <c r="U159" s="151" t="s">
        <v>1356</v>
      </c>
      <c r="V159" s="151"/>
      <c r="W159" s="150"/>
      <c r="X159" s="150"/>
      <c r="Y159" s="150"/>
    </row>
    <row r="160" spans="1:26" s="17" customFormat="1" x14ac:dyDescent="0.2">
      <c r="A160" s="151">
        <v>39990</v>
      </c>
      <c r="B160" s="164" t="s">
        <v>1743</v>
      </c>
      <c r="C160" s="164" t="s">
        <v>261</v>
      </c>
      <c r="D160" s="164" t="s">
        <v>140</v>
      </c>
      <c r="E160" s="164" t="s">
        <v>143</v>
      </c>
      <c r="F160" s="165">
        <v>35370</v>
      </c>
      <c r="G160" s="166">
        <v>1996</v>
      </c>
      <c r="H160" s="151" t="s">
        <v>33</v>
      </c>
      <c r="I160" s="151" t="str">
        <f t="shared" si="13"/>
        <v>WV</v>
      </c>
      <c r="J160" s="151" t="str">
        <f t="shared" si="14"/>
        <v>WV</v>
      </c>
      <c r="K160" s="151" t="str">
        <f t="shared" si="12"/>
        <v>Northeast</v>
      </c>
      <c r="L160" s="151" t="str">
        <f>INDEX('State '!$A$1:$C$62,MATCH($I160,'State '!$B:$B,0),3)</f>
        <v>Northeast</v>
      </c>
      <c r="M160" s="151" t="str">
        <f>INDEX('State '!$A$1:$C$62,MATCH($J160,'State '!$B:$B,0),3)</f>
        <v>Northeast</v>
      </c>
      <c r="N160" s="151"/>
      <c r="O160" s="158">
        <v>14.86</v>
      </c>
      <c r="P160" s="158">
        <v>17.5</v>
      </c>
      <c r="Q160" s="158">
        <v>28.2</v>
      </c>
      <c r="R160" s="157">
        <v>20</v>
      </c>
      <c r="S160" s="151" t="s">
        <v>135</v>
      </c>
      <c r="T160" s="151" t="s">
        <v>381</v>
      </c>
      <c r="U160" s="151" t="s">
        <v>1744</v>
      </c>
      <c r="V160" s="151"/>
      <c r="W160" s="150"/>
      <c r="X160" s="150"/>
      <c r="Y160" s="150"/>
    </row>
    <row r="161" spans="1:25" s="17" customFormat="1" x14ac:dyDescent="0.2">
      <c r="A161" s="151">
        <v>43244</v>
      </c>
      <c r="B161" s="164" t="s">
        <v>2039</v>
      </c>
      <c r="C161" s="164" t="s">
        <v>2040</v>
      </c>
      <c r="D161" s="164" t="s">
        <v>136</v>
      </c>
      <c r="E161" s="164" t="s">
        <v>143</v>
      </c>
      <c r="F161" s="165">
        <v>43243</v>
      </c>
      <c r="G161" s="166">
        <v>2018</v>
      </c>
      <c r="H161" s="151" t="s">
        <v>6</v>
      </c>
      <c r="I161" s="151" t="str">
        <f t="shared" si="13"/>
        <v>TX</v>
      </c>
      <c r="J161" s="151" t="str">
        <f t="shared" si="14"/>
        <v>TX</v>
      </c>
      <c r="K161" s="156" t="str">
        <f t="shared" si="12"/>
        <v>South Central</v>
      </c>
      <c r="L161" s="151" t="str">
        <f>INDEX('State '!$A$1:$C$62,MATCH($I161,'State '!$B:$B,0),3)</f>
        <v>South Central</v>
      </c>
      <c r="M161" s="151" t="str">
        <f>INDEX('State '!$A$1:$C$62,MATCH($J161,'State '!$B:$B,0),3)</f>
        <v>South Central</v>
      </c>
      <c r="N161" s="151"/>
      <c r="O161" s="158">
        <v>500</v>
      </c>
      <c r="P161" s="158">
        <v>23</v>
      </c>
      <c r="Q161" s="158">
        <v>2250</v>
      </c>
      <c r="R161" s="157">
        <v>48</v>
      </c>
      <c r="S161" s="151" t="s">
        <v>135</v>
      </c>
      <c r="T161" s="151" t="s">
        <v>381</v>
      </c>
      <c r="U161" s="151" t="s">
        <v>2169</v>
      </c>
      <c r="V161" s="151" t="s">
        <v>2175</v>
      </c>
      <c r="W161" s="150" t="s">
        <v>2592</v>
      </c>
      <c r="X161" s="150"/>
      <c r="Y161" s="150"/>
    </row>
    <row r="162" spans="1:25" s="17" customFormat="1" ht="38.25" x14ac:dyDescent="0.2">
      <c r="A162" s="97">
        <v>43938</v>
      </c>
      <c r="B162" s="79" t="s">
        <v>2325</v>
      </c>
      <c r="C162" s="79" t="s">
        <v>2326</v>
      </c>
      <c r="D162" s="79" t="s">
        <v>136</v>
      </c>
      <c r="E162" s="79" t="s">
        <v>143</v>
      </c>
      <c r="F162" s="60">
        <v>43937</v>
      </c>
      <c r="G162" s="98">
        <v>2020</v>
      </c>
      <c r="H162" s="97" t="s">
        <v>37</v>
      </c>
      <c r="I162" s="97" t="str">
        <f t="shared" si="13"/>
        <v>OK</v>
      </c>
      <c r="J162" s="97" t="str">
        <f t="shared" si="14"/>
        <v>OK</v>
      </c>
      <c r="K162" s="104" t="str">
        <f t="shared" si="12"/>
        <v>South Central</v>
      </c>
      <c r="L162" s="97" t="str">
        <f>INDEX('State '!$A$1:$C$62,MATCH($I162,'State '!$B:$B,0),3)</f>
        <v>South Central</v>
      </c>
      <c r="M162" s="97" t="str">
        <f>INDEX('State '!$A$1:$C$62,MATCH($J162,'State '!$B:$B,0),3)</f>
        <v>South Central</v>
      </c>
      <c r="N162" s="97"/>
      <c r="O162" s="158">
        <v>1486</v>
      </c>
      <c r="P162" s="158">
        <v>233</v>
      </c>
      <c r="Q162" s="146">
        <v>1100</v>
      </c>
      <c r="R162" s="98" t="s">
        <v>3219</v>
      </c>
      <c r="S162" s="97" t="s">
        <v>135</v>
      </c>
      <c r="T162" s="97" t="s">
        <v>381</v>
      </c>
      <c r="U162" s="97" t="s">
        <v>2327</v>
      </c>
      <c r="V162" s="97" t="s">
        <v>2178</v>
      </c>
      <c r="W162" s="79" t="s">
        <v>2904</v>
      </c>
      <c r="X162" s="79" t="s">
        <v>2827</v>
      </c>
      <c r="Y162" s="148" t="s">
        <v>2905</v>
      </c>
    </row>
    <row r="163" spans="1:25" s="56" customFormat="1" x14ac:dyDescent="0.2">
      <c r="A163" s="151">
        <v>40388</v>
      </c>
      <c r="B163" s="164" t="s">
        <v>832</v>
      </c>
      <c r="C163" s="164" t="s">
        <v>291</v>
      </c>
      <c r="D163" s="164" t="s">
        <v>136</v>
      </c>
      <c r="E163" s="164" t="s">
        <v>143</v>
      </c>
      <c r="F163" s="165">
        <v>39621</v>
      </c>
      <c r="G163" s="166">
        <v>2008</v>
      </c>
      <c r="H163" s="151" t="s">
        <v>833</v>
      </c>
      <c r="I163" s="151" t="str">
        <f t="shared" si="13"/>
        <v>LA</v>
      </c>
      <c r="J163" s="151" t="str">
        <f t="shared" si="14"/>
        <v>AL</v>
      </c>
      <c r="K163" s="151" t="str">
        <f t="shared" ref="K163:K226" si="15">IF($L163=$M163,L163,CONCATENATE($L163,", ",IF(ISBLANK(N163),"",CONCATENATE(N163,", ")),$M163))</f>
        <v>South Central</v>
      </c>
      <c r="L163" s="151" t="str">
        <f>INDEX('State '!$A$1:$C$62,MATCH($I163,'State '!$B:$B,0),3)</f>
        <v>South Central</v>
      </c>
      <c r="M163" s="151" t="str">
        <f>INDEX('State '!$A$1:$C$62,MATCH($J163,'State '!$B:$B,0),3)</f>
        <v>South Central</v>
      </c>
      <c r="N163" s="151"/>
      <c r="O163" s="158">
        <v>583</v>
      </c>
      <c r="P163" s="158">
        <v>135</v>
      </c>
      <c r="Q163" s="158">
        <v>2000</v>
      </c>
      <c r="R163" s="157" t="s">
        <v>550</v>
      </c>
      <c r="S163" s="151" t="s">
        <v>135</v>
      </c>
      <c r="T163" s="151" t="s">
        <v>381</v>
      </c>
      <c r="U163" s="151" t="s">
        <v>834</v>
      </c>
      <c r="V163" s="151"/>
      <c r="W163" s="150"/>
      <c r="X163" s="150"/>
      <c r="Y163" s="150"/>
    </row>
    <row r="164" spans="1:25" s="17" customFormat="1" x14ac:dyDescent="0.2">
      <c r="A164" s="151">
        <v>41970</v>
      </c>
      <c r="B164" s="164" t="s">
        <v>392</v>
      </c>
      <c r="C164" s="164" t="s">
        <v>202</v>
      </c>
      <c r="D164" s="164" t="s">
        <v>134</v>
      </c>
      <c r="E164" s="164" t="s">
        <v>143</v>
      </c>
      <c r="F164" s="165">
        <v>41928</v>
      </c>
      <c r="G164" s="166">
        <v>2014</v>
      </c>
      <c r="H164" s="151" t="s">
        <v>25</v>
      </c>
      <c r="I164" s="151" t="str">
        <f t="shared" si="13"/>
        <v>CO</v>
      </c>
      <c r="J164" s="151" t="str">
        <f t="shared" si="14"/>
        <v>CO</v>
      </c>
      <c r="K164" s="151" t="str">
        <f t="shared" si="15"/>
        <v>Mountain</v>
      </c>
      <c r="L164" s="151" t="str">
        <f>INDEX('State '!$A$1:$C$62,MATCH($I164,'State '!$B:$B,0),3)</f>
        <v>Mountain</v>
      </c>
      <c r="M164" s="151" t="str">
        <f>INDEX('State '!$A$1:$C$62,MATCH($J164,'State '!$B:$B,0),3)</f>
        <v>Mountain</v>
      </c>
      <c r="N164" s="151"/>
      <c r="O164" s="158">
        <v>110</v>
      </c>
      <c r="P164" s="158">
        <v>34</v>
      </c>
      <c r="Q164" s="158">
        <v>189</v>
      </c>
      <c r="R164" s="157">
        <v>24</v>
      </c>
      <c r="S164" s="151" t="s">
        <v>138</v>
      </c>
      <c r="T164" s="151" t="s">
        <v>187</v>
      </c>
      <c r="U164" s="151" t="s">
        <v>382</v>
      </c>
      <c r="V164" s="151"/>
      <c r="W164" s="150"/>
      <c r="X164" s="150"/>
      <c r="Y164" s="150"/>
    </row>
    <row r="165" spans="1:25" s="17" customFormat="1" x14ac:dyDescent="0.2">
      <c r="A165" s="151">
        <v>43103</v>
      </c>
      <c r="B165" s="164" t="s">
        <v>2520</v>
      </c>
      <c r="C165" s="164" t="s">
        <v>247</v>
      </c>
      <c r="D165" s="164" t="s">
        <v>140</v>
      </c>
      <c r="E165" s="164" t="s">
        <v>143</v>
      </c>
      <c r="F165" s="165">
        <v>43243</v>
      </c>
      <c r="G165" s="157">
        <v>2018</v>
      </c>
      <c r="H165" s="151" t="s">
        <v>690</v>
      </c>
      <c r="I165" s="151" t="str">
        <f t="shared" si="13"/>
        <v>WY</v>
      </c>
      <c r="J165" s="151" t="str">
        <f t="shared" si="14"/>
        <v>CO</v>
      </c>
      <c r="K165" s="156" t="str">
        <f t="shared" si="15"/>
        <v>Mountain</v>
      </c>
      <c r="L165" s="151" t="str">
        <f>INDEX('State '!$A$1:$C$62,MATCH($I165,'State '!$B:$B,0),3)</f>
        <v>Mountain</v>
      </c>
      <c r="M165" s="151" t="str">
        <f>INDEX('State '!$A$1:$C$62,MATCH($J165,'State '!$B:$B,0),3)</f>
        <v>Mountain</v>
      </c>
      <c r="N165" s="151"/>
      <c r="O165" s="158">
        <v>2.169</v>
      </c>
      <c r="P165" s="158"/>
      <c r="Q165" s="158">
        <v>222</v>
      </c>
      <c r="R165" s="157"/>
      <c r="S165" s="151" t="s">
        <v>135</v>
      </c>
      <c r="T165" s="151" t="s">
        <v>381</v>
      </c>
      <c r="U165" s="151" t="s">
        <v>2521</v>
      </c>
      <c r="V165" s="151" t="s">
        <v>2178</v>
      </c>
      <c r="W165" s="150" t="s">
        <v>2522</v>
      </c>
      <c r="X165" s="150"/>
      <c r="Y165" s="150"/>
    </row>
    <row r="166" spans="1:25" s="17" customFormat="1" x14ac:dyDescent="0.2">
      <c r="A166" s="97">
        <v>44007</v>
      </c>
      <c r="B166" s="79" t="s">
        <v>2410</v>
      </c>
      <c r="C166" s="79" t="s">
        <v>2411</v>
      </c>
      <c r="D166" s="79" t="s">
        <v>140</v>
      </c>
      <c r="E166" s="79" t="s">
        <v>143</v>
      </c>
      <c r="F166" s="60">
        <v>44006</v>
      </c>
      <c r="G166" s="98">
        <v>2020</v>
      </c>
      <c r="H166" s="97" t="s">
        <v>25</v>
      </c>
      <c r="I166" s="97" t="str">
        <f t="shared" si="13"/>
        <v>CO</v>
      </c>
      <c r="J166" s="97" t="str">
        <f t="shared" si="14"/>
        <v>CO</v>
      </c>
      <c r="K166" s="104" t="str">
        <f t="shared" si="15"/>
        <v>Mountain</v>
      </c>
      <c r="L166" s="97" t="str">
        <f>INDEX('State '!$A$1:$C$62,MATCH($I166,'State '!$B:$B,0),3)</f>
        <v>Mountain</v>
      </c>
      <c r="M166" s="97" t="str">
        <f>INDEX('State '!$A$1:$C$62,MATCH($J166,'State '!$B:$B,0),3)</f>
        <v>Mountain</v>
      </c>
      <c r="N166" s="97"/>
      <c r="O166" s="158">
        <v>213</v>
      </c>
      <c r="P166" s="158">
        <v>70</v>
      </c>
      <c r="Q166" s="146">
        <v>600</v>
      </c>
      <c r="R166" s="98">
        <v>36</v>
      </c>
      <c r="S166" s="97" t="s">
        <v>135</v>
      </c>
      <c r="T166" s="97" t="s">
        <v>381</v>
      </c>
      <c r="U166" s="97" t="s">
        <v>2415</v>
      </c>
      <c r="V166" s="97" t="s">
        <v>2175</v>
      </c>
      <c r="W166" s="79" t="s">
        <v>2839</v>
      </c>
      <c r="X166" s="79"/>
      <c r="Y166" s="195"/>
    </row>
    <row r="167" spans="1:25" s="17" customFormat="1" ht="38.25" x14ac:dyDescent="0.2">
      <c r="A167" s="97">
        <v>44372</v>
      </c>
      <c r="B167" s="79" t="s">
        <v>2412</v>
      </c>
      <c r="C167" s="79" t="s">
        <v>246</v>
      </c>
      <c r="D167" s="79" t="s">
        <v>140</v>
      </c>
      <c r="E167" s="79" t="s">
        <v>143</v>
      </c>
      <c r="F167" s="60">
        <v>44006</v>
      </c>
      <c r="G167" s="98">
        <v>2020</v>
      </c>
      <c r="H167" s="97" t="s">
        <v>2414</v>
      </c>
      <c r="I167" s="97" t="str">
        <f t="shared" si="13"/>
        <v>CO</v>
      </c>
      <c r="J167" s="97" t="str">
        <f t="shared" si="14"/>
        <v>IL</v>
      </c>
      <c r="K167" s="104" t="str">
        <f t="shared" si="15"/>
        <v>Mountain, South Central, Midwest</v>
      </c>
      <c r="L167" s="97" t="str">
        <f>INDEX('State '!$A$1:$C$62,MATCH($I167,'State '!$B:$B,0),3)</f>
        <v>Mountain</v>
      </c>
      <c r="M167" s="97" t="str">
        <f>INDEX('State '!$A$1:$C$62,MATCH($J167,'State '!$B:$B,0),3)</f>
        <v>Midwest</v>
      </c>
      <c r="N167" s="97" t="s">
        <v>2465</v>
      </c>
      <c r="O167" s="158">
        <v>184.5</v>
      </c>
      <c r="P167" s="158"/>
      <c r="Q167" s="146">
        <v>1000</v>
      </c>
      <c r="R167" s="98"/>
      <c r="S167" s="97" t="s">
        <v>135</v>
      </c>
      <c r="T167" s="97" t="s">
        <v>381</v>
      </c>
      <c r="U167" s="97" t="s">
        <v>2413</v>
      </c>
      <c r="V167" s="97" t="s">
        <v>2178</v>
      </c>
      <c r="W167" s="79" t="s">
        <v>3138</v>
      </c>
      <c r="X167" s="79"/>
      <c r="Y167" s="195"/>
    </row>
    <row r="168" spans="1:25" s="17" customFormat="1" x14ac:dyDescent="0.2">
      <c r="A168" s="151">
        <v>39990</v>
      </c>
      <c r="B168" s="164" t="s">
        <v>1067</v>
      </c>
      <c r="C168" s="164" t="s">
        <v>293</v>
      </c>
      <c r="D168" s="164" t="s">
        <v>140</v>
      </c>
      <c r="E168" s="164" t="s">
        <v>143</v>
      </c>
      <c r="F168" s="165">
        <v>38663</v>
      </c>
      <c r="G168" s="166">
        <v>2005</v>
      </c>
      <c r="H168" s="151" t="s">
        <v>837</v>
      </c>
      <c r="I168" s="151" t="str">
        <f t="shared" si="13"/>
        <v>CO</v>
      </c>
      <c r="J168" s="151" t="str">
        <f t="shared" si="14"/>
        <v>KS</v>
      </c>
      <c r="K168" s="151" t="str">
        <f t="shared" si="15"/>
        <v>Mountain, South Central</v>
      </c>
      <c r="L168" s="151" t="str">
        <f>INDEX('State '!$A$1:$C$62,MATCH($I168,'State '!$B:$B,0),3)</f>
        <v>Mountain</v>
      </c>
      <c r="M168" s="151" t="str">
        <f>INDEX('State '!$A$1:$C$62,MATCH($J168,'State '!$B:$B,0),3)</f>
        <v>South Central</v>
      </c>
      <c r="N168" s="151"/>
      <c r="O168" s="158">
        <v>7.8</v>
      </c>
      <c r="P168" s="158"/>
      <c r="Q168" s="158">
        <v>170</v>
      </c>
      <c r="R168" s="157">
        <v>36</v>
      </c>
      <c r="S168" s="151" t="s">
        <v>135</v>
      </c>
      <c r="T168" s="151" t="s">
        <v>381</v>
      </c>
      <c r="U168" s="151" t="s">
        <v>1068</v>
      </c>
      <c r="V168" s="151"/>
      <c r="W168" s="150"/>
      <c r="X168" s="150"/>
      <c r="Y168" s="150"/>
    </row>
    <row r="169" spans="1:25" s="17" customFormat="1" x14ac:dyDescent="0.2">
      <c r="A169" s="151">
        <v>39990</v>
      </c>
      <c r="B169" s="164" t="s">
        <v>836</v>
      </c>
      <c r="C169" s="164" t="s">
        <v>293</v>
      </c>
      <c r="D169" s="164" t="s">
        <v>140</v>
      </c>
      <c r="E169" s="164" t="s">
        <v>143</v>
      </c>
      <c r="F169" s="165">
        <v>39675</v>
      </c>
      <c r="G169" s="166">
        <v>2008</v>
      </c>
      <c r="H169" s="151" t="s">
        <v>837</v>
      </c>
      <c r="I169" s="151" t="str">
        <f t="shared" si="13"/>
        <v>CO</v>
      </c>
      <c r="J169" s="151" t="str">
        <f t="shared" si="14"/>
        <v>KS</v>
      </c>
      <c r="K169" s="151" t="str">
        <f t="shared" si="15"/>
        <v>Mountain, South Central</v>
      </c>
      <c r="L169" s="151" t="str">
        <f>INDEX('State '!$A$1:$C$62,MATCH($I169,'State '!$B:$B,0),3)</f>
        <v>Mountain</v>
      </c>
      <c r="M169" s="151" t="str">
        <f>INDEX('State '!$A$1:$C$62,MATCH($J169,'State '!$B:$B,0),3)</f>
        <v>South Central</v>
      </c>
      <c r="N169" s="151"/>
      <c r="O169" s="158">
        <v>20.2</v>
      </c>
      <c r="P169" s="158"/>
      <c r="Q169" s="158">
        <v>90</v>
      </c>
      <c r="R169" s="157">
        <v>36</v>
      </c>
      <c r="S169" s="151" t="s">
        <v>135</v>
      </c>
      <c r="T169" s="151" t="s">
        <v>381</v>
      </c>
      <c r="U169" s="151" t="s">
        <v>838</v>
      </c>
      <c r="V169" s="151"/>
      <c r="W169" s="150"/>
      <c r="X169" s="150"/>
      <c r="Y169" s="150"/>
    </row>
    <row r="170" spans="1:25" s="17" customFormat="1" x14ac:dyDescent="0.2">
      <c r="A170" s="151">
        <v>39990</v>
      </c>
      <c r="B170" s="164" t="s">
        <v>996</v>
      </c>
      <c r="C170" s="164" t="s">
        <v>293</v>
      </c>
      <c r="D170" s="164" t="s">
        <v>134</v>
      </c>
      <c r="E170" s="164" t="s">
        <v>143</v>
      </c>
      <c r="F170" s="165">
        <v>39052</v>
      </c>
      <c r="G170" s="166">
        <v>2006</v>
      </c>
      <c r="H170" s="151" t="s">
        <v>25</v>
      </c>
      <c r="I170" s="151" t="str">
        <f t="shared" si="13"/>
        <v>CO</v>
      </c>
      <c r="J170" s="151" t="str">
        <f t="shared" si="14"/>
        <v>CO</v>
      </c>
      <c r="K170" s="151" t="str">
        <f t="shared" si="15"/>
        <v>Mountain</v>
      </c>
      <c r="L170" s="151" t="str">
        <f>INDEX('State '!$A$1:$C$62,MATCH($I170,'State '!$B:$B,0),3)</f>
        <v>Mountain</v>
      </c>
      <c r="M170" s="151" t="str">
        <f>INDEX('State '!$A$1:$C$62,MATCH($J170,'State '!$B:$B,0),3)</f>
        <v>Mountain</v>
      </c>
      <c r="N170" s="151"/>
      <c r="O170" s="158">
        <v>21.4</v>
      </c>
      <c r="P170" s="158">
        <v>25.07</v>
      </c>
      <c r="Q170" s="158">
        <v>48.3</v>
      </c>
      <c r="R170" s="157">
        <v>10</v>
      </c>
      <c r="S170" s="151" t="s">
        <v>135</v>
      </c>
      <c r="T170" s="151" t="s">
        <v>381</v>
      </c>
      <c r="U170" s="151" t="s">
        <v>997</v>
      </c>
      <c r="V170" s="151"/>
      <c r="W170" s="150"/>
      <c r="X170" s="150"/>
      <c r="Y170" s="150"/>
    </row>
    <row r="171" spans="1:25" s="17" customFormat="1" x14ac:dyDescent="0.2">
      <c r="A171" s="151">
        <v>42611</v>
      </c>
      <c r="B171" s="152" t="s">
        <v>2176</v>
      </c>
      <c r="C171" s="164" t="s">
        <v>2066</v>
      </c>
      <c r="D171" s="152" t="s">
        <v>140</v>
      </c>
      <c r="E171" s="153" t="s">
        <v>143</v>
      </c>
      <c r="F171" s="165">
        <v>42675</v>
      </c>
      <c r="G171" s="166">
        <v>2016</v>
      </c>
      <c r="H171" s="151" t="s">
        <v>28</v>
      </c>
      <c r="I171" s="151" t="str">
        <f t="shared" si="13"/>
        <v>IL</v>
      </c>
      <c r="J171" s="151" t="str">
        <f t="shared" si="14"/>
        <v>IL</v>
      </c>
      <c r="K171" s="151" t="str">
        <f t="shared" si="15"/>
        <v>Midwest</v>
      </c>
      <c r="L171" s="151" t="str">
        <f>INDEX('State '!$A$1:$C$62,MATCH($I171,'State '!$B:$B,0),3)</f>
        <v>Midwest</v>
      </c>
      <c r="M171" s="151" t="str">
        <f>INDEX('State '!$A$1:$C$62,MATCH($J171,'State '!$B:$B,0),3)</f>
        <v>Midwest</v>
      </c>
      <c r="N171" s="151"/>
      <c r="O171" s="158">
        <v>50</v>
      </c>
      <c r="P171" s="158"/>
      <c r="Q171" s="157">
        <v>238</v>
      </c>
      <c r="R171" s="157"/>
      <c r="S171" s="151" t="s">
        <v>135</v>
      </c>
      <c r="T171" s="151" t="s">
        <v>381</v>
      </c>
      <c r="U171" s="151" t="s">
        <v>2047</v>
      </c>
      <c r="V171" s="151" t="s">
        <v>2175</v>
      </c>
      <c r="W171" s="150"/>
      <c r="X171" s="150"/>
      <c r="Y171" s="150"/>
    </row>
    <row r="172" spans="1:25" s="17" customFormat="1" ht="25.5" x14ac:dyDescent="0.2">
      <c r="A172" s="151">
        <v>43423</v>
      </c>
      <c r="B172" s="152" t="s">
        <v>2177</v>
      </c>
      <c r="C172" s="164" t="s">
        <v>2066</v>
      </c>
      <c r="D172" s="152" t="s">
        <v>140</v>
      </c>
      <c r="E172" s="153" t="s">
        <v>2221</v>
      </c>
      <c r="F172" s="165"/>
      <c r="G172" s="166">
        <v>2018</v>
      </c>
      <c r="H172" s="151" t="s">
        <v>28</v>
      </c>
      <c r="I172" s="151" t="str">
        <f t="shared" si="13"/>
        <v>IL</v>
      </c>
      <c r="J172" s="151" t="str">
        <f t="shared" si="14"/>
        <v>IL</v>
      </c>
      <c r="K172" s="156" t="str">
        <f t="shared" si="15"/>
        <v>Midwest</v>
      </c>
      <c r="L172" s="151" t="str">
        <f>INDEX('State '!$A$1:$C$62,MATCH($I172,'State '!$B:$B,0),3)</f>
        <v>Midwest</v>
      </c>
      <c r="M172" s="151" t="str">
        <f>INDEX('State '!$A$1:$C$62,MATCH($J172,'State '!$B:$B,0),3)</f>
        <v>Midwest</v>
      </c>
      <c r="N172" s="151"/>
      <c r="O172" s="158">
        <v>50</v>
      </c>
      <c r="P172" s="158"/>
      <c r="Q172" s="163">
        <v>200</v>
      </c>
      <c r="R172" s="157"/>
      <c r="S172" s="151" t="s">
        <v>135</v>
      </c>
      <c r="T172" s="151" t="s">
        <v>381</v>
      </c>
      <c r="U172" s="151"/>
      <c r="V172" s="151" t="s">
        <v>2175</v>
      </c>
      <c r="W172" s="150" t="s">
        <v>2437</v>
      </c>
      <c r="X172" s="150"/>
      <c r="Y172" s="150" t="s">
        <v>2493</v>
      </c>
    </row>
    <row r="173" spans="1:25" s="17" customFormat="1" x14ac:dyDescent="0.2">
      <c r="A173" s="151">
        <v>39990</v>
      </c>
      <c r="B173" s="164" t="s">
        <v>1387</v>
      </c>
      <c r="C173" s="164" t="s">
        <v>355</v>
      </c>
      <c r="D173" s="164" t="s">
        <v>140</v>
      </c>
      <c r="E173" s="164" t="s">
        <v>143</v>
      </c>
      <c r="F173" s="165">
        <v>36906</v>
      </c>
      <c r="G173" s="166">
        <v>2001</v>
      </c>
      <c r="H173" s="151" t="s">
        <v>1388</v>
      </c>
      <c r="I173" s="151" t="str">
        <f t="shared" si="13"/>
        <v>MT</v>
      </c>
      <c r="J173" s="151" t="str">
        <f t="shared" si="14"/>
        <v>SK</v>
      </c>
      <c r="K173" s="151" t="str">
        <f t="shared" si="15"/>
        <v>Mountain, Canada</v>
      </c>
      <c r="L173" s="151" t="str">
        <f>INDEX('State '!$A$1:$C$62,MATCH($I173,'State '!$B:$B,0),3)</f>
        <v>Mountain</v>
      </c>
      <c r="M173" s="151" t="str">
        <f>INDEX('State '!$A$1:$C$62,MATCH($J173,'State '!$B:$B,0),3)</f>
        <v>Canada</v>
      </c>
      <c r="N173" s="151"/>
      <c r="O173" s="158">
        <v>1.5</v>
      </c>
      <c r="P173" s="158">
        <v>15.7</v>
      </c>
      <c r="Q173" s="158">
        <v>15</v>
      </c>
      <c r="R173" s="157">
        <v>6</v>
      </c>
      <c r="S173" s="151" t="s">
        <v>135</v>
      </c>
      <c r="T173" s="151" t="s">
        <v>381</v>
      </c>
      <c r="U173" s="151" t="s">
        <v>1389</v>
      </c>
      <c r="V173" s="151"/>
      <c r="W173" s="150"/>
      <c r="X173" s="150"/>
      <c r="Y173" s="150"/>
    </row>
    <row r="174" spans="1:25" s="17" customFormat="1" x14ac:dyDescent="0.2">
      <c r="A174" s="151">
        <v>42600</v>
      </c>
      <c r="B174" s="152" t="s">
        <v>2149</v>
      </c>
      <c r="C174" s="152" t="s">
        <v>230</v>
      </c>
      <c r="D174" s="152" t="s">
        <v>1878</v>
      </c>
      <c r="E174" s="153" t="s">
        <v>143</v>
      </c>
      <c r="F174" s="154">
        <v>40437</v>
      </c>
      <c r="G174" s="155">
        <v>2011</v>
      </c>
      <c r="H174" s="151" t="s">
        <v>2150</v>
      </c>
      <c r="I174" s="151" t="str">
        <f t="shared" si="13"/>
        <v>NY</v>
      </c>
      <c r="J174" s="151" t="str">
        <f t="shared" si="14"/>
        <v>ON</v>
      </c>
      <c r="K174" s="151" t="str">
        <f t="shared" si="15"/>
        <v>Northeast, Canada</v>
      </c>
      <c r="L174" s="151" t="str">
        <f>INDEX('State '!$A$1:$C$62,MATCH($I174,'State '!$B:$B,0),3)</f>
        <v>Northeast</v>
      </c>
      <c r="M174" s="151" t="str">
        <f>INDEX('State '!$A$1:$C$62,MATCH($J174,'State '!$B:$B,0),3)</f>
        <v>Canada</v>
      </c>
      <c r="N174" s="151"/>
      <c r="O174" s="158">
        <v>0</v>
      </c>
      <c r="P174" s="157"/>
      <c r="Q174" s="157">
        <v>350</v>
      </c>
      <c r="R174" s="158"/>
      <c r="S174" s="159" t="s">
        <v>135</v>
      </c>
      <c r="T174" s="156" t="s">
        <v>381</v>
      </c>
      <c r="U174" s="160" t="s">
        <v>2151</v>
      </c>
      <c r="V174" s="151"/>
      <c r="W174" s="150"/>
      <c r="X174" s="150"/>
      <c r="Y174" s="150"/>
    </row>
    <row r="175" spans="1:25" s="17" customFormat="1" ht="25.5" x14ac:dyDescent="0.2">
      <c r="A175" s="151">
        <v>43468</v>
      </c>
      <c r="B175" s="152" t="s">
        <v>2523</v>
      </c>
      <c r="C175" s="164" t="s">
        <v>258</v>
      </c>
      <c r="D175" s="152" t="s">
        <v>140</v>
      </c>
      <c r="E175" s="153" t="s">
        <v>143</v>
      </c>
      <c r="F175" s="165">
        <v>43229</v>
      </c>
      <c r="G175" s="166">
        <v>2018</v>
      </c>
      <c r="H175" s="151" t="s">
        <v>25</v>
      </c>
      <c r="I175" s="151" t="str">
        <f t="shared" si="13"/>
        <v>CO</v>
      </c>
      <c r="J175" s="151" t="str">
        <f t="shared" si="14"/>
        <v>CO</v>
      </c>
      <c r="K175" s="156" t="str">
        <f t="shared" si="15"/>
        <v>Mountain</v>
      </c>
      <c r="L175" s="151" t="str">
        <f>INDEX('State '!$A$1:$C$62,MATCH($I175,'State '!$B:$B,0),3)</f>
        <v>Mountain</v>
      </c>
      <c r="M175" s="151" t="str">
        <f>INDEX('State '!$A$1:$C$62,MATCH($J175,'State '!$B:$B,0),3)</f>
        <v>Mountain</v>
      </c>
      <c r="N175" s="151"/>
      <c r="O175" s="158">
        <v>14.5</v>
      </c>
      <c r="P175" s="158"/>
      <c r="Q175" s="157">
        <v>230</v>
      </c>
      <c r="R175" s="157"/>
      <c r="S175" s="151" t="s">
        <v>135</v>
      </c>
      <c r="T175" s="151" t="s">
        <v>381</v>
      </c>
      <c r="U175" s="151" t="s">
        <v>2524</v>
      </c>
      <c r="V175" s="151" t="s">
        <v>2175</v>
      </c>
      <c r="W175" s="150" t="s">
        <v>2525</v>
      </c>
      <c r="X175" s="150"/>
      <c r="Y175" s="150"/>
    </row>
    <row r="176" spans="1:25" s="56" customFormat="1" x14ac:dyDescent="0.2">
      <c r="A176" s="151">
        <v>39990</v>
      </c>
      <c r="B176" s="164" t="s">
        <v>1583</v>
      </c>
      <c r="C176" s="164" t="s">
        <v>258</v>
      </c>
      <c r="D176" s="164" t="s">
        <v>134</v>
      </c>
      <c r="E176" s="164" t="s">
        <v>143</v>
      </c>
      <c r="F176" s="165">
        <v>35977</v>
      </c>
      <c r="G176" s="166">
        <v>1998</v>
      </c>
      <c r="H176" s="151" t="s">
        <v>25</v>
      </c>
      <c r="I176" s="151" t="str">
        <f t="shared" si="13"/>
        <v>CO</v>
      </c>
      <c r="J176" s="151" t="str">
        <f t="shared" si="14"/>
        <v>CO</v>
      </c>
      <c r="K176" s="151" t="str">
        <f t="shared" si="15"/>
        <v>Mountain</v>
      </c>
      <c r="L176" s="151" t="str">
        <f>INDEX('State '!$A$1:$C$62,MATCH($I176,'State '!$B:$B,0),3)</f>
        <v>Mountain</v>
      </c>
      <c r="M176" s="151" t="str">
        <f>INDEX('State '!$A$1:$C$62,MATCH($J176,'State '!$B:$B,0),3)</f>
        <v>Mountain</v>
      </c>
      <c r="N176" s="151"/>
      <c r="O176" s="158">
        <v>20.7</v>
      </c>
      <c r="P176" s="158">
        <v>115</v>
      </c>
      <c r="Q176" s="158">
        <v>100</v>
      </c>
      <c r="R176" s="157">
        <v>16</v>
      </c>
      <c r="S176" s="151" t="s">
        <v>135</v>
      </c>
      <c r="T176" s="151" t="s">
        <v>381</v>
      </c>
      <c r="U176" s="151" t="s">
        <v>1584</v>
      </c>
      <c r="V176" s="151"/>
      <c r="W176" s="150"/>
      <c r="X176" s="150"/>
      <c r="Y176" s="150"/>
    </row>
    <row r="177" spans="1:262" x14ac:dyDescent="0.2">
      <c r="A177" s="151">
        <v>39990</v>
      </c>
      <c r="B177" s="164" t="s">
        <v>1141</v>
      </c>
      <c r="C177" s="164" t="s">
        <v>258</v>
      </c>
      <c r="D177" s="164" t="s">
        <v>140</v>
      </c>
      <c r="E177" s="164" t="s">
        <v>143</v>
      </c>
      <c r="F177" s="165">
        <v>38322</v>
      </c>
      <c r="G177" s="166">
        <v>2004</v>
      </c>
      <c r="H177" s="151" t="s">
        <v>837</v>
      </c>
      <c r="I177" s="151" t="str">
        <f t="shared" si="13"/>
        <v>CO</v>
      </c>
      <c r="J177" s="151" t="str">
        <f t="shared" si="14"/>
        <v>KS</v>
      </c>
      <c r="K177" s="151" t="str">
        <f t="shared" si="15"/>
        <v>Mountain, South Central</v>
      </c>
      <c r="L177" s="151" t="str">
        <f>INDEX('State '!$A$1:$C$62,MATCH($I177,'State '!$B:$B,0),3)</f>
        <v>Mountain</v>
      </c>
      <c r="M177" s="151" t="str">
        <f>INDEX('State '!$A$1:$C$62,MATCH($J177,'State '!$B:$B,0),3)</f>
        <v>South Central</v>
      </c>
      <c r="N177" s="151"/>
      <c r="O177" s="158">
        <v>410</v>
      </c>
      <c r="P177" s="158">
        <v>380</v>
      </c>
      <c r="Q177" s="158">
        <v>560</v>
      </c>
      <c r="R177" s="157">
        <v>36</v>
      </c>
      <c r="S177" s="151" t="s">
        <v>135</v>
      </c>
      <c r="T177" s="151" t="s">
        <v>381</v>
      </c>
      <c r="U177" s="151" t="s">
        <v>1142</v>
      </c>
      <c r="V177" s="151"/>
      <c r="W177" s="156"/>
      <c r="X177" s="150"/>
      <c r="Y177" s="150"/>
      <c r="Z177" s="17"/>
      <c r="AA177" s="17"/>
      <c r="AB177" s="17"/>
    </row>
    <row r="178" spans="1:262" x14ac:dyDescent="0.2">
      <c r="A178" s="151">
        <v>39990</v>
      </c>
      <c r="B178" s="164" t="s">
        <v>1158</v>
      </c>
      <c r="C178" s="164" t="s">
        <v>258</v>
      </c>
      <c r="D178" s="164" t="s">
        <v>140</v>
      </c>
      <c r="E178" s="164" t="s">
        <v>143</v>
      </c>
      <c r="F178" s="165">
        <v>38322</v>
      </c>
      <c r="G178" s="166">
        <v>2004</v>
      </c>
      <c r="H178" s="151" t="s">
        <v>25</v>
      </c>
      <c r="I178" s="151" t="str">
        <f t="shared" si="13"/>
        <v>CO</v>
      </c>
      <c r="J178" s="151" t="str">
        <f t="shared" si="14"/>
        <v>CO</v>
      </c>
      <c r="K178" s="151" t="str">
        <f t="shared" si="15"/>
        <v>Mountain</v>
      </c>
      <c r="L178" s="151" t="str">
        <f>INDEX('State '!$A$1:$C$62,MATCH($I178,'State '!$B:$B,0),3)</f>
        <v>Mountain</v>
      </c>
      <c r="M178" s="151" t="str">
        <f>INDEX('State '!$A$1:$C$62,MATCH($J178,'State '!$B:$B,0),3)</f>
        <v>Mountain</v>
      </c>
      <c r="N178" s="151"/>
      <c r="O178" s="158">
        <v>4.7</v>
      </c>
      <c r="P178" s="158"/>
      <c r="Q178" s="158">
        <v>120</v>
      </c>
      <c r="R178" s="157"/>
      <c r="S178" s="151" t="s">
        <v>135</v>
      </c>
      <c r="T178" s="151" t="s">
        <v>381</v>
      </c>
      <c r="U178" s="151" t="s">
        <v>1159</v>
      </c>
      <c r="V178" s="151"/>
      <c r="W178" s="161"/>
      <c r="X178" s="150"/>
      <c r="Y178" s="150"/>
      <c r="Z178" s="17"/>
      <c r="AA178" s="17"/>
      <c r="AB178" s="17"/>
    </row>
    <row r="179" spans="1:262" x14ac:dyDescent="0.2">
      <c r="A179" s="151">
        <v>39990</v>
      </c>
      <c r="B179" s="164" t="s">
        <v>1739</v>
      </c>
      <c r="C179" s="164" t="s">
        <v>258</v>
      </c>
      <c r="D179" s="164" t="s">
        <v>140</v>
      </c>
      <c r="E179" s="164" t="s">
        <v>143</v>
      </c>
      <c r="F179" s="165">
        <v>35338</v>
      </c>
      <c r="G179" s="166">
        <v>1996</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9.3000000000000007</v>
      </c>
      <c r="P179" s="158">
        <v>37</v>
      </c>
      <c r="Q179" s="158">
        <v>37</v>
      </c>
      <c r="R179" s="157"/>
      <c r="S179" s="151" t="s">
        <v>135</v>
      </c>
      <c r="T179" s="151" t="s">
        <v>381</v>
      </c>
      <c r="U179" s="151" t="s">
        <v>1740</v>
      </c>
      <c r="V179" s="151"/>
      <c r="W179" s="168"/>
      <c r="X179" s="156"/>
      <c r="Y179" s="152"/>
      <c r="Z179" s="17"/>
      <c r="AA179" s="17"/>
      <c r="AB179" s="17"/>
    </row>
    <row r="180" spans="1:262" x14ac:dyDescent="0.2">
      <c r="A180" s="151">
        <v>39990</v>
      </c>
      <c r="B180" s="152" t="s">
        <v>1369</v>
      </c>
      <c r="C180" s="152" t="s">
        <v>258</v>
      </c>
      <c r="D180" s="152" t="s">
        <v>140</v>
      </c>
      <c r="E180" s="164" t="s">
        <v>143</v>
      </c>
      <c r="F180" s="165">
        <v>37165</v>
      </c>
      <c r="G180" s="166">
        <v>2001</v>
      </c>
      <c r="H180" s="151" t="s">
        <v>25</v>
      </c>
      <c r="I180" s="151" t="str">
        <f t="shared" si="13"/>
        <v>CO</v>
      </c>
      <c r="J180" s="151" t="str">
        <f t="shared" si="14"/>
        <v>CO</v>
      </c>
      <c r="K180" s="151" t="str">
        <f t="shared" si="15"/>
        <v>Mountain</v>
      </c>
      <c r="L180" s="151" t="str">
        <f>INDEX('State '!$A$1:$C$62,MATCH($I180,'State '!$B:$B,0),3)</f>
        <v>Mountain</v>
      </c>
      <c r="M180" s="151" t="str">
        <f>INDEX('State '!$A$1:$C$62,MATCH($J180,'State '!$B:$B,0),3)</f>
        <v>Mountain</v>
      </c>
      <c r="N180" s="151"/>
      <c r="O180" s="158">
        <v>58</v>
      </c>
      <c r="P180" s="158">
        <v>53.2</v>
      </c>
      <c r="Q180" s="157">
        <v>87</v>
      </c>
      <c r="R180" s="157">
        <v>24</v>
      </c>
      <c r="S180" s="151" t="s">
        <v>135</v>
      </c>
      <c r="T180" s="151" t="s">
        <v>381</v>
      </c>
      <c r="U180" s="151" t="s">
        <v>1370</v>
      </c>
      <c r="V180" s="151"/>
      <c r="W180" s="150"/>
      <c r="X180" s="150"/>
      <c r="Y180" s="150"/>
      <c r="Z180" s="17"/>
      <c r="AA180" s="17"/>
      <c r="AB180" s="17"/>
    </row>
    <row r="181" spans="1:262" x14ac:dyDescent="0.2">
      <c r="A181" s="151">
        <v>40200</v>
      </c>
      <c r="B181" s="164" t="s">
        <v>852</v>
      </c>
      <c r="C181" s="164" t="s">
        <v>258</v>
      </c>
      <c r="D181" s="164" t="s">
        <v>136</v>
      </c>
      <c r="E181" s="164" t="s">
        <v>143</v>
      </c>
      <c r="F181" s="165">
        <v>39767</v>
      </c>
      <c r="G181" s="166">
        <v>2008</v>
      </c>
      <c r="H181" s="151" t="s">
        <v>25</v>
      </c>
      <c r="I181" s="151" t="str">
        <f t="shared" si="13"/>
        <v>CO</v>
      </c>
      <c r="J181" s="151" t="str">
        <f t="shared" si="14"/>
        <v>CO</v>
      </c>
      <c r="K181" s="151" t="str">
        <f t="shared" si="15"/>
        <v>Mountain</v>
      </c>
      <c r="L181" s="151" t="str">
        <f>INDEX('State '!$A$1:$C$62,MATCH($I181,'State '!$B:$B,0),3)</f>
        <v>Mountain</v>
      </c>
      <c r="M181" s="151" t="str">
        <f>INDEX('State '!$A$1:$C$62,MATCH($J181,'State '!$B:$B,0),3)</f>
        <v>Mountain</v>
      </c>
      <c r="N181" s="151"/>
      <c r="O181" s="158">
        <v>216</v>
      </c>
      <c r="P181" s="158">
        <v>164</v>
      </c>
      <c r="Q181" s="158">
        <v>900</v>
      </c>
      <c r="R181" s="157" t="s">
        <v>1822</v>
      </c>
      <c r="S181" s="151" t="s">
        <v>135</v>
      </c>
      <c r="T181" s="151" t="s">
        <v>381</v>
      </c>
      <c r="U181" s="151" t="s">
        <v>853</v>
      </c>
      <c r="V181" s="151"/>
      <c r="W181" s="150"/>
      <c r="X181" s="150"/>
      <c r="Y181" s="150"/>
      <c r="Z181" s="17"/>
      <c r="AA181" s="17"/>
      <c r="AB181" s="17"/>
    </row>
    <row r="182" spans="1:262" x14ac:dyDescent="0.2">
      <c r="A182" s="151">
        <v>39990</v>
      </c>
      <c r="B182" s="164" t="s">
        <v>1371</v>
      </c>
      <c r="C182" s="164" t="s">
        <v>258</v>
      </c>
      <c r="D182" s="164" t="s">
        <v>134</v>
      </c>
      <c r="E182" s="164" t="s">
        <v>143</v>
      </c>
      <c r="F182" s="165">
        <v>37135</v>
      </c>
      <c r="G182" s="166">
        <v>2001</v>
      </c>
      <c r="H182" s="151" t="s">
        <v>25</v>
      </c>
      <c r="I182" s="151" t="str">
        <f t="shared" si="13"/>
        <v>CO</v>
      </c>
      <c r="J182" s="151" t="str">
        <f t="shared" si="14"/>
        <v>CO</v>
      </c>
      <c r="K182" s="151" t="str">
        <f t="shared" si="15"/>
        <v>Mountain</v>
      </c>
      <c r="L182" s="151" t="str">
        <f>INDEX('State '!$A$1:$C$62,MATCH($I182,'State '!$B:$B,0),3)</f>
        <v>Mountain</v>
      </c>
      <c r="M182" s="151" t="str">
        <f>INDEX('State '!$A$1:$C$62,MATCH($J182,'State '!$B:$B,0),3)</f>
        <v>Mountain</v>
      </c>
      <c r="N182" s="151"/>
      <c r="O182" s="158">
        <v>30</v>
      </c>
      <c r="P182" s="158"/>
      <c r="Q182" s="158">
        <v>58</v>
      </c>
      <c r="R182" s="157"/>
      <c r="S182" s="151" t="s">
        <v>135</v>
      </c>
      <c r="T182" s="151" t="s">
        <v>381</v>
      </c>
      <c r="U182" s="151" t="s">
        <v>382</v>
      </c>
      <c r="V182" s="151"/>
      <c r="W182" s="150"/>
      <c r="X182" s="150"/>
      <c r="Y182" s="150"/>
      <c r="Z182" s="17"/>
      <c r="AA182" s="17"/>
      <c r="AB182" s="17"/>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row>
    <row r="183" spans="1:262" x14ac:dyDescent="0.2">
      <c r="A183" s="151">
        <v>39990</v>
      </c>
      <c r="B183" s="164" t="s">
        <v>1451</v>
      </c>
      <c r="C183" s="164" t="s">
        <v>258</v>
      </c>
      <c r="D183" s="164" t="s">
        <v>140</v>
      </c>
      <c r="E183" s="164" t="s">
        <v>143</v>
      </c>
      <c r="F183" s="165">
        <v>36831</v>
      </c>
      <c r="G183" s="166">
        <v>2000</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7</v>
      </c>
      <c r="P183" s="158">
        <v>12.5</v>
      </c>
      <c r="Q183" s="158">
        <v>34</v>
      </c>
      <c r="R183" s="157">
        <v>20</v>
      </c>
      <c r="S183" s="151" t="s">
        <v>135</v>
      </c>
      <c r="T183" s="151" t="s">
        <v>381</v>
      </c>
      <c r="U183" s="151" t="s">
        <v>382</v>
      </c>
      <c r="V183" s="151"/>
      <c r="W183" s="150"/>
      <c r="X183" s="150"/>
      <c r="Y183" s="150"/>
      <c r="Z183" s="17"/>
      <c r="AA183" s="17"/>
      <c r="AB183" s="17"/>
    </row>
    <row r="184" spans="1:262" x14ac:dyDescent="0.2">
      <c r="A184" s="151">
        <v>39990</v>
      </c>
      <c r="B184" s="164" t="s">
        <v>1260</v>
      </c>
      <c r="C184" s="164" t="s">
        <v>258</v>
      </c>
      <c r="D184" s="164" t="s">
        <v>140</v>
      </c>
      <c r="E184" s="164" t="s">
        <v>143</v>
      </c>
      <c r="F184" s="165">
        <v>37605</v>
      </c>
      <c r="G184" s="166">
        <v>2002</v>
      </c>
      <c r="H184" s="151" t="s">
        <v>1261</v>
      </c>
      <c r="I184" s="151" t="str">
        <f t="shared" si="13"/>
        <v>CO</v>
      </c>
      <c r="J184" s="151" t="str">
        <f t="shared" si="14"/>
        <v>OK</v>
      </c>
      <c r="K184" s="151" t="str">
        <f t="shared" si="15"/>
        <v>Mountain, South Central</v>
      </c>
      <c r="L184" s="151" t="str">
        <f>INDEX('State '!$A$1:$C$62,MATCH($I184,'State '!$B:$B,0),3)</f>
        <v>Mountain</v>
      </c>
      <c r="M184" s="151" t="str">
        <f>INDEX('State '!$A$1:$C$62,MATCH($J184,'State '!$B:$B,0),3)</f>
        <v>South Central</v>
      </c>
      <c r="N184" s="151"/>
      <c r="O184" s="158">
        <v>22.1</v>
      </c>
      <c r="P184" s="158">
        <v>53.97</v>
      </c>
      <c r="Q184" s="158">
        <v>47.3</v>
      </c>
      <c r="R184" s="157" t="s">
        <v>1096</v>
      </c>
      <c r="S184" s="151" t="s">
        <v>135</v>
      </c>
      <c r="T184" s="151" t="s">
        <v>381</v>
      </c>
      <c r="U184" s="151" t="s">
        <v>1262</v>
      </c>
      <c r="V184" s="151"/>
      <c r="W184" s="150"/>
      <c r="X184" s="150"/>
      <c r="Y184" s="150"/>
      <c r="Z184" s="17"/>
      <c r="AA184" s="17"/>
      <c r="AB184" s="17"/>
    </row>
    <row r="185" spans="1:262" x14ac:dyDescent="0.2">
      <c r="A185" s="151">
        <v>39990</v>
      </c>
      <c r="B185" s="164" t="s">
        <v>1055</v>
      </c>
      <c r="C185" s="164" t="s">
        <v>258</v>
      </c>
      <c r="D185" s="164" t="s">
        <v>140</v>
      </c>
      <c r="E185" s="164" t="s">
        <v>143</v>
      </c>
      <c r="F185" s="165">
        <v>38701</v>
      </c>
      <c r="G185" s="166">
        <v>2005</v>
      </c>
      <c r="H185" s="151" t="s">
        <v>968</v>
      </c>
      <c r="I185" s="151" t="str">
        <f t="shared" si="13"/>
        <v>CO</v>
      </c>
      <c r="J185" s="151" t="str">
        <f t="shared" si="14"/>
        <v>OK</v>
      </c>
      <c r="K185" s="151" t="str">
        <f t="shared" si="15"/>
        <v>Mountain, South Central</v>
      </c>
      <c r="L185" s="151" t="str">
        <f>INDEX('State '!$A$1:$C$62,MATCH($I185,'State '!$B:$B,0),3)</f>
        <v>Mountain</v>
      </c>
      <c r="M185" s="151" t="str">
        <f>INDEX('State '!$A$1:$C$62,MATCH($J185,'State '!$B:$B,0),3)</f>
        <v>South Central</v>
      </c>
      <c r="N185" s="151"/>
      <c r="O185" s="158">
        <v>60.4</v>
      </c>
      <c r="P185" s="158">
        <v>102</v>
      </c>
      <c r="Q185" s="158">
        <v>104</v>
      </c>
      <c r="R185" s="157" t="s">
        <v>3215</v>
      </c>
      <c r="S185" s="151" t="s">
        <v>135</v>
      </c>
      <c r="T185" s="151" t="s">
        <v>381</v>
      </c>
      <c r="U185" s="151" t="s">
        <v>1056</v>
      </c>
      <c r="V185" s="151"/>
      <c r="W185" s="150"/>
      <c r="X185" s="150"/>
      <c r="Y185" s="150"/>
      <c r="Z185" s="17"/>
      <c r="AA185" s="17"/>
      <c r="AB185" s="17"/>
    </row>
    <row r="186" spans="1:262" x14ac:dyDescent="0.2">
      <c r="A186" s="151">
        <v>39990</v>
      </c>
      <c r="B186" s="152" t="s">
        <v>967</v>
      </c>
      <c r="C186" s="152" t="s">
        <v>258</v>
      </c>
      <c r="D186" s="152" t="s">
        <v>140</v>
      </c>
      <c r="E186" s="153" t="s">
        <v>143</v>
      </c>
      <c r="F186" s="154">
        <v>39346</v>
      </c>
      <c r="G186" s="155">
        <v>2007</v>
      </c>
      <c r="H186" s="151" t="s">
        <v>968</v>
      </c>
      <c r="I186" s="151" t="str">
        <f t="shared" si="13"/>
        <v>CO</v>
      </c>
      <c r="J186" s="151" t="str">
        <f t="shared" si="14"/>
        <v>OK</v>
      </c>
      <c r="K186" s="151" t="str">
        <f t="shared" si="15"/>
        <v>Mountain, South Central</v>
      </c>
      <c r="L186" s="151" t="str">
        <f>INDEX('State '!$A$1:$C$62,MATCH($I186,'State '!$B:$B,0),3)</f>
        <v>Mountain</v>
      </c>
      <c r="M186" s="151" t="str">
        <f>INDEX('State '!$A$1:$C$62,MATCH($J186,'State '!$B:$B,0),3)</f>
        <v>South Central</v>
      </c>
      <c r="N186" s="151"/>
      <c r="O186" s="158">
        <v>11.89</v>
      </c>
      <c r="P186" s="157">
        <v>11</v>
      </c>
      <c r="Q186" s="157">
        <v>29</v>
      </c>
      <c r="R186" s="158"/>
      <c r="S186" s="159" t="s">
        <v>135</v>
      </c>
      <c r="T186" s="156" t="s">
        <v>381</v>
      </c>
      <c r="U186" s="160" t="s">
        <v>969</v>
      </c>
      <c r="V186" s="151"/>
      <c r="W186" s="150"/>
      <c r="X186" s="150"/>
      <c r="Y186" s="150"/>
      <c r="Z186" s="17"/>
      <c r="AA186" s="17"/>
      <c r="AB186" s="17"/>
    </row>
    <row r="187" spans="1:262" x14ac:dyDescent="0.2">
      <c r="A187" s="151">
        <v>40589</v>
      </c>
      <c r="B187" s="164" t="s">
        <v>606</v>
      </c>
      <c r="C187" s="164" t="s">
        <v>258</v>
      </c>
      <c r="D187" s="164" t="s">
        <v>140</v>
      </c>
      <c r="E187" s="164" t="s">
        <v>143</v>
      </c>
      <c r="F187" s="165">
        <v>40500</v>
      </c>
      <c r="G187" s="166">
        <v>2010</v>
      </c>
      <c r="H187" s="151" t="s">
        <v>25</v>
      </c>
      <c r="I187" s="151" t="str">
        <f t="shared" si="13"/>
        <v>CO</v>
      </c>
      <c r="J187" s="151" t="str">
        <f t="shared" si="14"/>
        <v>CO</v>
      </c>
      <c r="K187" s="151" t="str">
        <f t="shared" si="15"/>
        <v>Mountain</v>
      </c>
      <c r="L187" s="151" t="str">
        <f>INDEX('State '!$A$1:$C$62,MATCH($I187,'State '!$B:$B,0),3)</f>
        <v>Mountain</v>
      </c>
      <c r="M187" s="151" t="str">
        <f>INDEX('State '!$A$1:$C$62,MATCH($J187,'State '!$B:$B,0),3)</f>
        <v>Mountain</v>
      </c>
      <c r="N187" s="151"/>
      <c r="O187" s="158">
        <v>132</v>
      </c>
      <c r="P187" s="158">
        <v>118</v>
      </c>
      <c r="Q187" s="158">
        <v>130</v>
      </c>
      <c r="R187" s="157">
        <v>16</v>
      </c>
      <c r="S187" s="151" t="s">
        <v>135</v>
      </c>
      <c r="T187" s="151" t="s">
        <v>381</v>
      </c>
      <c r="U187" s="151" t="s">
        <v>607</v>
      </c>
      <c r="V187" s="151"/>
      <c r="W187" s="150"/>
      <c r="X187" s="150"/>
      <c r="Y187" s="150"/>
      <c r="Z187" s="17"/>
      <c r="AA187" s="17"/>
      <c r="AB187" s="17"/>
    </row>
    <row r="188" spans="1:262" x14ac:dyDescent="0.2">
      <c r="A188" s="151">
        <v>39990</v>
      </c>
      <c r="B188" s="164" t="s">
        <v>1362</v>
      </c>
      <c r="C188" s="164" t="s">
        <v>258</v>
      </c>
      <c r="D188" s="164" t="s">
        <v>140</v>
      </c>
      <c r="E188" s="164" t="s">
        <v>143</v>
      </c>
      <c r="F188" s="165">
        <v>37165</v>
      </c>
      <c r="G188" s="166">
        <v>2001</v>
      </c>
      <c r="H188" s="151" t="s">
        <v>1363</v>
      </c>
      <c r="I188" s="151" t="str">
        <f t="shared" si="13"/>
        <v>CO</v>
      </c>
      <c r="J188" s="151" t="str">
        <f t="shared" si="14"/>
        <v>TX</v>
      </c>
      <c r="K188" s="151" t="str">
        <f t="shared" si="15"/>
        <v>Mountain, South Central</v>
      </c>
      <c r="L188" s="151" t="str">
        <f>INDEX('State '!$A$1:$C$62,MATCH($I188,'State '!$B:$B,0),3)</f>
        <v>Mountain</v>
      </c>
      <c r="M188" s="151" t="str">
        <f>INDEX('State '!$A$1:$C$62,MATCH($J188,'State '!$B:$B,0),3)</f>
        <v>South Central</v>
      </c>
      <c r="N188" s="151"/>
      <c r="O188" s="158">
        <v>56</v>
      </c>
      <c r="P188" s="158">
        <v>70</v>
      </c>
      <c r="Q188" s="158">
        <v>83</v>
      </c>
      <c r="R188" s="157">
        <v>20</v>
      </c>
      <c r="S188" s="151" t="s">
        <v>135</v>
      </c>
      <c r="T188" s="151" t="s">
        <v>381</v>
      </c>
      <c r="U188" s="151" t="s">
        <v>1364</v>
      </c>
      <c r="V188" s="151"/>
      <c r="W188" s="150"/>
      <c r="X188" s="150"/>
      <c r="Y188" s="150"/>
      <c r="Z188" s="17"/>
      <c r="AA188" s="17"/>
      <c r="AB188" s="17"/>
    </row>
    <row r="189" spans="1:262" x14ac:dyDescent="0.2">
      <c r="A189" s="151">
        <v>39990</v>
      </c>
      <c r="B189" s="164" t="s">
        <v>1741</v>
      </c>
      <c r="C189" s="164" t="s">
        <v>258</v>
      </c>
      <c r="D189" s="164" t="s">
        <v>134</v>
      </c>
      <c r="E189" s="164" t="s">
        <v>143</v>
      </c>
      <c r="F189" s="165">
        <v>35338</v>
      </c>
      <c r="G189" s="166">
        <v>1996</v>
      </c>
      <c r="H189" s="151" t="s">
        <v>6</v>
      </c>
      <c r="I189" s="151" t="str">
        <f t="shared" si="13"/>
        <v>TX</v>
      </c>
      <c r="J189" s="151" t="str">
        <f t="shared" si="14"/>
        <v>TX</v>
      </c>
      <c r="K189" s="151" t="str">
        <f t="shared" si="15"/>
        <v>South Central</v>
      </c>
      <c r="L189" s="151" t="str">
        <f>INDEX('State '!$A$1:$C$62,MATCH($I189,'State '!$B:$B,0),3)</f>
        <v>South Central</v>
      </c>
      <c r="M189" s="151" t="str">
        <f>INDEX('State '!$A$1:$C$62,MATCH($J189,'State '!$B:$B,0),3)</f>
        <v>South Central</v>
      </c>
      <c r="N189" s="151"/>
      <c r="O189" s="158"/>
      <c r="P189" s="158"/>
      <c r="Q189" s="158">
        <v>100</v>
      </c>
      <c r="R189" s="157"/>
      <c r="S189" s="151" t="s">
        <v>138</v>
      </c>
      <c r="T189" s="151" t="s">
        <v>187</v>
      </c>
      <c r="U189" s="151" t="s">
        <v>382</v>
      </c>
      <c r="V189" s="151"/>
      <c r="W189" s="168"/>
      <c r="X189" s="156"/>
      <c r="Y189" s="153"/>
      <c r="Z189" s="17"/>
      <c r="AA189" s="17"/>
      <c r="AB189" s="17"/>
    </row>
    <row r="190" spans="1:262" x14ac:dyDescent="0.2">
      <c r="A190" s="151">
        <v>39990</v>
      </c>
      <c r="B190" s="152" t="s">
        <v>1263</v>
      </c>
      <c r="C190" s="152" t="s">
        <v>258</v>
      </c>
      <c r="D190" s="152" t="s">
        <v>140</v>
      </c>
      <c r="E190" s="164" t="s">
        <v>143</v>
      </c>
      <c r="F190" s="165">
        <v>37591</v>
      </c>
      <c r="G190" s="166">
        <v>2002</v>
      </c>
      <c r="H190" s="151" t="s">
        <v>25</v>
      </c>
      <c r="I190" s="151" t="str">
        <f t="shared" si="13"/>
        <v>CO</v>
      </c>
      <c r="J190" s="151" t="str">
        <f t="shared" si="14"/>
        <v>CO</v>
      </c>
      <c r="K190" s="151" t="str">
        <f t="shared" si="15"/>
        <v>Mountain</v>
      </c>
      <c r="L190" s="151" t="str">
        <f>INDEX('State '!$A$1:$C$62,MATCH($I190,'State '!$B:$B,0),3)</f>
        <v>Mountain</v>
      </c>
      <c r="M190" s="151" t="str">
        <f>INDEX('State '!$A$1:$C$62,MATCH($J190,'State '!$B:$B,0),3)</f>
        <v>Mountain</v>
      </c>
      <c r="N190" s="151"/>
      <c r="O190" s="158">
        <v>72.14</v>
      </c>
      <c r="P190" s="158">
        <v>119</v>
      </c>
      <c r="Q190" s="157">
        <v>282</v>
      </c>
      <c r="R190" s="157" t="s">
        <v>1264</v>
      </c>
      <c r="S190" s="151" t="s">
        <v>135</v>
      </c>
      <c r="T190" s="151" t="s">
        <v>381</v>
      </c>
      <c r="U190" s="151" t="s">
        <v>1265</v>
      </c>
      <c r="V190" s="151"/>
      <c r="W190" s="150"/>
      <c r="X190" s="150"/>
      <c r="Y190" s="150"/>
      <c r="Z190" s="17"/>
      <c r="AA190" s="17"/>
      <c r="AB190" s="17"/>
    </row>
    <row r="191" spans="1:262" x14ac:dyDescent="0.2">
      <c r="A191" s="151">
        <v>39990</v>
      </c>
      <c r="B191" s="164" t="s">
        <v>2071</v>
      </c>
      <c r="C191" s="164" t="s">
        <v>258</v>
      </c>
      <c r="D191" s="164" t="s">
        <v>140</v>
      </c>
      <c r="E191" s="164" t="s">
        <v>143</v>
      </c>
      <c r="F191" s="165">
        <v>37956</v>
      </c>
      <c r="G191" s="166">
        <v>2003</v>
      </c>
      <c r="H191" s="151" t="s">
        <v>25</v>
      </c>
      <c r="I191" s="151" t="str">
        <f t="shared" si="13"/>
        <v>CO</v>
      </c>
      <c r="J191" s="151" t="str">
        <f t="shared" si="14"/>
        <v>CO</v>
      </c>
      <c r="K191" s="151" t="str">
        <f t="shared" si="15"/>
        <v>Mountain</v>
      </c>
      <c r="L191" s="151" t="str">
        <f>INDEX('State '!$A$1:$C$62,MATCH($I191,'State '!$B:$B,0),3)</f>
        <v>Mountain</v>
      </c>
      <c r="M191" s="151" t="str">
        <f>INDEX('State '!$A$1:$C$62,MATCH($J191,'State '!$B:$B,0),3)</f>
        <v>Mountain</v>
      </c>
      <c r="N191" s="151"/>
      <c r="O191" s="158">
        <v>13.4</v>
      </c>
      <c r="P191" s="158"/>
      <c r="Q191" s="158">
        <v>42</v>
      </c>
      <c r="R191" s="157"/>
      <c r="S191" s="151" t="s">
        <v>135</v>
      </c>
      <c r="T191" s="151" t="s">
        <v>381</v>
      </c>
      <c r="U191" s="151" t="s">
        <v>1205</v>
      </c>
      <c r="V191" s="151"/>
      <c r="W191" s="150"/>
      <c r="X191" s="150"/>
      <c r="Y191" s="150"/>
      <c r="Z191" s="17"/>
      <c r="AA191" s="17"/>
      <c r="AB191" s="17"/>
    </row>
    <row r="192" spans="1:262" x14ac:dyDescent="0.2">
      <c r="A192" s="151">
        <v>39990</v>
      </c>
      <c r="B192" s="164" t="s">
        <v>1206</v>
      </c>
      <c r="C192" s="164" t="s">
        <v>258</v>
      </c>
      <c r="D192" s="164" t="s">
        <v>140</v>
      </c>
      <c r="E192" s="164" t="s">
        <v>143</v>
      </c>
      <c r="F192" s="165">
        <v>37956</v>
      </c>
      <c r="G192" s="166">
        <v>2003</v>
      </c>
      <c r="H192" s="151" t="s">
        <v>25</v>
      </c>
      <c r="I192" s="151" t="str">
        <f t="shared" si="13"/>
        <v>CO</v>
      </c>
      <c r="J192" s="151" t="str">
        <f t="shared" si="14"/>
        <v>CO</v>
      </c>
      <c r="K192" s="151" t="str">
        <f t="shared" si="15"/>
        <v>Mountain</v>
      </c>
      <c r="L192" s="151" t="str">
        <f>INDEX('State '!$A$1:$C$62,MATCH($I192,'State '!$B:$B,0),3)</f>
        <v>Mountain</v>
      </c>
      <c r="M192" s="151" t="str">
        <f>INDEX('State '!$A$1:$C$62,MATCH($J192,'State '!$B:$B,0),3)</f>
        <v>Mountain</v>
      </c>
      <c r="N192" s="151"/>
      <c r="O192" s="158">
        <v>9.76</v>
      </c>
      <c r="P192" s="158"/>
      <c r="Q192" s="158">
        <v>50</v>
      </c>
      <c r="R192" s="157"/>
      <c r="S192" s="151" t="s">
        <v>135</v>
      </c>
      <c r="T192" s="151" t="s">
        <v>381</v>
      </c>
      <c r="U192" s="151" t="s">
        <v>1205</v>
      </c>
      <c r="V192" s="151"/>
      <c r="W192" s="150"/>
      <c r="X192" s="150"/>
      <c r="Y192" s="150"/>
      <c r="Z192" s="17"/>
      <c r="AA192" s="17"/>
      <c r="AB192" s="17"/>
    </row>
    <row r="193" spans="1:25" s="17" customFormat="1" x14ac:dyDescent="0.2">
      <c r="A193" s="151">
        <v>39990</v>
      </c>
      <c r="B193" s="164" t="s">
        <v>1742</v>
      </c>
      <c r="C193" s="164" t="s">
        <v>258</v>
      </c>
      <c r="D193" s="164" t="s">
        <v>140</v>
      </c>
      <c r="E193" s="164" t="s">
        <v>143</v>
      </c>
      <c r="F193" s="165">
        <v>35414</v>
      </c>
      <c r="G193" s="166">
        <v>1996</v>
      </c>
      <c r="H193" s="151" t="s">
        <v>29</v>
      </c>
      <c r="I193" s="151" t="str">
        <f t="shared" si="13"/>
        <v>WY</v>
      </c>
      <c r="J193" s="151" t="str">
        <f t="shared" si="14"/>
        <v>WY</v>
      </c>
      <c r="K193" s="151" t="str">
        <f t="shared" si="15"/>
        <v>Mountain</v>
      </c>
      <c r="L193" s="151" t="str">
        <f>INDEX('State '!$A$1:$C$62,MATCH($I193,'State '!$B:$B,0),3)</f>
        <v>Mountain</v>
      </c>
      <c r="M193" s="151" t="str">
        <f>INDEX('State '!$A$1:$C$62,MATCH($J193,'State '!$B:$B,0),3)</f>
        <v>Mountain</v>
      </c>
      <c r="N193" s="151"/>
      <c r="O193" s="158">
        <v>10.8</v>
      </c>
      <c r="P193" s="158"/>
      <c r="Q193" s="158">
        <v>28</v>
      </c>
      <c r="R193" s="157">
        <v>36</v>
      </c>
      <c r="S193" s="151" t="s">
        <v>135</v>
      </c>
      <c r="T193" s="151" t="s">
        <v>381</v>
      </c>
      <c r="U193" s="151" t="s">
        <v>1664</v>
      </c>
      <c r="V193" s="151"/>
      <c r="W193" s="150"/>
      <c r="X193" s="150"/>
      <c r="Y193" s="150"/>
    </row>
    <row r="194" spans="1:25" s="17" customFormat="1" x14ac:dyDescent="0.2">
      <c r="A194" s="151">
        <v>39990</v>
      </c>
      <c r="B194" s="164" t="s">
        <v>1663</v>
      </c>
      <c r="C194" s="164" t="s">
        <v>258</v>
      </c>
      <c r="D194" s="164" t="s">
        <v>140</v>
      </c>
      <c r="E194" s="164" t="s">
        <v>143</v>
      </c>
      <c r="F194" s="165">
        <v>35643</v>
      </c>
      <c r="G194" s="166">
        <v>1997</v>
      </c>
      <c r="H194" s="151" t="s">
        <v>29</v>
      </c>
      <c r="I194" s="151" t="str">
        <f t="shared" si="13"/>
        <v>WY</v>
      </c>
      <c r="J194" s="151" t="str">
        <f t="shared" si="14"/>
        <v>WY</v>
      </c>
      <c r="K194" s="151" t="str">
        <f t="shared" si="15"/>
        <v>Mountain</v>
      </c>
      <c r="L194" s="151" t="str">
        <f>INDEX('State '!$A$1:$C$62,MATCH($I194,'State '!$B:$B,0),3)</f>
        <v>Mountain</v>
      </c>
      <c r="M194" s="151" t="str">
        <f>INDEX('State '!$A$1:$C$62,MATCH($J194,'State '!$B:$B,0),3)</f>
        <v>Mountain</v>
      </c>
      <c r="N194" s="151"/>
      <c r="O194" s="158">
        <v>10.8</v>
      </c>
      <c r="P194" s="158"/>
      <c r="Q194" s="158">
        <v>40</v>
      </c>
      <c r="R194" s="157">
        <v>36</v>
      </c>
      <c r="S194" s="151" t="s">
        <v>135</v>
      </c>
      <c r="T194" s="151" t="s">
        <v>381</v>
      </c>
      <c r="U194" s="151" t="s">
        <v>1664</v>
      </c>
      <c r="V194" s="151"/>
      <c r="W194" s="150"/>
      <c r="X194" s="150"/>
      <c r="Y194" s="150"/>
    </row>
    <row r="195" spans="1:25" s="17" customFormat="1" x14ac:dyDescent="0.2">
      <c r="A195" s="97">
        <v>43291</v>
      </c>
      <c r="B195" s="79" t="s">
        <v>2334</v>
      </c>
      <c r="C195" s="79" t="s">
        <v>1836</v>
      </c>
      <c r="D195" s="79" t="s">
        <v>140</v>
      </c>
      <c r="E195" s="79" t="s">
        <v>2374</v>
      </c>
      <c r="F195" s="60"/>
      <c r="G195" s="98"/>
      <c r="H195" s="97" t="s">
        <v>2335</v>
      </c>
      <c r="I195" s="97" t="str">
        <f t="shared" si="13"/>
        <v>OK</v>
      </c>
      <c r="J195" s="97" t="str">
        <f t="shared" si="14"/>
        <v>KS</v>
      </c>
      <c r="K195" s="104" t="str">
        <f t="shared" si="15"/>
        <v>South Central</v>
      </c>
      <c r="L195" s="97" t="str">
        <f>INDEX('State '!$A$1:$C$62,MATCH($I195,'State '!$B:$B,0),3)</f>
        <v>South Central</v>
      </c>
      <c r="M195" s="97" t="str">
        <f>INDEX('State '!$A$1:$C$62,MATCH($J195,'State '!$B:$B,0),3)</f>
        <v>South Central</v>
      </c>
      <c r="N195" s="97"/>
      <c r="O195" s="158"/>
      <c r="P195" s="178">
        <v>48</v>
      </c>
      <c r="Q195" s="146">
        <v>631</v>
      </c>
      <c r="R195" s="98"/>
      <c r="S195" s="97" t="s">
        <v>135</v>
      </c>
      <c r="T195" s="97" t="s">
        <v>381</v>
      </c>
      <c r="U195" s="97" t="s">
        <v>2336</v>
      </c>
      <c r="V195" s="97" t="s">
        <v>2178</v>
      </c>
      <c r="W195" s="79" t="s">
        <v>2577</v>
      </c>
      <c r="X195" s="79"/>
      <c r="Y195" s="195"/>
    </row>
    <row r="196" spans="1:25" s="17" customFormat="1" ht="25.5" x14ac:dyDescent="0.2">
      <c r="A196" s="97">
        <v>44302</v>
      </c>
      <c r="B196" s="79" t="s">
        <v>2802</v>
      </c>
      <c r="C196" s="79" t="s">
        <v>2803</v>
      </c>
      <c r="D196" s="79" t="s">
        <v>136</v>
      </c>
      <c r="E196" s="79" t="s">
        <v>143</v>
      </c>
      <c r="F196" s="60">
        <v>44285</v>
      </c>
      <c r="G196" s="98">
        <v>2021</v>
      </c>
      <c r="H196" s="97" t="s">
        <v>6</v>
      </c>
      <c r="I196" s="97" t="str">
        <f t="shared" si="13"/>
        <v>TX</v>
      </c>
      <c r="J196" s="97" t="str">
        <f t="shared" si="14"/>
        <v>TX</v>
      </c>
      <c r="K196" s="104" t="str">
        <f t="shared" si="15"/>
        <v>South Central</v>
      </c>
      <c r="L196" s="97" t="str">
        <f>INDEX('State '!$A$1:$C$62,MATCH($I196,'State '!$B:$B,0),3)</f>
        <v>South Central</v>
      </c>
      <c r="M196" s="97" t="str">
        <f>INDEX('State '!$A$1:$C$62,MATCH($J196,'State '!$B:$B,0),3)</f>
        <v>South Central</v>
      </c>
      <c r="N196" s="97"/>
      <c r="O196" s="158"/>
      <c r="P196" s="158">
        <v>107</v>
      </c>
      <c r="Q196" s="211">
        <v>1000</v>
      </c>
      <c r="R196" s="98">
        <v>36</v>
      </c>
      <c r="S196" s="97" t="s">
        <v>138</v>
      </c>
      <c r="T196" s="97"/>
      <c r="U196" s="97"/>
      <c r="V196" s="97" t="s">
        <v>2175</v>
      </c>
      <c r="W196" s="79" t="s">
        <v>2983</v>
      </c>
      <c r="X196" s="79"/>
      <c r="Y196" s="148" t="s">
        <v>2871</v>
      </c>
    </row>
    <row r="197" spans="1:25" s="17" customFormat="1" x14ac:dyDescent="0.2">
      <c r="A197" s="151">
        <v>40924</v>
      </c>
      <c r="B197" s="152" t="s">
        <v>528</v>
      </c>
      <c r="C197" s="152" t="s">
        <v>239</v>
      </c>
      <c r="D197" s="152" t="s">
        <v>140</v>
      </c>
      <c r="E197" s="153" t="s">
        <v>143</v>
      </c>
      <c r="F197" s="154">
        <v>40857</v>
      </c>
      <c r="G197" s="155">
        <v>2011</v>
      </c>
      <c r="H197" s="151" t="s">
        <v>0</v>
      </c>
      <c r="I197" s="151" t="str">
        <f t="shared" si="13"/>
        <v>LA</v>
      </c>
      <c r="J197" s="151" t="str">
        <f t="shared" si="14"/>
        <v>LA</v>
      </c>
      <c r="K197" s="151" t="str">
        <f t="shared" si="15"/>
        <v>South Central</v>
      </c>
      <c r="L197" s="151" t="str">
        <f>INDEX('State '!$A$1:$C$62,MATCH($I197,'State '!$B:$B,0),3)</f>
        <v>South Central</v>
      </c>
      <c r="M197" s="151" t="str">
        <f>INDEX('State '!$A$1:$C$62,MATCH($J197,'State '!$B:$B,0),3)</f>
        <v>South Central</v>
      </c>
      <c r="N197" s="151"/>
      <c r="O197" s="158">
        <v>0</v>
      </c>
      <c r="P197" s="157">
        <v>0</v>
      </c>
      <c r="Q197" s="157">
        <v>105</v>
      </c>
      <c r="R197" s="158"/>
      <c r="S197" s="159" t="s">
        <v>135</v>
      </c>
      <c r="T197" s="156" t="s">
        <v>381</v>
      </c>
      <c r="U197" s="160" t="s">
        <v>529</v>
      </c>
      <c r="V197" s="151"/>
      <c r="W197" s="150"/>
      <c r="X197" s="150"/>
      <c r="Y197" s="150"/>
    </row>
    <row r="198" spans="1:25" s="17" customFormat="1" x14ac:dyDescent="0.2">
      <c r="A198" s="151">
        <v>42612</v>
      </c>
      <c r="B198" s="164" t="s">
        <v>1893</v>
      </c>
      <c r="C198" s="164" t="s">
        <v>223</v>
      </c>
      <c r="D198" s="164" t="s">
        <v>140</v>
      </c>
      <c r="E198" s="164" t="s">
        <v>143</v>
      </c>
      <c r="F198" s="165">
        <v>42662</v>
      </c>
      <c r="G198" s="166">
        <v>2016</v>
      </c>
      <c r="H198" s="151" t="s">
        <v>1959</v>
      </c>
      <c r="I198" s="151" t="str">
        <f t="shared" si="13"/>
        <v>WV</v>
      </c>
      <c r="J198" s="151" t="str">
        <f t="shared" si="14"/>
        <v>OH</v>
      </c>
      <c r="K198" s="151" t="str">
        <f t="shared" si="15"/>
        <v>Northeast</v>
      </c>
      <c r="L198" s="151" t="str">
        <f>INDEX('State '!$A$1:$C$62,MATCH($I198,'State '!$B:$B,0),3)</f>
        <v>Northeast</v>
      </c>
      <c r="M198" s="151" t="str">
        <f>INDEX('State '!$A$1:$C$62,MATCH($J198,'State '!$B:$B,0),3)</f>
        <v>Northeast</v>
      </c>
      <c r="N198" s="151"/>
      <c r="O198" s="158">
        <v>77</v>
      </c>
      <c r="P198" s="158">
        <v>0</v>
      </c>
      <c r="Q198" s="158">
        <v>250</v>
      </c>
      <c r="R198" s="157"/>
      <c r="S198" s="151" t="s">
        <v>135</v>
      </c>
      <c r="T198" s="151" t="s">
        <v>381</v>
      </c>
      <c r="U198" s="151" t="s">
        <v>1894</v>
      </c>
      <c r="V198" s="151" t="s">
        <v>2178</v>
      </c>
      <c r="W198" s="150"/>
      <c r="X198" s="150"/>
      <c r="Y198" s="150"/>
    </row>
    <row r="199" spans="1:25" s="17" customFormat="1" ht="38.25" x14ac:dyDescent="0.2">
      <c r="A199" s="96">
        <v>45288</v>
      </c>
      <c r="B199" s="79" t="s">
        <v>3194</v>
      </c>
      <c r="C199" s="79" t="s">
        <v>260</v>
      </c>
      <c r="D199" s="79" t="s">
        <v>142</v>
      </c>
      <c r="E199" s="79" t="s">
        <v>143</v>
      </c>
      <c r="F199" s="60">
        <v>45231</v>
      </c>
      <c r="G199" s="111">
        <v>2023</v>
      </c>
      <c r="H199" s="97" t="s">
        <v>42</v>
      </c>
      <c r="I199" s="97" t="str">
        <f t="shared" si="13"/>
        <v>IA</v>
      </c>
      <c r="J199" s="97" t="str">
        <f t="shared" si="14"/>
        <v>IA</v>
      </c>
      <c r="K199" s="104" t="str">
        <f t="shared" si="15"/>
        <v>Midwest</v>
      </c>
      <c r="L199" s="97" t="str">
        <f>INDEX('State '!$A$1:$C$62,MATCH($I199,'State '!$B:$B,0),3)</f>
        <v>Midwest</v>
      </c>
      <c r="M199" s="97" t="str">
        <f>INDEX('State '!$A$1:$C$62,MATCH($J199,'State '!$B:$B,0),3)</f>
        <v>Midwest</v>
      </c>
      <c r="N199" s="158"/>
      <c r="O199" s="158">
        <v>37</v>
      </c>
      <c r="P199" s="178">
        <v>9.07</v>
      </c>
      <c r="Q199" s="146">
        <v>0</v>
      </c>
      <c r="R199" s="98">
        <v>20</v>
      </c>
      <c r="S199" s="97" t="s">
        <v>135</v>
      </c>
      <c r="T199" s="97" t="s">
        <v>381</v>
      </c>
      <c r="U199" s="97" t="s">
        <v>3195</v>
      </c>
      <c r="V199" s="97" t="s">
        <v>2175</v>
      </c>
      <c r="W199" s="79" t="s">
        <v>3375</v>
      </c>
      <c r="X199" s="79"/>
      <c r="Y199" s="195"/>
    </row>
    <row r="200" spans="1:25" s="17" customFormat="1" x14ac:dyDescent="0.2">
      <c r="A200" s="151">
        <v>39990</v>
      </c>
      <c r="B200" s="164" t="s">
        <v>1358</v>
      </c>
      <c r="C200" s="164" t="s">
        <v>223</v>
      </c>
      <c r="D200" s="164" t="s">
        <v>140</v>
      </c>
      <c r="E200" s="164" t="s">
        <v>143</v>
      </c>
      <c r="F200" s="165">
        <v>37196</v>
      </c>
      <c r="G200" s="166">
        <v>2001</v>
      </c>
      <c r="H200" s="151" t="s">
        <v>388</v>
      </c>
      <c r="I200" s="151" t="str">
        <f t="shared" si="13"/>
        <v>PA</v>
      </c>
      <c r="J200" s="151" t="str">
        <f t="shared" si="14"/>
        <v>NY</v>
      </c>
      <c r="K200" s="151" t="str">
        <f t="shared" si="15"/>
        <v>Northeast</v>
      </c>
      <c r="L200" s="151" t="str">
        <f>INDEX('State '!$A$1:$C$62,MATCH($I200,'State '!$B:$B,0),3)</f>
        <v>Northeast</v>
      </c>
      <c r="M200" s="151" t="str">
        <f>INDEX('State '!$A$1:$C$62,MATCH($J200,'State '!$B:$B,0),3)</f>
        <v>Northeast</v>
      </c>
      <c r="N200" s="151"/>
      <c r="O200" s="158">
        <v>63.5</v>
      </c>
      <c r="P200" s="158">
        <v>13.8</v>
      </c>
      <c r="Q200" s="158"/>
      <c r="R200" s="157">
        <v>30</v>
      </c>
      <c r="S200" s="151" t="s">
        <v>135</v>
      </c>
      <c r="T200" s="151" t="s">
        <v>381</v>
      </c>
      <c r="U200" s="151" t="s">
        <v>1359</v>
      </c>
      <c r="V200" s="151"/>
      <c r="W200" s="150"/>
      <c r="X200" s="150"/>
      <c r="Y200" s="150"/>
    </row>
    <row r="201" spans="1:25" s="17" customFormat="1" x14ac:dyDescent="0.2">
      <c r="A201" s="151">
        <v>39990</v>
      </c>
      <c r="B201" s="164" t="s">
        <v>1550</v>
      </c>
      <c r="C201" s="164" t="s">
        <v>230</v>
      </c>
      <c r="D201" s="164" t="s">
        <v>140</v>
      </c>
      <c r="E201" s="164" t="s">
        <v>143</v>
      </c>
      <c r="F201" s="165">
        <v>36509</v>
      </c>
      <c r="G201" s="166">
        <v>1999</v>
      </c>
      <c r="H201" s="151" t="s">
        <v>10</v>
      </c>
      <c r="I201" s="151" t="str">
        <f t="shared" si="13"/>
        <v>NY</v>
      </c>
      <c r="J201" s="151" t="str">
        <f t="shared" si="14"/>
        <v>NY</v>
      </c>
      <c r="K201" s="151" t="str">
        <f t="shared" si="15"/>
        <v>Northeast</v>
      </c>
      <c r="L201" s="151" t="str">
        <f>INDEX('State '!$A$1:$C$62,MATCH($I201,'State '!$B:$B,0),3)</f>
        <v>Northeast</v>
      </c>
      <c r="M201" s="151" t="str">
        <f>INDEX('State '!$A$1:$C$62,MATCH($J201,'State '!$B:$B,0),3)</f>
        <v>Northeast</v>
      </c>
      <c r="N201" s="151"/>
      <c r="O201" s="158">
        <v>2.2000000000000002</v>
      </c>
      <c r="P201" s="158">
        <v>2</v>
      </c>
      <c r="Q201" s="158">
        <v>100</v>
      </c>
      <c r="R201" s="157">
        <v>12</v>
      </c>
      <c r="S201" s="151" t="s">
        <v>135</v>
      </c>
      <c r="T201" s="151" t="s">
        <v>381</v>
      </c>
      <c r="U201" s="151" t="s">
        <v>382</v>
      </c>
      <c r="V201" s="151"/>
      <c r="W201" s="150"/>
      <c r="X201" s="150"/>
      <c r="Y201" s="150"/>
    </row>
    <row r="202" spans="1:25" s="17" customFormat="1" x14ac:dyDescent="0.2">
      <c r="A202" s="151">
        <v>39990</v>
      </c>
      <c r="B202" s="164" t="s">
        <v>1700</v>
      </c>
      <c r="C202" s="164" t="s">
        <v>223</v>
      </c>
      <c r="D202" s="164" t="s">
        <v>140</v>
      </c>
      <c r="E202" s="164" t="s">
        <v>143</v>
      </c>
      <c r="F202" s="165">
        <v>35735</v>
      </c>
      <c r="G202" s="166">
        <v>1997</v>
      </c>
      <c r="H202" s="151" t="s">
        <v>1701</v>
      </c>
      <c r="I202" s="151" t="str">
        <f t="shared" ref="I202:I265" si="16">LEFT($H202,2)</f>
        <v>PA</v>
      </c>
      <c r="J202" s="151" t="str">
        <f t="shared" ref="J202:J265" si="17">RIGHT($H202,2)</f>
        <v>VA</v>
      </c>
      <c r="K202" s="151" t="str">
        <f t="shared" si="15"/>
        <v>Northeast</v>
      </c>
      <c r="L202" s="151" t="str">
        <f>INDEX('State '!$A$1:$C$62,MATCH($I202,'State '!$B:$B,0),3)</f>
        <v>Northeast</v>
      </c>
      <c r="M202" s="151" t="str">
        <f>INDEX('State '!$A$1:$C$62,MATCH($J202,'State '!$B:$B,0),3)</f>
        <v>Northeast</v>
      </c>
      <c r="N202" s="151"/>
      <c r="O202" s="158">
        <v>15.2</v>
      </c>
      <c r="P202" s="158"/>
      <c r="Q202" s="158">
        <v>19.5</v>
      </c>
      <c r="R202" s="157">
        <v>30</v>
      </c>
      <c r="S202" s="151" t="s">
        <v>135</v>
      </c>
      <c r="T202" s="151" t="s">
        <v>381</v>
      </c>
      <c r="U202" s="151" t="s">
        <v>1591</v>
      </c>
      <c r="V202" s="151"/>
      <c r="W202" s="150"/>
      <c r="X202" s="150"/>
      <c r="Y202" s="150"/>
    </row>
    <row r="203" spans="1:25" s="17" customFormat="1" x14ac:dyDescent="0.2">
      <c r="A203" s="151">
        <v>39990</v>
      </c>
      <c r="B203" s="164" t="s">
        <v>1590</v>
      </c>
      <c r="C203" s="164" t="s">
        <v>223</v>
      </c>
      <c r="D203" s="164" t="s">
        <v>134</v>
      </c>
      <c r="E203" s="164" t="s">
        <v>143</v>
      </c>
      <c r="F203" s="165">
        <v>35855</v>
      </c>
      <c r="G203" s="166">
        <v>1998</v>
      </c>
      <c r="H203" s="151" t="s">
        <v>7</v>
      </c>
      <c r="I203" s="151" t="str">
        <f t="shared" si="16"/>
        <v>PA</v>
      </c>
      <c r="J203" s="151" t="str">
        <f t="shared" si="17"/>
        <v>PA</v>
      </c>
      <c r="K203" s="151" t="str">
        <f t="shared" si="15"/>
        <v>Northeast</v>
      </c>
      <c r="L203" s="151" t="str">
        <f>INDEX('State '!$A$1:$C$62,MATCH($I203,'State '!$B:$B,0),3)</f>
        <v>Northeast</v>
      </c>
      <c r="M203" s="151" t="str">
        <f>INDEX('State '!$A$1:$C$62,MATCH($J203,'State '!$B:$B,0),3)</f>
        <v>Northeast</v>
      </c>
      <c r="N203" s="151"/>
      <c r="O203" s="158">
        <v>1</v>
      </c>
      <c r="P203" s="158"/>
      <c r="Q203" s="158">
        <v>30</v>
      </c>
      <c r="R203" s="157" t="s">
        <v>1762</v>
      </c>
      <c r="S203" s="151" t="s">
        <v>135</v>
      </c>
      <c r="T203" s="151" t="s">
        <v>381</v>
      </c>
      <c r="U203" s="151" t="s">
        <v>1591</v>
      </c>
      <c r="V203" s="151"/>
      <c r="W203" s="150"/>
      <c r="X203" s="150"/>
      <c r="Y203" s="150"/>
    </row>
    <row r="204" spans="1:25" s="17" customFormat="1" ht="25.5" x14ac:dyDescent="0.2">
      <c r="A204" s="151">
        <v>43314</v>
      </c>
      <c r="B204" s="164" t="s">
        <v>1943</v>
      </c>
      <c r="C204" s="152" t="s">
        <v>239</v>
      </c>
      <c r="D204" s="164" t="s">
        <v>134</v>
      </c>
      <c r="E204" s="153" t="s">
        <v>143</v>
      </c>
      <c r="F204" s="165">
        <v>43191</v>
      </c>
      <c r="G204" s="166">
        <v>2018</v>
      </c>
      <c r="H204" s="151" t="s">
        <v>6</v>
      </c>
      <c r="I204" s="151" t="str">
        <f t="shared" si="16"/>
        <v>TX</v>
      </c>
      <c r="J204" s="151" t="str">
        <f t="shared" si="17"/>
        <v>TX</v>
      </c>
      <c r="K204" s="156" t="str">
        <f t="shared" si="15"/>
        <v>South Central</v>
      </c>
      <c r="L204" s="151" t="str">
        <f>INDEX('State '!$A$1:$C$62,MATCH($I204,'State '!$B:$B,0),3)</f>
        <v>South Central</v>
      </c>
      <c r="M204" s="151" t="str">
        <f>INDEX('State '!$A$1:$C$62,MATCH($J204,'State '!$B:$B,0),3)</f>
        <v>South Central</v>
      </c>
      <c r="N204" s="151"/>
      <c r="O204" s="158">
        <v>545</v>
      </c>
      <c r="P204" s="158">
        <v>65</v>
      </c>
      <c r="Q204" s="158">
        <v>1400</v>
      </c>
      <c r="R204" s="157" t="s">
        <v>550</v>
      </c>
      <c r="S204" s="151" t="s">
        <v>135</v>
      </c>
      <c r="T204" s="151" t="s">
        <v>187</v>
      </c>
      <c r="U204" s="151" t="s">
        <v>2094</v>
      </c>
      <c r="V204" s="151" t="s">
        <v>2175</v>
      </c>
      <c r="W204" s="150" t="s">
        <v>2514</v>
      </c>
      <c r="X204" s="150"/>
      <c r="Y204" s="150"/>
    </row>
    <row r="205" spans="1:25" s="17" customFormat="1" x14ac:dyDescent="0.2">
      <c r="A205" s="151">
        <v>43124</v>
      </c>
      <c r="B205" s="152" t="s">
        <v>2049</v>
      </c>
      <c r="C205" s="152" t="s">
        <v>2050</v>
      </c>
      <c r="D205" s="152" t="s">
        <v>136</v>
      </c>
      <c r="E205" s="153" t="s">
        <v>143</v>
      </c>
      <c r="F205" s="154">
        <v>42675</v>
      </c>
      <c r="G205" s="155">
        <v>2016</v>
      </c>
      <c r="H205" s="151" t="s">
        <v>53</v>
      </c>
      <c r="I205" s="151" t="str">
        <f t="shared" si="16"/>
        <v>SC</v>
      </c>
      <c r="J205" s="151" t="str">
        <f t="shared" si="17"/>
        <v>SC</v>
      </c>
      <c r="K205" s="151" t="str">
        <f t="shared" si="15"/>
        <v>Southeast</v>
      </c>
      <c r="L205" s="151" t="str">
        <f>INDEX('State '!$A$1:$C$62,MATCH($I205,'State '!$B:$B,0),3)</f>
        <v>Southeast</v>
      </c>
      <c r="M205" s="151" t="str">
        <f>INDEX('State '!$A$1:$C$62,MATCH($J205,'State '!$B:$B,0),3)</f>
        <v>Southeast</v>
      </c>
      <c r="N205" s="151"/>
      <c r="O205" s="158">
        <v>36</v>
      </c>
      <c r="P205" s="157">
        <v>29</v>
      </c>
      <c r="Q205" s="157">
        <v>18</v>
      </c>
      <c r="R205" s="158">
        <v>8</v>
      </c>
      <c r="S205" s="159" t="s">
        <v>135</v>
      </c>
      <c r="T205" s="156" t="s">
        <v>381</v>
      </c>
      <c r="U205" s="160" t="s">
        <v>2051</v>
      </c>
      <c r="V205" s="151" t="s">
        <v>2175</v>
      </c>
      <c r="W205" s="150"/>
      <c r="X205" s="150"/>
      <c r="Y205" s="150"/>
    </row>
    <row r="206" spans="1:25" s="17" customFormat="1" x14ac:dyDescent="0.2">
      <c r="A206" s="151">
        <v>42612</v>
      </c>
      <c r="B206" s="152" t="s">
        <v>2049</v>
      </c>
      <c r="C206" s="152" t="s">
        <v>2050</v>
      </c>
      <c r="D206" s="152" t="s">
        <v>136</v>
      </c>
      <c r="E206" s="153" t="s">
        <v>419</v>
      </c>
      <c r="F206" s="154"/>
      <c r="G206" s="155">
        <v>2016</v>
      </c>
      <c r="H206" s="151" t="s">
        <v>53</v>
      </c>
      <c r="I206" s="151" t="str">
        <f t="shared" si="16"/>
        <v>SC</v>
      </c>
      <c r="J206" s="151" t="str">
        <f t="shared" si="17"/>
        <v>SC</v>
      </c>
      <c r="K206" s="151" t="str">
        <f t="shared" si="15"/>
        <v>Southeast</v>
      </c>
      <c r="L206" s="151" t="str">
        <f>INDEX('State '!$A$1:$C$62,MATCH($I206,'State '!$B:$B,0),3)</f>
        <v>Southeast</v>
      </c>
      <c r="M206" s="151" t="str">
        <f>INDEX('State '!$A$1:$C$62,MATCH($J206,'State '!$B:$B,0),3)</f>
        <v>Southeast</v>
      </c>
      <c r="N206" s="151"/>
      <c r="O206" s="158">
        <v>36</v>
      </c>
      <c r="P206" s="157">
        <v>29</v>
      </c>
      <c r="Q206" s="157">
        <v>18</v>
      </c>
      <c r="R206" s="158">
        <v>8</v>
      </c>
      <c r="S206" s="159" t="s">
        <v>135</v>
      </c>
      <c r="T206" s="156" t="s">
        <v>381</v>
      </c>
      <c r="U206" s="160" t="s">
        <v>2051</v>
      </c>
      <c r="V206" s="151" t="s">
        <v>2175</v>
      </c>
      <c r="W206" s="150"/>
      <c r="X206" s="150"/>
      <c r="Y206" s="150"/>
    </row>
    <row r="207" spans="1:25" s="17" customFormat="1" x14ac:dyDescent="0.2">
      <c r="A207" s="151">
        <v>39990</v>
      </c>
      <c r="B207" s="164" t="s">
        <v>1126</v>
      </c>
      <c r="C207" s="164" t="s">
        <v>1870</v>
      </c>
      <c r="D207" s="164" t="s">
        <v>134</v>
      </c>
      <c r="E207" s="164" t="s">
        <v>143</v>
      </c>
      <c r="F207" s="165">
        <v>38292</v>
      </c>
      <c r="G207" s="166">
        <v>2004</v>
      </c>
      <c r="H207" s="151" t="s">
        <v>41</v>
      </c>
      <c r="I207" s="151" t="str">
        <f t="shared" si="16"/>
        <v>MI</v>
      </c>
      <c r="J207" s="151" t="str">
        <f t="shared" si="17"/>
        <v>MI</v>
      </c>
      <c r="K207" s="151" t="str">
        <f t="shared" si="15"/>
        <v>Midwest</v>
      </c>
      <c r="L207" s="151" t="str">
        <f>INDEX('State '!$A$1:$C$62,MATCH($I207,'State '!$B:$B,0),3)</f>
        <v>Midwest</v>
      </c>
      <c r="M207" s="151" t="str">
        <f>INDEX('State '!$A$1:$C$62,MATCH($J207,'State '!$B:$B,0),3)</f>
        <v>Midwest</v>
      </c>
      <c r="N207" s="151"/>
      <c r="O207" s="158">
        <v>2</v>
      </c>
      <c r="P207" s="158">
        <v>1.6</v>
      </c>
      <c r="Q207" s="158">
        <v>700</v>
      </c>
      <c r="R207" s="157">
        <v>20</v>
      </c>
      <c r="S207" s="151" t="s">
        <v>138</v>
      </c>
      <c r="T207" s="151" t="s">
        <v>187</v>
      </c>
      <c r="U207" s="151" t="s">
        <v>382</v>
      </c>
      <c r="V207" s="151"/>
      <c r="W207" s="150"/>
      <c r="X207" s="150"/>
      <c r="Y207" s="150"/>
    </row>
    <row r="208" spans="1:25" s="17" customFormat="1" x14ac:dyDescent="0.2">
      <c r="A208" s="151">
        <v>42853</v>
      </c>
      <c r="B208" s="164" t="s">
        <v>2131</v>
      </c>
      <c r="C208" s="164" t="s">
        <v>2020</v>
      </c>
      <c r="D208" s="164" t="s">
        <v>136</v>
      </c>
      <c r="E208" s="153" t="s">
        <v>143</v>
      </c>
      <c r="F208" s="165">
        <v>42765</v>
      </c>
      <c r="G208" s="166">
        <v>2017</v>
      </c>
      <c r="H208" s="151" t="s">
        <v>408</v>
      </c>
      <c r="I208" s="151" t="str">
        <f t="shared" si="16"/>
        <v>TX</v>
      </c>
      <c r="J208" s="151" t="str">
        <f t="shared" si="17"/>
        <v>MX</v>
      </c>
      <c r="K208" s="156" t="str">
        <f t="shared" si="15"/>
        <v>South Central, Mexico</v>
      </c>
      <c r="L208" s="151" t="str">
        <f>INDEX('State '!$A$1:$C$62,MATCH($I208,'State '!$B:$B,0),3)</f>
        <v>South Central</v>
      </c>
      <c r="M208" s="151" t="str">
        <f>INDEX('State '!$A$1:$C$62,MATCH($J208,'State '!$B:$B,0),3)</f>
        <v>Mexico</v>
      </c>
      <c r="N208" s="151"/>
      <c r="O208" s="158">
        <v>2.5</v>
      </c>
      <c r="P208" s="158">
        <v>195</v>
      </c>
      <c r="Q208" s="158">
        <v>1100</v>
      </c>
      <c r="R208" s="157">
        <v>42</v>
      </c>
      <c r="S208" s="151" t="s">
        <v>135</v>
      </c>
      <c r="T208" s="151" t="s">
        <v>381</v>
      </c>
      <c r="U208" s="151" t="s">
        <v>2021</v>
      </c>
      <c r="V208" s="151" t="s">
        <v>2178</v>
      </c>
      <c r="W208" s="150"/>
      <c r="X208" s="150"/>
      <c r="Y208" s="150"/>
    </row>
    <row r="209" spans="1:25" s="17" customFormat="1" ht="25.5" x14ac:dyDescent="0.2">
      <c r="A209" s="96">
        <v>45113</v>
      </c>
      <c r="B209" s="79" t="s">
        <v>3268</v>
      </c>
      <c r="C209" s="79" t="s">
        <v>206</v>
      </c>
      <c r="D209" s="79" t="s">
        <v>140</v>
      </c>
      <c r="E209" s="79" t="s">
        <v>143</v>
      </c>
      <c r="F209" s="60">
        <v>45047</v>
      </c>
      <c r="G209" s="61">
        <v>2023</v>
      </c>
      <c r="H209" s="97" t="s">
        <v>6</v>
      </c>
      <c r="I209" s="97" t="str">
        <f t="shared" si="16"/>
        <v>TX</v>
      </c>
      <c r="J209" s="97" t="str">
        <f t="shared" si="17"/>
        <v>TX</v>
      </c>
      <c r="K209" s="104" t="str">
        <f t="shared" si="15"/>
        <v>South Central</v>
      </c>
      <c r="L209" s="97" t="str">
        <f>INDEX('State '!$A$1:$C$62,MATCH($I209,'State '!$B:$B,0),3)</f>
        <v>South Central</v>
      </c>
      <c r="M209" s="97" t="str">
        <f>INDEX('State '!$A$1:$C$62,MATCH($J209,'State '!$B:$B,0),3)</f>
        <v>South Central</v>
      </c>
      <c r="N209" s="97"/>
      <c r="O209" s="158">
        <v>23.2</v>
      </c>
      <c r="P209" s="158"/>
      <c r="Q209" s="146">
        <v>69</v>
      </c>
      <c r="R209" s="98"/>
      <c r="S209" s="97" t="s">
        <v>135</v>
      </c>
      <c r="T209" s="97" t="s">
        <v>381</v>
      </c>
      <c r="U209" s="97" t="s">
        <v>3270</v>
      </c>
      <c r="V209" s="97" t="s">
        <v>2175</v>
      </c>
      <c r="W209" s="79" t="s">
        <v>3269</v>
      </c>
      <c r="X209" s="79"/>
      <c r="Y209" s="195"/>
    </row>
    <row r="210" spans="1:25" s="17" customFormat="1" x14ac:dyDescent="0.2">
      <c r="A210" s="151">
        <v>39990</v>
      </c>
      <c r="B210" s="164" t="s">
        <v>1705</v>
      </c>
      <c r="C210" s="164" t="s">
        <v>333</v>
      </c>
      <c r="D210" s="164" t="s">
        <v>140</v>
      </c>
      <c r="E210" s="164" t="s">
        <v>143</v>
      </c>
      <c r="F210" s="165">
        <v>35735</v>
      </c>
      <c r="G210" s="166">
        <v>1997</v>
      </c>
      <c r="H210" s="151" t="s">
        <v>53</v>
      </c>
      <c r="I210" s="151" t="str">
        <f t="shared" si="16"/>
        <v>SC</v>
      </c>
      <c r="J210" s="151" t="str">
        <f t="shared" si="17"/>
        <v>SC</v>
      </c>
      <c r="K210" s="151" t="str">
        <f t="shared" si="15"/>
        <v>Southeast</v>
      </c>
      <c r="L210" s="151" t="str">
        <f>INDEX('State '!$A$1:$C$62,MATCH($I210,'State '!$B:$B,0),3)</f>
        <v>Southeast</v>
      </c>
      <c r="M210" s="151" t="str">
        <f>INDEX('State '!$A$1:$C$62,MATCH($J210,'State '!$B:$B,0),3)</f>
        <v>Southeast</v>
      </c>
      <c r="N210" s="151"/>
      <c r="O210" s="158">
        <v>10</v>
      </c>
      <c r="P210" s="158"/>
      <c r="Q210" s="158">
        <v>200</v>
      </c>
      <c r="R210" s="157"/>
      <c r="S210" s="151" t="s">
        <v>138</v>
      </c>
      <c r="T210" s="151" t="s">
        <v>187</v>
      </c>
      <c r="U210" s="151" t="s">
        <v>382</v>
      </c>
      <c r="V210" s="151"/>
      <c r="W210" s="150"/>
      <c r="X210" s="150"/>
      <c r="Y210" s="150"/>
    </row>
    <row r="211" spans="1:25" s="17" customFormat="1" x14ac:dyDescent="0.2">
      <c r="A211" s="151">
        <v>39990</v>
      </c>
      <c r="B211" s="164" t="s">
        <v>2070</v>
      </c>
      <c r="C211" s="164" t="s">
        <v>329</v>
      </c>
      <c r="D211" s="164" t="s">
        <v>140</v>
      </c>
      <c r="E211" s="164" t="s">
        <v>143</v>
      </c>
      <c r="F211" s="165">
        <v>38301</v>
      </c>
      <c r="G211" s="166">
        <v>2004</v>
      </c>
      <c r="H211" s="151" t="s">
        <v>38</v>
      </c>
      <c r="I211" s="151" t="str">
        <f t="shared" si="16"/>
        <v>NH</v>
      </c>
      <c r="J211" s="151" t="str">
        <f t="shared" si="17"/>
        <v>NH</v>
      </c>
      <c r="K211" s="151" t="str">
        <f t="shared" si="15"/>
        <v>Northeast</v>
      </c>
      <c r="L211" s="151" t="str">
        <f>INDEX('State '!$A$1:$C$62,MATCH($I211,'State '!$B:$B,0),3)</f>
        <v>Northeast</v>
      </c>
      <c r="M211" s="151" t="str">
        <f>INDEX('State '!$A$1:$C$62,MATCH($J211,'State '!$B:$B,0),3)</f>
        <v>Northeast</v>
      </c>
      <c r="N211" s="151"/>
      <c r="O211" s="158">
        <v>3.87</v>
      </c>
      <c r="P211" s="158">
        <v>7</v>
      </c>
      <c r="Q211" s="158">
        <v>50</v>
      </c>
      <c r="R211" s="157">
        <v>12</v>
      </c>
      <c r="S211" s="151" t="s">
        <v>138</v>
      </c>
      <c r="T211" s="151" t="s">
        <v>187</v>
      </c>
      <c r="U211" s="151" t="s">
        <v>382</v>
      </c>
      <c r="V211" s="151"/>
      <c r="W211" s="150"/>
      <c r="X211" s="150"/>
      <c r="Y211" s="150"/>
    </row>
    <row r="212" spans="1:25" s="17" customFormat="1" ht="38.25" x14ac:dyDescent="0.2">
      <c r="A212" s="96">
        <v>45288</v>
      </c>
      <c r="B212" s="79" t="s">
        <v>3283</v>
      </c>
      <c r="C212" s="79" t="s">
        <v>199</v>
      </c>
      <c r="D212" s="79" t="s">
        <v>142</v>
      </c>
      <c r="E212" s="79" t="s">
        <v>143</v>
      </c>
      <c r="F212" s="60">
        <v>45146</v>
      </c>
      <c r="G212" s="61">
        <v>2023</v>
      </c>
      <c r="H212" s="97" t="s">
        <v>7</v>
      </c>
      <c r="I212" s="97" t="str">
        <f t="shared" si="16"/>
        <v>PA</v>
      </c>
      <c r="J212" s="97" t="str">
        <f t="shared" si="17"/>
        <v>PA</v>
      </c>
      <c r="K212" s="104" t="str">
        <f t="shared" si="15"/>
        <v>Northeast</v>
      </c>
      <c r="L212" s="97" t="str">
        <f>INDEX('State '!$A$1:$C$62,MATCH($I212,'State '!$B:$B,0),3)</f>
        <v>Northeast</v>
      </c>
      <c r="M212" s="97" t="str">
        <f>INDEX('State '!$A$1:$C$62,MATCH($J212,'State '!$B:$B,0),3)</f>
        <v>Northeast</v>
      </c>
      <c r="N212" s="97"/>
      <c r="O212" s="158">
        <v>15</v>
      </c>
      <c r="P212" s="202">
        <v>0.5</v>
      </c>
      <c r="Q212" s="146">
        <v>0</v>
      </c>
      <c r="R212" s="98">
        <v>24</v>
      </c>
      <c r="S212" s="97" t="s">
        <v>135</v>
      </c>
      <c r="T212" s="97" t="s">
        <v>381</v>
      </c>
      <c r="U212" s="97" t="s">
        <v>3342</v>
      </c>
      <c r="V212" s="97" t="s">
        <v>2175</v>
      </c>
      <c r="W212" s="79" t="s">
        <v>3284</v>
      </c>
      <c r="X212" s="79"/>
      <c r="Y212" s="210"/>
    </row>
    <row r="213" spans="1:25" s="17" customFormat="1" x14ac:dyDescent="0.2">
      <c r="A213" s="151">
        <v>43068</v>
      </c>
      <c r="B213" s="164" t="s">
        <v>1820</v>
      </c>
      <c r="C213" s="152" t="s">
        <v>206</v>
      </c>
      <c r="D213" s="164" t="s">
        <v>140</v>
      </c>
      <c r="E213" s="164" t="s">
        <v>143</v>
      </c>
      <c r="F213" s="165">
        <v>43040</v>
      </c>
      <c r="G213" s="166">
        <v>2017</v>
      </c>
      <c r="H213" s="151" t="s">
        <v>764</v>
      </c>
      <c r="I213" s="151" t="str">
        <f t="shared" si="16"/>
        <v>NY</v>
      </c>
      <c r="J213" s="151" t="str">
        <f t="shared" si="17"/>
        <v>CT</v>
      </c>
      <c r="K213" s="156" t="str">
        <f t="shared" si="15"/>
        <v>Northeast</v>
      </c>
      <c r="L213" s="151" t="str">
        <f>INDEX('State '!$A$1:$C$62,MATCH($I213,'State '!$B:$B,0),3)</f>
        <v>Northeast</v>
      </c>
      <c r="M213" s="151" t="str">
        <f>INDEX('State '!$A$1:$C$62,MATCH($J213,'State '!$B:$B,0),3)</f>
        <v>Northeast</v>
      </c>
      <c r="N213" s="151"/>
      <c r="O213" s="158">
        <v>85.6</v>
      </c>
      <c r="P213" s="158">
        <v>13.3</v>
      </c>
      <c r="Q213" s="158">
        <v>72.099999999999994</v>
      </c>
      <c r="R213" s="157" t="s">
        <v>384</v>
      </c>
      <c r="S213" s="151" t="s">
        <v>135</v>
      </c>
      <c r="T213" s="151" t="s">
        <v>381</v>
      </c>
      <c r="U213" s="151" t="s">
        <v>2114</v>
      </c>
      <c r="V213" s="151" t="s">
        <v>2178</v>
      </c>
      <c r="W213" s="150"/>
      <c r="X213" s="150"/>
      <c r="Y213" s="150"/>
    </row>
    <row r="214" spans="1:25" s="17" customFormat="1" ht="25.5" x14ac:dyDescent="0.2">
      <c r="A214" s="97">
        <v>43885</v>
      </c>
      <c r="B214" s="79" t="s">
        <v>387</v>
      </c>
      <c r="C214" s="79" t="s">
        <v>1792</v>
      </c>
      <c r="D214" s="79" t="s">
        <v>136</v>
      </c>
      <c r="E214" s="79" t="s">
        <v>2374</v>
      </c>
      <c r="F214" s="60"/>
      <c r="G214" s="111" t="s">
        <v>382</v>
      </c>
      <c r="H214" s="97" t="s">
        <v>388</v>
      </c>
      <c r="I214" s="97" t="str">
        <f t="shared" si="16"/>
        <v>PA</v>
      </c>
      <c r="J214" s="97" t="str">
        <f t="shared" si="17"/>
        <v>NY</v>
      </c>
      <c r="K214" s="104" t="str">
        <f t="shared" si="15"/>
        <v>Northeast</v>
      </c>
      <c r="L214" s="97" t="str">
        <f>INDEX('State '!$A$1:$C$62,MATCH($I214,'State '!$B:$B,0),3)</f>
        <v>Northeast</v>
      </c>
      <c r="M214" s="97" t="str">
        <f>INDEX('State '!$A$1:$C$62,MATCH($J214,'State '!$B:$B,0),3)</f>
        <v>Northeast</v>
      </c>
      <c r="N214" s="97"/>
      <c r="O214" s="158">
        <v>683</v>
      </c>
      <c r="P214" s="111">
        <v>121</v>
      </c>
      <c r="Q214" s="146">
        <v>650</v>
      </c>
      <c r="R214" s="98">
        <v>30</v>
      </c>
      <c r="S214" s="97" t="s">
        <v>135</v>
      </c>
      <c r="T214" s="97" t="s">
        <v>381</v>
      </c>
      <c r="U214" s="97" t="s">
        <v>1868</v>
      </c>
      <c r="V214" s="97" t="s">
        <v>2178</v>
      </c>
      <c r="W214" s="79" t="s">
        <v>2841</v>
      </c>
      <c r="X214" s="79"/>
      <c r="Y214" s="195"/>
    </row>
    <row r="215" spans="1:25" s="17" customFormat="1" x14ac:dyDescent="0.2">
      <c r="A215" s="151">
        <v>39990</v>
      </c>
      <c r="B215" s="164" t="s">
        <v>1088</v>
      </c>
      <c r="C215" s="164" t="s">
        <v>321</v>
      </c>
      <c r="D215" s="164" t="s">
        <v>136</v>
      </c>
      <c r="E215" s="164" t="s">
        <v>143</v>
      </c>
      <c r="F215" s="165">
        <v>38661</v>
      </c>
      <c r="G215" s="166">
        <v>2005</v>
      </c>
      <c r="H215" s="151" t="s">
        <v>41</v>
      </c>
      <c r="I215" s="151" t="str">
        <f t="shared" si="16"/>
        <v>MI</v>
      </c>
      <c r="J215" s="151" t="str">
        <f t="shared" si="17"/>
        <v>MI</v>
      </c>
      <c r="K215" s="151" t="str">
        <f t="shared" si="15"/>
        <v>Midwest</v>
      </c>
      <c r="L215" s="151" t="str">
        <f>INDEX('State '!$A$1:$C$62,MATCH($I215,'State '!$B:$B,0),3)</f>
        <v>Midwest</v>
      </c>
      <c r="M215" s="151" t="str">
        <f>INDEX('State '!$A$1:$C$62,MATCH($J215,'State '!$B:$B,0),3)</f>
        <v>Midwest</v>
      </c>
      <c r="N215" s="151"/>
      <c r="O215" s="158">
        <v>27.74</v>
      </c>
      <c r="P215" s="158">
        <v>11.3</v>
      </c>
      <c r="Q215" s="158">
        <v>135</v>
      </c>
      <c r="R215" s="157">
        <v>36</v>
      </c>
      <c r="S215" s="151" t="s">
        <v>138</v>
      </c>
      <c r="T215" s="151" t="s">
        <v>187</v>
      </c>
      <c r="U215" s="151" t="s">
        <v>382</v>
      </c>
      <c r="V215" s="151"/>
      <c r="W215" s="150"/>
      <c r="X215" s="150"/>
      <c r="Y215" s="150"/>
    </row>
    <row r="216" spans="1:25" s="17" customFormat="1" x14ac:dyDescent="0.2">
      <c r="A216" s="151">
        <v>39990</v>
      </c>
      <c r="B216" s="164" t="s">
        <v>1134</v>
      </c>
      <c r="C216" s="164" t="s">
        <v>328</v>
      </c>
      <c r="D216" s="164" t="s">
        <v>136</v>
      </c>
      <c r="E216" s="164" t="s">
        <v>143</v>
      </c>
      <c r="F216" s="165">
        <v>38352</v>
      </c>
      <c r="G216" s="166">
        <v>2004</v>
      </c>
      <c r="H216" s="151" t="s">
        <v>2</v>
      </c>
      <c r="I216" s="151" t="str">
        <f t="shared" si="16"/>
        <v>OR</v>
      </c>
      <c r="J216" s="151" t="str">
        <f t="shared" si="17"/>
        <v>OR</v>
      </c>
      <c r="K216" s="151" t="str">
        <f t="shared" si="15"/>
        <v>Pacific</v>
      </c>
      <c r="L216" s="151" t="str">
        <f>INDEX('State '!$A$1:$C$62,MATCH($I216,'State '!$B:$B,0),3)</f>
        <v>Pacific</v>
      </c>
      <c r="M216" s="151" t="str">
        <f>INDEX('State '!$A$1:$C$62,MATCH($J216,'State '!$B:$B,0),3)</f>
        <v>Pacific</v>
      </c>
      <c r="N216" s="151"/>
      <c r="O216" s="158">
        <v>28</v>
      </c>
      <c r="P216" s="158">
        <v>72.400000000000006</v>
      </c>
      <c r="Q216" s="158">
        <v>70</v>
      </c>
      <c r="R216" s="157" t="s">
        <v>3218</v>
      </c>
      <c r="S216" s="151" t="s">
        <v>138</v>
      </c>
      <c r="T216" s="151" t="s">
        <v>187</v>
      </c>
      <c r="U216" s="151" t="s">
        <v>382</v>
      </c>
      <c r="V216" s="151"/>
      <c r="W216" s="150"/>
      <c r="X216" s="150"/>
      <c r="Y216" s="150"/>
    </row>
    <row r="217" spans="1:25" s="17" customFormat="1" ht="38.25" x14ac:dyDescent="0.2">
      <c r="A217" s="96">
        <v>44923</v>
      </c>
      <c r="B217" s="79" t="s">
        <v>3191</v>
      </c>
      <c r="C217" s="79" t="s">
        <v>3192</v>
      </c>
      <c r="D217" s="79" t="s">
        <v>140</v>
      </c>
      <c r="E217" s="79" t="s">
        <v>497</v>
      </c>
      <c r="F217" s="60">
        <v>44896</v>
      </c>
      <c r="G217" s="61">
        <v>2023</v>
      </c>
      <c r="H217" s="97" t="s">
        <v>17</v>
      </c>
      <c r="I217" s="97" t="str">
        <f t="shared" si="16"/>
        <v>AL</v>
      </c>
      <c r="J217" s="97" t="str">
        <f t="shared" si="17"/>
        <v>AL</v>
      </c>
      <c r="K217" s="104" t="str">
        <f t="shared" si="15"/>
        <v>South Central</v>
      </c>
      <c r="L217" s="97" t="str">
        <f>INDEX('State '!$A$1:$C$62,MATCH($I217,'State '!$B:$B,0),3)</f>
        <v>South Central</v>
      </c>
      <c r="M217" s="97" t="str">
        <f>INDEX('State '!$A$1:$C$62,MATCH($J217,'State '!$B:$B,0),3)</f>
        <v>South Central</v>
      </c>
      <c r="N217" s="97"/>
      <c r="O217" s="158">
        <v>15.1</v>
      </c>
      <c r="P217" s="158">
        <v>2.2000000000000002</v>
      </c>
      <c r="Q217" s="146">
        <v>25</v>
      </c>
      <c r="R217" s="98">
        <v>8</v>
      </c>
      <c r="S217" s="97" t="s">
        <v>135</v>
      </c>
      <c r="T217" s="97" t="s">
        <v>381</v>
      </c>
      <c r="U217" s="97" t="s">
        <v>3193</v>
      </c>
      <c r="V217" s="97" t="s">
        <v>2175</v>
      </c>
      <c r="W217" s="79" t="s">
        <v>3442</v>
      </c>
      <c r="X217" s="109" t="s">
        <v>2830</v>
      </c>
      <c r="Y217" s="147"/>
    </row>
    <row r="218" spans="1:25" s="17" customFormat="1" ht="25.5" x14ac:dyDescent="0.2">
      <c r="A218" s="151">
        <v>43291</v>
      </c>
      <c r="B218" s="164" t="s">
        <v>2026</v>
      </c>
      <c r="C218" s="164" t="s">
        <v>1724</v>
      </c>
      <c r="D218" s="164" t="s">
        <v>134</v>
      </c>
      <c r="E218" s="164" t="s">
        <v>143</v>
      </c>
      <c r="F218" s="165">
        <v>43290</v>
      </c>
      <c r="G218" s="166">
        <v>2018</v>
      </c>
      <c r="H218" s="151" t="s">
        <v>10</v>
      </c>
      <c r="I218" s="151" t="str">
        <f t="shared" si="16"/>
        <v>NY</v>
      </c>
      <c r="J218" s="151" t="str">
        <f t="shared" si="17"/>
        <v>NY</v>
      </c>
      <c r="K218" s="156" t="str">
        <f t="shared" si="15"/>
        <v>Northeast</v>
      </c>
      <c r="L218" s="151" t="str">
        <f>INDEX('State '!$A$1:$C$62,MATCH($I218,'State '!$B:$B,0),3)</f>
        <v>Northeast</v>
      </c>
      <c r="M218" s="151" t="str">
        <f>INDEX('State '!$A$1:$C$62,MATCH($J218,'State '!$B:$B,0),3)</f>
        <v>Northeast</v>
      </c>
      <c r="N218" s="151"/>
      <c r="O218" s="158">
        <v>40</v>
      </c>
      <c r="P218" s="158">
        <v>8</v>
      </c>
      <c r="Q218" s="158">
        <v>130</v>
      </c>
      <c r="R218" s="157">
        <v>16</v>
      </c>
      <c r="S218" s="151" t="s">
        <v>135</v>
      </c>
      <c r="T218" s="151" t="s">
        <v>381</v>
      </c>
      <c r="U218" s="151" t="s">
        <v>2253</v>
      </c>
      <c r="V218" s="151" t="s">
        <v>2175</v>
      </c>
      <c r="W218" s="150" t="s">
        <v>2673</v>
      </c>
      <c r="X218" s="150" t="s">
        <v>2828</v>
      </c>
      <c r="Y218" s="150" t="s">
        <v>2494</v>
      </c>
    </row>
    <row r="219" spans="1:25" s="17" customFormat="1" x14ac:dyDescent="0.2">
      <c r="A219" s="151">
        <v>42161</v>
      </c>
      <c r="B219" s="164" t="s">
        <v>2126</v>
      </c>
      <c r="C219" s="164" t="s">
        <v>1824</v>
      </c>
      <c r="D219" s="164" t="s">
        <v>1878</v>
      </c>
      <c r="E219" s="164" t="s">
        <v>143</v>
      </c>
      <c r="F219" s="165">
        <v>42121</v>
      </c>
      <c r="G219" s="166">
        <v>2015</v>
      </c>
      <c r="H219" s="151" t="s">
        <v>0</v>
      </c>
      <c r="I219" s="151" t="str">
        <f t="shared" si="16"/>
        <v>LA</v>
      </c>
      <c r="J219" s="151" t="str">
        <f t="shared" si="17"/>
        <v>LA</v>
      </c>
      <c r="K219" s="151" t="str">
        <f t="shared" si="15"/>
        <v>South Central</v>
      </c>
      <c r="L219" s="151" t="str">
        <f>INDEX('State '!$A$1:$C$62,MATCH($I219,'State '!$B:$B,0),3)</f>
        <v>South Central</v>
      </c>
      <c r="M219" s="151" t="str">
        <f>INDEX('State '!$A$1:$C$62,MATCH($J219,'State '!$B:$B,0),3)</f>
        <v>South Central</v>
      </c>
      <c r="N219" s="151"/>
      <c r="O219" s="158">
        <v>100</v>
      </c>
      <c r="P219" s="158">
        <v>0.04</v>
      </c>
      <c r="Q219" s="158">
        <v>1500</v>
      </c>
      <c r="R219" s="157">
        <v>42</v>
      </c>
      <c r="S219" s="151" t="s">
        <v>135</v>
      </c>
      <c r="T219" s="151" t="s">
        <v>381</v>
      </c>
      <c r="U219" s="151" t="s">
        <v>1825</v>
      </c>
      <c r="V219" s="151" t="s">
        <v>2175</v>
      </c>
      <c r="W219" s="150"/>
      <c r="X219" s="150"/>
      <c r="Y219" s="150"/>
    </row>
    <row r="220" spans="1:25" s="17" customFormat="1" ht="25.5" x14ac:dyDescent="0.2">
      <c r="A220" s="97">
        <v>43993</v>
      </c>
      <c r="B220" s="79" t="s">
        <v>2116</v>
      </c>
      <c r="C220" s="79" t="s">
        <v>1824</v>
      </c>
      <c r="D220" s="79" t="s">
        <v>1878</v>
      </c>
      <c r="E220" s="79" t="s">
        <v>2374</v>
      </c>
      <c r="F220" s="60"/>
      <c r="G220" s="61" t="s">
        <v>382</v>
      </c>
      <c r="H220" s="97" t="s">
        <v>0</v>
      </c>
      <c r="I220" s="97" t="str">
        <f t="shared" si="16"/>
        <v>LA</v>
      </c>
      <c r="J220" s="97" t="str">
        <f t="shared" si="17"/>
        <v>LA</v>
      </c>
      <c r="K220" s="104" t="str">
        <f t="shared" si="15"/>
        <v>South Central</v>
      </c>
      <c r="L220" s="97" t="str">
        <f>INDEX('State '!$A$1:$C$62,MATCH($I220,'State '!$B:$B,0),3)</f>
        <v>South Central</v>
      </c>
      <c r="M220" s="97" t="str">
        <f>INDEX('State '!$A$1:$C$62,MATCH($J220,'State '!$B:$B,0),3)</f>
        <v>South Central</v>
      </c>
      <c r="N220" s="97"/>
      <c r="O220" s="158">
        <v>610</v>
      </c>
      <c r="P220" s="158">
        <v>104.3</v>
      </c>
      <c r="Q220" s="146">
        <v>1500</v>
      </c>
      <c r="R220" s="98">
        <v>42</v>
      </c>
      <c r="S220" s="97" t="s">
        <v>135</v>
      </c>
      <c r="T220" s="97" t="s">
        <v>381</v>
      </c>
      <c r="U220" s="97" t="s">
        <v>2168</v>
      </c>
      <c r="V220" s="97" t="s">
        <v>2175</v>
      </c>
      <c r="W220" s="79" t="s">
        <v>2842</v>
      </c>
      <c r="X220" s="79" t="s">
        <v>2827</v>
      </c>
      <c r="Y220" s="195"/>
    </row>
    <row r="221" spans="1:25" s="17" customFormat="1" x14ac:dyDescent="0.2">
      <c r="A221" s="151">
        <v>42607</v>
      </c>
      <c r="B221" s="164" t="s">
        <v>2116</v>
      </c>
      <c r="C221" s="164" t="s">
        <v>1824</v>
      </c>
      <c r="D221" s="164" t="s">
        <v>1878</v>
      </c>
      <c r="E221" s="164" t="s">
        <v>389</v>
      </c>
      <c r="F221" s="165"/>
      <c r="G221" s="166">
        <v>2016</v>
      </c>
      <c r="H221" s="151" t="s">
        <v>0</v>
      </c>
      <c r="I221" s="151" t="str">
        <f t="shared" si="16"/>
        <v>LA</v>
      </c>
      <c r="J221" s="151" t="str">
        <f t="shared" si="17"/>
        <v>LA</v>
      </c>
      <c r="K221" s="151" t="str">
        <f t="shared" si="15"/>
        <v>South Central</v>
      </c>
      <c r="L221" s="151" t="str">
        <f>INDEX('State '!$A$1:$C$62,MATCH($I221,'State '!$B:$B,0),3)</f>
        <v>South Central</v>
      </c>
      <c r="M221" s="151" t="str">
        <f>INDEX('State '!$A$1:$C$62,MATCH($J221,'State '!$B:$B,0),3)</f>
        <v>South Central</v>
      </c>
      <c r="N221" s="151"/>
      <c r="O221" s="158">
        <v>610</v>
      </c>
      <c r="P221" s="158">
        <v>104.3</v>
      </c>
      <c r="Q221" s="158">
        <v>1500</v>
      </c>
      <c r="R221" s="157">
        <v>42</v>
      </c>
      <c r="S221" s="151" t="s">
        <v>135</v>
      </c>
      <c r="T221" s="151" t="s">
        <v>381</v>
      </c>
      <c r="U221" s="151" t="s">
        <v>2168</v>
      </c>
      <c r="V221" s="151" t="s">
        <v>2175</v>
      </c>
      <c r="W221" s="150"/>
      <c r="X221" s="150"/>
      <c r="Y221" s="150"/>
    </row>
    <row r="222" spans="1:25" s="17" customFormat="1" x14ac:dyDescent="0.2">
      <c r="A222" s="151">
        <v>39990</v>
      </c>
      <c r="B222" s="164" t="s">
        <v>1031</v>
      </c>
      <c r="C222" s="164" t="s">
        <v>301</v>
      </c>
      <c r="D222" s="164" t="s">
        <v>140</v>
      </c>
      <c r="E222" s="164" t="s">
        <v>143</v>
      </c>
      <c r="F222" s="165">
        <v>38777</v>
      </c>
      <c r="G222" s="166">
        <v>2006</v>
      </c>
      <c r="H222" s="151" t="s">
        <v>6</v>
      </c>
      <c r="I222" s="151" t="str">
        <f t="shared" si="16"/>
        <v>TX</v>
      </c>
      <c r="J222" s="151" t="str">
        <f t="shared" si="17"/>
        <v>TX</v>
      </c>
      <c r="K222" s="151" t="str">
        <f t="shared" si="15"/>
        <v>South Central</v>
      </c>
      <c r="L222" s="151" t="str">
        <f>INDEX('State '!$A$1:$C$62,MATCH($I222,'State '!$B:$B,0),3)</f>
        <v>South Central</v>
      </c>
      <c r="M222" s="151" t="str">
        <f>INDEX('State '!$A$1:$C$62,MATCH($J222,'State '!$B:$B,0),3)</f>
        <v>South Central</v>
      </c>
      <c r="N222" s="151"/>
      <c r="O222" s="158">
        <v>20</v>
      </c>
      <c r="P222" s="158">
        <v>30</v>
      </c>
      <c r="Q222" s="158">
        <v>55</v>
      </c>
      <c r="R222" s="157">
        <v>16</v>
      </c>
      <c r="S222" s="151" t="s">
        <v>138</v>
      </c>
      <c r="T222" s="151" t="s">
        <v>187</v>
      </c>
      <c r="U222" s="151" t="s">
        <v>382</v>
      </c>
      <c r="V222" s="151"/>
      <c r="W222" s="150"/>
      <c r="X222" s="150"/>
      <c r="Y222" s="150"/>
    </row>
    <row r="223" spans="1:25" s="17" customFormat="1" x14ac:dyDescent="0.2">
      <c r="A223" s="151">
        <v>39990</v>
      </c>
      <c r="B223" s="164" t="s">
        <v>1023</v>
      </c>
      <c r="C223" s="164" t="s">
        <v>301</v>
      </c>
      <c r="D223" s="164" t="s">
        <v>136</v>
      </c>
      <c r="E223" s="164" t="s">
        <v>143</v>
      </c>
      <c r="F223" s="165">
        <v>38808</v>
      </c>
      <c r="G223" s="166">
        <v>2006</v>
      </c>
      <c r="H223" s="151" t="s">
        <v>6</v>
      </c>
      <c r="I223" s="151" t="str">
        <f t="shared" si="16"/>
        <v>TX</v>
      </c>
      <c r="J223" s="151" t="str">
        <f t="shared" si="17"/>
        <v>TX</v>
      </c>
      <c r="K223" s="151" t="str">
        <f t="shared" si="15"/>
        <v>South Central</v>
      </c>
      <c r="L223" s="151" t="str">
        <f>INDEX('State '!$A$1:$C$62,MATCH($I223,'State '!$B:$B,0),3)</f>
        <v>South Central</v>
      </c>
      <c r="M223" s="151" t="str">
        <f>INDEX('State '!$A$1:$C$62,MATCH($J223,'State '!$B:$B,0),3)</f>
        <v>South Central</v>
      </c>
      <c r="N223" s="151"/>
      <c r="O223" s="158">
        <v>115</v>
      </c>
      <c r="P223" s="158">
        <v>122</v>
      </c>
      <c r="Q223" s="158">
        <v>250</v>
      </c>
      <c r="R223" s="157">
        <v>24</v>
      </c>
      <c r="S223" s="151" t="s">
        <v>138</v>
      </c>
      <c r="T223" s="151" t="s">
        <v>187</v>
      </c>
      <c r="U223" s="151" t="s">
        <v>382</v>
      </c>
      <c r="V223" s="151"/>
      <c r="W223" s="150"/>
      <c r="X223" s="150"/>
      <c r="Y223" s="150"/>
    </row>
    <row r="224" spans="1:25" s="17" customFormat="1" x14ac:dyDescent="0.2">
      <c r="A224" s="151">
        <v>39990</v>
      </c>
      <c r="B224" s="164" t="s">
        <v>1038</v>
      </c>
      <c r="C224" s="164" t="s">
        <v>301</v>
      </c>
      <c r="D224" s="164" t="s">
        <v>140</v>
      </c>
      <c r="E224" s="164" t="s">
        <v>143</v>
      </c>
      <c r="F224" s="165">
        <v>38777</v>
      </c>
      <c r="G224" s="166">
        <v>2006</v>
      </c>
      <c r="H224" s="151" t="s">
        <v>6</v>
      </c>
      <c r="I224" s="151" t="str">
        <f t="shared" si="16"/>
        <v>TX</v>
      </c>
      <c r="J224" s="151" t="str">
        <f t="shared" si="17"/>
        <v>TX</v>
      </c>
      <c r="K224" s="151" t="str">
        <f t="shared" si="15"/>
        <v>South Central</v>
      </c>
      <c r="L224" s="151" t="str">
        <f>INDEX('State '!$A$1:$C$62,MATCH($I224,'State '!$B:$B,0),3)</f>
        <v>South Central</v>
      </c>
      <c r="M224" s="151" t="str">
        <f>INDEX('State '!$A$1:$C$62,MATCH($J224,'State '!$B:$B,0),3)</f>
        <v>South Central</v>
      </c>
      <c r="N224" s="151"/>
      <c r="O224" s="158">
        <v>30</v>
      </c>
      <c r="P224" s="158">
        <v>47</v>
      </c>
      <c r="Q224" s="158">
        <v>30</v>
      </c>
      <c r="R224" s="157" t="s">
        <v>3204</v>
      </c>
      <c r="S224" s="151" t="s">
        <v>138</v>
      </c>
      <c r="T224" s="151" t="s">
        <v>187</v>
      </c>
      <c r="U224" s="151" t="s">
        <v>382</v>
      </c>
      <c r="V224" s="151"/>
      <c r="W224" s="150"/>
      <c r="X224" s="150"/>
      <c r="Y224" s="150"/>
    </row>
    <row r="225" spans="1:26" s="17" customFormat="1" x14ac:dyDescent="0.2">
      <c r="A225" s="151">
        <v>39990</v>
      </c>
      <c r="B225" s="164" t="s">
        <v>966</v>
      </c>
      <c r="C225" s="164" t="s">
        <v>301</v>
      </c>
      <c r="D225" s="164" t="s">
        <v>140</v>
      </c>
      <c r="E225" s="164" t="s">
        <v>143</v>
      </c>
      <c r="F225" s="165">
        <v>39173</v>
      </c>
      <c r="G225" s="166">
        <v>2007</v>
      </c>
      <c r="H225" s="151" t="s">
        <v>0</v>
      </c>
      <c r="I225" s="151" t="str">
        <f t="shared" si="16"/>
        <v>LA</v>
      </c>
      <c r="J225" s="151" t="str">
        <f t="shared" si="17"/>
        <v>LA</v>
      </c>
      <c r="K225" s="151" t="str">
        <f t="shared" si="15"/>
        <v>South Central</v>
      </c>
      <c r="L225" s="151" t="str">
        <f>INDEX('State '!$A$1:$C$62,MATCH($I225,'State '!$B:$B,0),3)</f>
        <v>South Central</v>
      </c>
      <c r="M225" s="151" t="str">
        <f>INDEX('State '!$A$1:$C$62,MATCH($J225,'State '!$B:$B,0),3)</f>
        <v>South Central</v>
      </c>
      <c r="N225" s="151"/>
      <c r="O225" s="158">
        <v>90</v>
      </c>
      <c r="P225" s="158">
        <v>74</v>
      </c>
      <c r="Q225" s="158">
        <v>200</v>
      </c>
      <c r="R225" s="157" t="s">
        <v>3204</v>
      </c>
      <c r="S225" s="151" t="s">
        <v>138</v>
      </c>
      <c r="T225" s="151" t="s">
        <v>187</v>
      </c>
      <c r="U225" s="151" t="s">
        <v>382</v>
      </c>
      <c r="V225" s="151"/>
      <c r="W225" s="150"/>
      <c r="X225" s="150"/>
      <c r="Y225" s="150"/>
    </row>
    <row r="226" spans="1:26" s="17" customFormat="1" x14ac:dyDescent="0.2">
      <c r="A226" s="151">
        <v>39990</v>
      </c>
      <c r="B226" s="164" t="s">
        <v>891</v>
      </c>
      <c r="C226" s="164" t="s">
        <v>301</v>
      </c>
      <c r="D226" s="164" t="s">
        <v>140</v>
      </c>
      <c r="E226" s="164" t="s">
        <v>143</v>
      </c>
      <c r="F226" s="165">
        <v>39173</v>
      </c>
      <c r="G226" s="166">
        <v>2007</v>
      </c>
      <c r="H226" s="151" t="s">
        <v>6</v>
      </c>
      <c r="I226" s="151" t="str">
        <f t="shared" si="16"/>
        <v>TX</v>
      </c>
      <c r="J226" s="151" t="str">
        <f t="shared" si="17"/>
        <v>TX</v>
      </c>
      <c r="K226" s="151" t="str">
        <f t="shared" si="15"/>
        <v>South Central</v>
      </c>
      <c r="L226" s="151" t="str">
        <f>INDEX('State '!$A$1:$C$62,MATCH($I226,'State '!$B:$B,0),3)</f>
        <v>South Central</v>
      </c>
      <c r="M226" s="151" t="str">
        <f>INDEX('State '!$A$1:$C$62,MATCH($J226,'State '!$B:$B,0),3)</f>
        <v>South Central</v>
      </c>
      <c r="N226" s="151"/>
      <c r="O226" s="158">
        <v>20</v>
      </c>
      <c r="P226" s="158"/>
      <c r="Q226" s="158">
        <v>125</v>
      </c>
      <c r="R226" s="157">
        <v>24</v>
      </c>
      <c r="S226" s="151" t="s">
        <v>138</v>
      </c>
      <c r="T226" s="151" t="s">
        <v>187</v>
      </c>
      <c r="U226" s="151" t="s">
        <v>382</v>
      </c>
      <c r="V226" s="151"/>
      <c r="W226" s="150"/>
      <c r="X226" s="150"/>
      <c r="Y226" s="150"/>
    </row>
    <row r="227" spans="1:26" s="17" customFormat="1" x14ac:dyDescent="0.2">
      <c r="A227" s="151">
        <v>39990</v>
      </c>
      <c r="B227" s="164" t="s">
        <v>1021</v>
      </c>
      <c r="C227" s="164" t="s">
        <v>301</v>
      </c>
      <c r="D227" s="164" t="s">
        <v>136</v>
      </c>
      <c r="E227" s="164" t="s">
        <v>143</v>
      </c>
      <c r="F227" s="165">
        <v>38808</v>
      </c>
      <c r="G227" s="166">
        <v>2006</v>
      </c>
      <c r="H227" s="151" t="s">
        <v>6</v>
      </c>
      <c r="I227" s="151" t="str">
        <f t="shared" si="16"/>
        <v>TX</v>
      </c>
      <c r="J227" s="151" t="str">
        <f t="shared" si="17"/>
        <v>TX</v>
      </c>
      <c r="K227" s="151" t="str">
        <f t="shared" ref="K227:K290" si="18">IF($L227=$M227,L227,CONCATENATE($L227,", ",IF(ISBLANK(N227),"",CONCATENATE(N227,", ")),$M227))</f>
        <v>South Central</v>
      </c>
      <c r="L227" s="151" t="str">
        <f>INDEX('State '!$A$1:$C$62,MATCH($I227,'State '!$B:$B,0),3)</f>
        <v>South Central</v>
      </c>
      <c r="M227" s="151" t="str">
        <f>INDEX('State '!$A$1:$C$62,MATCH($J227,'State '!$B:$B,0),3)</f>
        <v>South Central</v>
      </c>
      <c r="N227" s="151"/>
      <c r="O227" s="158">
        <v>115</v>
      </c>
      <c r="P227" s="158">
        <v>140</v>
      </c>
      <c r="Q227" s="158">
        <v>250</v>
      </c>
      <c r="R227" s="157">
        <v>24</v>
      </c>
      <c r="S227" s="151" t="s">
        <v>138</v>
      </c>
      <c r="T227" s="151" t="s">
        <v>187</v>
      </c>
      <c r="U227" s="151" t="s">
        <v>382</v>
      </c>
      <c r="V227" s="151"/>
      <c r="W227" s="150"/>
      <c r="X227" s="150"/>
      <c r="Y227" s="150"/>
    </row>
    <row r="228" spans="1:26" s="17" customFormat="1" x14ac:dyDescent="0.2">
      <c r="A228" s="151">
        <v>40248</v>
      </c>
      <c r="B228" s="152" t="s">
        <v>711</v>
      </c>
      <c r="C228" s="152" t="s">
        <v>276</v>
      </c>
      <c r="D228" s="152" t="s">
        <v>140</v>
      </c>
      <c r="E228" s="153" t="s">
        <v>143</v>
      </c>
      <c r="F228" s="154">
        <v>39892</v>
      </c>
      <c r="G228" s="155">
        <v>2009</v>
      </c>
      <c r="H228" s="151" t="s">
        <v>39</v>
      </c>
      <c r="I228" s="151" t="str">
        <f t="shared" si="16"/>
        <v>MO</v>
      </c>
      <c r="J228" s="151" t="str">
        <f t="shared" si="17"/>
        <v>MO</v>
      </c>
      <c r="K228" s="151" t="str">
        <f t="shared" si="18"/>
        <v>Midwest</v>
      </c>
      <c r="L228" s="151" t="str">
        <f>INDEX('State '!$A$1:$C$62,MATCH($I228,'State '!$B:$B,0),3)</f>
        <v>Midwest</v>
      </c>
      <c r="M228" s="151" t="str">
        <f>INDEX('State '!$A$1:$C$62,MATCH($J228,'State '!$B:$B,0),3)</f>
        <v>Midwest</v>
      </c>
      <c r="N228" s="151"/>
      <c r="O228" s="158">
        <v>16.100000000000001</v>
      </c>
      <c r="P228" s="157"/>
      <c r="Q228" s="157"/>
      <c r="R228" s="158"/>
      <c r="S228" s="159" t="s">
        <v>135</v>
      </c>
      <c r="T228" s="156" t="s">
        <v>381</v>
      </c>
      <c r="U228" s="160" t="s">
        <v>712</v>
      </c>
      <c r="V228" s="151"/>
      <c r="W228" s="150"/>
      <c r="X228" s="150"/>
      <c r="Y228" s="150"/>
    </row>
    <row r="229" spans="1:26" s="17" customFormat="1" x14ac:dyDescent="0.2">
      <c r="A229" s="197">
        <v>43756</v>
      </c>
      <c r="B229" s="194" t="s">
        <v>2584</v>
      </c>
      <c r="C229" s="194" t="s">
        <v>2585</v>
      </c>
      <c r="D229" s="194" t="s">
        <v>136</v>
      </c>
      <c r="E229" s="194" t="s">
        <v>2374</v>
      </c>
      <c r="F229" s="196"/>
      <c r="G229" s="198"/>
      <c r="H229" s="197" t="s">
        <v>677</v>
      </c>
      <c r="I229" s="197" t="str">
        <f t="shared" si="16"/>
        <v>MN</v>
      </c>
      <c r="J229" s="197" t="str">
        <f t="shared" si="17"/>
        <v>ND</v>
      </c>
      <c r="K229" s="104" t="str">
        <f t="shared" si="18"/>
        <v>Midwest, Mountain</v>
      </c>
      <c r="L229" s="97" t="str">
        <f>INDEX('State '!$A$1:$C$62,MATCH($I229,'State '!$B:$B,0),3)</f>
        <v>Midwest</v>
      </c>
      <c r="M229" s="97" t="str">
        <f>INDEX('State '!$A$1:$C$62,MATCH($J229,'State '!$B:$B,0),3)</f>
        <v>Mountain</v>
      </c>
      <c r="N229" s="97"/>
      <c r="O229" s="158">
        <v>3.2</v>
      </c>
      <c r="P229" s="201">
        <v>17.3</v>
      </c>
      <c r="Q229" s="200"/>
      <c r="R229" s="198" t="s">
        <v>2587</v>
      </c>
      <c r="S229" s="197" t="s">
        <v>135</v>
      </c>
      <c r="T229" s="197" t="s">
        <v>381</v>
      </c>
      <c r="U229" s="197" t="s">
        <v>2586</v>
      </c>
      <c r="V229" s="97" t="s">
        <v>2178</v>
      </c>
      <c r="W229" s="79" t="s">
        <v>2869</v>
      </c>
      <c r="X229" s="79"/>
      <c r="Y229" s="195"/>
    </row>
    <row r="230" spans="1:26" s="17" customFormat="1" x14ac:dyDescent="0.2">
      <c r="A230" s="97">
        <v>42614</v>
      </c>
      <c r="B230" s="79" t="s">
        <v>1976</v>
      </c>
      <c r="C230" s="79" t="s">
        <v>2025</v>
      </c>
      <c r="D230" s="79" t="s">
        <v>136</v>
      </c>
      <c r="E230" s="79" t="s">
        <v>2221</v>
      </c>
      <c r="F230" s="60"/>
      <c r="G230" s="61"/>
      <c r="H230" s="97" t="s">
        <v>1831</v>
      </c>
      <c r="I230" s="97" t="str">
        <f t="shared" si="16"/>
        <v>ND</v>
      </c>
      <c r="J230" s="97" t="str">
        <f t="shared" si="17"/>
        <v>MN</v>
      </c>
      <c r="K230" s="104" t="str">
        <f t="shared" si="18"/>
        <v>Mountain, Midwest</v>
      </c>
      <c r="L230" s="97" t="str">
        <f>INDEX('State '!$A$1:$C$62,MATCH($I230,'State '!$B:$B,0),3)</f>
        <v>Mountain</v>
      </c>
      <c r="M230" s="97" t="str">
        <f>INDEX('State '!$A$1:$C$62,MATCH($J230,'State '!$B:$B,0),3)</f>
        <v>Midwest</v>
      </c>
      <c r="N230" s="97"/>
      <c r="O230" s="158">
        <v>650</v>
      </c>
      <c r="P230" s="178">
        <v>24</v>
      </c>
      <c r="Q230" s="146">
        <v>400</v>
      </c>
      <c r="R230" s="98"/>
      <c r="S230" s="97" t="s">
        <v>135</v>
      </c>
      <c r="T230" s="97" t="s">
        <v>381</v>
      </c>
      <c r="U230" s="97"/>
      <c r="V230" s="97" t="s">
        <v>2178</v>
      </c>
      <c r="W230" s="79"/>
      <c r="X230" s="79"/>
      <c r="Y230" s="195"/>
    </row>
    <row r="231" spans="1:26" s="17" customFormat="1" x14ac:dyDescent="0.2">
      <c r="A231" s="151">
        <v>39990</v>
      </c>
      <c r="B231" s="164" t="s">
        <v>1267</v>
      </c>
      <c r="C231" s="164" t="s">
        <v>345</v>
      </c>
      <c r="D231" s="164" t="s">
        <v>134</v>
      </c>
      <c r="E231" s="164" t="s">
        <v>143</v>
      </c>
      <c r="F231" s="165">
        <v>37408</v>
      </c>
      <c r="G231" s="166">
        <v>2002</v>
      </c>
      <c r="H231" s="151" t="s">
        <v>17</v>
      </c>
      <c r="I231" s="151" t="str">
        <f t="shared" si="16"/>
        <v>AL</v>
      </c>
      <c r="J231" s="151" t="str">
        <f t="shared" si="17"/>
        <v>AL</v>
      </c>
      <c r="K231" s="151" t="str">
        <f t="shared" si="18"/>
        <v>South Central</v>
      </c>
      <c r="L231" s="151" t="str">
        <f>INDEX('State '!$A$1:$C$62,MATCH($I231,'State '!$B:$B,0),3)</f>
        <v>South Central</v>
      </c>
      <c r="M231" s="151" t="str">
        <f>INDEX('State '!$A$1:$C$62,MATCH($J231,'State '!$B:$B,0),3)</f>
        <v>South Central</v>
      </c>
      <c r="N231" s="151"/>
      <c r="O231" s="158">
        <v>23</v>
      </c>
      <c r="P231" s="158">
        <v>50</v>
      </c>
      <c r="Q231" s="158">
        <v>160</v>
      </c>
      <c r="R231" s="157">
        <v>30</v>
      </c>
      <c r="S231" s="151" t="s">
        <v>138</v>
      </c>
      <c r="T231" s="151" t="s">
        <v>187</v>
      </c>
      <c r="U231" s="151" t="s">
        <v>382</v>
      </c>
      <c r="V231" s="151"/>
      <c r="W231" s="150"/>
      <c r="X231" s="150"/>
      <c r="Y231" s="150"/>
    </row>
    <row r="232" spans="1:26" s="17" customFormat="1" x14ac:dyDescent="0.2">
      <c r="A232" s="151">
        <v>39990</v>
      </c>
      <c r="B232" s="164" t="s">
        <v>1399</v>
      </c>
      <c r="C232" s="164" t="s">
        <v>357</v>
      </c>
      <c r="D232" s="164" t="s">
        <v>134</v>
      </c>
      <c r="E232" s="164" t="s">
        <v>143</v>
      </c>
      <c r="F232" s="165">
        <v>36914</v>
      </c>
      <c r="G232" s="166">
        <v>2001</v>
      </c>
      <c r="H232" s="151" t="s">
        <v>37</v>
      </c>
      <c r="I232" s="151" t="str">
        <f t="shared" si="16"/>
        <v>OK</v>
      </c>
      <c r="J232" s="151" t="str">
        <f t="shared" si="17"/>
        <v>OK</v>
      </c>
      <c r="K232" s="151" t="str">
        <f t="shared" si="18"/>
        <v>South Central</v>
      </c>
      <c r="L232" s="151" t="str">
        <f>INDEX('State '!$A$1:$C$62,MATCH($I232,'State '!$B:$B,0),3)</f>
        <v>South Central</v>
      </c>
      <c r="M232" s="151" t="str">
        <f>INDEX('State '!$A$1:$C$62,MATCH($J232,'State '!$B:$B,0),3)</f>
        <v>South Central</v>
      </c>
      <c r="N232" s="151"/>
      <c r="O232" s="158">
        <v>9.8000000000000007</v>
      </c>
      <c r="P232" s="158">
        <v>42</v>
      </c>
      <c r="Q232" s="158">
        <v>60</v>
      </c>
      <c r="R232" s="157">
        <v>12</v>
      </c>
      <c r="S232" s="151" t="s">
        <v>138</v>
      </c>
      <c r="T232" s="151" t="s">
        <v>187</v>
      </c>
      <c r="U232" s="151" t="s">
        <v>382</v>
      </c>
      <c r="V232" s="151"/>
      <c r="W232" s="150"/>
      <c r="X232" s="150"/>
      <c r="Y232" s="150"/>
    </row>
    <row r="233" spans="1:26" s="17" customFormat="1" x14ac:dyDescent="0.2">
      <c r="A233" s="151">
        <v>39990</v>
      </c>
      <c r="B233" s="164" t="s">
        <v>1400</v>
      </c>
      <c r="C233" s="164" t="s">
        <v>357</v>
      </c>
      <c r="D233" s="164" t="s">
        <v>134</v>
      </c>
      <c r="E233" s="164" t="s">
        <v>143</v>
      </c>
      <c r="F233" s="165">
        <v>37043</v>
      </c>
      <c r="G233" s="166">
        <v>2001</v>
      </c>
      <c r="H233" s="151" t="s">
        <v>37</v>
      </c>
      <c r="I233" s="151" t="str">
        <f t="shared" si="16"/>
        <v>OK</v>
      </c>
      <c r="J233" s="151" t="str">
        <f t="shared" si="17"/>
        <v>OK</v>
      </c>
      <c r="K233" s="151" t="str">
        <f t="shared" si="18"/>
        <v>South Central</v>
      </c>
      <c r="L233" s="151" t="str">
        <f>INDEX('State '!$A$1:$C$62,MATCH($I233,'State '!$B:$B,0),3)</f>
        <v>South Central</v>
      </c>
      <c r="M233" s="151" t="str">
        <f>INDEX('State '!$A$1:$C$62,MATCH($J233,'State '!$B:$B,0),3)</f>
        <v>South Central</v>
      </c>
      <c r="N233" s="151"/>
      <c r="O233" s="158">
        <v>2.8</v>
      </c>
      <c r="P233" s="158"/>
      <c r="Q233" s="158">
        <v>26</v>
      </c>
      <c r="R233" s="157">
        <v>12</v>
      </c>
      <c r="S233" s="151" t="s">
        <v>138</v>
      </c>
      <c r="T233" s="151" t="s">
        <v>187</v>
      </c>
      <c r="U233" s="151" t="s">
        <v>382</v>
      </c>
      <c r="V233" s="151"/>
      <c r="W233" s="150"/>
      <c r="X233" s="150"/>
      <c r="Y233" s="150"/>
    </row>
    <row r="234" spans="1:26" s="17" customFormat="1" x14ac:dyDescent="0.2">
      <c r="A234" s="97">
        <v>43124</v>
      </c>
      <c r="B234" s="80" t="s">
        <v>2120</v>
      </c>
      <c r="C234" s="80" t="s">
        <v>2373</v>
      </c>
      <c r="D234" s="80" t="s">
        <v>134</v>
      </c>
      <c r="E234" s="102" t="s">
        <v>2374</v>
      </c>
      <c r="F234" s="62"/>
      <c r="G234" s="107"/>
      <c r="H234" s="97" t="s">
        <v>6</v>
      </c>
      <c r="I234" s="97" t="str">
        <f t="shared" si="16"/>
        <v>TX</v>
      </c>
      <c r="J234" s="97" t="str">
        <f t="shared" si="17"/>
        <v>TX</v>
      </c>
      <c r="K234" s="104" t="str">
        <f t="shared" si="18"/>
        <v>South Central</v>
      </c>
      <c r="L234" s="97" t="str">
        <f>INDEX('State '!$A$1:$C$62,MATCH($I234,'State '!$B:$B,0),3)</f>
        <v>South Central</v>
      </c>
      <c r="M234" s="97" t="str">
        <f>INDEX('State '!$A$1:$C$62,MATCH($J234,'State '!$B:$B,0),3)</f>
        <v>South Central</v>
      </c>
      <c r="N234" s="97"/>
      <c r="O234" s="158"/>
      <c r="P234" s="179">
        <f>53+26</f>
        <v>79</v>
      </c>
      <c r="Q234" s="108">
        <v>600</v>
      </c>
      <c r="R234" s="63" t="s">
        <v>550</v>
      </c>
      <c r="S234" s="103" t="s">
        <v>138</v>
      </c>
      <c r="T234" s="104" t="s">
        <v>187</v>
      </c>
      <c r="U234" s="105" t="s">
        <v>382</v>
      </c>
      <c r="V234" s="97" t="s">
        <v>2175</v>
      </c>
      <c r="W234" s="79"/>
      <c r="X234" s="79"/>
      <c r="Y234" s="195"/>
    </row>
    <row r="235" spans="1:26" s="17" customFormat="1" ht="38.25" x14ac:dyDescent="0.2">
      <c r="A235" s="97">
        <v>44470</v>
      </c>
      <c r="B235" s="79" t="s">
        <v>2664</v>
      </c>
      <c r="C235" s="79" t="s">
        <v>218</v>
      </c>
      <c r="D235" s="79" t="s">
        <v>140</v>
      </c>
      <c r="E235" s="79" t="s">
        <v>143</v>
      </c>
      <c r="F235" s="60">
        <v>44461</v>
      </c>
      <c r="G235" s="61">
        <v>2021</v>
      </c>
      <c r="H235" s="97" t="s">
        <v>3201</v>
      </c>
      <c r="I235" s="97" t="str">
        <f t="shared" si="16"/>
        <v>DE</v>
      </c>
      <c r="J235" s="97" t="str">
        <f t="shared" si="17"/>
        <v>MD</v>
      </c>
      <c r="K235" s="104" t="str">
        <f t="shared" si="18"/>
        <v>Northeast</v>
      </c>
      <c r="L235" s="97" t="str">
        <f>INDEX('State '!$A$1:$C$62,MATCH($I235,'State '!$B:$B,0),3)</f>
        <v>Northeast</v>
      </c>
      <c r="M235" s="97" t="str">
        <f>INDEX('State '!$A$1:$C$62,MATCH($J235,'State '!$B:$B,0),3)</f>
        <v>Northeast</v>
      </c>
      <c r="N235" s="97"/>
      <c r="O235" s="158">
        <v>46.1</v>
      </c>
      <c r="P235" s="158">
        <f>5+7.4+0.35+7</f>
        <v>19.75</v>
      </c>
      <c r="Q235" s="146">
        <f>11.8+2.5</f>
        <v>14.3</v>
      </c>
      <c r="R235" s="98" t="s">
        <v>3026</v>
      </c>
      <c r="S235" s="97" t="s">
        <v>135</v>
      </c>
      <c r="T235" s="97" t="s">
        <v>381</v>
      </c>
      <c r="U235" s="97" t="s">
        <v>2665</v>
      </c>
      <c r="V235" s="97" t="s">
        <v>2178</v>
      </c>
      <c r="W235" s="79" t="s">
        <v>2666</v>
      </c>
      <c r="X235" s="79" t="s">
        <v>2831</v>
      </c>
      <c r="Y235" s="195"/>
    </row>
    <row r="236" spans="1:26" s="17" customFormat="1" x14ac:dyDescent="0.2">
      <c r="A236" s="151">
        <v>40388</v>
      </c>
      <c r="B236" s="152" t="s">
        <v>553</v>
      </c>
      <c r="C236" s="152" t="s">
        <v>1875</v>
      </c>
      <c r="D236" s="152" t="s">
        <v>134</v>
      </c>
      <c r="E236" s="153" t="s">
        <v>143</v>
      </c>
      <c r="F236" s="154">
        <v>40458</v>
      </c>
      <c r="G236" s="155">
        <v>2010</v>
      </c>
      <c r="H236" s="151" t="s">
        <v>7</v>
      </c>
      <c r="I236" s="151" t="str">
        <f t="shared" si="16"/>
        <v>PA</v>
      </c>
      <c r="J236" s="151" t="str">
        <f t="shared" si="17"/>
        <v>PA</v>
      </c>
      <c r="K236" s="151" t="str">
        <f t="shared" si="18"/>
        <v>Northeast</v>
      </c>
      <c r="L236" s="151" t="str">
        <f>INDEX('State '!$A$1:$C$62,MATCH($I236,'State '!$B:$B,0),3)</f>
        <v>Northeast</v>
      </c>
      <c r="M236" s="151" t="str">
        <f>INDEX('State '!$A$1:$C$62,MATCH($J236,'State '!$B:$B,0),3)</f>
        <v>Northeast</v>
      </c>
      <c r="N236" s="151"/>
      <c r="O236" s="158">
        <v>12.5</v>
      </c>
      <c r="P236" s="157">
        <v>3.5</v>
      </c>
      <c r="Q236" s="157">
        <v>208</v>
      </c>
      <c r="R236" s="158">
        <v>16</v>
      </c>
      <c r="S236" s="159" t="s">
        <v>135</v>
      </c>
      <c r="T236" s="156" t="s">
        <v>381</v>
      </c>
      <c r="U236" s="160" t="s">
        <v>554</v>
      </c>
      <c r="V236" s="151"/>
      <c r="W236" s="150"/>
      <c r="X236" s="150"/>
      <c r="Y236" s="150"/>
    </row>
    <row r="237" spans="1:26" s="17" customFormat="1" ht="38.25" x14ac:dyDescent="0.2">
      <c r="A237" s="96">
        <v>45566</v>
      </c>
      <c r="B237" s="79" t="s">
        <v>553</v>
      </c>
      <c r="C237" s="79" t="s">
        <v>3046</v>
      </c>
      <c r="D237" s="79" t="s">
        <v>134</v>
      </c>
      <c r="E237" s="79" t="s">
        <v>3469</v>
      </c>
      <c r="F237" s="60">
        <v>45383</v>
      </c>
      <c r="G237" s="61">
        <v>2024</v>
      </c>
      <c r="H237" s="97" t="s">
        <v>21</v>
      </c>
      <c r="I237" s="97" t="str">
        <f t="shared" si="16"/>
        <v>UT</v>
      </c>
      <c r="J237" s="97" t="str">
        <f t="shared" si="17"/>
        <v>UT</v>
      </c>
      <c r="K237" s="104" t="str">
        <f t="shared" si="18"/>
        <v>Mountain</v>
      </c>
      <c r="L237" s="97" t="str">
        <f>INDEX('State '!$A$1:$C$62,MATCH($I237,'State '!$B:$B,0),3)</f>
        <v>Mountain</v>
      </c>
      <c r="M237" s="97" t="str">
        <f>INDEX('State '!$A$1:$C$62,MATCH($J237,'State '!$B:$B,0),3)</f>
        <v>Mountain</v>
      </c>
      <c r="N237" s="97"/>
      <c r="O237" s="158">
        <v>93.1</v>
      </c>
      <c r="P237" s="158">
        <v>35</v>
      </c>
      <c r="Q237" s="146">
        <v>140</v>
      </c>
      <c r="R237" s="98">
        <v>24</v>
      </c>
      <c r="S237" s="97" t="s">
        <v>135</v>
      </c>
      <c r="T237" s="97" t="s">
        <v>381</v>
      </c>
      <c r="U237" s="97" t="s">
        <v>3413</v>
      </c>
      <c r="V237" s="97" t="s">
        <v>2175</v>
      </c>
      <c r="W237" s="79" t="s">
        <v>3176</v>
      </c>
      <c r="X237" s="79" t="s">
        <v>2828</v>
      </c>
      <c r="Y237" s="141" t="s">
        <v>3175</v>
      </c>
      <c r="Z237"/>
    </row>
    <row r="238" spans="1:26" s="17" customFormat="1" x14ac:dyDescent="0.2">
      <c r="A238" s="97">
        <v>43838</v>
      </c>
      <c r="B238" s="79" t="s">
        <v>2697</v>
      </c>
      <c r="C238" s="79" t="s">
        <v>2025</v>
      </c>
      <c r="D238" s="79" t="s">
        <v>134</v>
      </c>
      <c r="E238" s="79" t="s">
        <v>143</v>
      </c>
      <c r="F238" s="60">
        <v>43768</v>
      </c>
      <c r="G238" s="61">
        <v>2019</v>
      </c>
      <c r="H238" s="97" t="s">
        <v>11</v>
      </c>
      <c r="I238" s="97" t="str">
        <f t="shared" si="16"/>
        <v>ND</v>
      </c>
      <c r="J238" s="97" t="str">
        <f t="shared" si="17"/>
        <v>ND</v>
      </c>
      <c r="K238" s="104" t="str">
        <f t="shared" si="18"/>
        <v>Mountain</v>
      </c>
      <c r="L238" s="97" t="str">
        <f>INDEX('State '!$A$1:$C$62,MATCH($I238,'State '!$B:$B,0),3)</f>
        <v>Mountain</v>
      </c>
      <c r="M238" s="97" t="str">
        <f>INDEX('State '!$A$1:$C$62,MATCH($J238,'State '!$B:$B,0),3)</f>
        <v>Mountain</v>
      </c>
      <c r="N238" s="97"/>
      <c r="O238" s="158">
        <v>29.5</v>
      </c>
      <c r="P238" s="178">
        <v>12.2</v>
      </c>
      <c r="Q238" s="146">
        <v>175</v>
      </c>
      <c r="R238" s="98">
        <v>20</v>
      </c>
      <c r="S238" s="97" t="s">
        <v>135</v>
      </c>
      <c r="T238" s="97" t="s">
        <v>381</v>
      </c>
      <c r="U238" s="97" t="s">
        <v>2698</v>
      </c>
      <c r="V238" s="97" t="s">
        <v>2175</v>
      </c>
      <c r="W238" s="79" t="s">
        <v>2699</v>
      </c>
      <c r="X238" s="79"/>
      <c r="Y238" s="195"/>
    </row>
    <row r="239" spans="1:26" s="17" customFormat="1" x14ac:dyDescent="0.2">
      <c r="A239" s="151">
        <v>39990</v>
      </c>
      <c r="B239" s="164" t="s">
        <v>1585</v>
      </c>
      <c r="C239" s="164" t="s">
        <v>373</v>
      </c>
      <c r="D239" s="164" t="s">
        <v>136</v>
      </c>
      <c r="E239" s="164" t="s">
        <v>143</v>
      </c>
      <c r="F239" s="165">
        <v>35977</v>
      </c>
      <c r="G239" s="166">
        <v>1998</v>
      </c>
      <c r="H239" s="151" t="s">
        <v>1586</v>
      </c>
      <c r="I239" s="151" t="str">
        <f t="shared" si="16"/>
        <v>GM</v>
      </c>
      <c r="J239" s="151" t="str">
        <f t="shared" si="17"/>
        <v>MS</v>
      </c>
      <c r="K239" s="151" t="str">
        <f t="shared" si="18"/>
        <v>Gulf of Mexico, South Central</v>
      </c>
      <c r="L239" s="151" t="str">
        <f>INDEX('State '!$A$1:$C$62,MATCH($I239,'State '!$B:$B,0),3)</f>
        <v>Gulf of Mexico</v>
      </c>
      <c r="M239" s="151" t="str">
        <f>INDEX('State '!$A$1:$C$62,MATCH($J239,'State '!$B:$B,0),3)</f>
        <v>South Central</v>
      </c>
      <c r="N239" s="151"/>
      <c r="O239" s="158">
        <v>386</v>
      </c>
      <c r="P239" s="158">
        <v>213</v>
      </c>
      <c r="Q239" s="158">
        <v>1000</v>
      </c>
      <c r="R239" s="157" t="s">
        <v>3219</v>
      </c>
      <c r="S239" s="151" t="s">
        <v>135</v>
      </c>
      <c r="T239" s="151" t="s">
        <v>381</v>
      </c>
      <c r="U239" s="151" t="s">
        <v>1587</v>
      </c>
      <c r="V239" s="151"/>
      <c r="W239" s="150"/>
      <c r="X239" s="150"/>
      <c r="Y239" s="150"/>
    </row>
    <row r="240" spans="1:26" s="17" customFormat="1" x14ac:dyDescent="0.2">
      <c r="A240" s="151">
        <v>40619</v>
      </c>
      <c r="B240" s="152" t="s">
        <v>597</v>
      </c>
      <c r="C240" s="152" t="s">
        <v>247</v>
      </c>
      <c r="D240" s="152" t="s">
        <v>140</v>
      </c>
      <c r="E240" s="164" t="s">
        <v>143</v>
      </c>
      <c r="F240" s="165">
        <v>40492</v>
      </c>
      <c r="G240" s="166">
        <v>2010</v>
      </c>
      <c r="H240" s="151" t="s">
        <v>404</v>
      </c>
      <c r="I240" s="151" t="str">
        <f t="shared" si="16"/>
        <v>UT</v>
      </c>
      <c r="J240" s="151" t="str">
        <f t="shared" si="17"/>
        <v>WY</v>
      </c>
      <c r="K240" s="151" t="str">
        <f t="shared" si="18"/>
        <v>Mountain</v>
      </c>
      <c r="L240" s="151" t="str">
        <f>INDEX('State '!$A$1:$C$62,MATCH($I240,'State '!$B:$B,0),3)</f>
        <v>Mountain</v>
      </c>
      <c r="M240" s="151" t="str">
        <f>INDEX('State '!$A$1:$C$62,MATCH($J240,'State '!$B:$B,0),3)</f>
        <v>Mountain</v>
      </c>
      <c r="N240" s="151"/>
      <c r="O240" s="158">
        <v>48.6</v>
      </c>
      <c r="P240" s="158"/>
      <c r="Q240" s="157">
        <v>180</v>
      </c>
      <c r="R240" s="157"/>
      <c r="S240" s="151" t="s">
        <v>135</v>
      </c>
      <c r="T240" s="151" t="s">
        <v>381</v>
      </c>
      <c r="U240" s="151" t="s">
        <v>598</v>
      </c>
      <c r="V240" s="151"/>
      <c r="W240" s="150"/>
      <c r="X240" s="150"/>
      <c r="Y240" s="150"/>
    </row>
    <row r="241" spans="1:25" s="17" customFormat="1" x14ac:dyDescent="0.2">
      <c r="A241" s="151">
        <v>39990</v>
      </c>
      <c r="B241" s="164" t="s">
        <v>1094</v>
      </c>
      <c r="C241" s="164" t="s">
        <v>324</v>
      </c>
      <c r="D241" s="164" t="s">
        <v>140</v>
      </c>
      <c r="E241" s="164" t="s">
        <v>143</v>
      </c>
      <c r="F241" s="165">
        <v>38539</v>
      </c>
      <c r="G241" s="166">
        <v>2005</v>
      </c>
      <c r="H241" s="151" t="s">
        <v>1095</v>
      </c>
      <c r="I241" s="151" t="str">
        <f t="shared" si="16"/>
        <v>GM</v>
      </c>
      <c r="J241" s="151" t="str">
        <f t="shared" si="17"/>
        <v>LA</v>
      </c>
      <c r="K241" s="151" t="str">
        <f t="shared" si="18"/>
        <v>Gulf of Mexico, South Central</v>
      </c>
      <c r="L241" s="151" t="str">
        <f>INDEX('State '!$A$1:$C$62,MATCH($I241,'State '!$B:$B,0),3)</f>
        <v>Gulf of Mexico</v>
      </c>
      <c r="M241" s="151" t="str">
        <f>INDEX('State '!$A$1:$C$62,MATCH($J241,'State '!$B:$B,0),3)</f>
        <v>South Central</v>
      </c>
      <c r="N241" s="151"/>
      <c r="O241" s="158">
        <v>10.8</v>
      </c>
      <c r="P241" s="158">
        <v>3</v>
      </c>
      <c r="Q241" s="158">
        <v>150</v>
      </c>
      <c r="R241" s="157" t="s">
        <v>1096</v>
      </c>
      <c r="S241" s="151" t="s">
        <v>135</v>
      </c>
      <c r="T241" s="151" t="s">
        <v>381</v>
      </c>
      <c r="U241" s="151" t="s">
        <v>1097</v>
      </c>
      <c r="V241" s="151"/>
      <c r="W241" s="150"/>
      <c r="X241" s="150"/>
      <c r="Y241" s="150"/>
    </row>
    <row r="242" spans="1:25" s="17" customFormat="1" x14ac:dyDescent="0.2">
      <c r="A242" s="151">
        <v>39990</v>
      </c>
      <c r="B242" s="164" t="s">
        <v>1692</v>
      </c>
      <c r="C242" s="164" t="s">
        <v>324</v>
      </c>
      <c r="D242" s="164" t="s">
        <v>136</v>
      </c>
      <c r="E242" s="164" t="s">
        <v>143</v>
      </c>
      <c r="F242" s="165">
        <v>35735</v>
      </c>
      <c r="G242" s="166">
        <v>1997</v>
      </c>
      <c r="H242" s="151" t="s">
        <v>1095</v>
      </c>
      <c r="I242" s="151" t="str">
        <f t="shared" si="16"/>
        <v>GM</v>
      </c>
      <c r="J242" s="151" t="str">
        <f t="shared" si="17"/>
        <v>LA</v>
      </c>
      <c r="K242" s="151" t="str">
        <f t="shared" si="18"/>
        <v>Gulf of Mexico, South Central</v>
      </c>
      <c r="L242" s="151" t="str">
        <f>INDEX('State '!$A$1:$C$62,MATCH($I242,'State '!$B:$B,0),3)</f>
        <v>Gulf of Mexico</v>
      </c>
      <c r="M242" s="151" t="str">
        <f>INDEX('State '!$A$1:$C$62,MATCH($J242,'State '!$B:$B,0),3)</f>
        <v>South Central</v>
      </c>
      <c r="N242" s="151"/>
      <c r="O242" s="158">
        <v>176.97</v>
      </c>
      <c r="P242" s="158">
        <v>147</v>
      </c>
      <c r="Q242" s="158">
        <v>600</v>
      </c>
      <c r="R242" s="157" t="s">
        <v>3220</v>
      </c>
      <c r="S242" s="151" t="s">
        <v>135</v>
      </c>
      <c r="T242" s="151" t="s">
        <v>381</v>
      </c>
      <c r="U242" s="151" t="s">
        <v>1693</v>
      </c>
      <c r="V242" s="151"/>
      <c r="W242" s="150"/>
      <c r="X242" s="150"/>
      <c r="Y242" s="150"/>
    </row>
    <row r="243" spans="1:25" s="17" customFormat="1" x14ac:dyDescent="0.2">
      <c r="A243" s="151">
        <v>39990</v>
      </c>
      <c r="B243" s="164" t="s">
        <v>765</v>
      </c>
      <c r="C243" s="164" t="s">
        <v>223</v>
      </c>
      <c r="D243" s="164" t="s">
        <v>140</v>
      </c>
      <c r="E243" s="164" t="s">
        <v>143</v>
      </c>
      <c r="F243" s="165">
        <v>39753</v>
      </c>
      <c r="G243" s="166">
        <v>2008</v>
      </c>
      <c r="H243" s="151" t="s">
        <v>766</v>
      </c>
      <c r="I243" s="151" t="str">
        <f t="shared" si="16"/>
        <v>PA</v>
      </c>
      <c r="J243" s="151" t="str">
        <f t="shared" si="17"/>
        <v>MD</v>
      </c>
      <c r="K243" s="151" t="str">
        <f t="shared" si="18"/>
        <v>Northeast</v>
      </c>
      <c r="L243" s="151" t="str">
        <f>INDEX('State '!$A$1:$C$62,MATCH($I243,'State '!$B:$B,0),3)</f>
        <v>Northeast</v>
      </c>
      <c r="M243" s="151" t="str">
        <f>INDEX('State '!$A$1:$C$62,MATCH($J243,'State '!$B:$B,0),3)</f>
        <v>Northeast</v>
      </c>
      <c r="N243" s="151"/>
      <c r="O243" s="158">
        <v>175</v>
      </c>
      <c r="P243" s="158">
        <v>113</v>
      </c>
      <c r="Q243" s="158">
        <v>700</v>
      </c>
      <c r="R243" s="157" t="s">
        <v>3215</v>
      </c>
      <c r="S243" s="151" t="s">
        <v>135</v>
      </c>
      <c r="T243" s="151" t="s">
        <v>381</v>
      </c>
      <c r="U243" s="151" t="s">
        <v>767</v>
      </c>
      <c r="V243" s="151"/>
      <c r="W243" s="150"/>
      <c r="X243" s="150"/>
      <c r="Y243" s="150"/>
    </row>
    <row r="244" spans="1:25" s="17" customFormat="1" x14ac:dyDescent="0.2">
      <c r="A244" s="151">
        <v>39990</v>
      </c>
      <c r="B244" s="164" t="s">
        <v>1092</v>
      </c>
      <c r="C244" s="164" t="s">
        <v>283</v>
      </c>
      <c r="D244" s="164" t="s">
        <v>140</v>
      </c>
      <c r="E244" s="164" t="s">
        <v>143</v>
      </c>
      <c r="F244" s="165">
        <v>38471</v>
      </c>
      <c r="G244" s="166">
        <v>2005</v>
      </c>
      <c r="H244" s="151" t="s">
        <v>959</v>
      </c>
      <c r="I244" s="151" t="str">
        <f t="shared" si="16"/>
        <v>VA</v>
      </c>
      <c r="J244" s="151" t="str">
        <f t="shared" si="17"/>
        <v>MD</v>
      </c>
      <c r="K244" s="151" t="str">
        <f t="shared" si="18"/>
        <v>Northeast</v>
      </c>
      <c r="L244" s="151" t="str">
        <f>INDEX('State '!$A$1:$C$62,MATCH($I244,'State '!$B:$B,0),3)</f>
        <v>Northeast</v>
      </c>
      <c r="M244" s="151" t="str">
        <f>INDEX('State '!$A$1:$C$62,MATCH($J244,'State '!$B:$B,0),3)</f>
        <v>Northeast</v>
      </c>
      <c r="N244" s="151"/>
      <c r="O244" s="158">
        <v>43.5</v>
      </c>
      <c r="P244" s="158"/>
      <c r="Q244" s="158">
        <v>433</v>
      </c>
      <c r="R244" s="157">
        <v>36</v>
      </c>
      <c r="S244" s="151" t="s">
        <v>135</v>
      </c>
      <c r="T244" s="151" t="s">
        <v>381</v>
      </c>
      <c r="U244" s="151" t="s">
        <v>1093</v>
      </c>
      <c r="V244" s="151"/>
      <c r="W244" s="150"/>
      <c r="X244" s="150"/>
      <c r="Y244" s="150"/>
    </row>
    <row r="245" spans="1:25" s="17" customFormat="1" x14ac:dyDescent="0.2">
      <c r="A245" s="151">
        <v>39990</v>
      </c>
      <c r="B245" s="152" t="s">
        <v>768</v>
      </c>
      <c r="C245" s="152" t="s">
        <v>283</v>
      </c>
      <c r="D245" s="152" t="s">
        <v>140</v>
      </c>
      <c r="E245" s="153" t="s">
        <v>143</v>
      </c>
      <c r="F245" s="154">
        <v>39797</v>
      </c>
      <c r="G245" s="155">
        <v>2008</v>
      </c>
      <c r="H245" s="151" t="s">
        <v>54</v>
      </c>
      <c r="I245" s="151" t="str">
        <f t="shared" si="16"/>
        <v>MD</v>
      </c>
      <c r="J245" s="151" t="str">
        <f t="shared" si="17"/>
        <v>MD</v>
      </c>
      <c r="K245" s="151" t="str">
        <f t="shared" si="18"/>
        <v>Northeast</v>
      </c>
      <c r="L245" s="151" t="str">
        <f>INDEX('State '!$A$1:$C$62,MATCH($I245,'State '!$B:$B,0),3)</f>
        <v>Northeast</v>
      </c>
      <c r="M245" s="151" t="str">
        <f>INDEX('State '!$A$1:$C$62,MATCH($J245,'State '!$B:$B,0),3)</f>
        <v>Northeast</v>
      </c>
      <c r="N245" s="151"/>
      <c r="O245" s="158">
        <v>159.80000000000001</v>
      </c>
      <c r="P245" s="157">
        <v>47.8</v>
      </c>
      <c r="Q245" s="157">
        <v>800</v>
      </c>
      <c r="R245" s="158">
        <v>36</v>
      </c>
      <c r="S245" s="159" t="s">
        <v>135</v>
      </c>
      <c r="T245" s="156" t="s">
        <v>381</v>
      </c>
      <c r="U245" s="160" t="s">
        <v>769</v>
      </c>
      <c r="V245" s="151"/>
      <c r="W245" s="150"/>
      <c r="X245" s="150"/>
      <c r="Y245" s="150"/>
    </row>
    <row r="246" spans="1:25" s="17" customFormat="1" x14ac:dyDescent="0.2">
      <c r="A246" s="151">
        <v>39990</v>
      </c>
      <c r="B246" s="164" t="s">
        <v>1168</v>
      </c>
      <c r="C246" s="164" t="s">
        <v>223</v>
      </c>
      <c r="D246" s="164" t="s">
        <v>140</v>
      </c>
      <c r="E246" s="164" t="s">
        <v>143</v>
      </c>
      <c r="F246" s="165">
        <v>37575</v>
      </c>
      <c r="G246" s="166">
        <v>2003</v>
      </c>
      <c r="H246" s="151" t="s">
        <v>7</v>
      </c>
      <c r="I246" s="151" t="str">
        <f t="shared" si="16"/>
        <v>PA</v>
      </c>
      <c r="J246" s="151" t="str">
        <f t="shared" si="17"/>
        <v>PA</v>
      </c>
      <c r="K246" s="151" t="str">
        <f t="shared" si="18"/>
        <v>Northeast</v>
      </c>
      <c r="L246" s="151" t="str">
        <f>INDEX('State '!$A$1:$C$62,MATCH($I246,'State '!$B:$B,0),3)</f>
        <v>Northeast</v>
      </c>
      <c r="M246" s="151" t="str">
        <f>INDEX('State '!$A$1:$C$62,MATCH($J246,'State '!$B:$B,0),3)</f>
        <v>Northeast</v>
      </c>
      <c r="N246" s="151"/>
      <c r="O246" s="158">
        <v>10.3</v>
      </c>
      <c r="P246" s="158"/>
      <c r="Q246" s="158">
        <v>127</v>
      </c>
      <c r="R246" s="157"/>
      <c r="S246" s="151" t="s">
        <v>135</v>
      </c>
      <c r="T246" s="151" t="s">
        <v>381</v>
      </c>
      <c r="U246" s="151" t="s">
        <v>1169</v>
      </c>
      <c r="V246" s="151"/>
      <c r="W246" s="150"/>
      <c r="X246" s="150"/>
      <c r="Y246" s="150"/>
    </row>
    <row r="247" spans="1:25" s="17" customFormat="1" x14ac:dyDescent="0.2">
      <c r="A247" s="151">
        <v>40388</v>
      </c>
      <c r="B247" s="164" t="s">
        <v>615</v>
      </c>
      <c r="C247" s="164" t="s">
        <v>223</v>
      </c>
      <c r="D247" s="164" t="s">
        <v>140</v>
      </c>
      <c r="E247" s="164" t="s">
        <v>143</v>
      </c>
      <c r="F247" s="165">
        <v>40480</v>
      </c>
      <c r="G247" s="166">
        <v>2010</v>
      </c>
      <c r="H247" s="151" t="s">
        <v>7</v>
      </c>
      <c r="I247" s="151" t="str">
        <f t="shared" si="16"/>
        <v>PA</v>
      </c>
      <c r="J247" s="151" t="str">
        <f t="shared" si="17"/>
        <v>PA</v>
      </c>
      <c r="K247" s="151" t="str">
        <f t="shared" si="18"/>
        <v>Northeast</v>
      </c>
      <c r="L247" s="151" t="str">
        <f>INDEX('State '!$A$1:$C$62,MATCH($I247,'State '!$B:$B,0),3)</f>
        <v>Northeast</v>
      </c>
      <c r="M247" s="151" t="str">
        <f>INDEX('State '!$A$1:$C$62,MATCH($J247,'State '!$B:$B,0),3)</f>
        <v>Northeast</v>
      </c>
      <c r="N247" s="151"/>
      <c r="O247" s="158">
        <v>34.4</v>
      </c>
      <c r="P247" s="158">
        <v>2</v>
      </c>
      <c r="Q247" s="158">
        <v>200</v>
      </c>
      <c r="R247" s="157">
        <v>20</v>
      </c>
      <c r="S247" s="151" t="s">
        <v>135</v>
      </c>
      <c r="T247" s="151" t="s">
        <v>381</v>
      </c>
      <c r="U247" s="151" t="s">
        <v>616</v>
      </c>
      <c r="V247" s="151"/>
      <c r="W247" s="150"/>
      <c r="X247" s="150"/>
      <c r="Y247" s="150"/>
    </row>
    <row r="248" spans="1:25" s="17" customFormat="1" x14ac:dyDescent="0.2">
      <c r="A248" s="151">
        <v>40388</v>
      </c>
      <c r="B248" s="152" t="s">
        <v>543</v>
      </c>
      <c r="C248" s="152" t="s">
        <v>223</v>
      </c>
      <c r="D248" s="152" t="s">
        <v>140</v>
      </c>
      <c r="E248" s="153" t="s">
        <v>143</v>
      </c>
      <c r="F248" s="154">
        <v>40473</v>
      </c>
      <c r="G248" s="155">
        <v>2010</v>
      </c>
      <c r="H248" s="151" t="s">
        <v>10</v>
      </c>
      <c r="I248" s="151" t="str">
        <f t="shared" si="16"/>
        <v>NY</v>
      </c>
      <c r="J248" s="151" t="str">
        <f t="shared" si="17"/>
        <v>NY</v>
      </c>
      <c r="K248" s="151" t="str">
        <f t="shared" si="18"/>
        <v>Northeast</v>
      </c>
      <c r="L248" s="151" t="str">
        <f>INDEX('State '!$A$1:$C$62,MATCH($I248,'State '!$B:$B,0),3)</f>
        <v>Northeast</v>
      </c>
      <c r="M248" s="151" t="str">
        <f>INDEX('State '!$A$1:$C$62,MATCH($J248,'State '!$B:$B,0),3)</f>
        <v>Northeast</v>
      </c>
      <c r="N248" s="151"/>
      <c r="O248" s="158">
        <v>22.5</v>
      </c>
      <c r="P248" s="157"/>
      <c r="Q248" s="157">
        <v>20</v>
      </c>
      <c r="R248" s="158"/>
      <c r="S248" s="159" t="s">
        <v>135</v>
      </c>
      <c r="T248" s="156" t="s">
        <v>381</v>
      </c>
      <c r="U248" s="160" t="s">
        <v>544</v>
      </c>
      <c r="V248" s="151"/>
      <c r="W248" s="150"/>
      <c r="X248" s="150"/>
      <c r="Y248" s="150"/>
    </row>
    <row r="249" spans="1:25" s="17" customFormat="1" x14ac:dyDescent="0.2">
      <c r="A249" s="151">
        <v>40388</v>
      </c>
      <c r="B249" s="164" t="s">
        <v>541</v>
      </c>
      <c r="C249" s="164" t="s">
        <v>223</v>
      </c>
      <c r="D249" s="164" t="s">
        <v>140</v>
      </c>
      <c r="E249" s="164" t="s">
        <v>143</v>
      </c>
      <c r="F249" s="165">
        <v>40477</v>
      </c>
      <c r="G249" s="166">
        <v>2010</v>
      </c>
      <c r="H249" s="151" t="s">
        <v>471</v>
      </c>
      <c r="I249" s="151" t="str">
        <f t="shared" si="16"/>
        <v>PA</v>
      </c>
      <c r="J249" s="151" t="str">
        <f t="shared" si="17"/>
        <v>WV</v>
      </c>
      <c r="K249" s="151" t="str">
        <f t="shared" si="18"/>
        <v>Northeast</v>
      </c>
      <c r="L249" s="151" t="str">
        <f>INDEX('State '!$A$1:$C$62,MATCH($I249,'State '!$B:$B,0),3)</f>
        <v>Northeast</v>
      </c>
      <c r="M249" s="151" t="str">
        <f>INDEX('State '!$A$1:$C$62,MATCH($J249,'State '!$B:$B,0),3)</f>
        <v>Northeast</v>
      </c>
      <c r="N249" s="151"/>
      <c r="O249" s="158">
        <v>34.700000000000003</v>
      </c>
      <c r="P249" s="158">
        <v>9.42</v>
      </c>
      <c r="Q249" s="158">
        <v>224</v>
      </c>
      <c r="R249" s="157">
        <v>24</v>
      </c>
      <c r="S249" s="151" t="s">
        <v>135</v>
      </c>
      <c r="T249" s="151" t="s">
        <v>381</v>
      </c>
      <c r="U249" s="151" t="s">
        <v>542</v>
      </c>
      <c r="V249" s="151"/>
      <c r="W249" s="150"/>
      <c r="X249" s="150"/>
      <c r="Y249" s="150"/>
    </row>
    <row r="250" spans="1:25" s="17" customFormat="1" x14ac:dyDescent="0.2">
      <c r="A250" s="151">
        <v>42921</v>
      </c>
      <c r="B250" s="164" t="s">
        <v>2305</v>
      </c>
      <c r="C250" s="164" t="s">
        <v>283</v>
      </c>
      <c r="D250" s="164" t="s">
        <v>140</v>
      </c>
      <c r="E250" s="164" t="s">
        <v>143</v>
      </c>
      <c r="F250" s="165">
        <v>42795</v>
      </c>
      <c r="G250" s="157">
        <v>2017</v>
      </c>
      <c r="H250" s="151" t="s">
        <v>959</v>
      </c>
      <c r="I250" s="151" t="str">
        <f t="shared" si="16"/>
        <v>VA</v>
      </c>
      <c r="J250" s="151" t="str">
        <f t="shared" si="17"/>
        <v>MD</v>
      </c>
      <c r="K250" s="156" t="str">
        <f t="shared" si="18"/>
        <v>Northeast</v>
      </c>
      <c r="L250" s="151" t="str">
        <f>INDEX('State '!$A$1:$C$62,MATCH($I250,'State '!$B:$B,0),3)</f>
        <v>Northeast</v>
      </c>
      <c r="M250" s="151" t="str">
        <f>INDEX('State '!$A$1:$C$62,MATCH($J250,'State '!$B:$B,0),3)</f>
        <v>Northeast</v>
      </c>
      <c r="N250" s="151"/>
      <c r="O250" s="158">
        <v>36.6</v>
      </c>
      <c r="P250" s="158"/>
      <c r="Q250" s="158">
        <v>107</v>
      </c>
      <c r="R250" s="157"/>
      <c r="S250" s="151" t="s">
        <v>135</v>
      </c>
      <c r="T250" s="151" t="s">
        <v>381</v>
      </c>
      <c r="U250" s="151" t="s">
        <v>2083</v>
      </c>
      <c r="V250" s="151" t="s">
        <v>2178</v>
      </c>
      <c r="W250" s="150" t="s">
        <v>2215</v>
      </c>
      <c r="X250" s="150"/>
      <c r="Y250" s="150"/>
    </row>
    <row r="251" spans="1:25" s="17" customFormat="1" x14ac:dyDescent="0.2">
      <c r="A251" s="151">
        <v>39990</v>
      </c>
      <c r="B251" s="164" t="s">
        <v>1123</v>
      </c>
      <c r="C251" s="164" t="s">
        <v>223</v>
      </c>
      <c r="D251" s="164" t="s">
        <v>140</v>
      </c>
      <c r="E251" s="164" t="s">
        <v>143</v>
      </c>
      <c r="F251" s="165">
        <v>38292</v>
      </c>
      <c r="G251" s="166">
        <v>2004</v>
      </c>
      <c r="H251" s="151" t="s">
        <v>1124</v>
      </c>
      <c r="I251" s="151" t="str">
        <f t="shared" si="16"/>
        <v>WV</v>
      </c>
      <c r="J251" s="151" t="str">
        <f t="shared" si="17"/>
        <v>VA</v>
      </c>
      <c r="K251" s="151" t="str">
        <f t="shared" si="18"/>
        <v>Northeast</v>
      </c>
      <c r="L251" s="151" t="str">
        <f>INDEX('State '!$A$1:$C$62,MATCH($I251,'State '!$B:$B,0),3)</f>
        <v>Northeast</v>
      </c>
      <c r="M251" s="151" t="str">
        <f>INDEX('State '!$A$1:$C$62,MATCH($J251,'State '!$B:$B,0),3)</f>
        <v>Northeast</v>
      </c>
      <c r="N251" s="151"/>
      <c r="O251" s="158">
        <v>78</v>
      </c>
      <c r="P251" s="158"/>
      <c r="Q251" s="158">
        <v>217</v>
      </c>
      <c r="R251" s="157"/>
      <c r="S251" s="151" t="s">
        <v>135</v>
      </c>
      <c r="T251" s="151" t="s">
        <v>381</v>
      </c>
      <c r="U251" s="151" t="s">
        <v>1125</v>
      </c>
      <c r="V251" s="151"/>
      <c r="W251" s="150"/>
      <c r="X251" s="150"/>
      <c r="Y251" s="150"/>
    </row>
    <row r="252" spans="1:25" s="17" customFormat="1" x14ac:dyDescent="0.2">
      <c r="A252" s="151">
        <v>39990</v>
      </c>
      <c r="B252" s="152" t="s">
        <v>1032</v>
      </c>
      <c r="C252" s="152" t="s">
        <v>223</v>
      </c>
      <c r="D252" s="152" t="s">
        <v>134</v>
      </c>
      <c r="E252" s="153" t="s">
        <v>143</v>
      </c>
      <c r="F252" s="154">
        <v>38884</v>
      </c>
      <c r="G252" s="155">
        <v>2006</v>
      </c>
      <c r="H252" s="151" t="s">
        <v>1033</v>
      </c>
      <c r="I252" s="151" t="str">
        <f t="shared" si="16"/>
        <v>WV</v>
      </c>
      <c r="J252" s="151" t="str">
        <f t="shared" si="17"/>
        <v>NY</v>
      </c>
      <c r="K252" s="151" t="str">
        <f t="shared" si="18"/>
        <v>Northeast</v>
      </c>
      <c r="L252" s="151" t="str">
        <f>INDEX('State '!$A$1:$C$62,MATCH($I252,'State '!$B:$B,0),3)</f>
        <v>Northeast</v>
      </c>
      <c r="M252" s="151" t="str">
        <f>INDEX('State '!$A$1:$C$62,MATCH($J252,'State '!$B:$B,0),3)</f>
        <v>Northeast</v>
      </c>
      <c r="N252" s="151"/>
      <c r="O252" s="158">
        <v>31.15</v>
      </c>
      <c r="P252" s="157">
        <v>23.67</v>
      </c>
      <c r="Q252" s="157">
        <v>200</v>
      </c>
      <c r="R252" s="158" t="s">
        <v>3221</v>
      </c>
      <c r="S252" s="159" t="s">
        <v>135</v>
      </c>
      <c r="T252" s="156" t="s">
        <v>381</v>
      </c>
      <c r="U252" s="160" t="s">
        <v>1034</v>
      </c>
      <c r="V252" s="151"/>
      <c r="W252" s="150"/>
      <c r="X252" s="150"/>
      <c r="Y252" s="150"/>
    </row>
    <row r="253" spans="1:25" s="17" customFormat="1" x14ac:dyDescent="0.2">
      <c r="A253" s="151">
        <v>39990</v>
      </c>
      <c r="B253" s="164" t="s">
        <v>1259</v>
      </c>
      <c r="C253" s="164" t="s">
        <v>223</v>
      </c>
      <c r="D253" s="164" t="s">
        <v>134</v>
      </c>
      <c r="E253" s="164" t="s">
        <v>143</v>
      </c>
      <c r="F253" s="165">
        <v>37561</v>
      </c>
      <c r="G253" s="166">
        <v>2002</v>
      </c>
      <c r="H253" s="151" t="s">
        <v>19</v>
      </c>
      <c r="I253" s="151" t="str">
        <f t="shared" si="16"/>
        <v>VA</v>
      </c>
      <c r="J253" s="151" t="str">
        <f t="shared" si="17"/>
        <v>VA</v>
      </c>
      <c r="K253" s="151" t="str">
        <f t="shared" si="18"/>
        <v>Northeast</v>
      </c>
      <c r="L253" s="151" t="str">
        <f>INDEX('State '!$A$1:$C$62,MATCH($I253,'State '!$B:$B,0),3)</f>
        <v>Northeast</v>
      </c>
      <c r="M253" s="151" t="str">
        <f>INDEX('State '!$A$1:$C$62,MATCH($J253,'State '!$B:$B,0),3)</f>
        <v>Northeast</v>
      </c>
      <c r="N253" s="151"/>
      <c r="O253" s="158">
        <v>22.2</v>
      </c>
      <c r="P253" s="158">
        <v>14</v>
      </c>
      <c r="Q253" s="158">
        <v>300</v>
      </c>
      <c r="R253" s="157">
        <v>20</v>
      </c>
      <c r="S253" s="151" t="s">
        <v>138</v>
      </c>
      <c r="T253" s="151" t="s">
        <v>187</v>
      </c>
      <c r="U253" s="151" t="s">
        <v>382</v>
      </c>
      <c r="V253" s="151"/>
      <c r="W253" s="150"/>
      <c r="X253" s="150"/>
      <c r="Y253" s="150"/>
    </row>
    <row r="254" spans="1:25" s="17" customFormat="1" x14ac:dyDescent="0.2">
      <c r="A254" s="151">
        <v>40367</v>
      </c>
      <c r="B254" s="164" t="s">
        <v>619</v>
      </c>
      <c r="C254" s="164" t="s">
        <v>223</v>
      </c>
      <c r="D254" s="164" t="s">
        <v>140</v>
      </c>
      <c r="E254" s="164" t="s">
        <v>143</v>
      </c>
      <c r="F254" s="165">
        <v>40118</v>
      </c>
      <c r="G254" s="166">
        <v>2009</v>
      </c>
      <c r="H254" s="151" t="s">
        <v>19</v>
      </c>
      <c r="I254" s="151" t="str">
        <f t="shared" si="16"/>
        <v>VA</v>
      </c>
      <c r="J254" s="151" t="str">
        <f t="shared" si="17"/>
        <v>VA</v>
      </c>
      <c r="K254" s="151" t="str">
        <f t="shared" si="18"/>
        <v>Northeast</v>
      </c>
      <c r="L254" s="151" t="str">
        <f>INDEX('State '!$A$1:$C$62,MATCH($I254,'State '!$B:$B,0),3)</f>
        <v>Northeast</v>
      </c>
      <c r="M254" s="151" t="str">
        <f>INDEX('State '!$A$1:$C$62,MATCH($J254,'State '!$B:$B,0),3)</f>
        <v>Northeast</v>
      </c>
      <c r="N254" s="151"/>
      <c r="O254" s="158">
        <v>21.1</v>
      </c>
      <c r="P254" s="158"/>
      <c r="Q254" s="158">
        <v>180</v>
      </c>
      <c r="R254" s="157"/>
      <c r="S254" s="151" t="s">
        <v>135</v>
      </c>
      <c r="T254" s="151" t="s">
        <v>381</v>
      </c>
      <c r="U254" s="151" t="s">
        <v>620</v>
      </c>
      <c r="V254" s="151"/>
      <c r="W254" s="150"/>
      <c r="X254" s="150"/>
      <c r="Y254" s="150"/>
    </row>
    <row r="255" spans="1:25" s="17" customFormat="1" x14ac:dyDescent="0.2">
      <c r="A255" s="151">
        <v>40367</v>
      </c>
      <c r="B255" s="152" t="s">
        <v>555</v>
      </c>
      <c r="C255" s="152" t="s">
        <v>223</v>
      </c>
      <c r="D255" s="152" t="s">
        <v>140</v>
      </c>
      <c r="E255" s="153" t="s">
        <v>143</v>
      </c>
      <c r="F255" s="154">
        <v>40269</v>
      </c>
      <c r="G255" s="155">
        <v>2010</v>
      </c>
      <c r="H255" s="151" t="s">
        <v>7</v>
      </c>
      <c r="I255" s="151" t="str">
        <f t="shared" si="16"/>
        <v>PA</v>
      </c>
      <c r="J255" s="151" t="str">
        <f t="shared" si="17"/>
        <v>PA</v>
      </c>
      <c r="K255" s="151" t="str">
        <f t="shared" si="18"/>
        <v>Northeast</v>
      </c>
      <c r="L255" s="151" t="str">
        <f>INDEX('State '!$A$1:$C$62,MATCH($I255,'State '!$B:$B,0),3)</f>
        <v>Northeast</v>
      </c>
      <c r="M255" s="151" t="str">
        <f>INDEX('State '!$A$1:$C$62,MATCH($J255,'State '!$B:$B,0),3)</f>
        <v>Northeast</v>
      </c>
      <c r="N255" s="151"/>
      <c r="O255" s="158">
        <v>40.6</v>
      </c>
      <c r="P255" s="157">
        <v>1.4</v>
      </c>
      <c r="Q255" s="157">
        <v>57</v>
      </c>
      <c r="R255" s="158">
        <v>10</v>
      </c>
      <c r="S255" s="159" t="s">
        <v>135</v>
      </c>
      <c r="T255" s="156" t="s">
        <v>381</v>
      </c>
      <c r="U255" s="160" t="s">
        <v>556</v>
      </c>
      <c r="V255" s="151"/>
      <c r="W255" s="150"/>
      <c r="X255" s="150"/>
      <c r="Y255" s="150"/>
    </row>
    <row r="256" spans="1:25" s="17" customFormat="1" x14ac:dyDescent="0.2">
      <c r="A256" s="151">
        <v>39990</v>
      </c>
      <c r="B256" s="164" t="s">
        <v>718</v>
      </c>
      <c r="C256" s="164" t="s">
        <v>223</v>
      </c>
      <c r="D256" s="164" t="s">
        <v>140</v>
      </c>
      <c r="E256" s="164" t="s">
        <v>143</v>
      </c>
      <c r="F256" s="165">
        <v>39753</v>
      </c>
      <c r="G256" s="166">
        <v>2008</v>
      </c>
      <c r="H256" s="151" t="s">
        <v>33</v>
      </c>
      <c r="I256" s="151" t="str">
        <f t="shared" si="16"/>
        <v>WV</v>
      </c>
      <c r="J256" s="151" t="str">
        <f t="shared" si="17"/>
        <v>WV</v>
      </c>
      <c r="K256" s="151" t="str">
        <f t="shared" si="18"/>
        <v>Northeast</v>
      </c>
      <c r="L256" s="151" t="str">
        <f>INDEX('State '!$A$1:$C$62,MATCH($I256,'State '!$B:$B,0),3)</f>
        <v>Northeast</v>
      </c>
      <c r="M256" s="151" t="str">
        <f>INDEX('State '!$A$1:$C$62,MATCH($J256,'State '!$B:$B,0),3)</f>
        <v>Northeast</v>
      </c>
      <c r="N256" s="151"/>
      <c r="O256" s="158">
        <v>14.69</v>
      </c>
      <c r="P256" s="158">
        <v>6.43</v>
      </c>
      <c r="Q256" s="158">
        <v>21.25</v>
      </c>
      <c r="R256" s="157" t="s">
        <v>719</v>
      </c>
      <c r="S256" s="151" t="s">
        <v>135</v>
      </c>
      <c r="T256" s="151" t="s">
        <v>381</v>
      </c>
      <c r="U256" s="151" t="s">
        <v>720</v>
      </c>
      <c r="V256" s="151"/>
      <c r="W256" s="150"/>
      <c r="X256" s="150"/>
      <c r="Y256" s="150"/>
    </row>
    <row r="257" spans="1:25" s="17" customFormat="1" x14ac:dyDescent="0.2">
      <c r="A257" s="151">
        <v>40367</v>
      </c>
      <c r="B257" s="164" t="s">
        <v>617</v>
      </c>
      <c r="C257" s="164" t="s">
        <v>223</v>
      </c>
      <c r="D257" s="164" t="s">
        <v>140</v>
      </c>
      <c r="E257" s="164" t="s">
        <v>143</v>
      </c>
      <c r="F257" s="165">
        <v>40118</v>
      </c>
      <c r="G257" s="166">
        <v>2009</v>
      </c>
      <c r="H257" s="151" t="s">
        <v>10</v>
      </c>
      <c r="I257" s="151" t="str">
        <f t="shared" si="16"/>
        <v>NY</v>
      </c>
      <c r="J257" s="151" t="str">
        <f t="shared" si="17"/>
        <v>NY</v>
      </c>
      <c r="K257" s="151" t="str">
        <f t="shared" si="18"/>
        <v>Northeast</v>
      </c>
      <c r="L257" s="151" t="str">
        <f>INDEX('State '!$A$1:$C$62,MATCH($I257,'State '!$B:$B,0),3)</f>
        <v>Northeast</v>
      </c>
      <c r="M257" s="151" t="str">
        <f>INDEX('State '!$A$1:$C$62,MATCH($J257,'State '!$B:$B,0),3)</f>
        <v>Northeast</v>
      </c>
      <c r="N257" s="151"/>
      <c r="O257" s="158">
        <v>6.4</v>
      </c>
      <c r="P257" s="158"/>
      <c r="Q257" s="158">
        <v>15</v>
      </c>
      <c r="R257" s="157"/>
      <c r="S257" s="151" t="s">
        <v>135</v>
      </c>
      <c r="T257" s="151" t="s">
        <v>381</v>
      </c>
      <c r="U257" s="151" t="s">
        <v>618</v>
      </c>
      <c r="V257" s="151"/>
      <c r="W257" s="150"/>
      <c r="X257" s="150"/>
      <c r="Y257" s="150"/>
    </row>
    <row r="258" spans="1:25" s="17" customFormat="1" ht="51" x14ac:dyDescent="0.2">
      <c r="A258" s="197">
        <v>44519</v>
      </c>
      <c r="B258" s="194" t="s">
        <v>2595</v>
      </c>
      <c r="C258" s="194" t="s">
        <v>2596</v>
      </c>
      <c r="D258" s="194" t="s">
        <v>136</v>
      </c>
      <c r="E258" s="79" t="s">
        <v>143</v>
      </c>
      <c r="F258" s="196">
        <v>44517</v>
      </c>
      <c r="G258" s="198">
        <v>2021</v>
      </c>
      <c r="H258" s="197" t="s">
        <v>1147</v>
      </c>
      <c r="I258" s="197" t="str">
        <f t="shared" si="16"/>
        <v>NM</v>
      </c>
      <c r="J258" s="197" t="str">
        <f t="shared" si="17"/>
        <v>TX</v>
      </c>
      <c r="K258" s="104" t="str">
        <f t="shared" si="18"/>
        <v>Mountain, South Central</v>
      </c>
      <c r="L258" s="97" t="str">
        <f>INDEX('State '!$A$1:$C$62,MATCH($I258,'State '!$B:$B,0),3)</f>
        <v>Mountain</v>
      </c>
      <c r="M258" s="97" t="str">
        <f>INDEX('State '!$A$1:$C$62,MATCH($J258,'State '!$B:$B,0),3)</f>
        <v>South Central</v>
      </c>
      <c r="N258" s="97"/>
      <c r="O258" s="158">
        <v>450</v>
      </c>
      <c r="P258" s="158">
        <f>34+81.1+17.3+1.4</f>
        <v>133.80000000000001</v>
      </c>
      <c r="Q258" s="200">
        <v>1350</v>
      </c>
      <c r="R258" s="198" t="s">
        <v>421</v>
      </c>
      <c r="S258" s="197" t="s">
        <v>135</v>
      </c>
      <c r="T258" s="197" t="s">
        <v>381</v>
      </c>
      <c r="U258" s="197" t="s">
        <v>2819</v>
      </c>
      <c r="V258" s="97" t="s">
        <v>2178</v>
      </c>
      <c r="W258" s="79" t="s">
        <v>2686</v>
      </c>
      <c r="X258" s="79"/>
      <c r="Y258" s="195"/>
    </row>
    <row r="259" spans="1:25" s="17" customFormat="1" x14ac:dyDescent="0.2">
      <c r="A259" s="151">
        <v>41330</v>
      </c>
      <c r="B259" s="152" t="s">
        <v>1809</v>
      </c>
      <c r="C259" s="152" t="s">
        <v>1810</v>
      </c>
      <c r="D259" s="152" t="s">
        <v>134</v>
      </c>
      <c r="E259" s="153" t="s">
        <v>143</v>
      </c>
      <c r="F259" s="154">
        <v>41319</v>
      </c>
      <c r="G259" s="155">
        <v>2013</v>
      </c>
      <c r="H259" s="151" t="s">
        <v>6</v>
      </c>
      <c r="I259" s="151" t="str">
        <f t="shared" si="16"/>
        <v>TX</v>
      </c>
      <c r="J259" s="151" t="str">
        <f t="shared" si="17"/>
        <v>TX</v>
      </c>
      <c r="K259" s="151" t="str">
        <f t="shared" si="18"/>
        <v>South Central</v>
      </c>
      <c r="L259" s="151" t="str">
        <f>INDEX('State '!$A$1:$C$62,MATCH($I259,'State '!$B:$B,0),3)</f>
        <v>South Central</v>
      </c>
      <c r="M259" s="151" t="str">
        <f>INDEX('State '!$A$1:$C$62,MATCH($J259,'State '!$B:$B,0),3)</f>
        <v>South Central</v>
      </c>
      <c r="N259" s="151"/>
      <c r="O259" s="158">
        <v>0</v>
      </c>
      <c r="P259" s="157">
        <v>10.199999999999999</v>
      </c>
      <c r="Q259" s="157"/>
      <c r="R259" s="158"/>
      <c r="S259" s="159" t="s">
        <v>135</v>
      </c>
      <c r="T259" s="156" t="s">
        <v>381</v>
      </c>
      <c r="U259" s="160" t="s">
        <v>1811</v>
      </c>
      <c r="V259" s="151"/>
      <c r="W259" s="150"/>
      <c r="X259" s="150"/>
      <c r="Y259" s="150"/>
    </row>
    <row r="260" spans="1:25" s="17" customFormat="1" ht="25.5" x14ac:dyDescent="0.2">
      <c r="A260" s="97">
        <v>44217</v>
      </c>
      <c r="B260" s="194" t="s">
        <v>2988</v>
      </c>
      <c r="C260" s="194" t="s">
        <v>2989</v>
      </c>
      <c r="D260" s="194" t="s">
        <v>136</v>
      </c>
      <c r="E260" s="194" t="s">
        <v>143</v>
      </c>
      <c r="F260" s="196">
        <v>44044</v>
      </c>
      <c r="G260" s="106">
        <v>2020</v>
      </c>
      <c r="H260" s="197" t="s">
        <v>0</v>
      </c>
      <c r="I260" s="197" t="str">
        <f t="shared" si="16"/>
        <v>LA</v>
      </c>
      <c r="J260" s="197" t="str">
        <f t="shared" si="17"/>
        <v>LA</v>
      </c>
      <c r="K260" s="104" t="str">
        <f t="shared" si="18"/>
        <v>South Central</v>
      </c>
      <c r="L260" s="97" t="str">
        <f>INDEX('State '!$A$1:$C$62,MATCH($I260,'State '!$B:$B,0),3)</f>
        <v>South Central</v>
      </c>
      <c r="M260" s="97" t="str">
        <f>INDEX('State '!$A$1:$C$62,MATCH($J260,'State '!$B:$B,0),3)</f>
        <v>South Central</v>
      </c>
      <c r="N260" s="97"/>
      <c r="O260" s="145"/>
      <c r="P260" s="206">
        <v>150</v>
      </c>
      <c r="Q260" s="200">
        <v>1000</v>
      </c>
      <c r="R260" s="198">
        <v>36</v>
      </c>
      <c r="S260" s="197" t="s">
        <v>138</v>
      </c>
      <c r="T260" s="197"/>
      <c r="U260" s="197"/>
      <c r="V260" s="97" t="s">
        <v>2175</v>
      </c>
      <c r="W260" s="79" t="s">
        <v>2990</v>
      </c>
      <c r="X260" s="79"/>
      <c r="Y260" s="195"/>
    </row>
    <row r="261" spans="1:25" s="17" customFormat="1" x14ac:dyDescent="0.2">
      <c r="A261" s="151">
        <v>40246</v>
      </c>
      <c r="B261" s="152" t="s">
        <v>936</v>
      </c>
      <c r="C261" s="152" t="s">
        <v>306</v>
      </c>
      <c r="D261" s="152" t="s">
        <v>136</v>
      </c>
      <c r="E261" s="153" t="s">
        <v>143</v>
      </c>
      <c r="F261" s="154">
        <v>39419</v>
      </c>
      <c r="G261" s="155">
        <v>2007</v>
      </c>
      <c r="H261" s="151" t="s">
        <v>41</v>
      </c>
      <c r="I261" s="151" t="str">
        <f t="shared" si="16"/>
        <v>MI</v>
      </c>
      <c r="J261" s="151" t="str">
        <f t="shared" si="17"/>
        <v>MI</v>
      </c>
      <c r="K261" s="151" t="str">
        <f t="shared" si="18"/>
        <v>Midwest</v>
      </c>
      <c r="L261" s="151" t="str">
        <f>INDEX('State '!$A$1:$C$62,MATCH($I261,'State '!$B:$B,0),3)</f>
        <v>Midwest</v>
      </c>
      <c r="M261" s="151" t="str">
        <f>INDEX('State '!$A$1:$C$62,MATCH($J261,'State '!$B:$B,0),3)</f>
        <v>Midwest</v>
      </c>
      <c r="N261" s="151"/>
      <c r="O261" s="158">
        <v>5.0999999999999996</v>
      </c>
      <c r="P261" s="157">
        <v>4.5</v>
      </c>
      <c r="Q261" s="157">
        <v>100</v>
      </c>
      <c r="R261" s="158">
        <v>20</v>
      </c>
      <c r="S261" s="159" t="s">
        <v>138</v>
      </c>
      <c r="T261" s="156" t="s">
        <v>187</v>
      </c>
      <c r="U261" s="160" t="s">
        <v>937</v>
      </c>
      <c r="V261" s="151"/>
      <c r="W261" s="150"/>
      <c r="X261" s="150"/>
      <c r="Y261" s="150"/>
    </row>
    <row r="262" spans="1:25" s="17" customFormat="1" x14ac:dyDescent="0.2">
      <c r="A262" s="151">
        <v>40597</v>
      </c>
      <c r="B262" s="152" t="s">
        <v>521</v>
      </c>
      <c r="C262" s="152" t="s">
        <v>236</v>
      </c>
      <c r="D262" s="152" t="s">
        <v>136</v>
      </c>
      <c r="E262" s="153" t="s">
        <v>143</v>
      </c>
      <c r="F262" s="154">
        <v>40591</v>
      </c>
      <c r="G262" s="155">
        <v>2011</v>
      </c>
      <c r="H262" s="151" t="s">
        <v>6</v>
      </c>
      <c r="I262" s="151" t="str">
        <f t="shared" si="16"/>
        <v>TX</v>
      </c>
      <c r="J262" s="151" t="str">
        <f t="shared" si="17"/>
        <v>TX</v>
      </c>
      <c r="K262" s="151" t="str">
        <f t="shared" si="18"/>
        <v>South Central</v>
      </c>
      <c r="L262" s="151" t="str">
        <f>INDEX('State '!$A$1:$C$62,MATCH($I262,'State '!$B:$B,0),3)</f>
        <v>South Central</v>
      </c>
      <c r="M262" s="151" t="str">
        <f>INDEX('State '!$A$1:$C$62,MATCH($J262,'State '!$B:$B,0),3)</f>
        <v>South Central</v>
      </c>
      <c r="N262" s="151"/>
      <c r="O262" s="158">
        <v>0</v>
      </c>
      <c r="P262" s="157">
        <v>83</v>
      </c>
      <c r="Q262" s="157">
        <v>300</v>
      </c>
      <c r="R262" s="158">
        <v>20</v>
      </c>
      <c r="S262" s="159" t="s">
        <v>138</v>
      </c>
      <c r="T262" s="156" t="s">
        <v>187</v>
      </c>
      <c r="U262" s="160" t="s">
        <v>382</v>
      </c>
      <c r="V262" s="151"/>
      <c r="W262" s="150"/>
      <c r="X262" s="150"/>
      <c r="Y262" s="150"/>
    </row>
    <row r="263" spans="1:25" s="17" customFormat="1" x14ac:dyDescent="0.2">
      <c r="A263" s="151">
        <v>40597</v>
      </c>
      <c r="B263" s="164" t="s">
        <v>515</v>
      </c>
      <c r="C263" s="164" t="s">
        <v>236</v>
      </c>
      <c r="D263" s="164" t="s">
        <v>136</v>
      </c>
      <c r="E263" s="164" t="s">
        <v>143</v>
      </c>
      <c r="F263" s="165">
        <v>40591</v>
      </c>
      <c r="G263" s="166">
        <v>2011</v>
      </c>
      <c r="H263" s="151" t="s">
        <v>6</v>
      </c>
      <c r="I263" s="151" t="str">
        <f t="shared" si="16"/>
        <v>TX</v>
      </c>
      <c r="J263" s="151" t="str">
        <f t="shared" si="17"/>
        <v>TX</v>
      </c>
      <c r="K263" s="151" t="str">
        <f t="shared" si="18"/>
        <v>South Central</v>
      </c>
      <c r="L263" s="151" t="str">
        <f>INDEX('State '!$A$1:$C$62,MATCH($I263,'State '!$B:$B,0),3)</f>
        <v>South Central</v>
      </c>
      <c r="M263" s="151" t="str">
        <f>INDEX('State '!$A$1:$C$62,MATCH($J263,'State '!$B:$B,0),3)</f>
        <v>South Central</v>
      </c>
      <c r="N263" s="151"/>
      <c r="O263" s="158">
        <v>0</v>
      </c>
      <c r="P263" s="158">
        <v>50</v>
      </c>
      <c r="Q263" s="158">
        <v>400</v>
      </c>
      <c r="R263" s="157">
        <v>24</v>
      </c>
      <c r="S263" s="151" t="s">
        <v>138</v>
      </c>
      <c r="T263" s="151" t="s">
        <v>187</v>
      </c>
      <c r="U263" s="151" t="s">
        <v>382</v>
      </c>
      <c r="V263" s="151"/>
      <c r="W263" s="150"/>
      <c r="X263" s="150"/>
      <c r="Y263" s="150"/>
    </row>
    <row r="264" spans="1:25" s="17" customFormat="1" x14ac:dyDescent="0.2">
      <c r="A264" s="151">
        <v>41519</v>
      </c>
      <c r="B264" s="152" t="s">
        <v>423</v>
      </c>
      <c r="C264" s="152" t="s">
        <v>211</v>
      </c>
      <c r="D264" s="152" t="s">
        <v>140</v>
      </c>
      <c r="E264" s="153" t="s">
        <v>143</v>
      </c>
      <c r="F264" s="154">
        <v>41395</v>
      </c>
      <c r="G264" s="155">
        <v>2013</v>
      </c>
      <c r="H264" s="151" t="s">
        <v>6</v>
      </c>
      <c r="I264" s="151" t="str">
        <f t="shared" si="16"/>
        <v>TX</v>
      </c>
      <c r="J264" s="151" t="str">
        <f t="shared" si="17"/>
        <v>TX</v>
      </c>
      <c r="K264" s="151" t="str">
        <f t="shared" si="18"/>
        <v>South Central</v>
      </c>
      <c r="L264" s="151" t="str">
        <f>INDEX('State '!$A$1:$C$62,MATCH($I264,'State '!$B:$B,0),3)</f>
        <v>South Central</v>
      </c>
      <c r="M264" s="151" t="str">
        <f>INDEX('State '!$A$1:$C$62,MATCH($J264,'State '!$B:$B,0),3)</f>
        <v>South Central</v>
      </c>
      <c r="N264" s="151"/>
      <c r="O264" s="158"/>
      <c r="P264" s="157">
        <v>105</v>
      </c>
      <c r="Q264" s="157"/>
      <c r="R264" s="158">
        <v>24</v>
      </c>
      <c r="S264" s="159" t="s">
        <v>138</v>
      </c>
      <c r="T264" s="156" t="s">
        <v>187</v>
      </c>
      <c r="U264" s="160" t="s">
        <v>382</v>
      </c>
      <c r="V264" s="151"/>
      <c r="W264" s="150"/>
      <c r="X264" s="150"/>
      <c r="Y264" s="150"/>
    </row>
    <row r="265" spans="1:25" s="17" customFormat="1" ht="127.15" customHeight="1" x14ac:dyDescent="0.2">
      <c r="A265" s="96">
        <v>45309</v>
      </c>
      <c r="B265" s="194" t="s">
        <v>3383</v>
      </c>
      <c r="C265" s="194" t="s">
        <v>3384</v>
      </c>
      <c r="D265" s="194" t="s">
        <v>136</v>
      </c>
      <c r="E265" s="194" t="s">
        <v>143</v>
      </c>
      <c r="F265" s="196">
        <v>45231</v>
      </c>
      <c r="G265" s="61">
        <v>2023</v>
      </c>
      <c r="H265" s="197" t="s">
        <v>6</v>
      </c>
      <c r="I265" s="97" t="str">
        <f t="shared" si="16"/>
        <v>TX</v>
      </c>
      <c r="J265" s="97" t="str">
        <f t="shared" si="17"/>
        <v>TX</v>
      </c>
      <c r="K265" s="104" t="str">
        <f t="shared" si="18"/>
        <v>South Central</v>
      </c>
      <c r="L265" s="97" t="str">
        <f>INDEX('State '!$A$1:$C$62,MATCH($I265,'State '!$B:$B,0),3)</f>
        <v>South Central</v>
      </c>
      <c r="M265" s="97" t="str">
        <f>INDEX('State '!$A$1:$C$62,MATCH($J265,'State '!$B:$B,0),3)</f>
        <v>South Central</v>
      </c>
      <c r="N265" s="97"/>
      <c r="O265" s="158">
        <v>251</v>
      </c>
      <c r="P265" s="201">
        <v>67</v>
      </c>
      <c r="Q265" s="146">
        <v>2000</v>
      </c>
      <c r="R265" s="98">
        <v>42</v>
      </c>
      <c r="S265" s="197" t="s">
        <v>138</v>
      </c>
      <c r="T265" s="197"/>
      <c r="U265" s="197"/>
      <c r="V265" s="97" t="s">
        <v>2175</v>
      </c>
      <c r="W265" s="79" t="s">
        <v>3385</v>
      </c>
      <c r="X265" s="79" t="s">
        <v>3386</v>
      </c>
      <c r="Y265" s="59" t="s">
        <v>3387</v>
      </c>
    </row>
    <row r="266" spans="1:25" s="17" customFormat="1" x14ac:dyDescent="0.2">
      <c r="A266" s="151">
        <v>42636</v>
      </c>
      <c r="B266" s="164" t="s">
        <v>1814</v>
      </c>
      <c r="C266" s="164" t="s">
        <v>1815</v>
      </c>
      <c r="D266" s="164" t="s">
        <v>136</v>
      </c>
      <c r="E266" s="164" t="s">
        <v>143</v>
      </c>
      <c r="F266" s="165">
        <v>41942</v>
      </c>
      <c r="G266" s="166">
        <v>2014</v>
      </c>
      <c r="H266" s="151" t="s">
        <v>408</v>
      </c>
      <c r="I266" s="151" t="str">
        <f t="shared" ref="I266:I329" si="19">LEFT($H266,2)</f>
        <v>TX</v>
      </c>
      <c r="J266" s="151" t="str">
        <f t="shared" ref="J266:J329" si="20">RIGHT($H266,2)</f>
        <v>MX</v>
      </c>
      <c r="K266" s="151" t="str">
        <f t="shared" si="18"/>
        <v>South Central, Mexico</v>
      </c>
      <c r="L266" s="151" t="str">
        <f>INDEX('State '!$A$1:$C$62,MATCH($I266,'State '!$B:$B,0),3)</f>
        <v>South Central</v>
      </c>
      <c r="M266" s="151" t="str">
        <f>INDEX('State '!$A$1:$C$62,MATCH($J266,'State '!$B:$B,0),3)</f>
        <v>Mexico</v>
      </c>
      <c r="N266" s="151"/>
      <c r="O266" s="158">
        <v>0</v>
      </c>
      <c r="P266" s="158">
        <v>124</v>
      </c>
      <c r="Q266" s="158">
        <v>2100</v>
      </c>
      <c r="R266" s="157">
        <v>42</v>
      </c>
      <c r="S266" s="151" t="s">
        <v>135</v>
      </c>
      <c r="T266" s="151" t="s">
        <v>381</v>
      </c>
      <c r="U266" s="151" t="s">
        <v>1816</v>
      </c>
      <c r="V266" s="151"/>
      <c r="W266" s="150"/>
      <c r="X266" s="150"/>
      <c r="Y266" s="150"/>
    </row>
    <row r="267" spans="1:25" s="17" customFormat="1" x14ac:dyDescent="0.2">
      <c r="A267" s="151">
        <v>39990</v>
      </c>
      <c r="B267" s="164" t="s">
        <v>1307</v>
      </c>
      <c r="C267" s="164" t="s">
        <v>347</v>
      </c>
      <c r="D267" s="164" t="s">
        <v>140</v>
      </c>
      <c r="E267" s="164" t="s">
        <v>143</v>
      </c>
      <c r="F267" s="165">
        <v>37895</v>
      </c>
      <c r="G267" s="166">
        <v>2002</v>
      </c>
      <c r="H267" s="151" t="s">
        <v>408</v>
      </c>
      <c r="I267" s="151" t="str">
        <f t="shared" si="19"/>
        <v>TX</v>
      </c>
      <c r="J267" s="151" t="str">
        <f t="shared" si="20"/>
        <v>MX</v>
      </c>
      <c r="K267" s="151" t="str">
        <f t="shared" si="18"/>
        <v>South Central, Mexico</v>
      </c>
      <c r="L267" s="151" t="str">
        <f>INDEX('State '!$A$1:$C$62,MATCH($I267,'State '!$B:$B,0),3)</f>
        <v>South Central</v>
      </c>
      <c r="M267" s="151" t="str">
        <f>INDEX('State '!$A$1:$C$62,MATCH($J267,'State '!$B:$B,0),3)</f>
        <v>Mexico</v>
      </c>
      <c r="N267" s="151"/>
      <c r="O267" s="158">
        <v>2</v>
      </c>
      <c r="P267" s="158">
        <v>5</v>
      </c>
      <c r="Q267" s="158">
        <v>15</v>
      </c>
      <c r="R267" s="157">
        <v>12</v>
      </c>
      <c r="S267" s="151" t="s">
        <v>135</v>
      </c>
      <c r="T267" s="151" t="s">
        <v>381</v>
      </c>
      <c r="U267" s="151" t="s">
        <v>2722</v>
      </c>
      <c r="V267" s="151"/>
      <c r="W267" s="150"/>
      <c r="X267" s="150"/>
      <c r="Y267" s="150"/>
    </row>
    <row r="268" spans="1:25" s="17" customFormat="1" ht="76.5" x14ac:dyDescent="0.2">
      <c r="A268" s="96">
        <v>45251</v>
      </c>
      <c r="B268" s="79" t="s">
        <v>3275</v>
      </c>
      <c r="C268" s="79" t="s">
        <v>206</v>
      </c>
      <c r="D268" s="79" t="s">
        <v>142</v>
      </c>
      <c r="E268" s="79" t="s">
        <v>143</v>
      </c>
      <c r="F268" s="60">
        <v>45246</v>
      </c>
      <c r="G268" s="61">
        <v>2023</v>
      </c>
      <c r="H268" s="97" t="s">
        <v>399</v>
      </c>
      <c r="I268" s="97" t="str">
        <f t="shared" si="19"/>
        <v>PA</v>
      </c>
      <c r="J268" s="97" t="str">
        <f t="shared" si="20"/>
        <v>NJ</v>
      </c>
      <c r="K268" s="104" t="str">
        <f t="shared" si="18"/>
        <v>Northeast</v>
      </c>
      <c r="L268" s="97" t="str">
        <f>INDEX('State '!$A$1:$C$62,MATCH($I268,'State '!$B:$B,0),3)</f>
        <v>Northeast</v>
      </c>
      <c r="M268" s="97" t="str">
        <f>INDEX('State '!$A$1:$C$62,MATCH($J268,'State '!$B:$B,0),3)</f>
        <v>Northeast</v>
      </c>
      <c r="N268" s="97"/>
      <c r="O268" s="158">
        <v>246.3</v>
      </c>
      <c r="P268" s="158"/>
      <c r="Q268" s="146">
        <v>115</v>
      </c>
      <c r="R268" s="98"/>
      <c r="S268" s="97" t="s">
        <v>135</v>
      </c>
      <c r="T268" s="97" t="s">
        <v>381</v>
      </c>
      <c r="U268" s="97" t="s">
        <v>3277</v>
      </c>
      <c r="V268" s="97" t="s">
        <v>2178</v>
      </c>
      <c r="W268" s="79" t="s">
        <v>3276</v>
      </c>
      <c r="X268" s="79"/>
      <c r="Y268" s="195"/>
    </row>
    <row r="269" spans="1:25" s="17" customFormat="1" x14ac:dyDescent="0.2">
      <c r="A269" s="151">
        <v>41106</v>
      </c>
      <c r="B269" s="164" t="s">
        <v>431</v>
      </c>
      <c r="C269" s="164" t="s">
        <v>214</v>
      </c>
      <c r="D269" s="164" t="s">
        <v>136</v>
      </c>
      <c r="E269" s="164" t="s">
        <v>143</v>
      </c>
      <c r="F269" s="165">
        <v>40998</v>
      </c>
      <c r="G269" s="166">
        <v>2012</v>
      </c>
      <c r="H269" s="151" t="s">
        <v>25</v>
      </c>
      <c r="I269" s="151" t="str">
        <f t="shared" si="19"/>
        <v>CO</v>
      </c>
      <c r="J269" s="151" t="str">
        <f t="shared" si="20"/>
        <v>CO</v>
      </c>
      <c r="K269" s="151" t="str">
        <f t="shared" si="18"/>
        <v>Mountain</v>
      </c>
      <c r="L269" s="151" t="str">
        <f>INDEX('State '!$A$1:$C$62,MATCH($I269,'State '!$B:$B,0),3)</f>
        <v>Mountain</v>
      </c>
      <c r="M269" s="151" t="str">
        <f>INDEX('State '!$A$1:$C$62,MATCH($J269,'State '!$B:$B,0),3)</f>
        <v>Mountain</v>
      </c>
      <c r="N269" s="151"/>
      <c r="O269" s="158"/>
      <c r="P269" s="158">
        <v>3.5</v>
      </c>
      <c r="Q269" s="158">
        <v>500</v>
      </c>
      <c r="R269" s="157" t="s">
        <v>3204</v>
      </c>
      <c r="S269" s="151" t="s">
        <v>135</v>
      </c>
      <c r="T269" s="151" t="s">
        <v>381</v>
      </c>
      <c r="U269" s="151" t="s">
        <v>432</v>
      </c>
      <c r="V269" s="151"/>
      <c r="W269" s="150"/>
      <c r="X269" s="150"/>
      <c r="Y269" s="150"/>
    </row>
    <row r="270" spans="1:25" s="17" customFormat="1" ht="25.5" x14ac:dyDescent="0.2">
      <c r="A270" s="97">
        <v>44008</v>
      </c>
      <c r="B270" s="194" t="s">
        <v>2657</v>
      </c>
      <c r="C270" s="194" t="s">
        <v>235</v>
      </c>
      <c r="D270" s="194" t="s">
        <v>140</v>
      </c>
      <c r="E270" s="194" t="s">
        <v>143</v>
      </c>
      <c r="F270" s="196">
        <v>43928</v>
      </c>
      <c r="G270" s="106">
        <v>2020</v>
      </c>
      <c r="H270" s="197" t="s">
        <v>2659</v>
      </c>
      <c r="I270" s="197" t="str">
        <f t="shared" si="19"/>
        <v>AL</v>
      </c>
      <c r="J270" s="197" t="str">
        <f t="shared" si="20"/>
        <v>LA</v>
      </c>
      <c r="K270" s="104" t="str">
        <f t="shared" si="18"/>
        <v>South Central</v>
      </c>
      <c r="L270" s="97" t="str">
        <f>INDEX('State '!$A$1:$C$62,MATCH($I270,'State '!$B:$B,0),3)</f>
        <v>South Central</v>
      </c>
      <c r="M270" s="97" t="str">
        <f>INDEX('State '!$A$1:$C$62,MATCH($J270,'State '!$B:$B,0),3)</f>
        <v>South Central</v>
      </c>
      <c r="N270" s="97"/>
      <c r="O270" s="158">
        <v>5</v>
      </c>
      <c r="P270" s="201"/>
      <c r="Q270" s="200">
        <v>75</v>
      </c>
      <c r="R270" s="198">
        <v>24</v>
      </c>
      <c r="S270" s="197" t="s">
        <v>135</v>
      </c>
      <c r="T270" s="197" t="s">
        <v>381</v>
      </c>
      <c r="U270" s="197" t="s">
        <v>2658</v>
      </c>
      <c r="V270" s="97" t="s">
        <v>2178</v>
      </c>
      <c r="W270" s="79" t="s">
        <v>2660</v>
      </c>
      <c r="X270" s="79" t="s">
        <v>2828</v>
      </c>
      <c r="Y270" s="195"/>
    </row>
    <row r="271" spans="1:25" s="17" customFormat="1" x14ac:dyDescent="0.2">
      <c r="A271" s="151">
        <v>42279</v>
      </c>
      <c r="B271" s="164" t="s">
        <v>393</v>
      </c>
      <c r="C271" s="164" t="s">
        <v>1945</v>
      </c>
      <c r="D271" s="164" t="s">
        <v>140</v>
      </c>
      <c r="E271" s="164" t="s">
        <v>143</v>
      </c>
      <c r="F271" s="165">
        <v>42307</v>
      </c>
      <c r="G271" s="166">
        <v>2015</v>
      </c>
      <c r="H271" s="151" t="s">
        <v>20</v>
      </c>
      <c r="I271" s="151" t="str">
        <f t="shared" si="19"/>
        <v>NJ</v>
      </c>
      <c r="J271" s="151" t="str">
        <f t="shared" si="20"/>
        <v>NJ</v>
      </c>
      <c r="K271" s="151" t="str">
        <f t="shared" si="18"/>
        <v>Northeast</v>
      </c>
      <c r="L271" s="151" t="str">
        <f>INDEX('State '!$A$1:$C$62,MATCH($I271,'State '!$B:$B,0),3)</f>
        <v>Northeast</v>
      </c>
      <c r="M271" s="151" t="str">
        <f>INDEX('State '!$A$1:$C$62,MATCH($J271,'State '!$B:$B,0),3)</f>
        <v>Northeast</v>
      </c>
      <c r="N271" s="151"/>
      <c r="O271" s="158">
        <v>269</v>
      </c>
      <c r="P271" s="158">
        <v>19</v>
      </c>
      <c r="Q271" s="158">
        <v>312</v>
      </c>
      <c r="R271" s="157">
        <v>20</v>
      </c>
      <c r="S271" s="151" t="s">
        <v>135</v>
      </c>
      <c r="T271" s="151" t="s">
        <v>381</v>
      </c>
      <c r="U271" s="151" t="s">
        <v>1879</v>
      </c>
      <c r="V271" s="151" t="s">
        <v>2175</v>
      </c>
      <c r="W271" s="150"/>
      <c r="X271" s="150"/>
      <c r="Y271" s="150"/>
    </row>
    <row r="272" spans="1:25" s="17" customFormat="1" x14ac:dyDescent="0.2">
      <c r="A272" s="151">
        <v>42277</v>
      </c>
      <c r="B272" s="152" t="s">
        <v>393</v>
      </c>
      <c r="C272" s="152" t="s">
        <v>261</v>
      </c>
      <c r="D272" s="152" t="s">
        <v>140</v>
      </c>
      <c r="E272" s="153" t="s">
        <v>143</v>
      </c>
      <c r="F272" s="154">
        <v>42277</v>
      </c>
      <c r="G272" s="155">
        <v>2015</v>
      </c>
      <c r="H272" s="151" t="s">
        <v>2185</v>
      </c>
      <c r="I272" s="151" t="str">
        <f t="shared" si="19"/>
        <v>PA</v>
      </c>
      <c r="J272" s="151" t="str">
        <f t="shared" si="20"/>
        <v>NJ</v>
      </c>
      <c r="K272" s="151" t="str">
        <f t="shared" si="18"/>
        <v>Northeast</v>
      </c>
      <c r="L272" s="151" t="str">
        <f>INDEX('State '!$A$1:$C$62,MATCH($I272,'State '!$B:$B,0),3)</f>
        <v>Northeast</v>
      </c>
      <c r="M272" s="151" t="str">
        <f>INDEX('State '!$A$1:$C$62,MATCH($J272,'State '!$B:$B,0),3)</f>
        <v>Northeast</v>
      </c>
      <c r="N272" s="151"/>
      <c r="O272" s="158">
        <v>269</v>
      </c>
      <c r="P272" s="157">
        <v>19</v>
      </c>
      <c r="Q272" s="157">
        <v>312</v>
      </c>
      <c r="R272" s="158"/>
      <c r="S272" s="159" t="s">
        <v>135</v>
      </c>
      <c r="T272" s="156" t="s">
        <v>381</v>
      </c>
      <c r="U272" s="160" t="s">
        <v>1879</v>
      </c>
      <c r="V272" s="151" t="s">
        <v>2178</v>
      </c>
      <c r="W272" s="150"/>
      <c r="X272" s="150"/>
      <c r="Y272" s="150"/>
    </row>
    <row r="273" spans="1:25" s="17" customFormat="1" x14ac:dyDescent="0.2">
      <c r="A273" s="151">
        <v>39990</v>
      </c>
      <c r="B273" s="164" t="s">
        <v>1745</v>
      </c>
      <c r="C273" s="164" t="s">
        <v>231</v>
      </c>
      <c r="D273" s="164" t="s">
        <v>140</v>
      </c>
      <c r="E273" s="164" t="s">
        <v>143</v>
      </c>
      <c r="F273" s="165">
        <v>35370</v>
      </c>
      <c r="G273" s="166">
        <v>1996</v>
      </c>
      <c r="H273" s="151" t="s">
        <v>1746</v>
      </c>
      <c r="I273" s="151" t="str">
        <f t="shared" si="19"/>
        <v>VA</v>
      </c>
      <c r="J273" s="151" t="str">
        <f t="shared" si="20"/>
        <v>TN</v>
      </c>
      <c r="K273" s="151" t="str">
        <f t="shared" si="18"/>
        <v>Northeast, Midwest</v>
      </c>
      <c r="L273" s="151" t="str">
        <f>INDEX('State '!$A$1:$C$62,MATCH($I273,'State '!$B:$B,0),3)</f>
        <v>Northeast</v>
      </c>
      <c r="M273" s="151" t="str">
        <f>INDEX('State '!$A$1:$C$62,MATCH($J273,'State '!$B:$B,0),3)</f>
        <v>Midwest</v>
      </c>
      <c r="N273" s="151"/>
      <c r="O273" s="158">
        <v>3</v>
      </c>
      <c r="P273" s="158">
        <v>6</v>
      </c>
      <c r="Q273" s="158">
        <v>12</v>
      </c>
      <c r="R273" s="157" t="s">
        <v>719</v>
      </c>
      <c r="S273" s="151" t="s">
        <v>135</v>
      </c>
      <c r="T273" s="151" t="s">
        <v>381</v>
      </c>
      <c r="U273" s="151" t="s">
        <v>382</v>
      </c>
      <c r="V273" s="151"/>
      <c r="W273" s="150"/>
      <c r="X273" s="150"/>
      <c r="Y273" s="150"/>
    </row>
    <row r="274" spans="1:25" s="17" customFormat="1" ht="25.5" x14ac:dyDescent="0.2">
      <c r="A274" s="97">
        <v>43711</v>
      </c>
      <c r="B274" s="194" t="s">
        <v>2284</v>
      </c>
      <c r="C274" s="194" t="s">
        <v>283</v>
      </c>
      <c r="D274" s="194" t="s">
        <v>140</v>
      </c>
      <c r="E274" s="194" t="s">
        <v>143</v>
      </c>
      <c r="F274" s="196">
        <v>43707</v>
      </c>
      <c r="G274" s="106">
        <v>2019</v>
      </c>
      <c r="H274" s="197" t="s">
        <v>2290</v>
      </c>
      <c r="I274" s="197" t="str">
        <f t="shared" si="19"/>
        <v>MD</v>
      </c>
      <c r="J274" s="197" t="str">
        <f t="shared" si="20"/>
        <v>VA</v>
      </c>
      <c r="K274" s="104" t="str">
        <f t="shared" si="18"/>
        <v>Northeast</v>
      </c>
      <c r="L274" s="97" t="str">
        <f>INDEX('State '!$A$1:$C$62,MATCH($I274,'State '!$B:$B,0),3)</f>
        <v>Northeast</v>
      </c>
      <c r="M274" s="97" t="str">
        <f>INDEX('State '!$A$1:$C$62,MATCH($J274,'State '!$B:$B,0),3)</f>
        <v>Northeast</v>
      </c>
      <c r="N274" s="97"/>
      <c r="O274" s="158">
        <v>147.30000000000001</v>
      </c>
      <c r="P274" s="201"/>
      <c r="Q274" s="200">
        <v>150</v>
      </c>
      <c r="R274" s="198"/>
      <c r="S274" s="97" t="s">
        <v>135</v>
      </c>
      <c r="T274" s="97" t="s">
        <v>381</v>
      </c>
      <c r="U274" s="197" t="s">
        <v>2285</v>
      </c>
      <c r="V274" s="97" t="s">
        <v>2178</v>
      </c>
      <c r="W274" s="79" t="s">
        <v>2843</v>
      </c>
      <c r="X274" s="79" t="s">
        <v>2833</v>
      </c>
      <c r="Y274" s="137" t="s">
        <v>2773</v>
      </c>
    </row>
    <row r="275" spans="1:25" s="17" customFormat="1" x14ac:dyDescent="0.2">
      <c r="A275" s="151">
        <v>39990</v>
      </c>
      <c r="B275" s="164" t="s">
        <v>1064</v>
      </c>
      <c r="C275" s="164" t="s">
        <v>316</v>
      </c>
      <c r="D275" s="164" t="s">
        <v>140</v>
      </c>
      <c r="E275" s="164" t="s">
        <v>143</v>
      </c>
      <c r="F275" s="165">
        <v>38626</v>
      </c>
      <c r="G275" s="166">
        <v>2005</v>
      </c>
      <c r="H275" s="151" t="s">
        <v>16</v>
      </c>
      <c r="I275" s="151" t="str">
        <f t="shared" si="19"/>
        <v>NC</v>
      </c>
      <c r="J275" s="151" t="str">
        <f t="shared" si="20"/>
        <v>NC</v>
      </c>
      <c r="K275" s="151" t="str">
        <f t="shared" si="18"/>
        <v>Southeast</v>
      </c>
      <c r="L275" s="151" t="str">
        <f>INDEX('State '!$A$1:$C$62,MATCH($I275,'State '!$B:$B,0),3)</f>
        <v>Southeast</v>
      </c>
      <c r="M275" s="151" t="str">
        <f>INDEX('State '!$A$1:$C$62,MATCH($J275,'State '!$B:$B,0),3)</f>
        <v>Southeast</v>
      </c>
      <c r="N275" s="151"/>
      <c r="O275" s="158">
        <v>5</v>
      </c>
      <c r="P275" s="158">
        <v>10</v>
      </c>
      <c r="Q275" s="158">
        <v>30</v>
      </c>
      <c r="R275" s="157">
        <v>6</v>
      </c>
      <c r="S275" s="151" t="s">
        <v>138</v>
      </c>
      <c r="T275" s="151" t="s">
        <v>187</v>
      </c>
      <c r="U275" s="151" t="s">
        <v>382</v>
      </c>
      <c r="V275" s="151"/>
      <c r="W275" s="150"/>
      <c r="X275" s="150"/>
      <c r="Y275" s="150"/>
    </row>
    <row r="276" spans="1:25" s="17" customFormat="1" x14ac:dyDescent="0.2">
      <c r="A276" s="151">
        <v>39990</v>
      </c>
      <c r="B276" s="164" t="s">
        <v>1258</v>
      </c>
      <c r="C276" s="164" t="s">
        <v>316</v>
      </c>
      <c r="D276" s="164" t="s">
        <v>136</v>
      </c>
      <c r="E276" s="164" t="s">
        <v>143</v>
      </c>
      <c r="F276" s="165">
        <v>37469</v>
      </c>
      <c r="G276" s="166">
        <v>2002</v>
      </c>
      <c r="H276" s="151" t="s">
        <v>16</v>
      </c>
      <c r="I276" s="151" t="str">
        <f t="shared" si="19"/>
        <v>NC</v>
      </c>
      <c r="J276" s="151" t="str">
        <f t="shared" si="20"/>
        <v>NC</v>
      </c>
      <c r="K276" s="151" t="str">
        <f t="shared" si="18"/>
        <v>Southeast</v>
      </c>
      <c r="L276" s="151" t="str">
        <f>INDEX('State '!$A$1:$C$62,MATCH($I276,'State '!$B:$B,0),3)</f>
        <v>Southeast</v>
      </c>
      <c r="M276" s="151" t="str">
        <f>INDEX('State '!$A$1:$C$62,MATCH($J276,'State '!$B:$B,0),3)</f>
        <v>Southeast</v>
      </c>
      <c r="N276" s="151"/>
      <c r="O276" s="158">
        <v>12</v>
      </c>
      <c r="P276" s="158">
        <v>72</v>
      </c>
      <c r="Q276" s="158">
        <v>72</v>
      </c>
      <c r="R276" s="157" t="s">
        <v>3222</v>
      </c>
      <c r="S276" s="151" t="s">
        <v>138</v>
      </c>
      <c r="T276" s="151" t="s">
        <v>187</v>
      </c>
      <c r="U276" s="151" t="s">
        <v>382</v>
      </c>
      <c r="V276" s="151"/>
      <c r="W276" s="150"/>
      <c r="X276" s="150"/>
      <c r="Y276" s="150"/>
    </row>
    <row r="277" spans="1:25" s="17" customFormat="1" x14ac:dyDescent="0.2">
      <c r="A277" s="151">
        <v>39990</v>
      </c>
      <c r="B277" s="164" t="s">
        <v>1437</v>
      </c>
      <c r="C277" s="164" t="s">
        <v>218</v>
      </c>
      <c r="D277" s="164" t="s">
        <v>140</v>
      </c>
      <c r="E277" s="164" t="s">
        <v>143</v>
      </c>
      <c r="F277" s="165">
        <v>36831</v>
      </c>
      <c r="G277" s="166">
        <v>2000</v>
      </c>
      <c r="H277" s="151" t="s">
        <v>803</v>
      </c>
      <c r="I277" s="151" t="str">
        <f t="shared" si="19"/>
        <v>PA</v>
      </c>
      <c r="J277" s="151" t="str">
        <f t="shared" si="20"/>
        <v>DE</v>
      </c>
      <c r="K277" s="151" t="str">
        <f t="shared" si="18"/>
        <v>Northeast</v>
      </c>
      <c r="L277" s="151" t="str">
        <f>INDEX('State '!$A$1:$C$62,MATCH($I277,'State '!$B:$B,0),3)</f>
        <v>Northeast</v>
      </c>
      <c r="M277" s="151" t="str">
        <f>INDEX('State '!$A$1:$C$62,MATCH($J277,'State '!$B:$B,0),3)</f>
        <v>Northeast</v>
      </c>
      <c r="N277" s="151"/>
      <c r="O277" s="158">
        <v>3.22</v>
      </c>
      <c r="P277" s="158">
        <v>4</v>
      </c>
      <c r="Q277" s="158">
        <v>7.1</v>
      </c>
      <c r="R277" s="157">
        <v>16</v>
      </c>
      <c r="S277" s="151" t="s">
        <v>135</v>
      </c>
      <c r="T277" s="151" t="s">
        <v>381</v>
      </c>
      <c r="U277" s="151" t="s">
        <v>1438</v>
      </c>
      <c r="V277" s="151"/>
      <c r="W277" s="150"/>
      <c r="X277" s="150"/>
      <c r="Y277" s="150"/>
    </row>
    <row r="278" spans="1:25" s="17" customFormat="1" x14ac:dyDescent="0.2">
      <c r="A278" s="151">
        <v>39990</v>
      </c>
      <c r="B278" s="164" t="s">
        <v>1410</v>
      </c>
      <c r="C278" s="164" t="s">
        <v>218</v>
      </c>
      <c r="D278" s="164" t="s">
        <v>140</v>
      </c>
      <c r="E278" s="164" t="s">
        <v>143</v>
      </c>
      <c r="F278" s="165">
        <v>37210</v>
      </c>
      <c r="G278" s="166">
        <v>2001</v>
      </c>
      <c r="H278" s="151" t="s">
        <v>450</v>
      </c>
      <c r="I278" s="151" t="str">
        <f t="shared" si="19"/>
        <v>DE</v>
      </c>
      <c r="J278" s="151" t="str">
        <f t="shared" si="20"/>
        <v>MD</v>
      </c>
      <c r="K278" s="151" t="str">
        <f t="shared" si="18"/>
        <v>Northeast</v>
      </c>
      <c r="L278" s="151" t="str">
        <f>INDEX('State '!$A$1:$C$62,MATCH($I278,'State '!$B:$B,0),3)</f>
        <v>Northeast</v>
      </c>
      <c r="M278" s="151" t="str">
        <f>INDEX('State '!$A$1:$C$62,MATCH($J278,'State '!$B:$B,0),3)</f>
        <v>Northeast</v>
      </c>
      <c r="N278" s="151"/>
      <c r="O278" s="158">
        <v>12.48</v>
      </c>
      <c r="P278" s="158">
        <v>6</v>
      </c>
      <c r="Q278" s="158">
        <v>19</v>
      </c>
      <c r="R278" s="157">
        <v>16</v>
      </c>
      <c r="S278" s="151" t="s">
        <v>135</v>
      </c>
      <c r="T278" s="151" t="s">
        <v>381</v>
      </c>
      <c r="U278" s="151" t="s">
        <v>1411</v>
      </c>
      <c r="V278" s="151"/>
      <c r="W278" s="150"/>
      <c r="X278" s="150"/>
      <c r="Y278" s="150"/>
    </row>
    <row r="279" spans="1:25" s="17" customFormat="1" x14ac:dyDescent="0.2">
      <c r="A279" s="151">
        <v>39990</v>
      </c>
      <c r="B279" s="164" t="s">
        <v>1251</v>
      </c>
      <c r="C279" s="164" t="s">
        <v>218</v>
      </c>
      <c r="D279" s="164" t="s">
        <v>140</v>
      </c>
      <c r="E279" s="164" t="s">
        <v>143</v>
      </c>
      <c r="F279" s="165">
        <v>37605</v>
      </c>
      <c r="G279" s="166">
        <v>2002</v>
      </c>
      <c r="H279" s="151" t="s">
        <v>803</v>
      </c>
      <c r="I279" s="151" t="str">
        <f t="shared" si="19"/>
        <v>PA</v>
      </c>
      <c r="J279" s="151" t="str">
        <f t="shared" si="20"/>
        <v>DE</v>
      </c>
      <c r="K279" s="151" t="str">
        <f t="shared" si="18"/>
        <v>Northeast</v>
      </c>
      <c r="L279" s="151" t="str">
        <f>INDEX('State '!$A$1:$C$62,MATCH($I279,'State '!$B:$B,0),3)</f>
        <v>Northeast</v>
      </c>
      <c r="M279" s="151" t="str">
        <f>INDEX('State '!$A$1:$C$62,MATCH($J279,'State '!$B:$B,0),3)</f>
        <v>Northeast</v>
      </c>
      <c r="N279" s="151"/>
      <c r="O279" s="158">
        <v>2.6</v>
      </c>
      <c r="P279" s="158">
        <v>2.5</v>
      </c>
      <c r="Q279" s="158">
        <v>4.5</v>
      </c>
      <c r="R279" s="157">
        <v>16</v>
      </c>
      <c r="S279" s="151" t="s">
        <v>135</v>
      </c>
      <c r="T279" s="151" t="s">
        <v>381</v>
      </c>
      <c r="U279" s="151" t="s">
        <v>1252</v>
      </c>
      <c r="V279" s="151"/>
      <c r="W279" s="150"/>
      <c r="X279" s="150"/>
      <c r="Y279" s="150"/>
    </row>
    <row r="280" spans="1:25" s="17" customFormat="1" x14ac:dyDescent="0.2">
      <c r="A280" s="151">
        <v>39990</v>
      </c>
      <c r="B280" s="164" t="s">
        <v>1213</v>
      </c>
      <c r="C280" s="164" t="s">
        <v>218</v>
      </c>
      <c r="D280" s="164" t="s">
        <v>140</v>
      </c>
      <c r="E280" s="164" t="s">
        <v>143</v>
      </c>
      <c r="F280" s="165">
        <v>37926</v>
      </c>
      <c r="G280" s="166">
        <v>2003</v>
      </c>
      <c r="H280" s="151" t="s">
        <v>803</v>
      </c>
      <c r="I280" s="151" t="str">
        <f t="shared" si="19"/>
        <v>PA</v>
      </c>
      <c r="J280" s="151" t="str">
        <f t="shared" si="20"/>
        <v>DE</v>
      </c>
      <c r="K280" s="151" t="str">
        <f t="shared" si="18"/>
        <v>Northeast</v>
      </c>
      <c r="L280" s="151" t="str">
        <f>INDEX('State '!$A$1:$C$62,MATCH($I280,'State '!$B:$B,0),3)</f>
        <v>Northeast</v>
      </c>
      <c r="M280" s="151" t="str">
        <f>INDEX('State '!$A$1:$C$62,MATCH($J280,'State '!$B:$B,0),3)</f>
        <v>Northeast</v>
      </c>
      <c r="N280" s="151"/>
      <c r="O280" s="158">
        <v>1.23</v>
      </c>
      <c r="P280" s="158"/>
      <c r="Q280" s="158">
        <v>3.8</v>
      </c>
      <c r="R280" s="157">
        <v>16</v>
      </c>
      <c r="S280" s="151" t="s">
        <v>135</v>
      </c>
      <c r="T280" s="151" t="s">
        <v>381</v>
      </c>
      <c r="U280" s="151" t="s">
        <v>1040</v>
      </c>
      <c r="V280" s="151"/>
      <c r="W280" s="150"/>
      <c r="X280" s="150"/>
      <c r="Y280" s="150"/>
    </row>
    <row r="281" spans="1:25" s="17" customFormat="1" x14ac:dyDescent="0.2">
      <c r="A281" s="151">
        <v>39990</v>
      </c>
      <c r="B281" s="164" t="s">
        <v>1122</v>
      </c>
      <c r="C281" s="164" t="s">
        <v>218</v>
      </c>
      <c r="D281" s="164" t="s">
        <v>140</v>
      </c>
      <c r="E281" s="164" t="s">
        <v>143</v>
      </c>
      <c r="F281" s="165">
        <v>38335</v>
      </c>
      <c r="G281" s="166">
        <v>2004</v>
      </c>
      <c r="H281" s="151" t="s">
        <v>803</v>
      </c>
      <c r="I281" s="151" t="str">
        <f t="shared" si="19"/>
        <v>PA</v>
      </c>
      <c r="J281" s="151" t="str">
        <f t="shared" si="20"/>
        <v>DE</v>
      </c>
      <c r="K281" s="151" t="str">
        <f t="shared" si="18"/>
        <v>Northeast</v>
      </c>
      <c r="L281" s="151" t="str">
        <f>INDEX('State '!$A$1:$C$62,MATCH($I281,'State '!$B:$B,0),3)</f>
        <v>Northeast</v>
      </c>
      <c r="M281" s="151" t="str">
        <f>INDEX('State '!$A$1:$C$62,MATCH($J281,'State '!$B:$B,0),3)</f>
        <v>Northeast</v>
      </c>
      <c r="N281" s="151"/>
      <c r="O281" s="158">
        <v>2.86</v>
      </c>
      <c r="P281" s="158">
        <v>2.7</v>
      </c>
      <c r="Q281" s="158">
        <v>4.7</v>
      </c>
      <c r="R281" s="157">
        <v>16</v>
      </c>
      <c r="S281" s="151" t="s">
        <v>135</v>
      </c>
      <c r="T281" s="151" t="s">
        <v>381</v>
      </c>
      <c r="U281" s="151" t="s">
        <v>1040</v>
      </c>
      <c r="V281" s="151"/>
      <c r="W281" s="150"/>
      <c r="X281" s="150"/>
      <c r="Y281" s="150"/>
    </row>
    <row r="282" spans="1:25" s="17" customFormat="1" x14ac:dyDescent="0.2">
      <c r="A282" s="151">
        <v>39990</v>
      </c>
      <c r="B282" s="152" t="s">
        <v>1039</v>
      </c>
      <c r="C282" s="152" t="s">
        <v>218</v>
      </c>
      <c r="D282" s="152" t="s">
        <v>140</v>
      </c>
      <c r="E282" s="164" t="s">
        <v>143</v>
      </c>
      <c r="F282" s="165">
        <v>38686</v>
      </c>
      <c r="G282" s="166">
        <v>2005</v>
      </c>
      <c r="H282" s="151" t="s">
        <v>803</v>
      </c>
      <c r="I282" s="151" t="str">
        <f t="shared" si="19"/>
        <v>PA</v>
      </c>
      <c r="J282" s="151" t="str">
        <f t="shared" si="20"/>
        <v>DE</v>
      </c>
      <c r="K282" s="151" t="str">
        <f t="shared" si="18"/>
        <v>Northeast</v>
      </c>
      <c r="L282" s="151" t="str">
        <f>INDEX('State '!$A$1:$C$62,MATCH($I282,'State '!$B:$B,0),3)</f>
        <v>Northeast</v>
      </c>
      <c r="M282" s="151" t="str">
        <f>INDEX('State '!$A$1:$C$62,MATCH($J282,'State '!$B:$B,0),3)</f>
        <v>Northeast</v>
      </c>
      <c r="N282" s="151"/>
      <c r="O282" s="158">
        <v>14</v>
      </c>
      <c r="P282" s="158">
        <v>24</v>
      </c>
      <c r="Q282" s="157">
        <v>9.9</v>
      </c>
      <c r="R282" s="157">
        <v>16</v>
      </c>
      <c r="S282" s="151" t="s">
        <v>135</v>
      </c>
      <c r="T282" s="151" t="s">
        <v>381</v>
      </c>
      <c r="U282" s="151" t="s">
        <v>1040</v>
      </c>
      <c r="V282" s="151"/>
      <c r="W282" s="150"/>
      <c r="X282" s="150"/>
      <c r="Y282" s="150"/>
    </row>
    <row r="283" spans="1:25" s="17" customFormat="1" x14ac:dyDescent="0.2">
      <c r="A283" s="151">
        <v>39990</v>
      </c>
      <c r="B283" s="152" t="s">
        <v>1000</v>
      </c>
      <c r="C283" s="152" t="s">
        <v>218</v>
      </c>
      <c r="D283" s="152" t="s">
        <v>140</v>
      </c>
      <c r="E283" s="164" t="s">
        <v>143</v>
      </c>
      <c r="F283" s="165">
        <v>39022</v>
      </c>
      <c r="G283" s="166">
        <v>2006</v>
      </c>
      <c r="H283" s="151" t="s">
        <v>803</v>
      </c>
      <c r="I283" s="151" t="str">
        <f t="shared" si="19"/>
        <v>PA</v>
      </c>
      <c r="J283" s="151" t="str">
        <f t="shared" si="20"/>
        <v>DE</v>
      </c>
      <c r="K283" s="151" t="str">
        <f t="shared" si="18"/>
        <v>Northeast</v>
      </c>
      <c r="L283" s="151" t="str">
        <f>INDEX('State '!$A$1:$C$62,MATCH($I283,'State '!$B:$B,0),3)</f>
        <v>Northeast</v>
      </c>
      <c r="M283" s="151" t="str">
        <f>INDEX('State '!$A$1:$C$62,MATCH($J283,'State '!$B:$B,0),3)</f>
        <v>Northeast</v>
      </c>
      <c r="N283" s="151"/>
      <c r="O283" s="158">
        <v>17.37</v>
      </c>
      <c r="P283" s="158">
        <v>35</v>
      </c>
      <c r="Q283" s="157">
        <v>26.2</v>
      </c>
      <c r="R283" s="157" t="s">
        <v>3223</v>
      </c>
      <c r="S283" s="151" t="s">
        <v>135</v>
      </c>
      <c r="T283" s="151" t="s">
        <v>381</v>
      </c>
      <c r="U283" s="151" t="s">
        <v>804</v>
      </c>
      <c r="V283" s="151"/>
      <c r="W283" s="150"/>
      <c r="X283" s="150"/>
      <c r="Y283" s="150"/>
    </row>
    <row r="284" spans="1:25" s="17" customFormat="1" x14ac:dyDescent="0.2">
      <c r="A284" s="151">
        <v>39990</v>
      </c>
      <c r="B284" s="152" t="s">
        <v>915</v>
      </c>
      <c r="C284" s="152" t="s">
        <v>218</v>
      </c>
      <c r="D284" s="152" t="s">
        <v>140</v>
      </c>
      <c r="E284" s="153" t="s">
        <v>143</v>
      </c>
      <c r="F284" s="154">
        <v>39431</v>
      </c>
      <c r="G284" s="155">
        <v>2007</v>
      </c>
      <c r="H284" s="151" t="s">
        <v>803</v>
      </c>
      <c r="I284" s="151" t="str">
        <f t="shared" si="19"/>
        <v>PA</v>
      </c>
      <c r="J284" s="151" t="str">
        <f t="shared" si="20"/>
        <v>DE</v>
      </c>
      <c r="K284" s="151" t="str">
        <f t="shared" si="18"/>
        <v>Northeast</v>
      </c>
      <c r="L284" s="151" t="str">
        <f>INDEX('State '!$A$1:$C$62,MATCH($I284,'State '!$B:$B,0),3)</f>
        <v>Northeast</v>
      </c>
      <c r="M284" s="151" t="str">
        <f>INDEX('State '!$A$1:$C$62,MATCH($J284,'State '!$B:$B,0),3)</f>
        <v>Northeast</v>
      </c>
      <c r="N284" s="151"/>
      <c r="O284" s="158">
        <v>7.95</v>
      </c>
      <c r="P284" s="157">
        <v>11</v>
      </c>
      <c r="Q284" s="157">
        <v>10.3</v>
      </c>
      <c r="R284" s="158" t="s">
        <v>3224</v>
      </c>
      <c r="S284" s="159" t="s">
        <v>135</v>
      </c>
      <c r="T284" s="156" t="s">
        <v>381</v>
      </c>
      <c r="U284" s="160" t="s">
        <v>804</v>
      </c>
      <c r="V284" s="151"/>
      <c r="W284" s="150"/>
      <c r="X284" s="150"/>
      <c r="Y284" s="150"/>
    </row>
    <row r="285" spans="1:25" s="17" customFormat="1" x14ac:dyDescent="0.2">
      <c r="A285" s="151">
        <v>39990</v>
      </c>
      <c r="B285" s="164" t="s">
        <v>802</v>
      </c>
      <c r="C285" s="164" t="s">
        <v>218</v>
      </c>
      <c r="D285" s="164" t="s">
        <v>140</v>
      </c>
      <c r="E285" s="164" t="s">
        <v>143</v>
      </c>
      <c r="F285" s="165">
        <v>39767</v>
      </c>
      <c r="G285" s="166">
        <v>2008</v>
      </c>
      <c r="H285" s="151" t="s">
        <v>803</v>
      </c>
      <c r="I285" s="151" t="str">
        <f t="shared" si="19"/>
        <v>PA</v>
      </c>
      <c r="J285" s="151" t="str">
        <f t="shared" si="20"/>
        <v>DE</v>
      </c>
      <c r="K285" s="151" t="str">
        <f t="shared" si="18"/>
        <v>Northeast</v>
      </c>
      <c r="L285" s="151" t="str">
        <f>INDEX('State '!$A$1:$C$62,MATCH($I285,'State '!$B:$B,0),3)</f>
        <v>Northeast</v>
      </c>
      <c r="M285" s="151" t="str">
        <f>INDEX('State '!$A$1:$C$62,MATCH($J285,'State '!$B:$B,0),3)</f>
        <v>Northeast</v>
      </c>
      <c r="N285" s="151"/>
      <c r="O285" s="158">
        <v>8.2899999999999991</v>
      </c>
      <c r="P285" s="158">
        <v>9</v>
      </c>
      <c r="Q285" s="158">
        <v>10.85</v>
      </c>
      <c r="R285" s="157">
        <v>16</v>
      </c>
      <c r="S285" s="151" t="s">
        <v>135</v>
      </c>
      <c r="T285" s="151" t="s">
        <v>381</v>
      </c>
      <c r="U285" s="151" t="s">
        <v>804</v>
      </c>
      <c r="V285" s="151"/>
      <c r="W285" s="150"/>
      <c r="X285" s="150"/>
      <c r="Y285" s="150"/>
    </row>
    <row r="286" spans="1:25" s="17" customFormat="1" ht="25.5" x14ac:dyDescent="0.2">
      <c r="A286" s="97">
        <v>43756</v>
      </c>
      <c r="B286" s="79" t="s">
        <v>2147</v>
      </c>
      <c r="C286" s="80" t="s">
        <v>218</v>
      </c>
      <c r="D286" s="80" t="s">
        <v>140</v>
      </c>
      <c r="E286" s="79" t="s">
        <v>143</v>
      </c>
      <c r="F286" s="60">
        <v>43748</v>
      </c>
      <c r="G286" s="61">
        <v>2019</v>
      </c>
      <c r="H286" s="97" t="s">
        <v>803</v>
      </c>
      <c r="I286" s="97" t="str">
        <f t="shared" si="19"/>
        <v>PA</v>
      </c>
      <c r="J286" s="97" t="str">
        <f t="shared" si="20"/>
        <v>DE</v>
      </c>
      <c r="K286" s="104" t="str">
        <f t="shared" si="18"/>
        <v>Northeast</v>
      </c>
      <c r="L286" s="97" t="str">
        <f>INDEX('State '!$A$1:$C$62,MATCH($I286,'State '!$B:$B,0),3)</f>
        <v>Northeast</v>
      </c>
      <c r="M286" s="97" t="str">
        <f>INDEX('State '!$A$1:$C$62,MATCH($J286,'State '!$B:$B,0),3)</f>
        <v>Northeast</v>
      </c>
      <c r="N286" s="97"/>
      <c r="O286" s="158">
        <v>98.6</v>
      </c>
      <c r="P286" s="178">
        <v>40</v>
      </c>
      <c r="Q286" s="146">
        <v>61</v>
      </c>
      <c r="R286" s="98" t="s">
        <v>2146</v>
      </c>
      <c r="S286" s="97" t="s">
        <v>135</v>
      </c>
      <c r="T286" s="97" t="s">
        <v>381</v>
      </c>
      <c r="U286" s="97" t="s">
        <v>2310</v>
      </c>
      <c r="V286" s="97" t="s">
        <v>2178</v>
      </c>
      <c r="W286" s="79" t="s">
        <v>2669</v>
      </c>
      <c r="X286" s="79"/>
      <c r="Y286" s="195"/>
    </row>
    <row r="287" spans="1:25" s="17" customFormat="1" x14ac:dyDescent="0.2">
      <c r="A287" s="151">
        <v>39990</v>
      </c>
      <c r="B287" s="164" t="s">
        <v>1638</v>
      </c>
      <c r="C287" s="164" t="s">
        <v>218</v>
      </c>
      <c r="D287" s="164" t="s">
        <v>140</v>
      </c>
      <c r="E287" s="164" t="s">
        <v>143</v>
      </c>
      <c r="F287" s="165">
        <v>35504</v>
      </c>
      <c r="G287" s="166">
        <v>1997</v>
      </c>
      <c r="H287" s="151" t="s">
        <v>450</v>
      </c>
      <c r="I287" s="151" t="str">
        <f t="shared" si="19"/>
        <v>DE</v>
      </c>
      <c r="J287" s="151" t="str">
        <f t="shared" si="20"/>
        <v>MD</v>
      </c>
      <c r="K287" s="151" t="str">
        <f t="shared" si="18"/>
        <v>Northeast</v>
      </c>
      <c r="L287" s="151" t="str">
        <f>INDEX('State '!$A$1:$C$62,MATCH($I287,'State '!$B:$B,0),3)</f>
        <v>Northeast</v>
      </c>
      <c r="M287" s="151" t="str">
        <f>INDEX('State '!$A$1:$C$62,MATCH($J287,'State '!$B:$B,0),3)</f>
        <v>Northeast</v>
      </c>
      <c r="N287" s="151"/>
      <c r="O287" s="158">
        <v>6.8</v>
      </c>
      <c r="P287" s="158">
        <v>29</v>
      </c>
      <c r="Q287" s="158">
        <v>5</v>
      </c>
      <c r="R287" s="157">
        <v>8</v>
      </c>
      <c r="S287" s="151" t="s">
        <v>135</v>
      </c>
      <c r="T287" s="151" t="s">
        <v>381</v>
      </c>
      <c r="U287" s="151" t="s">
        <v>1639</v>
      </c>
      <c r="V287" s="151"/>
      <c r="W287" s="150"/>
      <c r="X287" s="150"/>
      <c r="Y287" s="150"/>
    </row>
    <row r="288" spans="1:25" s="17" customFormat="1" x14ac:dyDescent="0.2">
      <c r="A288" s="151">
        <v>39990</v>
      </c>
      <c r="B288" s="164" t="s">
        <v>1611</v>
      </c>
      <c r="C288" s="164" t="s">
        <v>218</v>
      </c>
      <c r="D288" s="164" t="s">
        <v>140</v>
      </c>
      <c r="E288" s="164" t="s">
        <v>143</v>
      </c>
      <c r="F288" s="165">
        <v>36124</v>
      </c>
      <c r="G288" s="166">
        <v>1998</v>
      </c>
      <c r="H288" s="151" t="s">
        <v>450</v>
      </c>
      <c r="I288" s="151" t="str">
        <f t="shared" si="19"/>
        <v>DE</v>
      </c>
      <c r="J288" s="151" t="str">
        <f t="shared" si="20"/>
        <v>MD</v>
      </c>
      <c r="K288" s="151" t="str">
        <f t="shared" si="18"/>
        <v>Northeast</v>
      </c>
      <c r="L288" s="151" t="str">
        <f>INDEX('State '!$A$1:$C$62,MATCH($I288,'State '!$B:$B,0),3)</f>
        <v>Northeast</v>
      </c>
      <c r="M288" s="151" t="str">
        <f>INDEX('State '!$A$1:$C$62,MATCH($J288,'State '!$B:$B,0),3)</f>
        <v>Northeast</v>
      </c>
      <c r="N288" s="151"/>
      <c r="O288" s="158">
        <v>0.84</v>
      </c>
      <c r="P288" s="158">
        <v>1.2</v>
      </c>
      <c r="Q288" s="158">
        <v>2.5</v>
      </c>
      <c r="R288" s="157">
        <v>16</v>
      </c>
      <c r="S288" s="151" t="s">
        <v>135</v>
      </c>
      <c r="T288" s="151" t="s">
        <v>381</v>
      </c>
      <c r="U288" s="151" t="s">
        <v>1612</v>
      </c>
      <c r="V288" s="151"/>
      <c r="W288" s="150"/>
      <c r="X288" s="150"/>
      <c r="Y288" s="150"/>
    </row>
    <row r="289" spans="1:25" s="17" customFormat="1" x14ac:dyDescent="0.2">
      <c r="A289" s="97">
        <v>43691</v>
      </c>
      <c r="B289" s="79" t="s">
        <v>2092</v>
      </c>
      <c r="C289" s="79" t="s">
        <v>1724</v>
      </c>
      <c r="D289" s="79" t="s">
        <v>140</v>
      </c>
      <c r="E289" s="79" t="s">
        <v>143</v>
      </c>
      <c r="F289" s="60">
        <v>43543</v>
      </c>
      <c r="G289" s="61">
        <v>2019</v>
      </c>
      <c r="H289" s="97" t="s">
        <v>10</v>
      </c>
      <c r="I289" s="97" t="str">
        <f t="shared" si="19"/>
        <v>NY</v>
      </c>
      <c r="J289" s="97" t="str">
        <f t="shared" si="20"/>
        <v>NY</v>
      </c>
      <c r="K289" s="104" t="str">
        <f t="shared" si="18"/>
        <v>Northeast</v>
      </c>
      <c r="L289" s="97" t="str">
        <f>INDEX('State '!$A$1:$C$62,MATCH($I289,'State '!$B:$B,0),3)</f>
        <v>Northeast</v>
      </c>
      <c r="M289" s="97" t="str">
        <f>INDEX('State '!$A$1:$C$62,MATCH($J289,'State '!$B:$B,0),3)</f>
        <v>Northeast</v>
      </c>
      <c r="N289" s="97"/>
      <c r="O289" s="158">
        <v>275</v>
      </c>
      <c r="P289" s="178">
        <v>8</v>
      </c>
      <c r="Q289" s="146">
        <v>223</v>
      </c>
      <c r="R289" s="98" t="s">
        <v>535</v>
      </c>
      <c r="S289" s="97" t="s">
        <v>1813</v>
      </c>
      <c r="T289" s="97" t="s">
        <v>381</v>
      </c>
      <c r="U289" s="97" t="s">
        <v>2312</v>
      </c>
      <c r="V289" s="97" t="s">
        <v>2175</v>
      </c>
      <c r="W289" s="79"/>
      <c r="X289" s="79"/>
      <c r="Y289" s="137" t="s">
        <v>2495</v>
      </c>
    </row>
    <row r="290" spans="1:25" s="17" customFormat="1" x14ac:dyDescent="0.2">
      <c r="A290" s="197">
        <v>43494</v>
      </c>
      <c r="B290" s="194" t="s">
        <v>2288</v>
      </c>
      <c r="C290" s="194" t="s">
        <v>235</v>
      </c>
      <c r="D290" s="194" t="s">
        <v>134</v>
      </c>
      <c r="E290" s="194" t="s">
        <v>143</v>
      </c>
      <c r="F290" s="196">
        <v>43487</v>
      </c>
      <c r="G290" s="106">
        <v>2019</v>
      </c>
      <c r="H290" s="197" t="s">
        <v>2205</v>
      </c>
      <c r="I290" s="197" t="str">
        <f t="shared" si="19"/>
        <v>LA</v>
      </c>
      <c r="J290" s="197" t="str">
        <f t="shared" si="20"/>
        <v>TX</v>
      </c>
      <c r="K290" s="104" t="str">
        <f t="shared" si="18"/>
        <v>South Central</v>
      </c>
      <c r="L290" s="97" t="str">
        <f>INDEX('State '!$A$1:$C$62,MATCH($I290,'State '!$B:$B,0),3)</f>
        <v>South Central</v>
      </c>
      <c r="M290" s="97" t="str">
        <f>INDEX('State '!$A$1:$C$62,MATCH($J290,'State '!$B:$B,0),3)</f>
        <v>South Central</v>
      </c>
      <c r="N290" s="97"/>
      <c r="O290" s="158">
        <v>68.900000000000006</v>
      </c>
      <c r="P290" s="201">
        <v>24.7</v>
      </c>
      <c r="Q290" s="200">
        <v>275</v>
      </c>
      <c r="R290" s="198"/>
      <c r="S290" s="197" t="s">
        <v>135</v>
      </c>
      <c r="T290" s="197" t="s">
        <v>381</v>
      </c>
      <c r="U290" s="197" t="s">
        <v>2289</v>
      </c>
      <c r="V290" s="97" t="s">
        <v>2178</v>
      </c>
      <c r="W290" s="79"/>
      <c r="X290" s="79"/>
      <c r="Y290" s="195"/>
    </row>
    <row r="291" spans="1:25" s="17" customFormat="1" x14ac:dyDescent="0.2">
      <c r="A291" s="151">
        <v>42612</v>
      </c>
      <c r="B291" s="152" t="s">
        <v>2187</v>
      </c>
      <c r="C291" s="152" t="s">
        <v>2050</v>
      </c>
      <c r="D291" s="152" t="s">
        <v>140</v>
      </c>
      <c r="E291" s="153" t="s">
        <v>143</v>
      </c>
      <c r="F291" s="154">
        <v>42339</v>
      </c>
      <c r="G291" s="155">
        <v>2015</v>
      </c>
      <c r="H291" s="151" t="s">
        <v>53</v>
      </c>
      <c r="I291" s="151" t="str">
        <f t="shared" si="19"/>
        <v>SC</v>
      </c>
      <c r="J291" s="151" t="str">
        <f t="shared" si="20"/>
        <v>SC</v>
      </c>
      <c r="K291" s="151" t="str">
        <f t="shared" ref="K291:K354" si="21">IF($L291=$M291,L291,CONCATENATE($L291,", ",IF(ISBLANK(N291),"",CONCATENATE(N291,", ")),$M291))</f>
        <v>Southeast</v>
      </c>
      <c r="L291" s="151" t="str">
        <f>INDEX('State '!$A$1:$C$62,MATCH($I291,'State '!$B:$B,0),3)</f>
        <v>Southeast</v>
      </c>
      <c r="M291" s="151" t="str">
        <f>INDEX('State '!$A$1:$C$62,MATCH($J291,'State '!$B:$B,0),3)</f>
        <v>Southeast</v>
      </c>
      <c r="N291" s="151"/>
      <c r="O291" s="158">
        <v>35</v>
      </c>
      <c r="P291" s="157"/>
      <c r="Q291" s="157">
        <v>45</v>
      </c>
      <c r="R291" s="158"/>
      <c r="S291" s="159" t="s">
        <v>135</v>
      </c>
      <c r="T291" s="156" t="s">
        <v>381</v>
      </c>
      <c r="U291" s="160" t="s">
        <v>2188</v>
      </c>
      <c r="V291" s="151" t="s">
        <v>2175</v>
      </c>
      <c r="W291" s="150"/>
      <c r="X291" s="150"/>
      <c r="Y291" s="150"/>
    </row>
    <row r="292" spans="1:25" s="17" customFormat="1" x14ac:dyDescent="0.2">
      <c r="A292" s="151">
        <v>42175</v>
      </c>
      <c r="B292" s="152" t="s">
        <v>2061</v>
      </c>
      <c r="C292" s="152" t="s">
        <v>1887</v>
      </c>
      <c r="D292" s="152" t="s">
        <v>140</v>
      </c>
      <c r="E292" s="153" t="s">
        <v>143</v>
      </c>
      <c r="F292" s="154">
        <v>42163</v>
      </c>
      <c r="G292" s="155">
        <v>2015</v>
      </c>
      <c r="H292" s="151" t="s">
        <v>408</v>
      </c>
      <c r="I292" s="151" t="str">
        <f t="shared" si="19"/>
        <v>TX</v>
      </c>
      <c r="J292" s="151" t="str">
        <f t="shared" si="20"/>
        <v>MX</v>
      </c>
      <c r="K292" s="151" t="str">
        <f t="shared" si="21"/>
        <v>South Central, Mexico</v>
      </c>
      <c r="L292" s="151" t="str">
        <f>INDEX('State '!$A$1:$C$62,MATCH($I292,'State '!$B:$B,0),3)</f>
        <v>South Central</v>
      </c>
      <c r="M292" s="151" t="str">
        <f>INDEX('State '!$A$1:$C$62,MATCH($J292,'State '!$B:$B,0),3)</f>
        <v>Mexico</v>
      </c>
      <c r="N292" s="151"/>
      <c r="O292" s="158"/>
      <c r="P292" s="157">
        <v>23</v>
      </c>
      <c r="Q292" s="157">
        <v>140</v>
      </c>
      <c r="R292" s="158">
        <v>24</v>
      </c>
      <c r="S292" s="159" t="s">
        <v>135</v>
      </c>
      <c r="T292" s="156" t="s">
        <v>381</v>
      </c>
      <c r="U292" s="160" t="s">
        <v>1888</v>
      </c>
      <c r="V292" s="151" t="s">
        <v>2178</v>
      </c>
      <c r="W292" s="150"/>
      <c r="X292" s="150"/>
      <c r="Y292" s="150"/>
    </row>
    <row r="293" spans="1:25" s="17" customFormat="1" x14ac:dyDescent="0.2">
      <c r="A293" s="151">
        <v>43423</v>
      </c>
      <c r="B293" s="164" t="s">
        <v>2242</v>
      </c>
      <c r="C293" s="164" t="s">
        <v>2241</v>
      </c>
      <c r="D293" s="164" t="s">
        <v>140</v>
      </c>
      <c r="E293" s="164" t="s">
        <v>143</v>
      </c>
      <c r="F293" s="165">
        <v>43418</v>
      </c>
      <c r="G293" s="166">
        <v>2018</v>
      </c>
      <c r="H293" s="151" t="s">
        <v>22</v>
      </c>
      <c r="I293" s="151" t="str">
        <f t="shared" si="19"/>
        <v>GA</v>
      </c>
      <c r="J293" s="151" t="str">
        <f t="shared" si="20"/>
        <v>GA</v>
      </c>
      <c r="K293" s="156" t="str">
        <f t="shared" si="21"/>
        <v>Southeast</v>
      </c>
      <c r="L293" s="151" t="str">
        <f>INDEX('State '!$A$1:$C$62,MATCH($I293,'State '!$B:$B,0),3)</f>
        <v>Southeast</v>
      </c>
      <c r="M293" s="151" t="str">
        <f>INDEX('State '!$A$1:$C$62,MATCH($J293,'State '!$B:$B,0),3)</f>
        <v>Southeast</v>
      </c>
      <c r="N293" s="151"/>
      <c r="O293" s="158">
        <v>114</v>
      </c>
      <c r="P293" s="158"/>
      <c r="Q293" s="158">
        <v>769</v>
      </c>
      <c r="R293" s="157"/>
      <c r="S293" s="151" t="s">
        <v>135</v>
      </c>
      <c r="T293" s="151" t="s">
        <v>381</v>
      </c>
      <c r="U293" s="151" t="s">
        <v>2240</v>
      </c>
      <c r="V293" s="151" t="s">
        <v>2175</v>
      </c>
      <c r="W293" s="150" t="s">
        <v>2423</v>
      </c>
      <c r="X293" s="150"/>
      <c r="Y293" s="150"/>
    </row>
    <row r="294" spans="1:25" s="17" customFormat="1" x14ac:dyDescent="0.2">
      <c r="A294" s="151">
        <v>42649</v>
      </c>
      <c r="B294" s="164" t="s">
        <v>2242</v>
      </c>
      <c r="C294" s="164" t="s">
        <v>2241</v>
      </c>
      <c r="D294" s="164" t="s">
        <v>140</v>
      </c>
      <c r="E294" s="164" t="s">
        <v>419</v>
      </c>
      <c r="F294" s="165"/>
      <c r="G294" s="166">
        <v>2016</v>
      </c>
      <c r="H294" s="151" t="s">
        <v>22</v>
      </c>
      <c r="I294" s="151" t="str">
        <f t="shared" si="19"/>
        <v>GA</v>
      </c>
      <c r="J294" s="151" t="str">
        <f t="shared" si="20"/>
        <v>GA</v>
      </c>
      <c r="K294" s="151" t="str">
        <f t="shared" si="21"/>
        <v>Southeast</v>
      </c>
      <c r="L294" s="151" t="str">
        <f>INDEX('State '!$A$1:$C$62,MATCH($I294,'State '!$B:$B,0),3)</f>
        <v>Southeast</v>
      </c>
      <c r="M294" s="151" t="str">
        <f>INDEX('State '!$A$1:$C$62,MATCH($J294,'State '!$B:$B,0),3)</f>
        <v>Southeast</v>
      </c>
      <c r="N294" s="151"/>
      <c r="O294" s="158">
        <v>114</v>
      </c>
      <c r="P294" s="158"/>
      <c r="Q294" s="158">
        <v>769</v>
      </c>
      <c r="R294" s="157"/>
      <c r="S294" s="151" t="s">
        <v>135</v>
      </c>
      <c r="T294" s="151" t="s">
        <v>381</v>
      </c>
      <c r="U294" s="151" t="s">
        <v>2240</v>
      </c>
      <c r="V294" s="151"/>
      <c r="W294" s="150"/>
      <c r="X294" s="150"/>
      <c r="Y294" s="150"/>
    </row>
    <row r="295" spans="1:25" s="17" customFormat="1" x14ac:dyDescent="0.2">
      <c r="A295" s="151">
        <v>40380</v>
      </c>
      <c r="B295" s="164" t="s">
        <v>575</v>
      </c>
      <c r="C295" s="164" t="s">
        <v>196</v>
      </c>
      <c r="D295" s="164" t="s">
        <v>134</v>
      </c>
      <c r="E295" s="164" t="s">
        <v>143</v>
      </c>
      <c r="F295" s="165">
        <v>40422</v>
      </c>
      <c r="G295" s="166">
        <v>2010</v>
      </c>
      <c r="H295" s="151" t="s">
        <v>0</v>
      </c>
      <c r="I295" s="151" t="str">
        <f t="shared" si="19"/>
        <v>LA</v>
      </c>
      <c r="J295" s="151" t="str">
        <f t="shared" si="20"/>
        <v>LA</v>
      </c>
      <c r="K295" s="151" t="str">
        <f t="shared" si="21"/>
        <v>South Central</v>
      </c>
      <c r="L295" s="151" t="str">
        <f>INDEX('State '!$A$1:$C$62,MATCH($I295,'State '!$B:$B,0),3)</f>
        <v>South Central</v>
      </c>
      <c r="M295" s="151" t="str">
        <f>INDEX('State '!$A$1:$C$62,MATCH($J295,'State '!$B:$B,0),3)</f>
        <v>South Central</v>
      </c>
      <c r="N295" s="151"/>
      <c r="O295" s="158">
        <v>25</v>
      </c>
      <c r="P295" s="158">
        <v>16.52</v>
      </c>
      <c r="Q295" s="158">
        <v>200</v>
      </c>
      <c r="R295" s="157">
        <v>24</v>
      </c>
      <c r="S295" s="151" t="s">
        <v>135</v>
      </c>
      <c r="T295" s="151" t="s">
        <v>381</v>
      </c>
      <c r="U295" s="151" t="s">
        <v>576</v>
      </c>
      <c r="V295" s="151"/>
      <c r="W295" s="150"/>
      <c r="X295" s="150"/>
      <c r="Y295" s="150"/>
    </row>
    <row r="296" spans="1:25" s="17" customFormat="1" x14ac:dyDescent="0.2">
      <c r="A296" s="151">
        <v>39990</v>
      </c>
      <c r="B296" s="164" t="s">
        <v>1118</v>
      </c>
      <c r="C296" s="164" t="s">
        <v>1718</v>
      </c>
      <c r="D296" s="164" t="s">
        <v>140</v>
      </c>
      <c r="E296" s="164" t="s">
        <v>143</v>
      </c>
      <c r="F296" s="165">
        <v>38078</v>
      </c>
      <c r="G296" s="166">
        <v>2004</v>
      </c>
      <c r="H296" s="151" t="s">
        <v>1119</v>
      </c>
      <c r="I296" s="151" t="str">
        <f t="shared" si="19"/>
        <v>CO</v>
      </c>
      <c r="J296" s="151" t="str">
        <f t="shared" si="20"/>
        <v>NM</v>
      </c>
      <c r="K296" s="151" t="str">
        <f t="shared" si="21"/>
        <v>Mountain</v>
      </c>
      <c r="L296" s="151" t="str">
        <f>INDEX('State '!$A$1:$C$62,MATCH($I296,'State '!$B:$B,0),3)</f>
        <v>Mountain</v>
      </c>
      <c r="M296" s="151" t="str">
        <f>INDEX('State '!$A$1:$C$62,MATCH($J296,'State '!$B:$B,0),3)</f>
        <v>Mountain</v>
      </c>
      <c r="N296" s="151"/>
      <c r="O296" s="158">
        <v>7.3</v>
      </c>
      <c r="P296" s="158"/>
      <c r="Q296" s="158">
        <v>140</v>
      </c>
      <c r="R296" s="157"/>
      <c r="S296" s="151" t="s">
        <v>135</v>
      </c>
      <c r="T296" s="151" t="s">
        <v>381</v>
      </c>
      <c r="U296" s="151" t="s">
        <v>1120</v>
      </c>
      <c r="V296" s="151"/>
      <c r="W296" s="150"/>
      <c r="X296" s="150"/>
      <c r="Y296" s="150"/>
    </row>
    <row r="297" spans="1:25" s="17" customFormat="1" x14ac:dyDescent="0.2">
      <c r="A297" s="151">
        <v>39990</v>
      </c>
      <c r="B297" s="164" t="s">
        <v>2148</v>
      </c>
      <c r="C297" s="164" t="s">
        <v>1718</v>
      </c>
      <c r="D297" s="164" t="s">
        <v>140</v>
      </c>
      <c r="E297" s="164" t="s">
        <v>143</v>
      </c>
      <c r="F297" s="165">
        <v>36312</v>
      </c>
      <c r="G297" s="166">
        <v>1999</v>
      </c>
      <c r="H297" s="151" t="s">
        <v>1276</v>
      </c>
      <c r="I297" s="151" t="str">
        <f t="shared" si="19"/>
        <v>AZ</v>
      </c>
      <c r="J297" s="151" t="str">
        <f t="shared" si="20"/>
        <v>MX</v>
      </c>
      <c r="K297" s="151" t="str">
        <f t="shared" si="21"/>
        <v>Mountain, Mexico</v>
      </c>
      <c r="L297" s="151" t="str">
        <f>INDEX('State '!$A$1:$C$62,MATCH($I297,'State '!$B:$B,0),3)</f>
        <v>Mountain</v>
      </c>
      <c r="M297" s="151" t="str">
        <f>INDEX('State '!$A$1:$C$62,MATCH($J297,'State '!$B:$B,0),3)</f>
        <v>Mexico</v>
      </c>
      <c r="N297" s="151"/>
      <c r="O297" s="158">
        <v>0.8</v>
      </c>
      <c r="P297" s="158">
        <v>1</v>
      </c>
      <c r="Q297" s="158">
        <v>78</v>
      </c>
      <c r="R297" s="157">
        <v>16</v>
      </c>
      <c r="S297" s="151" t="s">
        <v>135</v>
      </c>
      <c r="T297" s="151" t="s">
        <v>381</v>
      </c>
      <c r="U297" s="151" t="s">
        <v>1541</v>
      </c>
      <c r="V297" s="151"/>
      <c r="W297" s="150"/>
      <c r="X297" s="150"/>
      <c r="Y297" s="150"/>
    </row>
    <row r="298" spans="1:25" s="17" customFormat="1" x14ac:dyDescent="0.2">
      <c r="A298" s="151">
        <v>39990</v>
      </c>
      <c r="B298" s="164" t="s">
        <v>1275</v>
      </c>
      <c r="C298" s="164" t="s">
        <v>1718</v>
      </c>
      <c r="D298" s="164" t="s">
        <v>134</v>
      </c>
      <c r="E298" s="164" t="s">
        <v>143</v>
      </c>
      <c r="F298" s="165">
        <v>37313</v>
      </c>
      <c r="G298" s="166">
        <v>2002</v>
      </c>
      <c r="H298" s="151" t="s">
        <v>1276</v>
      </c>
      <c r="I298" s="151" t="str">
        <f t="shared" si="19"/>
        <v>AZ</v>
      </c>
      <c r="J298" s="151" t="str">
        <f t="shared" si="20"/>
        <v>MX</v>
      </c>
      <c r="K298" s="151" t="str">
        <f t="shared" si="21"/>
        <v>Mountain, Mexico</v>
      </c>
      <c r="L298" s="151" t="str">
        <f>INDEX('State '!$A$1:$C$62,MATCH($I298,'State '!$B:$B,0),3)</f>
        <v>Mountain</v>
      </c>
      <c r="M298" s="151" t="str">
        <f>INDEX('State '!$A$1:$C$62,MATCH($J298,'State '!$B:$B,0),3)</f>
        <v>Mexico</v>
      </c>
      <c r="N298" s="151"/>
      <c r="O298" s="158">
        <v>0.42</v>
      </c>
      <c r="P298" s="158">
        <v>1</v>
      </c>
      <c r="Q298" s="158">
        <v>8.5</v>
      </c>
      <c r="R298" s="157" t="s">
        <v>3225</v>
      </c>
      <c r="S298" s="151" t="s">
        <v>135</v>
      </c>
      <c r="T298" s="151" t="s">
        <v>381</v>
      </c>
      <c r="U298" s="151" t="s">
        <v>1277</v>
      </c>
      <c r="V298" s="151"/>
      <c r="W298" s="150"/>
      <c r="X298" s="150"/>
      <c r="Y298" s="150"/>
    </row>
    <row r="299" spans="1:25" s="17" customFormat="1" x14ac:dyDescent="0.2">
      <c r="A299" s="151">
        <v>40367</v>
      </c>
      <c r="B299" s="164" t="s">
        <v>728</v>
      </c>
      <c r="C299" s="164" t="s">
        <v>1718</v>
      </c>
      <c r="D299" s="164" t="s">
        <v>140</v>
      </c>
      <c r="E299" s="164" t="s">
        <v>143</v>
      </c>
      <c r="F299" s="165">
        <v>39813</v>
      </c>
      <c r="G299" s="166">
        <v>2008</v>
      </c>
      <c r="H299" s="151" t="s">
        <v>43</v>
      </c>
      <c r="I299" s="151" t="str">
        <f t="shared" si="19"/>
        <v>NM</v>
      </c>
      <c r="J299" s="151" t="str">
        <f t="shared" si="20"/>
        <v>NM</v>
      </c>
      <c r="K299" s="151" t="str">
        <f t="shared" si="21"/>
        <v>Mountain</v>
      </c>
      <c r="L299" s="151" t="str">
        <f>INDEX('State '!$A$1:$C$62,MATCH($I299,'State '!$B:$B,0),3)</f>
        <v>Mountain</v>
      </c>
      <c r="M299" s="151" t="str">
        <f>INDEX('State '!$A$1:$C$62,MATCH($J299,'State '!$B:$B,0),3)</f>
        <v>Mountain</v>
      </c>
      <c r="N299" s="151"/>
      <c r="O299" s="158">
        <v>26.5</v>
      </c>
      <c r="P299" s="158"/>
      <c r="Q299" s="158">
        <v>12</v>
      </c>
      <c r="R299" s="157"/>
      <c r="S299" s="151" t="s">
        <v>135</v>
      </c>
      <c r="T299" s="151" t="s">
        <v>381</v>
      </c>
      <c r="U299" s="151" t="s">
        <v>729</v>
      </c>
      <c r="V299" s="151"/>
      <c r="W299" s="150"/>
      <c r="X299" s="150"/>
      <c r="Y299" s="150"/>
    </row>
    <row r="300" spans="1:25" s="17" customFormat="1" x14ac:dyDescent="0.2">
      <c r="A300" s="151">
        <v>39990</v>
      </c>
      <c r="B300" s="164" t="s">
        <v>1667</v>
      </c>
      <c r="C300" s="164" t="s">
        <v>1718</v>
      </c>
      <c r="D300" s="164" t="s">
        <v>140</v>
      </c>
      <c r="E300" s="164" t="s">
        <v>143</v>
      </c>
      <c r="F300" s="165">
        <v>35519</v>
      </c>
      <c r="G300" s="166">
        <v>1997</v>
      </c>
      <c r="H300" s="151" t="s">
        <v>40</v>
      </c>
      <c r="I300" s="151" t="str">
        <f t="shared" si="19"/>
        <v>AZ</v>
      </c>
      <c r="J300" s="151" t="str">
        <f t="shared" si="20"/>
        <v>AZ</v>
      </c>
      <c r="K300" s="151" t="str">
        <f t="shared" si="21"/>
        <v>Mountain</v>
      </c>
      <c r="L300" s="151" t="str">
        <f>INDEX('State '!$A$1:$C$62,MATCH($I300,'State '!$B:$B,0),3)</f>
        <v>Mountain</v>
      </c>
      <c r="M300" s="151" t="str">
        <f>INDEX('State '!$A$1:$C$62,MATCH($J300,'State '!$B:$B,0),3)</f>
        <v>Mountain</v>
      </c>
      <c r="N300" s="151"/>
      <c r="O300" s="158">
        <v>19.600000000000001</v>
      </c>
      <c r="P300" s="158"/>
      <c r="Q300" s="158">
        <v>180</v>
      </c>
      <c r="R300" s="157">
        <v>30</v>
      </c>
      <c r="S300" s="151" t="s">
        <v>135</v>
      </c>
      <c r="T300" s="151" t="s">
        <v>381</v>
      </c>
      <c r="U300" s="151" t="s">
        <v>1668</v>
      </c>
      <c r="V300" s="151"/>
      <c r="W300" s="150"/>
      <c r="X300" s="150"/>
      <c r="Y300" s="150"/>
    </row>
    <row r="301" spans="1:25" s="17" customFormat="1" x14ac:dyDescent="0.2">
      <c r="A301" s="151">
        <v>39990</v>
      </c>
      <c r="B301" s="152" t="s">
        <v>732</v>
      </c>
      <c r="C301" s="152" t="s">
        <v>1718</v>
      </c>
      <c r="D301" s="152" t="s">
        <v>134</v>
      </c>
      <c r="E301" s="153" t="s">
        <v>143</v>
      </c>
      <c r="F301" s="154">
        <v>39778</v>
      </c>
      <c r="G301" s="155">
        <v>2008</v>
      </c>
      <c r="H301" s="151" t="s">
        <v>6</v>
      </c>
      <c r="I301" s="151" t="str">
        <f t="shared" si="19"/>
        <v>TX</v>
      </c>
      <c r="J301" s="151" t="str">
        <f t="shared" si="20"/>
        <v>TX</v>
      </c>
      <c r="K301" s="151" t="str">
        <f t="shared" si="21"/>
        <v>South Central</v>
      </c>
      <c r="L301" s="151" t="str">
        <f>INDEX('State '!$A$1:$C$62,MATCH($I301,'State '!$B:$B,0),3)</f>
        <v>South Central</v>
      </c>
      <c r="M301" s="151" t="str">
        <f>INDEX('State '!$A$1:$C$62,MATCH($J301,'State '!$B:$B,0),3)</f>
        <v>South Central</v>
      </c>
      <c r="N301" s="151"/>
      <c r="O301" s="158">
        <v>16.899999999999999</v>
      </c>
      <c r="P301" s="157">
        <v>7.3</v>
      </c>
      <c r="Q301" s="157">
        <v>150</v>
      </c>
      <c r="R301" s="158">
        <v>20</v>
      </c>
      <c r="S301" s="159" t="s">
        <v>135</v>
      </c>
      <c r="T301" s="156" t="s">
        <v>381</v>
      </c>
      <c r="U301" s="160" t="s">
        <v>733</v>
      </c>
      <c r="V301" s="151"/>
      <c r="W301" s="150"/>
      <c r="X301" s="150"/>
      <c r="Y301" s="150"/>
    </row>
    <row r="302" spans="1:25" s="17" customFormat="1" x14ac:dyDescent="0.2">
      <c r="A302" s="151">
        <v>39990</v>
      </c>
      <c r="B302" s="152" t="s">
        <v>1057</v>
      </c>
      <c r="C302" s="152" t="s">
        <v>1718</v>
      </c>
      <c r="D302" s="152" t="s">
        <v>141</v>
      </c>
      <c r="E302" s="164" t="s">
        <v>143</v>
      </c>
      <c r="F302" s="165">
        <v>38716</v>
      </c>
      <c r="G302" s="166">
        <v>2005</v>
      </c>
      <c r="H302" s="151" t="s">
        <v>1058</v>
      </c>
      <c r="I302" s="151" t="str">
        <f t="shared" si="19"/>
        <v>AZ</v>
      </c>
      <c r="J302" s="151" t="str">
        <f t="shared" si="20"/>
        <v>CA</v>
      </c>
      <c r="K302" s="151" t="str">
        <f t="shared" si="21"/>
        <v>Mountain, Pacific</v>
      </c>
      <c r="L302" s="151" t="str">
        <f>INDEX('State '!$A$1:$C$62,MATCH($I302,'State '!$B:$B,0),3)</f>
        <v>Mountain</v>
      </c>
      <c r="M302" s="151" t="str">
        <f>INDEX('State '!$A$1:$C$62,MATCH($J302,'State '!$B:$B,0),3)</f>
        <v>Pacific</v>
      </c>
      <c r="N302" s="151"/>
      <c r="O302" s="158">
        <v>78</v>
      </c>
      <c r="P302" s="158">
        <v>94.4</v>
      </c>
      <c r="Q302" s="157">
        <v>502</v>
      </c>
      <c r="R302" s="157">
        <v>30</v>
      </c>
      <c r="S302" s="151" t="s">
        <v>135</v>
      </c>
      <c r="T302" s="151" t="s">
        <v>381</v>
      </c>
      <c r="U302" s="151" t="s">
        <v>1059</v>
      </c>
      <c r="V302" s="151"/>
      <c r="W302" s="150"/>
      <c r="X302" s="150"/>
      <c r="Y302" s="150"/>
    </row>
    <row r="303" spans="1:25" s="17" customFormat="1" ht="25.5" x14ac:dyDescent="0.2">
      <c r="A303" s="151">
        <v>39990</v>
      </c>
      <c r="B303" s="164" t="s">
        <v>1268</v>
      </c>
      <c r="C303" s="164" t="s">
        <v>1718</v>
      </c>
      <c r="D303" s="164" t="s">
        <v>141</v>
      </c>
      <c r="E303" s="164" t="s">
        <v>143</v>
      </c>
      <c r="F303" s="165">
        <v>37610</v>
      </c>
      <c r="G303" s="166">
        <v>2002</v>
      </c>
      <c r="H303" s="151" t="s">
        <v>1104</v>
      </c>
      <c r="I303" s="151" t="str">
        <f t="shared" si="19"/>
        <v>TX</v>
      </c>
      <c r="J303" s="151" t="str">
        <f t="shared" si="20"/>
        <v>CA</v>
      </c>
      <c r="K303" s="151" t="str">
        <f t="shared" si="21"/>
        <v>South Central, Mountain, Pacific</v>
      </c>
      <c r="L303" s="151" t="str">
        <f>INDEX('State '!$A$1:$C$62,MATCH($I303,'State '!$B:$B,0),3)</f>
        <v>South Central</v>
      </c>
      <c r="M303" s="151" t="str">
        <f>INDEX('State '!$A$1:$C$62,MATCH($J303,'State '!$B:$B,0),3)</f>
        <v>Pacific</v>
      </c>
      <c r="N303" s="151" t="s">
        <v>2463</v>
      </c>
      <c r="O303" s="158">
        <v>204</v>
      </c>
      <c r="P303" s="158">
        <v>1088</v>
      </c>
      <c r="Q303" s="158">
        <v>230</v>
      </c>
      <c r="R303" s="157">
        <v>30</v>
      </c>
      <c r="S303" s="151" t="s">
        <v>135</v>
      </c>
      <c r="T303" s="151" t="s">
        <v>381</v>
      </c>
      <c r="U303" s="151" t="s">
        <v>1269</v>
      </c>
      <c r="V303" s="151"/>
      <c r="W303" s="150"/>
      <c r="X303" s="150"/>
      <c r="Y303" s="150"/>
    </row>
    <row r="304" spans="1:25" s="17" customFormat="1" x14ac:dyDescent="0.2">
      <c r="A304" s="151">
        <v>39990</v>
      </c>
      <c r="B304" s="152" t="s">
        <v>742</v>
      </c>
      <c r="C304" s="152" t="s">
        <v>1718</v>
      </c>
      <c r="D304" s="152" t="s">
        <v>140</v>
      </c>
      <c r="E304" s="153" t="s">
        <v>143</v>
      </c>
      <c r="F304" s="154">
        <v>39783</v>
      </c>
      <c r="G304" s="155">
        <v>2008</v>
      </c>
      <c r="H304" s="151" t="s">
        <v>40</v>
      </c>
      <c r="I304" s="151" t="str">
        <f t="shared" si="19"/>
        <v>AZ</v>
      </c>
      <c r="J304" s="151" t="str">
        <f t="shared" si="20"/>
        <v>AZ</v>
      </c>
      <c r="K304" s="151" t="str">
        <f t="shared" si="21"/>
        <v>Mountain</v>
      </c>
      <c r="L304" s="151" t="str">
        <f>INDEX('State '!$A$1:$C$62,MATCH($I304,'State '!$B:$B,0),3)</f>
        <v>Mountain</v>
      </c>
      <c r="M304" s="151" t="str">
        <f>INDEX('State '!$A$1:$C$62,MATCH($J304,'State '!$B:$B,0),3)</f>
        <v>Mountain</v>
      </c>
      <c r="N304" s="151"/>
      <c r="O304" s="158">
        <v>23.9</v>
      </c>
      <c r="P304" s="157"/>
      <c r="Q304" s="157">
        <v>30</v>
      </c>
      <c r="R304" s="158"/>
      <c r="S304" s="159" t="s">
        <v>135</v>
      </c>
      <c r="T304" s="156" t="s">
        <v>381</v>
      </c>
      <c r="U304" s="160" t="s">
        <v>743</v>
      </c>
      <c r="V304" s="151"/>
      <c r="W304" s="150"/>
      <c r="X304" s="150"/>
      <c r="Y304" s="150"/>
    </row>
    <row r="305" spans="1:26" s="17" customFormat="1" x14ac:dyDescent="0.2">
      <c r="A305" s="151">
        <v>39990</v>
      </c>
      <c r="B305" s="164" t="s">
        <v>1256</v>
      </c>
      <c r="C305" s="164" t="s">
        <v>1718</v>
      </c>
      <c r="D305" s="164" t="s">
        <v>134</v>
      </c>
      <c r="E305" s="164" t="s">
        <v>143</v>
      </c>
      <c r="F305" s="165">
        <v>37438</v>
      </c>
      <c r="G305" s="166">
        <v>2002</v>
      </c>
      <c r="H305" s="151" t="s">
        <v>40</v>
      </c>
      <c r="I305" s="151" t="str">
        <f t="shared" si="19"/>
        <v>AZ</v>
      </c>
      <c r="J305" s="151" t="str">
        <f t="shared" si="20"/>
        <v>AZ</v>
      </c>
      <c r="K305" s="151" t="str">
        <f t="shared" si="21"/>
        <v>Mountain</v>
      </c>
      <c r="L305" s="151" t="str">
        <f>INDEX('State '!$A$1:$C$62,MATCH($I305,'State '!$B:$B,0),3)</f>
        <v>Mountain</v>
      </c>
      <c r="M305" s="151" t="str">
        <f>INDEX('State '!$A$1:$C$62,MATCH($J305,'State '!$B:$B,0),3)</f>
        <v>Mountain</v>
      </c>
      <c r="N305" s="151"/>
      <c r="O305" s="158">
        <v>5.67</v>
      </c>
      <c r="P305" s="158">
        <v>6</v>
      </c>
      <c r="Q305" s="158">
        <v>620</v>
      </c>
      <c r="R305" s="157" t="s">
        <v>3226</v>
      </c>
      <c r="S305" s="151" t="s">
        <v>135</v>
      </c>
      <c r="T305" s="151" t="s">
        <v>381</v>
      </c>
      <c r="U305" s="151" t="s">
        <v>1257</v>
      </c>
      <c r="V305" s="151"/>
      <c r="W305" s="150"/>
      <c r="X305" s="150"/>
      <c r="Y305" s="150"/>
    </row>
    <row r="306" spans="1:26" s="17" customFormat="1" ht="25.5" x14ac:dyDescent="0.2">
      <c r="A306" s="151">
        <v>39990</v>
      </c>
      <c r="B306" s="164" t="s">
        <v>1103</v>
      </c>
      <c r="C306" s="164" t="s">
        <v>1718</v>
      </c>
      <c r="D306" s="164" t="s">
        <v>140</v>
      </c>
      <c r="E306" s="164" t="s">
        <v>143</v>
      </c>
      <c r="F306" s="165">
        <v>38108</v>
      </c>
      <c r="G306" s="166">
        <v>2004</v>
      </c>
      <c r="H306" s="151" t="s">
        <v>1104</v>
      </c>
      <c r="I306" s="151" t="str">
        <f t="shared" si="19"/>
        <v>TX</v>
      </c>
      <c r="J306" s="151" t="str">
        <f t="shared" si="20"/>
        <v>CA</v>
      </c>
      <c r="K306" s="151" t="str">
        <f t="shared" si="21"/>
        <v>South Central, Mountain, Pacific</v>
      </c>
      <c r="L306" s="151" t="str">
        <f>INDEX('State '!$A$1:$C$62,MATCH($I306,'State '!$B:$B,0),3)</f>
        <v>South Central</v>
      </c>
      <c r="M306" s="151" t="str">
        <f>INDEX('State '!$A$1:$C$62,MATCH($J306,'State '!$B:$B,0),3)</f>
        <v>Pacific</v>
      </c>
      <c r="N306" s="151" t="s">
        <v>2463</v>
      </c>
      <c r="O306" s="158">
        <v>110</v>
      </c>
      <c r="P306" s="158"/>
      <c r="Q306" s="158">
        <v>220</v>
      </c>
      <c r="R306" s="157">
        <v>30</v>
      </c>
      <c r="S306" s="151" t="s">
        <v>135</v>
      </c>
      <c r="T306" s="151" t="s">
        <v>381</v>
      </c>
      <c r="U306" s="151" t="s">
        <v>1105</v>
      </c>
      <c r="V306" s="151"/>
      <c r="W306" s="150"/>
      <c r="X306" s="150"/>
      <c r="Y306" s="150"/>
    </row>
    <row r="307" spans="1:26" s="17" customFormat="1" ht="25.5" x14ac:dyDescent="0.2">
      <c r="A307" s="151">
        <v>39990</v>
      </c>
      <c r="B307" s="164" t="s">
        <v>1106</v>
      </c>
      <c r="C307" s="164" t="s">
        <v>1718</v>
      </c>
      <c r="D307" s="164" t="s">
        <v>140</v>
      </c>
      <c r="E307" s="164" t="s">
        <v>143</v>
      </c>
      <c r="F307" s="165">
        <v>38108</v>
      </c>
      <c r="G307" s="166">
        <v>2004</v>
      </c>
      <c r="H307" s="151" t="s">
        <v>1104</v>
      </c>
      <c r="I307" s="151" t="str">
        <f t="shared" si="19"/>
        <v>TX</v>
      </c>
      <c r="J307" s="151" t="str">
        <f t="shared" si="20"/>
        <v>CA</v>
      </c>
      <c r="K307" s="151" t="str">
        <f t="shared" si="21"/>
        <v>South Central, Mountain, Pacific</v>
      </c>
      <c r="L307" s="151" t="str">
        <f>INDEX('State '!$A$1:$C$62,MATCH($I307,'State '!$B:$B,0),3)</f>
        <v>South Central</v>
      </c>
      <c r="M307" s="151" t="str">
        <f>INDEX('State '!$A$1:$C$62,MATCH($J307,'State '!$B:$B,0),3)</f>
        <v>Pacific</v>
      </c>
      <c r="N307" s="151" t="s">
        <v>2463</v>
      </c>
      <c r="O307" s="158">
        <v>63</v>
      </c>
      <c r="P307" s="158"/>
      <c r="Q307" s="158">
        <v>100</v>
      </c>
      <c r="R307" s="157">
        <v>30</v>
      </c>
      <c r="S307" s="151" t="s">
        <v>135</v>
      </c>
      <c r="T307" s="151" t="s">
        <v>381</v>
      </c>
      <c r="U307" s="151" t="s">
        <v>1105</v>
      </c>
      <c r="V307" s="151"/>
      <c r="W307" s="150"/>
      <c r="X307" s="150"/>
      <c r="Y307" s="150"/>
    </row>
    <row r="308" spans="1:26" s="17" customFormat="1" x14ac:dyDescent="0.2">
      <c r="A308" s="151">
        <v>39990</v>
      </c>
      <c r="B308" s="164" t="s">
        <v>1270</v>
      </c>
      <c r="C308" s="164" t="s">
        <v>1718</v>
      </c>
      <c r="D308" s="164" t="s">
        <v>140</v>
      </c>
      <c r="E308" s="164" t="s">
        <v>143</v>
      </c>
      <c r="F308" s="165">
        <v>37408</v>
      </c>
      <c r="G308" s="166">
        <v>2002</v>
      </c>
      <c r="H308" s="151" t="s">
        <v>408</v>
      </c>
      <c r="I308" s="151" t="str">
        <f t="shared" si="19"/>
        <v>TX</v>
      </c>
      <c r="J308" s="151" t="str">
        <f t="shared" si="20"/>
        <v>MX</v>
      </c>
      <c r="K308" s="151" t="str">
        <f t="shared" si="21"/>
        <v>South Central, Mexico</v>
      </c>
      <c r="L308" s="151" t="str">
        <f>INDEX('State '!$A$1:$C$62,MATCH($I308,'State '!$B:$B,0),3)</f>
        <v>South Central</v>
      </c>
      <c r="M308" s="151" t="str">
        <f>INDEX('State '!$A$1:$C$62,MATCH($J308,'State '!$B:$B,0),3)</f>
        <v>Mexico</v>
      </c>
      <c r="N308" s="151"/>
      <c r="O308" s="158"/>
      <c r="P308" s="158"/>
      <c r="Q308" s="158">
        <v>100</v>
      </c>
      <c r="R308" s="157">
        <v>24</v>
      </c>
      <c r="S308" s="151" t="s">
        <v>135</v>
      </c>
      <c r="T308" s="151" t="s">
        <v>381</v>
      </c>
      <c r="U308" s="151" t="s">
        <v>1271</v>
      </c>
      <c r="V308" s="151"/>
      <c r="W308" s="150"/>
      <c r="X308" s="150"/>
      <c r="Y308" s="150"/>
    </row>
    <row r="309" spans="1:26" s="17" customFormat="1" x14ac:dyDescent="0.2">
      <c r="A309" s="151">
        <v>39990</v>
      </c>
      <c r="B309" s="164" t="s">
        <v>1671</v>
      </c>
      <c r="C309" s="164" t="s">
        <v>1718</v>
      </c>
      <c r="D309" s="164" t="s">
        <v>134</v>
      </c>
      <c r="E309" s="164" t="s">
        <v>143</v>
      </c>
      <c r="F309" s="165">
        <v>35784</v>
      </c>
      <c r="G309" s="166">
        <v>1997</v>
      </c>
      <c r="H309" s="151" t="s">
        <v>408</v>
      </c>
      <c r="I309" s="151" t="str">
        <f t="shared" si="19"/>
        <v>TX</v>
      </c>
      <c r="J309" s="151" t="str">
        <f t="shared" si="20"/>
        <v>MX</v>
      </c>
      <c r="K309" s="151" t="str">
        <f t="shared" si="21"/>
        <v>South Central, Mexico</v>
      </c>
      <c r="L309" s="151" t="str">
        <f>INDEX('State '!$A$1:$C$62,MATCH($I309,'State '!$B:$B,0),3)</f>
        <v>South Central</v>
      </c>
      <c r="M309" s="151" t="str">
        <f>INDEX('State '!$A$1:$C$62,MATCH($J309,'State '!$B:$B,0),3)</f>
        <v>Mexico</v>
      </c>
      <c r="N309" s="151"/>
      <c r="O309" s="158">
        <v>35</v>
      </c>
      <c r="P309" s="158">
        <v>45</v>
      </c>
      <c r="Q309" s="158">
        <v>212</v>
      </c>
      <c r="R309" s="157">
        <v>24</v>
      </c>
      <c r="S309" s="151" t="s">
        <v>135</v>
      </c>
      <c r="T309" s="151" t="s">
        <v>381</v>
      </c>
      <c r="U309" s="151" t="s">
        <v>1672</v>
      </c>
      <c r="V309" s="151"/>
      <c r="W309" s="150"/>
      <c r="X309" s="150"/>
      <c r="Y309" s="150"/>
    </row>
    <row r="310" spans="1:26" s="17" customFormat="1" x14ac:dyDescent="0.2">
      <c r="A310" s="151">
        <v>39990</v>
      </c>
      <c r="B310" s="164" t="s">
        <v>1423</v>
      </c>
      <c r="C310" s="164" t="s">
        <v>1718</v>
      </c>
      <c r="D310" s="164" t="s">
        <v>140</v>
      </c>
      <c r="E310" s="164" t="s">
        <v>143</v>
      </c>
      <c r="F310" s="165">
        <v>37135</v>
      </c>
      <c r="G310" s="166">
        <v>2001</v>
      </c>
      <c r="H310" s="151" t="s">
        <v>1276</v>
      </c>
      <c r="I310" s="151" t="str">
        <f t="shared" si="19"/>
        <v>AZ</v>
      </c>
      <c r="J310" s="151" t="str">
        <f t="shared" si="20"/>
        <v>MX</v>
      </c>
      <c r="K310" s="151" t="str">
        <f t="shared" si="21"/>
        <v>Mountain, Mexico</v>
      </c>
      <c r="L310" s="151" t="str">
        <f>INDEX('State '!$A$1:$C$62,MATCH($I310,'State '!$B:$B,0),3)</f>
        <v>Mountain</v>
      </c>
      <c r="M310" s="151" t="str">
        <f>INDEX('State '!$A$1:$C$62,MATCH($J310,'State '!$B:$B,0),3)</f>
        <v>Mexico</v>
      </c>
      <c r="N310" s="151"/>
      <c r="O310" s="158">
        <v>30.2</v>
      </c>
      <c r="P310" s="158">
        <v>68</v>
      </c>
      <c r="Q310" s="158">
        <v>130</v>
      </c>
      <c r="R310" s="157" t="s">
        <v>1096</v>
      </c>
      <c r="S310" s="151" t="s">
        <v>135</v>
      </c>
      <c r="T310" s="151" t="s">
        <v>381</v>
      </c>
      <c r="U310" s="151" t="s">
        <v>1424</v>
      </c>
      <c r="V310" s="151"/>
      <c r="W310" s="150"/>
      <c r="X310" s="150"/>
      <c r="Y310" s="150"/>
    </row>
    <row r="311" spans="1:26" s="17" customFormat="1" x14ac:dyDescent="0.2">
      <c r="A311" s="151">
        <v>42597</v>
      </c>
      <c r="B311" s="164" t="s">
        <v>2064</v>
      </c>
      <c r="C311" s="164" t="s">
        <v>223</v>
      </c>
      <c r="D311" s="164" t="s">
        <v>2140</v>
      </c>
      <c r="E311" s="164" t="s">
        <v>143</v>
      </c>
      <c r="F311" s="165">
        <v>41212</v>
      </c>
      <c r="G311" s="166">
        <v>2012</v>
      </c>
      <c r="H311" s="151" t="s">
        <v>388</v>
      </c>
      <c r="I311" s="151" t="str">
        <f t="shared" si="19"/>
        <v>PA</v>
      </c>
      <c r="J311" s="151" t="str">
        <f t="shared" si="20"/>
        <v>NY</v>
      </c>
      <c r="K311" s="151" t="str">
        <f t="shared" si="21"/>
        <v>Northeast</v>
      </c>
      <c r="L311" s="151" t="str">
        <f>INDEX('State '!$A$1:$C$62,MATCH($I311,'State '!$B:$B,0),3)</f>
        <v>Northeast</v>
      </c>
      <c r="M311" s="151" t="str">
        <f>INDEX('State '!$A$1:$C$62,MATCH($J311,'State '!$B:$B,0),3)</f>
        <v>Northeast</v>
      </c>
      <c r="N311" s="151"/>
      <c r="O311" s="158">
        <v>45.7</v>
      </c>
      <c r="P311" s="158">
        <v>7</v>
      </c>
      <c r="Q311" s="158">
        <v>-150</v>
      </c>
      <c r="R311" s="157" t="s">
        <v>2132</v>
      </c>
      <c r="S311" s="151" t="s">
        <v>135</v>
      </c>
      <c r="T311" s="151" t="s">
        <v>381</v>
      </c>
      <c r="U311" s="151" t="s">
        <v>480</v>
      </c>
      <c r="V311" s="151"/>
      <c r="W311" s="150"/>
      <c r="X311" s="150"/>
      <c r="Y311" s="150"/>
    </row>
    <row r="312" spans="1:26" s="17" customFormat="1" ht="25.5" x14ac:dyDescent="0.2">
      <c r="A312" s="96">
        <v>45288</v>
      </c>
      <c r="B312" s="80" t="s">
        <v>3069</v>
      </c>
      <c r="C312" s="80" t="s">
        <v>2899</v>
      </c>
      <c r="D312" s="80" t="s">
        <v>142</v>
      </c>
      <c r="E312" s="80" t="s">
        <v>143</v>
      </c>
      <c r="F312" s="165">
        <v>44866</v>
      </c>
      <c r="G312" s="61">
        <v>2022</v>
      </c>
      <c r="H312" s="97" t="s">
        <v>28</v>
      </c>
      <c r="I312" s="97" t="str">
        <f t="shared" si="19"/>
        <v>IL</v>
      </c>
      <c r="J312" s="97" t="str">
        <f t="shared" si="20"/>
        <v>IL</v>
      </c>
      <c r="K312" s="104" t="s">
        <v>9</v>
      </c>
      <c r="L312" s="104" t="s">
        <v>9</v>
      </c>
      <c r="M312" s="104" t="s">
        <v>9</v>
      </c>
      <c r="N312" s="104"/>
      <c r="O312" s="158">
        <v>400</v>
      </c>
      <c r="P312" s="158"/>
      <c r="Q312" s="146">
        <v>125</v>
      </c>
      <c r="R312" s="98"/>
      <c r="S312" s="97" t="s">
        <v>138</v>
      </c>
      <c r="T312" s="104"/>
      <c r="U312" s="104"/>
      <c r="V312" s="104" t="s">
        <v>2175</v>
      </c>
      <c r="W312" s="80" t="s">
        <v>3070</v>
      </c>
      <c r="X312" s="80" t="s">
        <v>2828</v>
      </c>
      <c r="Y312" s="148" t="s">
        <v>3446</v>
      </c>
      <c r="Z312"/>
    </row>
    <row r="313" spans="1:26" s="17" customFormat="1" ht="25.5" x14ac:dyDescent="0.2">
      <c r="A313" s="197">
        <v>44008</v>
      </c>
      <c r="B313" s="194" t="s">
        <v>2313</v>
      </c>
      <c r="C313" s="194" t="s">
        <v>230</v>
      </c>
      <c r="D313" s="194" t="s">
        <v>140</v>
      </c>
      <c r="E313" s="194" t="s">
        <v>143</v>
      </c>
      <c r="F313" s="196">
        <v>44008</v>
      </c>
      <c r="G313" s="198">
        <v>2020</v>
      </c>
      <c r="H313" s="197" t="s">
        <v>2314</v>
      </c>
      <c r="I313" s="197" t="str">
        <f t="shared" si="19"/>
        <v>PA</v>
      </c>
      <c r="J313" s="197" t="str">
        <f t="shared" si="20"/>
        <v>ON</v>
      </c>
      <c r="K313" s="104" t="str">
        <f t="shared" ref="K313:K344" si="22">IF($L313=$M313,L313,CONCATENATE($L313,", ",IF(ISBLANK(N313),"",CONCATENATE(N313,", ")),$M313))</f>
        <v>Northeast, Canada</v>
      </c>
      <c r="L313" s="97" t="str">
        <f>INDEX('State '!$A$1:$C$62,MATCH($I313,'State '!$B:$B,0),3)</f>
        <v>Northeast</v>
      </c>
      <c r="M313" s="97" t="str">
        <f>INDEX('State '!$A$1:$C$62,MATCH($J313,'State '!$B:$B,0),3)</f>
        <v>Canada</v>
      </c>
      <c r="N313" s="97"/>
      <c r="O313" s="158">
        <v>141</v>
      </c>
      <c r="P313" s="158">
        <v>25</v>
      </c>
      <c r="Q313" s="200">
        <v>205</v>
      </c>
      <c r="R313" s="198">
        <v>26</v>
      </c>
      <c r="S313" s="197" t="s">
        <v>135</v>
      </c>
      <c r="T313" s="197" t="s">
        <v>381</v>
      </c>
      <c r="U313" s="197" t="s">
        <v>2480</v>
      </c>
      <c r="V313" s="97" t="s">
        <v>2178</v>
      </c>
      <c r="W313" s="79"/>
      <c r="X313" s="79"/>
      <c r="Y313" s="137" t="s">
        <v>2496</v>
      </c>
    </row>
    <row r="314" spans="1:26" s="17" customFormat="1" x14ac:dyDescent="0.2">
      <c r="A314" s="151">
        <v>39990</v>
      </c>
      <c r="B314" s="152" t="s">
        <v>791</v>
      </c>
      <c r="C314" s="152" t="s">
        <v>230</v>
      </c>
      <c r="D314" s="152" t="s">
        <v>140</v>
      </c>
      <c r="E314" s="153" t="s">
        <v>143</v>
      </c>
      <c r="F314" s="154">
        <v>39797</v>
      </c>
      <c r="G314" s="155">
        <v>2008</v>
      </c>
      <c r="H314" s="151" t="s">
        <v>10</v>
      </c>
      <c r="I314" s="151" t="str">
        <f t="shared" si="19"/>
        <v>NY</v>
      </c>
      <c r="J314" s="151" t="str">
        <f t="shared" si="20"/>
        <v>NY</v>
      </c>
      <c r="K314" s="151" t="str">
        <f t="shared" si="22"/>
        <v>Northeast</v>
      </c>
      <c r="L314" s="151" t="str">
        <f>INDEX('State '!$A$1:$C$62,MATCH($I314,'State '!$B:$B,0),3)</f>
        <v>Northeast</v>
      </c>
      <c r="M314" s="151" t="str">
        <f>INDEX('State '!$A$1:$C$62,MATCH($J314,'State '!$B:$B,0),3)</f>
        <v>Northeast</v>
      </c>
      <c r="N314" s="151"/>
      <c r="O314" s="158">
        <v>187</v>
      </c>
      <c r="P314" s="157">
        <v>78</v>
      </c>
      <c r="Q314" s="157">
        <v>250</v>
      </c>
      <c r="R314" s="158">
        <v>24</v>
      </c>
      <c r="S314" s="159" t="s">
        <v>135</v>
      </c>
      <c r="T314" s="156" t="s">
        <v>381</v>
      </c>
      <c r="U314" s="160" t="s">
        <v>792</v>
      </c>
      <c r="V314" s="151"/>
      <c r="W314" s="150"/>
      <c r="X314" s="150"/>
      <c r="Y314" s="150"/>
    </row>
    <row r="315" spans="1:26" s="17" customFormat="1" x14ac:dyDescent="0.2">
      <c r="A315" s="151">
        <v>39990</v>
      </c>
      <c r="B315" s="164" t="s">
        <v>1060</v>
      </c>
      <c r="C315" s="164" t="s">
        <v>219</v>
      </c>
      <c r="D315" s="164" t="s">
        <v>136</v>
      </c>
      <c r="E315" s="164" t="s">
        <v>143</v>
      </c>
      <c r="F315" s="165">
        <v>38478</v>
      </c>
      <c r="G315" s="166">
        <v>2005</v>
      </c>
      <c r="H315" s="151" t="s">
        <v>6</v>
      </c>
      <c r="I315" s="151" t="str">
        <f t="shared" si="19"/>
        <v>TX</v>
      </c>
      <c r="J315" s="151" t="str">
        <f t="shared" si="20"/>
        <v>TX</v>
      </c>
      <c r="K315" s="151" t="str">
        <f t="shared" si="22"/>
        <v>South Central</v>
      </c>
      <c r="L315" s="151" t="str">
        <f>INDEX('State '!$A$1:$C$62,MATCH($I315,'State '!$B:$B,0),3)</f>
        <v>South Central</v>
      </c>
      <c r="M315" s="151" t="str">
        <f>INDEX('State '!$A$1:$C$62,MATCH($J315,'State '!$B:$B,0),3)</f>
        <v>South Central</v>
      </c>
      <c r="N315" s="151"/>
      <c r="O315" s="158">
        <v>130</v>
      </c>
      <c r="P315" s="158">
        <v>107</v>
      </c>
      <c r="Q315" s="158">
        <v>500</v>
      </c>
      <c r="R315" s="157">
        <v>36</v>
      </c>
      <c r="S315" s="151" t="s">
        <v>138</v>
      </c>
      <c r="T315" s="151" t="s">
        <v>187</v>
      </c>
      <c r="U315" s="151" t="s">
        <v>382</v>
      </c>
      <c r="V315" s="151"/>
      <c r="W315" s="150"/>
      <c r="X315" s="150"/>
      <c r="Y315" s="150"/>
    </row>
    <row r="316" spans="1:26" s="17" customFormat="1" x14ac:dyDescent="0.2">
      <c r="A316" s="151">
        <v>39990</v>
      </c>
      <c r="B316" s="152" t="s">
        <v>770</v>
      </c>
      <c r="C316" s="152" t="s">
        <v>219</v>
      </c>
      <c r="D316" s="152" t="s">
        <v>140</v>
      </c>
      <c r="E316" s="153" t="s">
        <v>143</v>
      </c>
      <c r="F316" s="154">
        <v>39553</v>
      </c>
      <c r="G316" s="155">
        <v>2008</v>
      </c>
      <c r="H316" s="151" t="s">
        <v>6</v>
      </c>
      <c r="I316" s="151" t="str">
        <f t="shared" si="19"/>
        <v>TX</v>
      </c>
      <c r="J316" s="151" t="str">
        <f t="shared" si="20"/>
        <v>TX</v>
      </c>
      <c r="K316" s="151" t="str">
        <f t="shared" si="22"/>
        <v>South Central</v>
      </c>
      <c r="L316" s="151" t="str">
        <f>INDEX('State '!$A$1:$C$62,MATCH($I316,'State '!$B:$B,0),3)</f>
        <v>South Central</v>
      </c>
      <c r="M316" s="151" t="str">
        <f>INDEX('State '!$A$1:$C$62,MATCH($J316,'State '!$B:$B,0),3)</f>
        <v>South Central</v>
      </c>
      <c r="N316" s="151"/>
      <c r="O316" s="158">
        <v>465</v>
      </c>
      <c r="P316" s="157">
        <v>190</v>
      </c>
      <c r="Q316" s="157">
        <v>700</v>
      </c>
      <c r="R316" s="158">
        <v>36</v>
      </c>
      <c r="S316" s="159" t="s">
        <v>138</v>
      </c>
      <c r="T316" s="156" t="s">
        <v>187</v>
      </c>
      <c r="U316" s="160" t="s">
        <v>382</v>
      </c>
      <c r="V316" s="151"/>
      <c r="W316" s="150"/>
      <c r="X316" s="150"/>
      <c r="Y316" s="150"/>
    </row>
    <row r="317" spans="1:26" s="17" customFormat="1" x14ac:dyDescent="0.2">
      <c r="A317" s="151">
        <v>40655</v>
      </c>
      <c r="B317" s="164" t="s">
        <v>577</v>
      </c>
      <c r="C317" s="164" t="s">
        <v>233</v>
      </c>
      <c r="D317" s="164" t="s">
        <v>140</v>
      </c>
      <c r="E317" s="164" t="s">
        <v>143</v>
      </c>
      <c r="F317" s="165">
        <v>40441</v>
      </c>
      <c r="G317" s="166">
        <v>2010</v>
      </c>
      <c r="H317" s="151" t="s">
        <v>6</v>
      </c>
      <c r="I317" s="151" t="str">
        <f t="shared" si="19"/>
        <v>TX</v>
      </c>
      <c r="J317" s="151" t="str">
        <f t="shared" si="20"/>
        <v>TX</v>
      </c>
      <c r="K317" s="151" t="str">
        <f t="shared" si="22"/>
        <v>South Central</v>
      </c>
      <c r="L317" s="151" t="str">
        <f>INDEX('State '!$A$1:$C$62,MATCH($I317,'State '!$B:$B,0),3)</f>
        <v>South Central</v>
      </c>
      <c r="M317" s="151" t="str">
        <f>INDEX('State '!$A$1:$C$62,MATCH($J317,'State '!$B:$B,0),3)</f>
        <v>South Central</v>
      </c>
      <c r="N317" s="151"/>
      <c r="O317" s="158"/>
      <c r="P317" s="158">
        <v>69</v>
      </c>
      <c r="Q317" s="158"/>
      <c r="R317" s="157" t="s">
        <v>578</v>
      </c>
      <c r="S317" s="151" t="s">
        <v>138</v>
      </c>
      <c r="T317" s="151" t="s">
        <v>187</v>
      </c>
      <c r="U317" s="151" t="s">
        <v>382</v>
      </c>
      <c r="V317" s="151"/>
      <c r="W317" s="150"/>
      <c r="X317" s="150"/>
      <c r="Y317" s="150"/>
    </row>
    <row r="318" spans="1:26" s="17" customFormat="1" x14ac:dyDescent="0.2">
      <c r="A318" s="151">
        <v>39990</v>
      </c>
      <c r="B318" s="152" t="s">
        <v>577</v>
      </c>
      <c r="C318" s="152" t="s">
        <v>219</v>
      </c>
      <c r="D318" s="152" t="s">
        <v>134</v>
      </c>
      <c r="E318" s="153" t="s">
        <v>143</v>
      </c>
      <c r="F318" s="154">
        <v>39172</v>
      </c>
      <c r="G318" s="155">
        <v>2007</v>
      </c>
      <c r="H318" s="151" t="s">
        <v>6</v>
      </c>
      <c r="I318" s="151" t="str">
        <f t="shared" si="19"/>
        <v>TX</v>
      </c>
      <c r="J318" s="151" t="str">
        <f t="shared" si="20"/>
        <v>TX</v>
      </c>
      <c r="K318" s="151" t="str">
        <f t="shared" si="22"/>
        <v>South Central</v>
      </c>
      <c r="L318" s="151" t="str">
        <f>INDEX('State '!$A$1:$C$62,MATCH($I318,'State '!$B:$B,0),3)</f>
        <v>South Central</v>
      </c>
      <c r="M318" s="151" t="str">
        <f>INDEX('State '!$A$1:$C$62,MATCH($J318,'State '!$B:$B,0),3)</f>
        <v>South Central</v>
      </c>
      <c r="N318" s="151"/>
      <c r="O318" s="158">
        <v>65</v>
      </c>
      <c r="P318" s="157">
        <v>56</v>
      </c>
      <c r="Q318" s="157">
        <v>250</v>
      </c>
      <c r="R318" s="158">
        <v>24</v>
      </c>
      <c r="S318" s="159" t="s">
        <v>138</v>
      </c>
      <c r="T318" s="156" t="s">
        <v>187</v>
      </c>
      <c r="U318" s="160" t="s">
        <v>382</v>
      </c>
      <c r="V318" s="151"/>
      <c r="W318" s="150"/>
      <c r="X318" s="150"/>
      <c r="Y318" s="150"/>
    </row>
    <row r="319" spans="1:26" s="17" customFormat="1" x14ac:dyDescent="0.2">
      <c r="A319" s="151">
        <v>39990</v>
      </c>
      <c r="B319" s="164" t="s">
        <v>1072</v>
      </c>
      <c r="C319" s="164" t="s">
        <v>319</v>
      </c>
      <c r="D319" s="164" t="s">
        <v>140</v>
      </c>
      <c r="E319" s="164" t="s">
        <v>143</v>
      </c>
      <c r="F319" s="165">
        <v>38432</v>
      </c>
      <c r="G319" s="166">
        <v>2005</v>
      </c>
      <c r="H319" s="151" t="s">
        <v>47</v>
      </c>
      <c r="I319" s="151" t="str">
        <f t="shared" si="19"/>
        <v>GM</v>
      </c>
      <c r="J319" s="151" t="str">
        <f t="shared" si="20"/>
        <v>GM</v>
      </c>
      <c r="K319" s="151" t="str">
        <f t="shared" si="22"/>
        <v>Gulf of Mexico</v>
      </c>
      <c r="L319" s="151" t="str">
        <f>INDEX('State '!$A$1:$C$62,MATCH($I319,'State '!$B:$B,0),3)</f>
        <v>Gulf of Mexico</v>
      </c>
      <c r="M319" s="151" t="str">
        <f>INDEX('State '!$A$1:$C$62,MATCH($J319,'State '!$B:$B,0),3)</f>
        <v>Gulf of Mexico</v>
      </c>
      <c r="N319" s="151"/>
      <c r="O319" s="158">
        <v>5</v>
      </c>
      <c r="P319" s="158">
        <v>8</v>
      </c>
      <c r="Q319" s="158">
        <v>690</v>
      </c>
      <c r="R319" s="157">
        <v>20</v>
      </c>
      <c r="S319" s="151" t="s">
        <v>135</v>
      </c>
      <c r="T319" s="151" t="s">
        <v>1073</v>
      </c>
      <c r="U319" s="151" t="s">
        <v>382</v>
      </c>
      <c r="V319" s="151"/>
      <c r="W319" s="150"/>
      <c r="X319" s="150"/>
      <c r="Y319" s="150"/>
    </row>
    <row r="320" spans="1:26" s="17" customFormat="1" x14ac:dyDescent="0.2">
      <c r="A320" s="151">
        <v>40367</v>
      </c>
      <c r="B320" s="164" t="s">
        <v>688</v>
      </c>
      <c r="C320" s="164" t="s">
        <v>233</v>
      </c>
      <c r="D320" s="164" t="s">
        <v>136</v>
      </c>
      <c r="E320" s="164" t="s">
        <v>143</v>
      </c>
      <c r="F320" s="165">
        <v>39895</v>
      </c>
      <c r="G320" s="166">
        <v>2009</v>
      </c>
      <c r="H320" s="151" t="s">
        <v>6</v>
      </c>
      <c r="I320" s="151" t="str">
        <f t="shared" si="19"/>
        <v>TX</v>
      </c>
      <c r="J320" s="151" t="str">
        <f t="shared" si="20"/>
        <v>TX</v>
      </c>
      <c r="K320" s="151" t="str">
        <f t="shared" si="22"/>
        <v>South Central</v>
      </c>
      <c r="L320" s="151" t="str">
        <f>INDEX('State '!$A$1:$C$62,MATCH($I320,'State '!$B:$B,0),3)</f>
        <v>South Central</v>
      </c>
      <c r="M320" s="151" t="str">
        <f>INDEX('State '!$A$1:$C$62,MATCH($J320,'State '!$B:$B,0),3)</f>
        <v>South Central</v>
      </c>
      <c r="N320" s="151"/>
      <c r="O320" s="158">
        <v>522</v>
      </c>
      <c r="P320" s="158">
        <v>174</v>
      </c>
      <c r="Q320" s="158">
        <v>950</v>
      </c>
      <c r="R320" s="157" t="s">
        <v>535</v>
      </c>
      <c r="S320" s="151" t="s">
        <v>138</v>
      </c>
      <c r="T320" s="151" t="s">
        <v>187</v>
      </c>
      <c r="U320" s="151" t="s">
        <v>382</v>
      </c>
      <c r="V320" s="151"/>
      <c r="W320" s="150"/>
      <c r="X320" s="150"/>
      <c r="Y320" s="150"/>
    </row>
    <row r="321" spans="1:25" s="17" customFormat="1" x14ac:dyDescent="0.2">
      <c r="A321" s="151">
        <v>40389</v>
      </c>
      <c r="B321" s="164" t="s">
        <v>592</v>
      </c>
      <c r="C321" s="164" t="s">
        <v>233</v>
      </c>
      <c r="D321" s="164" t="s">
        <v>134</v>
      </c>
      <c r="E321" s="164" t="s">
        <v>143</v>
      </c>
      <c r="F321" s="165">
        <v>40387</v>
      </c>
      <c r="G321" s="166">
        <v>2010</v>
      </c>
      <c r="H321" s="151" t="s">
        <v>6</v>
      </c>
      <c r="I321" s="151" t="str">
        <f t="shared" si="19"/>
        <v>TX</v>
      </c>
      <c r="J321" s="151" t="str">
        <f t="shared" si="20"/>
        <v>TX</v>
      </c>
      <c r="K321" s="151" t="str">
        <f t="shared" si="22"/>
        <v>South Central</v>
      </c>
      <c r="L321" s="151" t="str">
        <f>INDEX('State '!$A$1:$C$62,MATCH($I321,'State '!$B:$B,0),3)</f>
        <v>South Central</v>
      </c>
      <c r="M321" s="151" t="str">
        <f>INDEX('State '!$A$1:$C$62,MATCH($J321,'State '!$B:$B,0),3)</f>
        <v>South Central</v>
      </c>
      <c r="N321" s="151"/>
      <c r="O321" s="158">
        <v>55</v>
      </c>
      <c r="P321" s="158">
        <v>40</v>
      </c>
      <c r="Q321" s="158">
        <v>1000</v>
      </c>
      <c r="R321" s="157" t="s">
        <v>535</v>
      </c>
      <c r="S321" s="151" t="s">
        <v>138</v>
      </c>
      <c r="T321" s="151" t="s">
        <v>187</v>
      </c>
      <c r="U321" s="151" t="s">
        <v>382</v>
      </c>
      <c r="V321" s="151"/>
      <c r="W321" s="150"/>
      <c r="X321" s="150"/>
      <c r="Y321" s="150"/>
    </row>
    <row r="322" spans="1:25" s="17" customFormat="1" x14ac:dyDescent="0.2">
      <c r="A322" s="151">
        <v>40359</v>
      </c>
      <c r="B322" s="152" t="s">
        <v>564</v>
      </c>
      <c r="C322" s="152" t="s">
        <v>245</v>
      </c>
      <c r="D322" s="152" t="s">
        <v>136</v>
      </c>
      <c r="E322" s="153" t="s">
        <v>143</v>
      </c>
      <c r="F322" s="154">
        <v>40358</v>
      </c>
      <c r="G322" s="155">
        <v>2010</v>
      </c>
      <c r="H322" s="151" t="s">
        <v>6</v>
      </c>
      <c r="I322" s="151" t="str">
        <f t="shared" si="19"/>
        <v>TX</v>
      </c>
      <c r="J322" s="151" t="str">
        <f t="shared" si="20"/>
        <v>TX</v>
      </c>
      <c r="K322" s="151" t="str">
        <f t="shared" si="22"/>
        <v>South Central</v>
      </c>
      <c r="L322" s="151" t="str">
        <f>INDEX('State '!$A$1:$C$62,MATCH($I322,'State '!$B:$B,0),3)</f>
        <v>South Central</v>
      </c>
      <c r="M322" s="151" t="str">
        <f>INDEX('State '!$A$1:$C$62,MATCH($J322,'State '!$B:$B,0),3)</f>
        <v>South Central</v>
      </c>
      <c r="N322" s="151"/>
      <c r="O322" s="158"/>
      <c r="P322" s="157">
        <v>62</v>
      </c>
      <c r="Q322" s="157">
        <v>600</v>
      </c>
      <c r="R322" s="158">
        <v>30</v>
      </c>
      <c r="S322" s="159" t="s">
        <v>138</v>
      </c>
      <c r="T322" s="156" t="s">
        <v>187</v>
      </c>
      <c r="U322" s="160" t="s">
        <v>382</v>
      </c>
      <c r="V322" s="151"/>
      <c r="W322" s="150"/>
      <c r="X322" s="150"/>
      <c r="Y322" s="150"/>
    </row>
    <row r="323" spans="1:25" s="17" customFormat="1" ht="38.25" x14ac:dyDescent="0.2">
      <c r="A323" s="197">
        <v>43756</v>
      </c>
      <c r="B323" s="194" t="s">
        <v>2579</v>
      </c>
      <c r="C323" s="194" t="s">
        <v>1721</v>
      </c>
      <c r="D323" s="194" t="s">
        <v>134</v>
      </c>
      <c r="E323" s="194" t="s">
        <v>2374</v>
      </c>
      <c r="F323" s="196"/>
      <c r="G323" s="198"/>
      <c r="H323" s="197" t="s">
        <v>33</v>
      </c>
      <c r="I323" s="197" t="str">
        <f t="shared" si="19"/>
        <v>WV</v>
      </c>
      <c r="J323" s="197" t="str">
        <f t="shared" si="20"/>
        <v>WV</v>
      </c>
      <c r="K323" s="104" t="str">
        <f t="shared" si="22"/>
        <v>Northeast</v>
      </c>
      <c r="L323" s="97" t="str">
        <f>INDEX('State '!$A$1:$C$62,MATCH($I323,'State '!$B:$B,0),3)</f>
        <v>Northeast</v>
      </c>
      <c r="M323" s="97" t="str">
        <f>INDEX('State '!$A$1:$C$62,MATCH($J323,'State '!$B:$B,0),3)</f>
        <v>Northeast</v>
      </c>
      <c r="N323" s="97"/>
      <c r="O323" s="158">
        <v>20.100000000000001</v>
      </c>
      <c r="P323" s="201">
        <v>5</v>
      </c>
      <c r="Q323" s="200">
        <v>85</v>
      </c>
      <c r="R323" s="198">
        <v>12</v>
      </c>
      <c r="S323" s="197" t="s">
        <v>138</v>
      </c>
      <c r="T323" s="197" t="s">
        <v>381</v>
      </c>
      <c r="U323" s="197" t="s">
        <v>2580</v>
      </c>
      <c r="V323" s="97" t="s">
        <v>2175</v>
      </c>
      <c r="W323" s="79" t="s">
        <v>2876</v>
      </c>
      <c r="X323" s="79" t="s">
        <v>2828</v>
      </c>
      <c r="Y323" s="137"/>
    </row>
    <row r="324" spans="1:25" s="17" customFormat="1" ht="25.5" x14ac:dyDescent="0.2">
      <c r="A324" s="197">
        <v>43756</v>
      </c>
      <c r="B324" s="194" t="s">
        <v>2393</v>
      </c>
      <c r="C324" s="194" t="s">
        <v>1721</v>
      </c>
      <c r="D324" s="194" t="s">
        <v>140</v>
      </c>
      <c r="E324" s="194" t="s">
        <v>143</v>
      </c>
      <c r="F324" s="196">
        <v>43676</v>
      </c>
      <c r="G324" s="198">
        <v>2019</v>
      </c>
      <c r="H324" s="197" t="s">
        <v>471</v>
      </c>
      <c r="I324" s="197" t="str">
        <f t="shared" si="19"/>
        <v>PA</v>
      </c>
      <c r="J324" s="197" t="str">
        <f t="shared" si="20"/>
        <v>WV</v>
      </c>
      <c r="K324" s="104" t="str">
        <f t="shared" si="22"/>
        <v>Northeast</v>
      </c>
      <c r="L324" s="97" t="str">
        <f>INDEX('State '!$A$1:$C$62,MATCH($I324,'State '!$B:$B,0),3)</f>
        <v>Northeast</v>
      </c>
      <c r="M324" s="97" t="str">
        <f>INDEX('State '!$A$1:$C$62,MATCH($J324,'State '!$B:$B,0),3)</f>
        <v>Northeast</v>
      </c>
      <c r="N324" s="97"/>
      <c r="O324" s="158"/>
      <c r="P324" s="201">
        <v>7.87</v>
      </c>
      <c r="Q324" s="200">
        <v>600</v>
      </c>
      <c r="R324" s="198" t="s">
        <v>2395</v>
      </c>
      <c r="S324" s="197" t="s">
        <v>135</v>
      </c>
      <c r="T324" s="197" t="s">
        <v>381</v>
      </c>
      <c r="U324" s="197" t="s">
        <v>2392</v>
      </c>
      <c r="V324" s="97" t="s">
        <v>2178</v>
      </c>
      <c r="W324" s="79" t="s">
        <v>2421</v>
      </c>
      <c r="X324" s="79"/>
      <c r="Y324" s="137" t="s">
        <v>2497</v>
      </c>
    </row>
    <row r="325" spans="1:25" s="17" customFormat="1" x14ac:dyDescent="0.2">
      <c r="A325" s="151">
        <v>40308</v>
      </c>
      <c r="B325" s="164" t="s">
        <v>570</v>
      </c>
      <c r="C325" s="164" t="s">
        <v>248</v>
      </c>
      <c r="D325" s="164" t="s">
        <v>140</v>
      </c>
      <c r="E325" s="164" t="s">
        <v>143</v>
      </c>
      <c r="F325" s="165">
        <v>40467</v>
      </c>
      <c r="G325" s="166">
        <v>2010</v>
      </c>
      <c r="H325" s="151" t="s">
        <v>7</v>
      </c>
      <c r="I325" s="151" t="str">
        <f t="shared" si="19"/>
        <v>PA</v>
      </c>
      <c r="J325" s="151" t="str">
        <f t="shared" si="20"/>
        <v>PA</v>
      </c>
      <c r="K325" s="151" t="str">
        <f t="shared" si="22"/>
        <v>Northeast</v>
      </c>
      <c r="L325" s="151" t="str">
        <f>INDEX('State '!$A$1:$C$62,MATCH($I325,'State '!$B:$B,0),3)</f>
        <v>Northeast</v>
      </c>
      <c r="M325" s="151" t="str">
        <f>INDEX('State '!$A$1:$C$62,MATCH($J325,'State '!$B:$B,0),3)</f>
        <v>Northeast</v>
      </c>
      <c r="N325" s="151"/>
      <c r="O325" s="158">
        <v>19.399999999999999</v>
      </c>
      <c r="P325" s="158">
        <v>8</v>
      </c>
      <c r="Q325" s="158">
        <v>40</v>
      </c>
      <c r="R325" s="157">
        <v>16</v>
      </c>
      <c r="S325" s="151" t="s">
        <v>135</v>
      </c>
      <c r="T325" s="151" t="s">
        <v>381</v>
      </c>
      <c r="U325" s="151" t="s">
        <v>571</v>
      </c>
      <c r="V325" s="151"/>
      <c r="W325" s="150"/>
      <c r="X325" s="150"/>
      <c r="Y325" s="150"/>
    </row>
    <row r="326" spans="1:25" s="17" customFormat="1" x14ac:dyDescent="0.2">
      <c r="A326" s="151">
        <v>39990</v>
      </c>
      <c r="B326" s="164" t="s">
        <v>1025</v>
      </c>
      <c r="C326" s="164" t="s">
        <v>240</v>
      </c>
      <c r="D326" s="164" t="s">
        <v>136</v>
      </c>
      <c r="E326" s="164" t="s">
        <v>143</v>
      </c>
      <c r="F326" s="165">
        <v>38961</v>
      </c>
      <c r="G326" s="166">
        <v>2006</v>
      </c>
      <c r="H326" s="151" t="s">
        <v>6</v>
      </c>
      <c r="I326" s="151" t="str">
        <f t="shared" si="19"/>
        <v>TX</v>
      </c>
      <c r="J326" s="151" t="str">
        <f t="shared" si="20"/>
        <v>TX</v>
      </c>
      <c r="K326" s="151" t="str">
        <f t="shared" si="22"/>
        <v>South Central</v>
      </c>
      <c r="L326" s="151" t="str">
        <f>INDEX('State '!$A$1:$C$62,MATCH($I326,'State '!$B:$B,0),3)</f>
        <v>South Central</v>
      </c>
      <c r="M326" s="151" t="str">
        <f>INDEX('State '!$A$1:$C$62,MATCH($J326,'State '!$B:$B,0),3)</f>
        <v>South Central</v>
      </c>
      <c r="N326" s="151"/>
      <c r="O326" s="158">
        <v>110</v>
      </c>
      <c r="P326" s="158">
        <v>97</v>
      </c>
      <c r="Q326" s="158">
        <v>600</v>
      </c>
      <c r="R326" s="157">
        <v>42</v>
      </c>
      <c r="S326" s="151" t="s">
        <v>138</v>
      </c>
      <c r="T326" s="151" t="s">
        <v>187</v>
      </c>
      <c r="U326" s="151" t="s">
        <v>382</v>
      </c>
      <c r="V326" s="151"/>
      <c r="W326" s="150"/>
      <c r="X326" s="150"/>
      <c r="Y326" s="150"/>
    </row>
    <row r="327" spans="1:25" s="17" customFormat="1" x14ac:dyDescent="0.2">
      <c r="A327" s="151">
        <v>39990</v>
      </c>
      <c r="B327" s="152" t="s">
        <v>1024</v>
      </c>
      <c r="C327" s="152" t="s">
        <v>240</v>
      </c>
      <c r="D327" s="152" t="s">
        <v>140</v>
      </c>
      <c r="E327" s="153" t="s">
        <v>143</v>
      </c>
      <c r="F327" s="154">
        <v>39052</v>
      </c>
      <c r="G327" s="155">
        <v>2006</v>
      </c>
      <c r="H327" s="151" t="s">
        <v>6</v>
      </c>
      <c r="I327" s="151" t="str">
        <f t="shared" si="19"/>
        <v>TX</v>
      </c>
      <c r="J327" s="151" t="str">
        <f t="shared" si="20"/>
        <v>TX</v>
      </c>
      <c r="K327" s="151" t="str">
        <f t="shared" si="22"/>
        <v>South Central</v>
      </c>
      <c r="L327" s="151" t="str">
        <f>INDEX('State '!$A$1:$C$62,MATCH($I327,'State '!$B:$B,0),3)</f>
        <v>South Central</v>
      </c>
      <c r="M327" s="151" t="str">
        <f>INDEX('State '!$A$1:$C$62,MATCH($J327,'State '!$B:$B,0),3)</f>
        <v>South Central</v>
      </c>
      <c r="N327" s="151"/>
      <c r="O327" s="158">
        <v>65</v>
      </c>
      <c r="P327" s="157">
        <v>32</v>
      </c>
      <c r="Q327" s="157">
        <v>500</v>
      </c>
      <c r="R327" s="158">
        <v>42</v>
      </c>
      <c r="S327" s="159" t="s">
        <v>138</v>
      </c>
      <c r="T327" s="156" t="s">
        <v>187</v>
      </c>
      <c r="U327" s="160" t="s">
        <v>382</v>
      </c>
      <c r="V327" s="151"/>
      <c r="W327" s="150"/>
      <c r="X327" s="150"/>
      <c r="Y327" s="150"/>
    </row>
    <row r="328" spans="1:25" s="17" customFormat="1" x14ac:dyDescent="0.2">
      <c r="A328" s="151">
        <v>39990</v>
      </c>
      <c r="B328" s="164" t="s">
        <v>904</v>
      </c>
      <c r="C328" s="164" t="s">
        <v>240</v>
      </c>
      <c r="D328" s="164" t="s">
        <v>140</v>
      </c>
      <c r="E328" s="164" t="s">
        <v>143</v>
      </c>
      <c r="F328" s="165">
        <v>39173</v>
      </c>
      <c r="G328" s="166">
        <v>2007</v>
      </c>
      <c r="H328" s="151" t="s">
        <v>6</v>
      </c>
      <c r="I328" s="151" t="str">
        <f t="shared" si="19"/>
        <v>TX</v>
      </c>
      <c r="J328" s="151" t="str">
        <f t="shared" si="20"/>
        <v>TX</v>
      </c>
      <c r="K328" s="151" t="str">
        <f t="shared" si="22"/>
        <v>South Central</v>
      </c>
      <c r="L328" s="151" t="str">
        <f>INDEX('State '!$A$1:$C$62,MATCH($I328,'State '!$B:$B,0),3)</f>
        <v>South Central</v>
      </c>
      <c r="M328" s="151" t="str">
        <f>INDEX('State '!$A$1:$C$62,MATCH($J328,'State '!$B:$B,0),3)</f>
        <v>South Central</v>
      </c>
      <c r="N328" s="151"/>
      <c r="O328" s="158">
        <v>360</v>
      </c>
      <c r="P328" s="158">
        <v>135</v>
      </c>
      <c r="Q328" s="158">
        <v>700</v>
      </c>
      <c r="R328" s="157">
        <v>42</v>
      </c>
      <c r="S328" s="151" t="s">
        <v>138</v>
      </c>
      <c r="T328" s="151" t="s">
        <v>187</v>
      </c>
      <c r="U328" s="151" t="s">
        <v>382</v>
      </c>
      <c r="V328" s="151"/>
      <c r="W328" s="150"/>
      <c r="X328" s="150"/>
      <c r="Y328" s="150"/>
    </row>
    <row r="329" spans="1:25" s="17" customFormat="1" x14ac:dyDescent="0.2">
      <c r="A329" s="151">
        <v>39990</v>
      </c>
      <c r="B329" s="164" t="s">
        <v>773</v>
      </c>
      <c r="C329" s="164" t="s">
        <v>240</v>
      </c>
      <c r="D329" s="164" t="s">
        <v>140</v>
      </c>
      <c r="E329" s="164" t="s">
        <v>143</v>
      </c>
      <c r="F329" s="165">
        <v>39701</v>
      </c>
      <c r="G329" s="166">
        <v>2008</v>
      </c>
      <c r="H329" s="151" t="s">
        <v>6</v>
      </c>
      <c r="I329" s="151" t="str">
        <f t="shared" si="19"/>
        <v>TX</v>
      </c>
      <c r="J329" s="151" t="str">
        <f t="shared" si="20"/>
        <v>TX</v>
      </c>
      <c r="K329" s="151" t="str">
        <f t="shared" si="22"/>
        <v>South Central</v>
      </c>
      <c r="L329" s="151" t="str">
        <f>INDEX('State '!$A$1:$C$62,MATCH($I329,'State '!$B:$B,0),3)</f>
        <v>South Central</v>
      </c>
      <c r="M329" s="151" t="str">
        <f>INDEX('State '!$A$1:$C$62,MATCH($J329,'State '!$B:$B,0),3)</f>
        <v>South Central</v>
      </c>
      <c r="N329" s="151"/>
      <c r="O329" s="158">
        <v>94</v>
      </c>
      <c r="P329" s="158">
        <v>32</v>
      </c>
      <c r="Q329" s="158">
        <v>500</v>
      </c>
      <c r="R329" s="157">
        <v>42</v>
      </c>
      <c r="S329" s="151" t="s">
        <v>138</v>
      </c>
      <c r="T329" s="151" t="s">
        <v>187</v>
      </c>
      <c r="U329" s="151" t="s">
        <v>382</v>
      </c>
      <c r="V329" s="151"/>
      <c r="W329" s="150"/>
      <c r="X329" s="150"/>
      <c r="Y329" s="150"/>
    </row>
    <row r="330" spans="1:25" s="17" customFormat="1" x14ac:dyDescent="0.2">
      <c r="A330" s="151">
        <v>40367</v>
      </c>
      <c r="B330" s="152" t="s">
        <v>666</v>
      </c>
      <c r="C330" s="152" t="s">
        <v>240</v>
      </c>
      <c r="D330" s="152" t="s">
        <v>140</v>
      </c>
      <c r="E330" s="153" t="s">
        <v>143</v>
      </c>
      <c r="F330" s="154">
        <v>39828</v>
      </c>
      <c r="G330" s="155">
        <v>2009</v>
      </c>
      <c r="H330" s="151" t="s">
        <v>6</v>
      </c>
      <c r="I330" s="151" t="str">
        <f t="shared" ref="I330:I379" si="23">LEFT($H330,2)</f>
        <v>TX</v>
      </c>
      <c r="J330" s="151" t="str">
        <f t="shared" ref="J330:J379" si="24">RIGHT($H330,2)</f>
        <v>TX</v>
      </c>
      <c r="K330" s="151" t="str">
        <f t="shared" si="22"/>
        <v>South Central</v>
      </c>
      <c r="L330" s="151" t="str">
        <f>INDEX('State '!$A$1:$C$62,MATCH($I330,'State '!$B:$B,0),3)</f>
        <v>South Central</v>
      </c>
      <c r="M330" s="151" t="str">
        <f>INDEX('State '!$A$1:$C$62,MATCH($J330,'State '!$B:$B,0),3)</f>
        <v>South Central</v>
      </c>
      <c r="N330" s="151"/>
      <c r="O330" s="158">
        <v>45</v>
      </c>
      <c r="P330" s="157">
        <v>20</v>
      </c>
      <c r="Q330" s="157">
        <v>400</v>
      </c>
      <c r="R330" s="158">
        <v>30</v>
      </c>
      <c r="S330" s="159" t="s">
        <v>138</v>
      </c>
      <c r="T330" s="156" t="s">
        <v>187</v>
      </c>
      <c r="U330" s="160" t="s">
        <v>382</v>
      </c>
      <c r="V330" s="151"/>
      <c r="W330" s="150"/>
      <c r="X330" s="150"/>
      <c r="Y330" s="150"/>
    </row>
    <row r="331" spans="1:25" s="17" customFormat="1" x14ac:dyDescent="0.2">
      <c r="A331" s="151">
        <v>39990</v>
      </c>
      <c r="B331" s="164" t="s">
        <v>1022</v>
      </c>
      <c r="C331" s="164" t="s">
        <v>240</v>
      </c>
      <c r="D331" s="164" t="s">
        <v>140</v>
      </c>
      <c r="E331" s="164" t="s">
        <v>143</v>
      </c>
      <c r="F331" s="165">
        <v>38838</v>
      </c>
      <c r="G331" s="166">
        <v>2006</v>
      </c>
      <c r="H331" s="151" t="s">
        <v>6</v>
      </c>
      <c r="I331" s="151" t="str">
        <f t="shared" si="23"/>
        <v>TX</v>
      </c>
      <c r="J331" s="151" t="str">
        <f t="shared" si="24"/>
        <v>TX</v>
      </c>
      <c r="K331" s="151" t="str">
        <f t="shared" si="22"/>
        <v>South Central</v>
      </c>
      <c r="L331" s="151" t="str">
        <f>INDEX('State '!$A$1:$C$62,MATCH($I331,'State '!$B:$B,0),3)</f>
        <v>South Central</v>
      </c>
      <c r="M331" s="151" t="str">
        <f>INDEX('State '!$A$1:$C$62,MATCH($J331,'State '!$B:$B,0),3)</f>
        <v>South Central</v>
      </c>
      <c r="N331" s="151"/>
      <c r="O331" s="158">
        <v>32.1</v>
      </c>
      <c r="P331" s="158">
        <v>24</v>
      </c>
      <c r="Q331" s="158">
        <v>400</v>
      </c>
      <c r="R331" s="157">
        <v>24</v>
      </c>
      <c r="S331" s="151" t="s">
        <v>138</v>
      </c>
      <c r="T331" s="151" t="s">
        <v>187</v>
      </c>
      <c r="U331" s="151" t="s">
        <v>382</v>
      </c>
      <c r="V331" s="151"/>
      <c r="W331" s="150"/>
      <c r="X331" s="150"/>
      <c r="Y331" s="150"/>
    </row>
    <row r="332" spans="1:25" s="17" customFormat="1" x14ac:dyDescent="0.2">
      <c r="A332" s="151">
        <v>39990</v>
      </c>
      <c r="B332" s="152" t="s">
        <v>1061</v>
      </c>
      <c r="C332" s="152" t="s">
        <v>240</v>
      </c>
      <c r="D332" s="152" t="s">
        <v>136</v>
      </c>
      <c r="E332" s="153" t="s">
        <v>143</v>
      </c>
      <c r="F332" s="154">
        <v>38504</v>
      </c>
      <c r="G332" s="155">
        <v>2005</v>
      </c>
      <c r="H332" s="151" t="s">
        <v>6</v>
      </c>
      <c r="I332" s="151" t="str">
        <f t="shared" si="23"/>
        <v>TX</v>
      </c>
      <c r="J332" s="151" t="str">
        <f t="shared" si="24"/>
        <v>TX</v>
      </c>
      <c r="K332" s="151" t="str">
        <f t="shared" si="22"/>
        <v>South Central</v>
      </c>
      <c r="L332" s="151" t="str">
        <f>INDEX('State '!$A$1:$C$62,MATCH($I332,'State '!$B:$B,0),3)</f>
        <v>South Central</v>
      </c>
      <c r="M332" s="151" t="str">
        <f>INDEX('State '!$A$1:$C$62,MATCH($J332,'State '!$B:$B,0),3)</f>
        <v>South Central</v>
      </c>
      <c r="N332" s="151"/>
      <c r="O332" s="158">
        <v>53</v>
      </c>
      <c r="P332" s="157">
        <v>54</v>
      </c>
      <c r="Q332" s="157">
        <v>650</v>
      </c>
      <c r="R332" s="158">
        <v>24</v>
      </c>
      <c r="S332" s="159" t="s">
        <v>138</v>
      </c>
      <c r="T332" s="156" t="s">
        <v>187</v>
      </c>
      <c r="U332" s="160" t="s">
        <v>382</v>
      </c>
      <c r="V332" s="151"/>
      <c r="W332" s="150"/>
      <c r="X332" s="150"/>
      <c r="Y332" s="150"/>
    </row>
    <row r="333" spans="1:25" s="17" customFormat="1" x14ac:dyDescent="0.2">
      <c r="A333" s="151">
        <v>39990</v>
      </c>
      <c r="B333" s="164" t="s">
        <v>1109</v>
      </c>
      <c r="C333" s="164" t="s">
        <v>240</v>
      </c>
      <c r="D333" s="164" t="s">
        <v>136</v>
      </c>
      <c r="E333" s="164" t="s">
        <v>143</v>
      </c>
      <c r="F333" s="165">
        <v>38189</v>
      </c>
      <c r="G333" s="166">
        <v>2004</v>
      </c>
      <c r="H333" s="151" t="s">
        <v>6</v>
      </c>
      <c r="I333" s="151" t="str">
        <f t="shared" si="23"/>
        <v>TX</v>
      </c>
      <c r="J333" s="151" t="str">
        <f t="shared" si="24"/>
        <v>TX</v>
      </c>
      <c r="K333" s="151" t="str">
        <f t="shared" si="22"/>
        <v>South Central</v>
      </c>
      <c r="L333" s="151" t="str">
        <f>INDEX('State '!$A$1:$C$62,MATCH($I333,'State '!$B:$B,0),3)</f>
        <v>South Central</v>
      </c>
      <c r="M333" s="151" t="str">
        <f>INDEX('State '!$A$1:$C$62,MATCH($J333,'State '!$B:$B,0),3)</f>
        <v>South Central</v>
      </c>
      <c r="N333" s="151"/>
      <c r="O333" s="158">
        <v>40</v>
      </c>
      <c r="P333" s="158">
        <v>78</v>
      </c>
      <c r="Q333" s="158">
        <v>500</v>
      </c>
      <c r="R333" s="157">
        <v>36</v>
      </c>
      <c r="S333" s="151" t="s">
        <v>138</v>
      </c>
      <c r="T333" s="151" t="s">
        <v>187</v>
      </c>
      <c r="U333" s="151" t="s">
        <v>382</v>
      </c>
      <c r="V333" s="151"/>
      <c r="W333" s="150"/>
      <c r="X333" s="150"/>
      <c r="Y333" s="150"/>
    </row>
    <row r="334" spans="1:25" s="17" customFormat="1" x14ac:dyDescent="0.2">
      <c r="A334" s="151">
        <v>40367</v>
      </c>
      <c r="B334" s="164" t="s">
        <v>696</v>
      </c>
      <c r="C334" s="164" t="s">
        <v>240</v>
      </c>
      <c r="D334" s="164" t="s">
        <v>140</v>
      </c>
      <c r="E334" s="164" t="s">
        <v>143</v>
      </c>
      <c r="F334" s="165">
        <v>39850</v>
      </c>
      <c r="G334" s="166">
        <v>2009</v>
      </c>
      <c r="H334" s="151" t="s">
        <v>6</v>
      </c>
      <c r="I334" s="151" t="str">
        <f t="shared" si="23"/>
        <v>TX</v>
      </c>
      <c r="J334" s="151" t="str">
        <f t="shared" si="24"/>
        <v>TX</v>
      </c>
      <c r="K334" s="151" t="str">
        <f t="shared" si="22"/>
        <v>South Central</v>
      </c>
      <c r="L334" s="151" t="str">
        <f>INDEX('State '!$A$1:$C$62,MATCH($I334,'State '!$B:$B,0),3)</f>
        <v>South Central</v>
      </c>
      <c r="M334" s="151" t="str">
        <f>INDEX('State '!$A$1:$C$62,MATCH($J334,'State '!$B:$B,0),3)</f>
        <v>South Central</v>
      </c>
      <c r="N334" s="151"/>
      <c r="O334" s="158">
        <v>165</v>
      </c>
      <c r="P334" s="158">
        <v>56</v>
      </c>
      <c r="Q334" s="158">
        <v>400</v>
      </c>
      <c r="R334" s="157">
        <v>36</v>
      </c>
      <c r="S334" s="151" t="s">
        <v>138</v>
      </c>
      <c r="T334" s="151" t="s">
        <v>187</v>
      </c>
      <c r="U334" s="151" t="s">
        <v>382</v>
      </c>
      <c r="V334" s="151"/>
      <c r="W334" s="150"/>
      <c r="X334" s="150"/>
      <c r="Y334" s="150"/>
    </row>
    <row r="335" spans="1:25" s="17" customFormat="1" x14ac:dyDescent="0.2">
      <c r="A335" s="151">
        <v>39990</v>
      </c>
      <c r="B335" s="152" t="s">
        <v>782</v>
      </c>
      <c r="C335" s="152" t="s">
        <v>240</v>
      </c>
      <c r="D335" s="152" t="s">
        <v>136</v>
      </c>
      <c r="E335" s="153" t="s">
        <v>143</v>
      </c>
      <c r="F335" s="154">
        <v>39661</v>
      </c>
      <c r="G335" s="155">
        <v>2008</v>
      </c>
      <c r="H335" s="151" t="s">
        <v>6</v>
      </c>
      <c r="I335" s="151" t="str">
        <f t="shared" si="23"/>
        <v>TX</v>
      </c>
      <c r="J335" s="151" t="str">
        <f t="shared" si="24"/>
        <v>TX</v>
      </c>
      <c r="K335" s="151" t="str">
        <f t="shared" si="22"/>
        <v>South Central</v>
      </c>
      <c r="L335" s="151" t="str">
        <f>INDEX('State '!$A$1:$C$62,MATCH($I335,'State '!$B:$B,0),3)</f>
        <v>South Central</v>
      </c>
      <c r="M335" s="151" t="str">
        <f>INDEX('State '!$A$1:$C$62,MATCH($J335,'State '!$B:$B,0),3)</f>
        <v>South Central</v>
      </c>
      <c r="N335" s="151"/>
      <c r="O335" s="158">
        <v>50</v>
      </c>
      <c r="P335" s="157">
        <v>25</v>
      </c>
      <c r="Q335" s="157">
        <v>600</v>
      </c>
      <c r="R335" s="158">
        <v>36</v>
      </c>
      <c r="S335" s="159" t="s">
        <v>138</v>
      </c>
      <c r="T335" s="156" t="s">
        <v>187</v>
      </c>
      <c r="U335" s="160" t="s">
        <v>382</v>
      </c>
      <c r="V335" s="151"/>
      <c r="W335" s="150"/>
      <c r="X335" s="150"/>
      <c r="Y335" s="150"/>
    </row>
    <row r="336" spans="1:25" s="17" customFormat="1" x14ac:dyDescent="0.2">
      <c r="A336" s="151">
        <v>39990</v>
      </c>
      <c r="B336" s="164" t="s">
        <v>1027</v>
      </c>
      <c r="C336" s="164" t="s">
        <v>240</v>
      </c>
      <c r="D336" s="164" t="s">
        <v>136</v>
      </c>
      <c r="E336" s="164" t="s">
        <v>143</v>
      </c>
      <c r="F336" s="165">
        <v>39066</v>
      </c>
      <c r="G336" s="166">
        <v>2006</v>
      </c>
      <c r="H336" s="151" t="s">
        <v>6</v>
      </c>
      <c r="I336" s="151" t="str">
        <f t="shared" si="23"/>
        <v>TX</v>
      </c>
      <c r="J336" s="151" t="str">
        <f t="shared" si="24"/>
        <v>TX</v>
      </c>
      <c r="K336" s="151" t="str">
        <f t="shared" si="22"/>
        <v>South Central</v>
      </c>
      <c r="L336" s="151" t="str">
        <f>INDEX('State '!$A$1:$C$62,MATCH($I336,'State '!$B:$B,0),3)</f>
        <v>South Central</v>
      </c>
      <c r="M336" s="151" t="str">
        <f>INDEX('State '!$A$1:$C$62,MATCH($J336,'State '!$B:$B,0),3)</f>
        <v>South Central</v>
      </c>
      <c r="N336" s="151"/>
      <c r="O336" s="158">
        <v>48</v>
      </c>
      <c r="P336" s="158">
        <v>24</v>
      </c>
      <c r="Q336" s="158">
        <v>400</v>
      </c>
      <c r="R336" s="157">
        <v>24</v>
      </c>
      <c r="S336" s="151" t="s">
        <v>138</v>
      </c>
      <c r="T336" s="151" t="s">
        <v>187</v>
      </c>
      <c r="U336" s="151" t="s">
        <v>382</v>
      </c>
      <c r="V336" s="151"/>
      <c r="W336" s="150"/>
      <c r="X336" s="150"/>
      <c r="Y336" s="150"/>
    </row>
    <row r="337" spans="1:25" s="17" customFormat="1" x14ac:dyDescent="0.2">
      <c r="A337" s="151">
        <v>39990</v>
      </c>
      <c r="B337" s="152" t="s">
        <v>785</v>
      </c>
      <c r="C337" s="152" t="s">
        <v>240</v>
      </c>
      <c r="D337" s="152" t="s">
        <v>136</v>
      </c>
      <c r="E337" s="153" t="s">
        <v>143</v>
      </c>
      <c r="F337" s="154">
        <v>39661</v>
      </c>
      <c r="G337" s="155">
        <v>2008</v>
      </c>
      <c r="H337" s="151" t="s">
        <v>6</v>
      </c>
      <c r="I337" s="151" t="str">
        <f t="shared" si="23"/>
        <v>TX</v>
      </c>
      <c r="J337" s="151" t="str">
        <f t="shared" si="24"/>
        <v>TX</v>
      </c>
      <c r="K337" s="151" t="str">
        <f t="shared" si="22"/>
        <v>South Central</v>
      </c>
      <c r="L337" s="151" t="str">
        <f>INDEX('State '!$A$1:$C$62,MATCH($I337,'State '!$B:$B,0),3)</f>
        <v>South Central</v>
      </c>
      <c r="M337" s="151" t="str">
        <f>INDEX('State '!$A$1:$C$62,MATCH($J337,'State '!$B:$B,0),3)</f>
        <v>South Central</v>
      </c>
      <c r="N337" s="151"/>
      <c r="O337" s="158">
        <v>260</v>
      </c>
      <c r="P337" s="157">
        <v>145</v>
      </c>
      <c r="Q337" s="157">
        <v>350</v>
      </c>
      <c r="R337" s="158" t="s">
        <v>535</v>
      </c>
      <c r="S337" s="159" t="s">
        <v>138</v>
      </c>
      <c r="T337" s="156" t="s">
        <v>187</v>
      </c>
      <c r="U337" s="160" t="s">
        <v>382</v>
      </c>
      <c r="V337" s="151"/>
      <c r="W337" s="150"/>
      <c r="X337" s="150"/>
      <c r="Y337" s="150"/>
    </row>
    <row r="338" spans="1:25" s="17" customFormat="1" x14ac:dyDescent="0.2">
      <c r="A338" s="151">
        <v>39990</v>
      </c>
      <c r="B338" s="152" t="s">
        <v>723</v>
      </c>
      <c r="C338" s="152" t="s">
        <v>240</v>
      </c>
      <c r="D338" s="152" t="s">
        <v>136</v>
      </c>
      <c r="E338" s="153" t="s">
        <v>143</v>
      </c>
      <c r="F338" s="154">
        <v>39566</v>
      </c>
      <c r="G338" s="155">
        <v>2008</v>
      </c>
      <c r="H338" s="151" t="s">
        <v>6</v>
      </c>
      <c r="I338" s="151" t="str">
        <f t="shared" si="23"/>
        <v>TX</v>
      </c>
      <c r="J338" s="151" t="str">
        <f t="shared" si="24"/>
        <v>TX</v>
      </c>
      <c r="K338" s="151" t="str">
        <f t="shared" si="22"/>
        <v>South Central</v>
      </c>
      <c r="L338" s="151" t="str">
        <f>INDEX('State '!$A$1:$C$62,MATCH($I338,'State '!$B:$B,0),3)</f>
        <v>South Central</v>
      </c>
      <c r="M338" s="151" t="str">
        <f>INDEX('State '!$A$1:$C$62,MATCH($J338,'State '!$B:$B,0),3)</f>
        <v>South Central</v>
      </c>
      <c r="N338" s="151"/>
      <c r="O338" s="158">
        <v>360</v>
      </c>
      <c r="P338" s="157">
        <v>165</v>
      </c>
      <c r="Q338" s="157">
        <v>900</v>
      </c>
      <c r="R338" s="158" t="s">
        <v>3214</v>
      </c>
      <c r="S338" s="159" t="s">
        <v>138</v>
      </c>
      <c r="T338" s="156" t="s">
        <v>187</v>
      </c>
      <c r="U338" s="160" t="s">
        <v>382</v>
      </c>
      <c r="V338" s="151"/>
      <c r="W338" s="150"/>
      <c r="X338" s="150"/>
      <c r="Y338" s="150"/>
    </row>
    <row r="339" spans="1:25" s="17" customFormat="1" x14ac:dyDescent="0.2">
      <c r="A339" s="151">
        <v>39990</v>
      </c>
      <c r="B339" s="152" t="s">
        <v>738</v>
      </c>
      <c r="C339" s="152" t="s">
        <v>240</v>
      </c>
      <c r="D339" s="152" t="s">
        <v>140</v>
      </c>
      <c r="E339" s="153" t="s">
        <v>143</v>
      </c>
      <c r="F339" s="154">
        <v>39753</v>
      </c>
      <c r="G339" s="155">
        <v>2008</v>
      </c>
      <c r="H339" s="151" t="s">
        <v>6</v>
      </c>
      <c r="I339" s="151" t="str">
        <f t="shared" si="23"/>
        <v>TX</v>
      </c>
      <c r="J339" s="151" t="str">
        <f t="shared" si="24"/>
        <v>TX</v>
      </c>
      <c r="K339" s="151" t="str">
        <f t="shared" si="22"/>
        <v>South Central</v>
      </c>
      <c r="L339" s="151" t="str">
        <f>INDEX('State '!$A$1:$C$62,MATCH($I339,'State '!$B:$B,0),3)</f>
        <v>South Central</v>
      </c>
      <c r="M339" s="151" t="str">
        <f>INDEX('State '!$A$1:$C$62,MATCH($J339,'State '!$B:$B,0),3)</f>
        <v>South Central</v>
      </c>
      <c r="N339" s="151"/>
      <c r="O339" s="158">
        <v>70</v>
      </c>
      <c r="P339" s="157"/>
      <c r="Q339" s="157">
        <v>400</v>
      </c>
      <c r="R339" s="158">
        <v>24</v>
      </c>
      <c r="S339" s="159" t="s">
        <v>138</v>
      </c>
      <c r="T339" s="156" t="s">
        <v>187</v>
      </c>
      <c r="U339" s="160" t="s">
        <v>382</v>
      </c>
      <c r="V339" s="151"/>
      <c r="W339" s="150"/>
      <c r="X339" s="150"/>
      <c r="Y339" s="150"/>
    </row>
    <row r="340" spans="1:25" s="17" customFormat="1" x14ac:dyDescent="0.2">
      <c r="A340" s="151">
        <v>40367</v>
      </c>
      <c r="B340" s="164" t="s">
        <v>693</v>
      </c>
      <c r="C340" s="164" t="s">
        <v>240</v>
      </c>
      <c r="D340" s="164" t="s">
        <v>136</v>
      </c>
      <c r="E340" s="164" t="s">
        <v>143</v>
      </c>
      <c r="F340" s="165">
        <v>39828</v>
      </c>
      <c r="G340" s="166">
        <v>2009</v>
      </c>
      <c r="H340" s="151" t="s">
        <v>6</v>
      </c>
      <c r="I340" s="151" t="str">
        <f t="shared" si="23"/>
        <v>TX</v>
      </c>
      <c r="J340" s="151" t="str">
        <f t="shared" si="24"/>
        <v>TX</v>
      </c>
      <c r="K340" s="151" t="str">
        <f t="shared" si="22"/>
        <v>South Central</v>
      </c>
      <c r="L340" s="151" t="str">
        <f>INDEX('State '!$A$1:$C$62,MATCH($I340,'State '!$B:$B,0),3)</f>
        <v>South Central</v>
      </c>
      <c r="M340" s="151" t="str">
        <f>INDEX('State '!$A$1:$C$62,MATCH($J340,'State '!$B:$B,0),3)</f>
        <v>South Central</v>
      </c>
      <c r="N340" s="151"/>
      <c r="O340" s="158">
        <v>70</v>
      </c>
      <c r="P340" s="158">
        <v>31</v>
      </c>
      <c r="Q340" s="158">
        <v>700</v>
      </c>
      <c r="R340" s="157">
        <v>36</v>
      </c>
      <c r="S340" s="151" t="s">
        <v>138</v>
      </c>
      <c r="T340" s="151" t="s">
        <v>187</v>
      </c>
      <c r="U340" s="151" t="s">
        <v>382</v>
      </c>
      <c r="V340" s="151"/>
      <c r="W340" s="150"/>
      <c r="X340" s="150"/>
      <c r="Y340" s="150"/>
    </row>
    <row r="341" spans="1:25" s="17" customFormat="1" x14ac:dyDescent="0.2">
      <c r="A341" s="151">
        <v>40367</v>
      </c>
      <c r="B341" s="164" t="s">
        <v>692</v>
      </c>
      <c r="C341" s="164" t="s">
        <v>236</v>
      </c>
      <c r="D341" s="164" t="s">
        <v>136</v>
      </c>
      <c r="E341" s="164" t="s">
        <v>143</v>
      </c>
      <c r="F341" s="165">
        <v>40056</v>
      </c>
      <c r="G341" s="166">
        <v>2009</v>
      </c>
      <c r="H341" s="151" t="s">
        <v>6</v>
      </c>
      <c r="I341" s="151" t="str">
        <f t="shared" si="23"/>
        <v>TX</v>
      </c>
      <c r="J341" s="151" t="str">
        <f t="shared" si="24"/>
        <v>TX</v>
      </c>
      <c r="K341" s="151" t="str">
        <f t="shared" si="22"/>
        <v>South Central</v>
      </c>
      <c r="L341" s="151" t="str">
        <f>INDEX('State '!$A$1:$C$62,MATCH($I341,'State '!$B:$B,0),3)</f>
        <v>South Central</v>
      </c>
      <c r="M341" s="151" t="str">
        <f>INDEX('State '!$A$1:$C$62,MATCH($J341,'State '!$B:$B,0),3)</f>
        <v>South Central</v>
      </c>
      <c r="N341" s="151"/>
      <c r="O341" s="158">
        <v>485</v>
      </c>
      <c r="P341" s="158">
        <v>160</v>
      </c>
      <c r="Q341" s="158">
        <v>1100</v>
      </c>
      <c r="R341" s="157">
        <v>42</v>
      </c>
      <c r="S341" s="151" t="s">
        <v>138</v>
      </c>
      <c r="T341" s="151" t="s">
        <v>187</v>
      </c>
      <c r="U341" s="151" t="s">
        <v>382</v>
      </c>
      <c r="V341" s="151"/>
      <c r="W341" s="150"/>
      <c r="X341" s="150"/>
      <c r="Y341" s="150"/>
    </row>
    <row r="342" spans="1:25" s="17" customFormat="1" x14ac:dyDescent="0.2">
      <c r="A342" s="151">
        <v>40350</v>
      </c>
      <c r="B342" s="164" t="s">
        <v>2163</v>
      </c>
      <c r="C342" s="164" t="s">
        <v>2164</v>
      </c>
      <c r="D342" s="164" t="s">
        <v>140</v>
      </c>
      <c r="E342" s="164" t="s">
        <v>143</v>
      </c>
      <c r="F342" s="165">
        <v>40743</v>
      </c>
      <c r="G342" s="166">
        <v>2011</v>
      </c>
      <c r="H342" s="151" t="s">
        <v>0</v>
      </c>
      <c r="I342" s="151" t="str">
        <f t="shared" si="23"/>
        <v>LA</v>
      </c>
      <c r="J342" s="151" t="str">
        <f t="shared" si="24"/>
        <v>LA</v>
      </c>
      <c r="K342" s="151" t="str">
        <f t="shared" si="22"/>
        <v>South Central</v>
      </c>
      <c r="L342" s="151" t="str">
        <f>INDEX('State '!$A$1:$C$62,MATCH($I342,'State '!$B:$B,0),3)</f>
        <v>South Central</v>
      </c>
      <c r="M342" s="151" t="str">
        <f>INDEX('State '!$A$1:$C$62,MATCH($J342,'State '!$B:$B,0),3)</f>
        <v>South Central</v>
      </c>
      <c r="N342" s="151"/>
      <c r="O342" s="158">
        <v>193</v>
      </c>
      <c r="P342" s="158">
        <v>20.5</v>
      </c>
      <c r="Q342" s="158">
        <v>400</v>
      </c>
      <c r="R342" s="157">
        <v>42</v>
      </c>
      <c r="S342" s="151" t="s">
        <v>135</v>
      </c>
      <c r="T342" s="151" t="s">
        <v>381</v>
      </c>
      <c r="U342" s="151" t="s">
        <v>527</v>
      </c>
      <c r="V342" s="151"/>
      <c r="W342" s="150"/>
      <c r="X342" s="150"/>
      <c r="Y342" s="150"/>
    </row>
    <row r="343" spans="1:25" s="17" customFormat="1" x14ac:dyDescent="0.2">
      <c r="A343" s="151">
        <v>40350</v>
      </c>
      <c r="B343" s="164" t="s">
        <v>595</v>
      </c>
      <c r="C343" s="164" t="s">
        <v>2164</v>
      </c>
      <c r="D343" s="164" t="s">
        <v>136</v>
      </c>
      <c r="E343" s="164" t="s">
        <v>143</v>
      </c>
      <c r="F343" s="165">
        <v>40513</v>
      </c>
      <c r="G343" s="166">
        <v>2010</v>
      </c>
      <c r="H343" s="151" t="s">
        <v>429</v>
      </c>
      <c r="I343" s="151" t="str">
        <f t="shared" si="23"/>
        <v>TX</v>
      </c>
      <c r="J343" s="151" t="str">
        <f t="shared" si="24"/>
        <v>LA</v>
      </c>
      <c r="K343" s="151" t="str">
        <f t="shared" si="22"/>
        <v>South Central</v>
      </c>
      <c r="L343" s="151" t="str">
        <f>INDEX('State '!$A$1:$C$62,MATCH($I343,'State '!$B:$B,0),3)</f>
        <v>South Central</v>
      </c>
      <c r="M343" s="151" t="str">
        <f>INDEX('State '!$A$1:$C$62,MATCH($J343,'State '!$B:$B,0),3)</f>
        <v>South Central</v>
      </c>
      <c r="N343" s="151"/>
      <c r="O343" s="158">
        <v>1200</v>
      </c>
      <c r="P343" s="158">
        <v>175</v>
      </c>
      <c r="Q343" s="158">
        <v>2000</v>
      </c>
      <c r="R343" s="157">
        <v>42</v>
      </c>
      <c r="S343" s="151" t="s">
        <v>135</v>
      </c>
      <c r="T343" s="151" t="s">
        <v>381</v>
      </c>
      <c r="U343" s="151" t="s">
        <v>596</v>
      </c>
      <c r="V343" s="151"/>
      <c r="W343" s="150"/>
      <c r="X343" s="150"/>
      <c r="Y343" s="150"/>
    </row>
    <row r="344" spans="1:25" s="17" customFormat="1" x14ac:dyDescent="0.2">
      <c r="A344" s="151">
        <v>39990</v>
      </c>
      <c r="B344" s="152" t="s">
        <v>739</v>
      </c>
      <c r="C344" s="152" t="s">
        <v>231</v>
      </c>
      <c r="D344" s="152" t="s">
        <v>140</v>
      </c>
      <c r="E344" s="164" t="s">
        <v>143</v>
      </c>
      <c r="F344" s="165">
        <v>39692</v>
      </c>
      <c r="G344" s="166">
        <v>2008</v>
      </c>
      <c r="H344" s="151" t="s">
        <v>740</v>
      </c>
      <c r="I344" s="151" t="str">
        <f t="shared" si="23"/>
        <v>VA</v>
      </c>
      <c r="J344" s="151" t="str">
        <f t="shared" si="24"/>
        <v>NC</v>
      </c>
      <c r="K344" s="151" t="str">
        <f t="shared" si="22"/>
        <v>Northeast, Southeast</v>
      </c>
      <c r="L344" s="151" t="str">
        <f>INDEX('State '!$A$1:$C$62,MATCH($I344,'State '!$B:$B,0),3)</f>
        <v>Northeast</v>
      </c>
      <c r="M344" s="151" t="str">
        <f>INDEX('State '!$A$1:$C$62,MATCH($J344,'State '!$B:$B,0),3)</f>
        <v>Southeast</v>
      </c>
      <c r="N344" s="151"/>
      <c r="O344" s="158">
        <v>4.8</v>
      </c>
      <c r="P344" s="158"/>
      <c r="Q344" s="157">
        <v>90</v>
      </c>
      <c r="R344" s="157"/>
      <c r="S344" s="151" t="s">
        <v>135</v>
      </c>
      <c r="T344" s="151" t="s">
        <v>381</v>
      </c>
      <c r="U344" s="151" t="s">
        <v>741</v>
      </c>
      <c r="V344" s="151"/>
      <c r="W344" s="150"/>
      <c r="X344" s="150"/>
      <c r="Y344" s="150"/>
    </row>
    <row r="345" spans="1:25" s="17" customFormat="1" x14ac:dyDescent="0.2">
      <c r="A345" s="151">
        <v>39990</v>
      </c>
      <c r="B345" s="164" t="s">
        <v>1402</v>
      </c>
      <c r="C345" s="164" t="s">
        <v>231</v>
      </c>
      <c r="D345" s="164" t="s">
        <v>140</v>
      </c>
      <c r="E345" s="164" t="s">
        <v>143</v>
      </c>
      <c r="F345" s="165">
        <v>37194</v>
      </c>
      <c r="G345" s="166">
        <v>2001</v>
      </c>
      <c r="H345" s="151" t="s">
        <v>19</v>
      </c>
      <c r="I345" s="151" t="str">
        <f t="shared" si="23"/>
        <v>VA</v>
      </c>
      <c r="J345" s="151" t="str">
        <f t="shared" si="24"/>
        <v>VA</v>
      </c>
      <c r="K345" s="151" t="str">
        <f t="shared" ref="K345:K376" si="25">IF($L345=$M345,L345,CONCATENATE($L345,", ",IF(ISBLANK(N345),"",CONCATENATE(N345,", ")),$M345))</f>
        <v>Northeast</v>
      </c>
      <c r="L345" s="151" t="str">
        <f>INDEX('State '!$A$1:$C$62,MATCH($I345,'State '!$B:$B,0),3)</f>
        <v>Northeast</v>
      </c>
      <c r="M345" s="151" t="str">
        <f>INDEX('State '!$A$1:$C$62,MATCH($J345,'State '!$B:$B,0),3)</f>
        <v>Northeast</v>
      </c>
      <c r="N345" s="151"/>
      <c r="O345" s="158">
        <v>2</v>
      </c>
      <c r="P345" s="158"/>
      <c r="Q345" s="158">
        <v>4</v>
      </c>
      <c r="R345" s="157">
        <v>12</v>
      </c>
      <c r="S345" s="151" t="s">
        <v>135</v>
      </c>
      <c r="T345" s="151" t="s">
        <v>381</v>
      </c>
      <c r="U345" s="151" t="s">
        <v>1403</v>
      </c>
      <c r="V345" s="151"/>
      <c r="W345" s="150"/>
      <c r="X345" s="150"/>
      <c r="Y345" s="150"/>
    </row>
    <row r="346" spans="1:25" s="56" customFormat="1" x14ac:dyDescent="0.2">
      <c r="A346" s="151">
        <v>39990</v>
      </c>
      <c r="B346" s="152" t="s">
        <v>1014</v>
      </c>
      <c r="C346" s="152" t="s">
        <v>231</v>
      </c>
      <c r="D346" s="152" t="s">
        <v>134</v>
      </c>
      <c r="E346" s="153" t="s">
        <v>143</v>
      </c>
      <c r="F346" s="154">
        <v>39022</v>
      </c>
      <c r="G346" s="155">
        <v>2006</v>
      </c>
      <c r="H346" s="151" t="s">
        <v>19</v>
      </c>
      <c r="I346" s="151" t="str">
        <f t="shared" si="23"/>
        <v>VA</v>
      </c>
      <c r="J346" s="151" t="str">
        <f t="shared" si="24"/>
        <v>VA</v>
      </c>
      <c r="K346" s="151" t="str">
        <f t="shared" si="25"/>
        <v>Northeast</v>
      </c>
      <c r="L346" s="151" t="str">
        <f>INDEX('State '!$A$1:$C$62,MATCH($I346,'State '!$B:$B,0),3)</f>
        <v>Northeast</v>
      </c>
      <c r="M346" s="151" t="str">
        <f>INDEX('State '!$A$1:$C$62,MATCH($J346,'State '!$B:$B,0),3)</f>
        <v>Northeast</v>
      </c>
      <c r="N346" s="151"/>
      <c r="O346" s="158">
        <v>53</v>
      </c>
      <c r="P346" s="157">
        <v>32</v>
      </c>
      <c r="Q346" s="157">
        <v>235</v>
      </c>
      <c r="R346" s="158">
        <v>20</v>
      </c>
      <c r="S346" s="159" t="s">
        <v>135</v>
      </c>
      <c r="T346" s="156" t="s">
        <v>381</v>
      </c>
      <c r="U346" s="160" t="s">
        <v>1015</v>
      </c>
      <c r="V346" s="151"/>
      <c r="W346" s="150"/>
      <c r="X346" s="150"/>
      <c r="Y346" s="150"/>
    </row>
    <row r="347" spans="1:25" s="17" customFormat="1" x14ac:dyDescent="0.2">
      <c r="A347" s="151">
        <v>39990</v>
      </c>
      <c r="B347" s="164" t="s">
        <v>1245</v>
      </c>
      <c r="C347" s="164" t="s">
        <v>231</v>
      </c>
      <c r="D347" s="164" t="s">
        <v>140</v>
      </c>
      <c r="E347" s="164" t="s">
        <v>143</v>
      </c>
      <c r="F347" s="165">
        <v>37500</v>
      </c>
      <c r="G347" s="166">
        <v>2002</v>
      </c>
      <c r="H347" s="151" t="s">
        <v>1246</v>
      </c>
      <c r="I347" s="151" t="str">
        <f t="shared" si="23"/>
        <v>TN</v>
      </c>
      <c r="J347" s="151" t="str">
        <f t="shared" si="24"/>
        <v>GA</v>
      </c>
      <c r="K347" s="151" t="str">
        <f t="shared" si="25"/>
        <v>Midwest, Southeast</v>
      </c>
      <c r="L347" s="151" t="str">
        <f>INDEX('State '!$A$1:$C$62,MATCH($I347,'State '!$B:$B,0),3)</f>
        <v>Midwest</v>
      </c>
      <c r="M347" s="151" t="str">
        <f>INDEX('State '!$A$1:$C$62,MATCH($J347,'State '!$B:$B,0),3)</f>
        <v>Southeast</v>
      </c>
      <c r="N347" s="151"/>
      <c r="O347" s="158">
        <v>69.39</v>
      </c>
      <c r="P347" s="158">
        <v>27</v>
      </c>
      <c r="Q347" s="158">
        <v>160</v>
      </c>
      <c r="R347" s="157">
        <v>20</v>
      </c>
      <c r="S347" s="151" t="s">
        <v>135</v>
      </c>
      <c r="T347" s="151" t="s">
        <v>381</v>
      </c>
      <c r="U347" s="151" t="s">
        <v>1247</v>
      </c>
      <c r="V347" s="151"/>
      <c r="W347" s="150"/>
      <c r="X347" s="150"/>
      <c r="Y347" s="150"/>
    </row>
    <row r="348" spans="1:25" s="17" customFormat="1" x14ac:dyDescent="0.2">
      <c r="A348" s="151">
        <v>40056</v>
      </c>
      <c r="B348" s="164" t="s">
        <v>1220</v>
      </c>
      <c r="C348" s="164" t="s">
        <v>231</v>
      </c>
      <c r="D348" s="164" t="s">
        <v>140</v>
      </c>
      <c r="E348" s="164" t="s">
        <v>143</v>
      </c>
      <c r="F348" s="165">
        <v>37944</v>
      </c>
      <c r="G348" s="166">
        <v>2003</v>
      </c>
      <c r="H348" s="151" t="s">
        <v>740</v>
      </c>
      <c r="I348" s="151" t="str">
        <f t="shared" si="23"/>
        <v>VA</v>
      </c>
      <c r="J348" s="151" t="str">
        <f t="shared" si="24"/>
        <v>NC</v>
      </c>
      <c r="K348" s="151" t="str">
        <f t="shared" si="25"/>
        <v>Northeast, Southeast</v>
      </c>
      <c r="L348" s="151" t="str">
        <f>INDEX('State '!$A$1:$C$62,MATCH($I348,'State '!$B:$B,0),3)</f>
        <v>Northeast</v>
      </c>
      <c r="M348" s="151" t="str">
        <f>INDEX('State '!$A$1:$C$62,MATCH($J348,'State '!$B:$B,0),3)</f>
        <v>Southeast</v>
      </c>
      <c r="N348" s="151"/>
      <c r="O348" s="158">
        <v>225</v>
      </c>
      <c r="P348" s="158">
        <v>95</v>
      </c>
      <c r="Q348" s="158">
        <v>315</v>
      </c>
      <c r="R348" s="157" t="s">
        <v>1264</v>
      </c>
      <c r="S348" s="151" t="s">
        <v>135</v>
      </c>
      <c r="T348" s="151" t="s">
        <v>381</v>
      </c>
      <c r="U348" s="151" t="s">
        <v>784</v>
      </c>
      <c r="V348" s="151"/>
      <c r="W348" s="150"/>
      <c r="X348" s="150"/>
      <c r="Y348" s="150"/>
    </row>
    <row r="349" spans="1:25" s="17" customFormat="1" x14ac:dyDescent="0.2">
      <c r="A349" s="151">
        <v>39990</v>
      </c>
      <c r="B349" s="164" t="s">
        <v>783</v>
      </c>
      <c r="C349" s="164" t="s">
        <v>231</v>
      </c>
      <c r="D349" s="164" t="s">
        <v>134</v>
      </c>
      <c r="E349" s="164" t="s">
        <v>143</v>
      </c>
      <c r="F349" s="165">
        <v>39736</v>
      </c>
      <c r="G349" s="166">
        <v>2008</v>
      </c>
      <c r="H349" s="151" t="s">
        <v>740</v>
      </c>
      <c r="I349" s="151" t="str">
        <f t="shared" si="23"/>
        <v>VA</v>
      </c>
      <c r="J349" s="151" t="str">
        <f t="shared" si="24"/>
        <v>NC</v>
      </c>
      <c r="K349" s="151" t="str">
        <f t="shared" si="25"/>
        <v>Northeast, Southeast</v>
      </c>
      <c r="L349" s="151" t="str">
        <f>INDEX('State '!$A$1:$C$62,MATCH($I349,'State '!$B:$B,0),3)</f>
        <v>Northeast</v>
      </c>
      <c r="M349" s="151" t="str">
        <f>INDEX('State '!$A$1:$C$62,MATCH($J349,'State '!$B:$B,0),3)</f>
        <v>Southeast</v>
      </c>
      <c r="N349" s="151"/>
      <c r="O349" s="158">
        <v>20</v>
      </c>
      <c r="P349" s="158"/>
      <c r="Q349" s="158">
        <v>75</v>
      </c>
      <c r="R349" s="157" t="s">
        <v>1264</v>
      </c>
      <c r="S349" s="151" t="s">
        <v>135</v>
      </c>
      <c r="T349" s="151" t="s">
        <v>381</v>
      </c>
      <c r="U349" s="151" t="s">
        <v>784</v>
      </c>
      <c r="V349" s="151"/>
      <c r="W349" s="150"/>
      <c r="X349" s="150"/>
      <c r="Y349" s="150"/>
    </row>
    <row r="350" spans="1:25" s="17" customFormat="1" ht="25.5" x14ac:dyDescent="0.2">
      <c r="A350" s="151">
        <v>39990</v>
      </c>
      <c r="B350" s="152" t="s">
        <v>1011</v>
      </c>
      <c r="C350" s="152" t="s">
        <v>231</v>
      </c>
      <c r="D350" s="152" t="s">
        <v>140</v>
      </c>
      <c r="E350" s="153" t="s">
        <v>143</v>
      </c>
      <c r="F350" s="154">
        <v>39052</v>
      </c>
      <c r="G350" s="155">
        <v>2006</v>
      </c>
      <c r="H350" s="151" t="s">
        <v>2467</v>
      </c>
      <c r="I350" s="151" t="str">
        <f t="shared" si="23"/>
        <v>TN</v>
      </c>
      <c r="J350" s="151" t="str">
        <f t="shared" si="24"/>
        <v>NC</v>
      </c>
      <c r="K350" s="151" t="str">
        <f t="shared" si="25"/>
        <v>Midwest, Northeast, Southeast</v>
      </c>
      <c r="L350" s="151" t="str">
        <f>INDEX('State '!$A$1:$C$62,MATCH($I350,'State '!$B:$B,0),3)</f>
        <v>Midwest</v>
      </c>
      <c r="M350" s="151" t="str">
        <f>INDEX('State '!$A$1:$C$62,MATCH($J350,'State '!$B:$B,0),3)</f>
        <v>Southeast</v>
      </c>
      <c r="N350" s="151" t="s">
        <v>5</v>
      </c>
      <c r="O350" s="158">
        <v>15.5</v>
      </c>
      <c r="P350" s="157">
        <v>13</v>
      </c>
      <c r="Q350" s="157">
        <v>20</v>
      </c>
      <c r="R350" s="158">
        <v>24</v>
      </c>
      <c r="S350" s="159" t="s">
        <v>135</v>
      </c>
      <c r="T350" s="156" t="s">
        <v>381</v>
      </c>
      <c r="U350" s="160" t="s">
        <v>784</v>
      </c>
      <c r="V350" s="151"/>
      <c r="W350" s="150"/>
      <c r="X350" s="150"/>
      <c r="Y350" s="150"/>
    </row>
    <row r="351" spans="1:25" s="17" customFormat="1" x14ac:dyDescent="0.2">
      <c r="A351" s="151">
        <v>39990</v>
      </c>
      <c r="B351" s="164" t="s">
        <v>1602</v>
      </c>
      <c r="C351" s="164" t="s">
        <v>231</v>
      </c>
      <c r="D351" s="164" t="s">
        <v>136</v>
      </c>
      <c r="E351" s="164" t="s">
        <v>143</v>
      </c>
      <c r="F351" s="165">
        <v>35977</v>
      </c>
      <c r="G351" s="166">
        <v>1998</v>
      </c>
      <c r="H351" s="151" t="s">
        <v>19</v>
      </c>
      <c r="I351" s="151" t="str">
        <f t="shared" si="23"/>
        <v>VA</v>
      </c>
      <c r="J351" s="151" t="str">
        <f t="shared" si="24"/>
        <v>VA</v>
      </c>
      <c r="K351" s="151" t="str">
        <f t="shared" si="25"/>
        <v>Northeast</v>
      </c>
      <c r="L351" s="151" t="str">
        <f>INDEX('State '!$A$1:$C$62,MATCH($I351,'State '!$B:$B,0),3)</f>
        <v>Northeast</v>
      </c>
      <c r="M351" s="151" t="str">
        <f>INDEX('State '!$A$1:$C$62,MATCH($J351,'State '!$B:$B,0),3)</f>
        <v>Northeast</v>
      </c>
      <c r="N351" s="151"/>
      <c r="O351" s="158">
        <v>14</v>
      </c>
      <c r="P351" s="158">
        <v>60</v>
      </c>
      <c r="Q351" s="158">
        <v>10</v>
      </c>
      <c r="R351" s="157">
        <v>20</v>
      </c>
      <c r="S351" s="151" t="s">
        <v>135</v>
      </c>
      <c r="T351" s="151" t="s">
        <v>381</v>
      </c>
      <c r="U351" s="151" t="s">
        <v>1603</v>
      </c>
      <c r="V351" s="151"/>
      <c r="W351" s="150"/>
      <c r="X351" s="150"/>
      <c r="Y351" s="150"/>
    </row>
    <row r="352" spans="1:25" s="17" customFormat="1" x14ac:dyDescent="0.2">
      <c r="A352" s="151">
        <v>39990</v>
      </c>
      <c r="B352" s="164" t="s">
        <v>1412</v>
      </c>
      <c r="C352" s="164" t="s">
        <v>231</v>
      </c>
      <c r="D352" s="164" t="s">
        <v>140</v>
      </c>
      <c r="E352" s="164" t="s">
        <v>143</v>
      </c>
      <c r="F352" s="165">
        <v>37194</v>
      </c>
      <c r="G352" s="166">
        <v>2001</v>
      </c>
      <c r="H352" s="151" t="s">
        <v>19</v>
      </c>
      <c r="I352" s="151" t="str">
        <f t="shared" si="23"/>
        <v>VA</v>
      </c>
      <c r="J352" s="151" t="str">
        <f t="shared" si="24"/>
        <v>VA</v>
      </c>
      <c r="K352" s="151" t="str">
        <f t="shared" si="25"/>
        <v>Northeast</v>
      </c>
      <c r="L352" s="151" t="str">
        <f>INDEX('State '!$A$1:$C$62,MATCH($I352,'State '!$B:$B,0),3)</f>
        <v>Northeast</v>
      </c>
      <c r="M352" s="151" t="str">
        <f>INDEX('State '!$A$1:$C$62,MATCH($J352,'State '!$B:$B,0),3)</f>
        <v>Northeast</v>
      </c>
      <c r="N352" s="151"/>
      <c r="O352" s="158">
        <v>21.2</v>
      </c>
      <c r="P352" s="158">
        <v>41</v>
      </c>
      <c r="Q352" s="158">
        <v>35</v>
      </c>
      <c r="R352" s="157">
        <v>12</v>
      </c>
      <c r="S352" s="151" t="s">
        <v>135</v>
      </c>
      <c r="T352" s="151" t="s">
        <v>381</v>
      </c>
      <c r="U352" s="151" t="s">
        <v>1413</v>
      </c>
      <c r="V352" s="151"/>
      <c r="W352" s="150"/>
      <c r="X352" s="150"/>
      <c r="Y352" s="150"/>
    </row>
    <row r="353" spans="1:25" s="17" customFormat="1" x14ac:dyDescent="0.2">
      <c r="A353" s="151">
        <v>39990</v>
      </c>
      <c r="B353" s="164" t="s">
        <v>1649</v>
      </c>
      <c r="C353" s="164" t="s">
        <v>231</v>
      </c>
      <c r="D353" s="164" t="s">
        <v>140</v>
      </c>
      <c r="E353" s="164" t="s">
        <v>143</v>
      </c>
      <c r="F353" s="165">
        <v>35735</v>
      </c>
      <c r="G353" s="166">
        <v>1997</v>
      </c>
      <c r="H353" s="151" t="s">
        <v>1650</v>
      </c>
      <c r="I353" s="151" t="str">
        <f t="shared" si="23"/>
        <v>TN</v>
      </c>
      <c r="J353" s="151" t="str">
        <f t="shared" si="24"/>
        <v>VA</v>
      </c>
      <c r="K353" s="151" t="str">
        <f t="shared" si="25"/>
        <v>Midwest, Northeast</v>
      </c>
      <c r="L353" s="151" t="str">
        <f>INDEX('State '!$A$1:$C$62,MATCH($I353,'State '!$B:$B,0),3)</f>
        <v>Midwest</v>
      </c>
      <c r="M353" s="151" t="str">
        <f>INDEX('State '!$A$1:$C$62,MATCH($J353,'State '!$B:$B,0),3)</f>
        <v>Northeast</v>
      </c>
      <c r="N353" s="151"/>
      <c r="O353" s="158">
        <v>5.17</v>
      </c>
      <c r="P353" s="158">
        <v>6</v>
      </c>
      <c r="Q353" s="158">
        <v>24</v>
      </c>
      <c r="R353" s="157" t="s">
        <v>3227</v>
      </c>
      <c r="S353" s="151" t="s">
        <v>135</v>
      </c>
      <c r="T353" s="151" t="s">
        <v>381</v>
      </c>
      <c r="U353" s="151" t="s">
        <v>1651</v>
      </c>
      <c r="V353" s="151"/>
      <c r="W353" s="150"/>
      <c r="X353" s="150"/>
      <c r="Y353" s="150"/>
    </row>
    <row r="354" spans="1:25" s="17" customFormat="1" x14ac:dyDescent="0.2">
      <c r="A354" s="151">
        <v>43468</v>
      </c>
      <c r="B354" s="152" t="s">
        <v>2383</v>
      </c>
      <c r="C354" s="152" t="s">
        <v>215</v>
      </c>
      <c r="D354" s="152" t="s">
        <v>140</v>
      </c>
      <c r="E354" s="153" t="s">
        <v>143</v>
      </c>
      <c r="F354" s="154">
        <v>43446</v>
      </c>
      <c r="G354" s="155">
        <v>2018</v>
      </c>
      <c r="H354" s="151" t="s">
        <v>22</v>
      </c>
      <c r="I354" s="151" t="str">
        <f t="shared" si="23"/>
        <v>GA</v>
      </c>
      <c r="J354" s="151" t="str">
        <f t="shared" si="24"/>
        <v>GA</v>
      </c>
      <c r="K354" s="156" t="str">
        <f t="shared" si="25"/>
        <v>Southeast</v>
      </c>
      <c r="L354" s="151" t="s">
        <v>15</v>
      </c>
      <c r="M354" s="151" t="s">
        <v>15</v>
      </c>
      <c r="N354" s="151"/>
      <c r="O354" s="158">
        <v>240</v>
      </c>
      <c r="P354" s="157">
        <v>19.7</v>
      </c>
      <c r="Q354" s="157">
        <v>344</v>
      </c>
      <c r="R354" s="158">
        <v>30</v>
      </c>
      <c r="S354" s="159" t="s">
        <v>135</v>
      </c>
      <c r="T354" s="156" t="s">
        <v>381</v>
      </c>
      <c r="U354" s="160" t="s">
        <v>2707</v>
      </c>
      <c r="V354" s="151" t="s">
        <v>2175</v>
      </c>
      <c r="W354" s="150"/>
      <c r="X354" s="150"/>
      <c r="Y354" s="150"/>
    </row>
    <row r="355" spans="1:25" s="17" customFormat="1" x14ac:dyDescent="0.2">
      <c r="A355" s="151">
        <v>39990</v>
      </c>
      <c r="B355" s="152" t="s">
        <v>885</v>
      </c>
      <c r="C355" s="152" t="s">
        <v>300</v>
      </c>
      <c r="D355" s="152" t="s">
        <v>136</v>
      </c>
      <c r="E355" s="153" t="s">
        <v>143</v>
      </c>
      <c r="F355" s="154">
        <v>39356</v>
      </c>
      <c r="G355" s="155">
        <v>2007</v>
      </c>
      <c r="H355" s="151" t="s">
        <v>6</v>
      </c>
      <c r="I355" s="151" t="str">
        <f t="shared" si="23"/>
        <v>TX</v>
      </c>
      <c r="J355" s="151" t="str">
        <f t="shared" si="24"/>
        <v>TX</v>
      </c>
      <c r="K355" s="151" t="str">
        <f t="shared" si="25"/>
        <v>South Central</v>
      </c>
      <c r="L355" s="151" t="str">
        <f>INDEX('State '!$A$1:$C$62,MATCH($I355,'State '!$B:$B,0),3)</f>
        <v>South Central</v>
      </c>
      <c r="M355" s="151" t="str">
        <f>INDEX('State '!$A$1:$C$62,MATCH($J355,'State '!$B:$B,0),3)</f>
        <v>South Central</v>
      </c>
      <c r="N355" s="151"/>
      <c r="O355" s="158">
        <v>60</v>
      </c>
      <c r="P355" s="157">
        <v>63</v>
      </c>
      <c r="Q355" s="157">
        <v>450</v>
      </c>
      <c r="R355" s="158">
        <v>24</v>
      </c>
      <c r="S355" s="159" t="s">
        <v>138</v>
      </c>
      <c r="T355" s="156" t="s">
        <v>187</v>
      </c>
      <c r="U355" s="160" t="s">
        <v>382</v>
      </c>
      <c r="V355" s="151"/>
      <c r="W355" s="150"/>
      <c r="X355" s="150"/>
      <c r="Y355" s="150"/>
    </row>
    <row r="356" spans="1:25" s="17" customFormat="1" x14ac:dyDescent="0.2">
      <c r="A356" s="151">
        <v>40589</v>
      </c>
      <c r="B356" s="164" t="s">
        <v>254</v>
      </c>
      <c r="C356" s="164" t="s">
        <v>254</v>
      </c>
      <c r="D356" s="164" t="s">
        <v>136</v>
      </c>
      <c r="E356" s="164" t="s">
        <v>143</v>
      </c>
      <c r="F356" s="165">
        <v>40515</v>
      </c>
      <c r="G356" s="166">
        <v>2010</v>
      </c>
      <c r="H356" s="151" t="s">
        <v>587</v>
      </c>
      <c r="I356" s="151" t="str">
        <f t="shared" si="23"/>
        <v>AR</v>
      </c>
      <c r="J356" s="151" t="str">
        <f t="shared" si="24"/>
        <v>MS</v>
      </c>
      <c r="K356" s="151" t="str">
        <f t="shared" si="25"/>
        <v>South Central</v>
      </c>
      <c r="L356" s="151" t="str">
        <f>INDEX('State '!$A$1:$C$62,MATCH($I356,'State '!$B:$B,0),3)</f>
        <v>South Central</v>
      </c>
      <c r="M356" s="151" t="str">
        <f>INDEX('State '!$A$1:$C$62,MATCH($J356,'State '!$B:$B,0),3)</f>
        <v>South Central</v>
      </c>
      <c r="N356" s="151"/>
      <c r="O356" s="158">
        <v>1010</v>
      </c>
      <c r="P356" s="158">
        <v>185</v>
      </c>
      <c r="Q356" s="158">
        <v>2000</v>
      </c>
      <c r="R356" s="157">
        <v>42</v>
      </c>
      <c r="S356" s="151" t="s">
        <v>135</v>
      </c>
      <c r="T356" s="151" t="s">
        <v>381</v>
      </c>
      <c r="U356" s="151" t="s">
        <v>588</v>
      </c>
      <c r="V356" s="151"/>
      <c r="W356" s="150"/>
      <c r="X356" s="150"/>
      <c r="Y356" s="150"/>
    </row>
    <row r="357" spans="1:25" s="17" customFormat="1" x14ac:dyDescent="0.2">
      <c r="A357" s="151">
        <v>39990</v>
      </c>
      <c r="B357" s="164" t="s">
        <v>1418</v>
      </c>
      <c r="C357" s="164" t="s">
        <v>235</v>
      </c>
      <c r="D357" s="164" t="s">
        <v>140</v>
      </c>
      <c r="E357" s="164" t="s">
        <v>143</v>
      </c>
      <c r="F357" s="165">
        <v>37203</v>
      </c>
      <c r="G357" s="166">
        <v>2001</v>
      </c>
      <c r="H357" s="151" t="s">
        <v>483</v>
      </c>
      <c r="I357" s="151" t="str">
        <f t="shared" si="23"/>
        <v>MS</v>
      </c>
      <c r="J357" s="151" t="str">
        <f t="shared" si="24"/>
        <v>AL</v>
      </c>
      <c r="K357" s="151" t="str">
        <f t="shared" si="25"/>
        <v>South Central</v>
      </c>
      <c r="L357" s="151" t="str">
        <f>INDEX('State '!$A$1:$C$62,MATCH($I357,'State '!$B:$B,0),3)</f>
        <v>South Central</v>
      </c>
      <c r="M357" s="151" t="str">
        <f>INDEX('State '!$A$1:$C$62,MATCH($J357,'State '!$B:$B,0),3)</f>
        <v>South Central</v>
      </c>
      <c r="N357" s="151"/>
      <c r="O357" s="158">
        <v>6.9</v>
      </c>
      <c r="P357" s="158">
        <v>0.2</v>
      </c>
      <c r="Q357" s="158">
        <v>80</v>
      </c>
      <c r="R357" s="157" t="s">
        <v>535</v>
      </c>
      <c r="S357" s="151" t="s">
        <v>135</v>
      </c>
      <c r="T357" s="151" t="s">
        <v>381</v>
      </c>
      <c r="U357" s="151" t="s">
        <v>1236</v>
      </c>
      <c r="V357" s="151"/>
      <c r="W357" s="150"/>
      <c r="X357" s="150"/>
      <c r="Y357" s="150"/>
    </row>
    <row r="358" spans="1:25" s="17" customFormat="1" x14ac:dyDescent="0.2">
      <c r="A358" s="151">
        <v>39990</v>
      </c>
      <c r="B358" s="152" t="s">
        <v>1618</v>
      </c>
      <c r="C358" s="152" t="s">
        <v>235</v>
      </c>
      <c r="D358" s="152" t="s">
        <v>134</v>
      </c>
      <c r="E358" s="164" t="s">
        <v>143</v>
      </c>
      <c r="F358" s="165">
        <v>36130</v>
      </c>
      <c r="G358" s="166">
        <v>1998</v>
      </c>
      <c r="H358" s="151" t="s">
        <v>17</v>
      </c>
      <c r="I358" s="151" t="str">
        <f t="shared" si="23"/>
        <v>AL</v>
      </c>
      <c r="J358" s="151" t="str">
        <f t="shared" si="24"/>
        <v>AL</v>
      </c>
      <c r="K358" s="151" t="str">
        <f t="shared" si="25"/>
        <v>South Central</v>
      </c>
      <c r="L358" s="151" t="str">
        <f>INDEX('State '!$A$1:$C$62,MATCH($I358,'State '!$B:$B,0),3)</f>
        <v>South Central</v>
      </c>
      <c r="M358" s="151" t="str">
        <f>INDEX('State '!$A$1:$C$62,MATCH($J358,'State '!$B:$B,0),3)</f>
        <v>South Central</v>
      </c>
      <c r="N358" s="151"/>
      <c r="O358" s="158">
        <v>0.77</v>
      </c>
      <c r="P358" s="158">
        <v>1</v>
      </c>
      <c r="Q358" s="157">
        <v>62</v>
      </c>
      <c r="R358" s="157">
        <v>12</v>
      </c>
      <c r="S358" s="151" t="s">
        <v>135</v>
      </c>
      <c r="T358" s="151" t="s">
        <v>381</v>
      </c>
      <c r="U358" s="151" t="s">
        <v>1619</v>
      </c>
      <c r="V358" s="151"/>
      <c r="W358" s="150"/>
      <c r="X358" s="150"/>
      <c r="Y358" s="150"/>
    </row>
    <row r="359" spans="1:25" s="17" customFormat="1" x14ac:dyDescent="0.2">
      <c r="A359" s="151">
        <v>39990</v>
      </c>
      <c r="B359" s="152" t="s">
        <v>736</v>
      </c>
      <c r="C359" s="152" t="s">
        <v>235</v>
      </c>
      <c r="D359" s="152" t="s">
        <v>134</v>
      </c>
      <c r="E359" s="164" t="s">
        <v>143</v>
      </c>
      <c r="F359" s="165">
        <v>39630</v>
      </c>
      <c r="G359" s="166">
        <v>2008</v>
      </c>
      <c r="H359" s="151" t="s">
        <v>18</v>
      </c>
      <c r="I359" s="151" t="str">
        <f t="shared" si="23"/>
        <v>FL</v>
      </c>
      <c r="J359" s="151" t="str">
        <f t="shared" si="24"/>
        <v>FL</v>
      </c>
      <c r="K359" s="151" t="str">
        <f t="shared" si="25"/>
        <v>Southeast</v>
      </c>
      <c r="L359" s="151" t="str">
        <f>INDEX('State '!$A$1:$C$62,MATCH($I359,'State '!$B:$B,0),3)</f>
        <v>Southeast</v>
      </c>
      <c r="M359" s="151" t="str">
        <f>INDEX('State '!$A$1:$C$62,MATCH($J359,'State '!$B:$B,0),3)</f>
        <v>Southeast</v>
      </c>
      <c r="N359" s="151"/>
      <c r="O359" s="158">
        <v>16</v>
      </c>
      <c r="P359" s="158">
        <v>6.64</v>
      </c>
      <c r="Q359" s="157">
        <v>10</v>
      </c>
      <c r="R359" s="157">
        <v>30</v>
      </c>
      <c r="S359" s="151" t="s">
        <v>135</v>
      </c>
      <c r="T359" s="151" t="s">
        <v>381</v>
      </c>
      <c r="U359" s="151" t="s">
        <v>737</v>
      </c>
      <c r="V359" s="151"/>
      <c r="W359" s="150"/>
      <c r="X359" s="150"/>
      <c r="Y359" s="150"/>
    </row>
    <row r="360" spans="1:25" s="17" customFormat="1" x14ac:dyDescent="0.2">
      <c r="A360" s="151">
        <v>39990</v>
      </c>
      <c r="B360" s="152" t="s">
        <v>1089</v>
      </c>
      <c r="C360" s="152" t="s">
        <v>322</v>
      </c>
      <c r="D360" s="152" t="s">
        <v>140</v>
      </c>
      <c r="E360" s="153" t="s">
        <v>143</v>
      </c>
      <c r="F360" s="154">
        <v>38702</v>
      </c>
      <c r="G360" s="155">
        <v>2005</v>
      </c>
      <c r="H360" s="151" t="s">
        <v>6</v>
      </c>
      <c r="I360" s="151" t="str">
        <f t="shared" si="23"/>
        <v>TX</v>
      </c>
      <c r="J360" s="151" t="str">
        <f t="shared" si="24"/>
        <v>TX</v>
      </c>
      <c r="K360" s="151" t="str">
        <f t="shared" si="25"/>
        <v>South Central</v>
      </c>
      <c r="L360" s="151" t="str">
        <f>INDEX('State '!$A$1:$C$62,MATCH($I360,'State '!$B:$B,0),3)</f>
        <v>South Central</v>
      </c>
      <c r="M360" s="151" t="str">
        <f>INDEX('State '!$A$1:$C$62,MATCH($J360,'State '!$B:$B,0),3)</f>
        <v>South Central</v>
      </c>
      <c r="N360" s="151"/>
      <c r="O360" s="158">
        <v>2.2599999999999998</v>
      </c>
      <c r="P360" s="157">
        <v>0.01</v>
      </c>
      <c r="Q360" s="157">
        <v>200</v>
      </c>
      <c r="R360" s="158">
        <v>12</v>
      </c>
      <c r="S360" s="159" t="s">
        <v>135</v>
      </c>
      <c r="T360" s="156" t="s">
        <v>381</v>
      </c>
      <c r="U360" s="160" t="s">
        <v>1090</v>
      </c>
      <c r="V360" s="151"/>
      <c r="W360" s="150"/>
      <c r="X360" s="150"/>
      <c r="Y360" s="150"/>
    </row>
    <row r="361" spans="1:25" s="17" customFormat="1" x14ac:dyDescent="0.2">
      <c r="A361" s="151">
        <v>40814</v>
      </c>
      <c r="B361" s="152" t="s">
        <v>539</v>
      </c>
      <c r="C361" s="152" t="s">
        <v>235</v>
      </c>
      <c r="D361" s="152" t="s">
        <v>134</v>
      </c>
      <c r="E361" s="153" t="s">
        <v>143</v>
      </c>
      <c r="F361" s="154">
        <v>40808</v>
      </c>
      <c r="G361" s="155">
        <v>2011</v>
      </c>
      <c r="H361" s="151" t="s">
        <v>17</v>
      </c>
      <c r="I361" s="151" t="str">
        <f t="shared" si="23"/>
        <v>AL</v>
      </c>
      <c r="J361" s="151" t="str">
        <f t="shared" si="24"/>
        <v>AL</v>
      </c>
      <c r="K361" s="151" t="str">
        <f t="shared" si="25"/>
        <v>South Central</v>
      </c>
      <c r="L361" s="151" t="str">
        <f>INDEX('State '!$A$1:$C$62,MATCH($I361,'State '!$B:$B,0),3)</f>
        <v>South Central</v>
      </c>
      <c r="M361" s="151" t="str">
        <f>INDEX('State '!$A$1:$C$62,MATCH($J361,'State '!$B:$B,0),3)</f>
        <v>South Central</v>
      </c>
      <c r="N361" s="151"/>
      <c r="O361" s="158">
        <v>34</v>
      </c>
      <c r="P361" s="157">
        <v>8.9</v>
      </c>
      <c r="Q361" s="157">
        <v>343</v>
      </c>
      <c r="R361" s="158">
        <v>24</v>
      </c>
      <c r="S361" s="159" t="s">
        <v>135</v>
      </c>
      <c r="T361" s="156" t="s">
        <v>381</v>
      </c>
      <c r="U361" s="160" t="s">
        <v>540</v>
      </c>
      <c r="V361" s="151"/>
      <c r="W361" s="150"/>
      <c r="X361" s="150"/>
      <c r="Y361" s="150"/>
    </row>
    <row r="362" spans="1:25" s="17" customFormat="1" x14ac:dyDescent="0.2">
      <c r="A362" s="151">
        <v>39990</v>
      </c>
      <c r="B362" s="164" t="s">
        <v>1416</v>
      </c>
      <c r="C362" s="164" t="s">
        <v>235</v>
      </c>
      <c r="D362" s="164" t="s">
        <v>140</v>
      </c>
      <c r="E362" s="164" t="s">
        <v>143</v>
      </c>
      <c r="F362" s="165">
        <v>37012</v>
      </c>
      <c r="G362" s="166">
        <v>2001</v>
      </c>
      <c r="H362" s="151" t="s">
        <v>513</v>
      </c>
      <c r="I362" s="151" t="str">
        <f t="shared" si="23"/>
        <v>AL</v>
      </c>
      <c r="J362" s="151" t="str">
        <f t="shared" si="24"/>
        <v>FL</v>
      </c>
      <c r="K362" s="151" t="str">
        <f t="shared" si="25"/>
        <v>South Central, Southeast</v>
      </c>
      <c r="L362" s="151" t="str">
        <f>INDEX('State '!$A$1:$C$62,MATCH($I362,'State '!$B:$B,0),3)</f>
        <v>South Central</v>
      </c>
      <c r="M362" s="151" t="str">
        <f>INDEX('State '!$A$1:$C$62,MATCH($J362,'State '!$B:$B,0),3)</f>
        <v>Southeast</v>
      </c>
      <c r="N362" s="151"/>
      <c r="O362" s="158">
        <v>262</v>
      </c>
      <c r="P362" s="158">
        <v>139</v>
      </c>
      <c r="Q362" s="158">
        <v>200</v>
      </c>
      <c r="R362" s="157" t="s">
        <v>535</v>
      </c>
      <c r="S362" s="151" t="s">
        <v>135</v>
      </c>
      <c r="T362" s="151" t="s">
        <v>381</v>
      </c>
      <c r="U362" s="151" t="s">
        <v>1417</v>
      </c>
      <c r="V362" s="151"/>
      <c r="W362" s="150"/>
      <c r="X362" s="150"/>
      <c r="Y362" s="150"/>
    </row>
    <row r="363" spans="1:25" s="17" customFormat="1" x14ac:dyDescent="0.2">
      <c r="A363" s="151">
        <v>39990</v>
      </c>
      <c r="B363" s="164" t="s">
        <v>1329</v>
      </c>
      <c r="C363" s="164" t="s">
        <v>235</v>
      </c>
      <c r="D363" s="164" t="s">
        <v>134</v>
      </c>
      <c r="E363" s="164" t="s">
        <v>143</v>
      </c>
      <c r="F363" s="165">
        <v>37591</v>
      </c>
      <c r="G363" s="166">
        <v>2002</v>
      </c>
      <c r="H363" s="151" t="s">
        <v>18</v>
      </c>
      <c r="I363" s="151" t="str">
        <f t="shared" si="23"/>
        <v>FL</v>
      </c>
      <c r="J363" s="151" t="str">
        <f t="shared" si="24"/>
        <v>FL</v>
      </c>
      <c r="K363" s="151" t="str">
        <f t="shared" si="25"/>
        <v>Southeast</v>
      </c>
      <c r="L363" s="151" t="str">
        <f>INDEX('State '!$A$1:$C$62,MATCH($I363,'State '!$B:$B,0),3)</f>
        <v>Southeast</v>
      </c>
      <c r="M363" s="151" t="str">
        <f>INDEX('State '!$A$1:$C$62,MATCH($J363,'State '!$B:$B,0),3)</f>
        <v>Southeast</v>
      </c>
      <c r="N363" s="151"/>
      <c r="O363" s="158">
        <v>13</v>
      </c>
      <c r="P363" s="158">
        <v>15</v>
      </c>
      <c r="Q363" s="158">
        <v>180</v>
      </c>
      <c r="R363" s="157">
        <v>24</v>
      </c>
      <c r="S363" s="151" t="s">
        <v>135</v>
      </c>
      <c r="T363" s="151" t="s">
        <v>381</v>
      </c>
      <c r="U363" s="151" t="s">
        <v>1236</v>
      </c>
      <c r="V363" s="151"/>
      <c r="W363" s="150"/>
      <c r="X363" s="150"/>
      <c r="Y363" s="150"/>
    </row>
    <row r="364" spans="1:25" s="17" customFormat="1" x14ac:dyDescent="0.2">
      <c r="A364" s="151">
        <v>39990</v>
      </c>
      <c r="B364" s="164" t="s">
        <v>1234</v>
      </c>
      <c r="C364" s="164" t="s">
        <v>235</v>
      </c>
      <c r="D364" s="164" t="s">
        <v>140</v>
      </c>
      <c r="E364" s="164" t="s">
        <v>143</v>
      </c>
      <c r="F364" s="165">
        <v>37742</v>
      </c>
      <c r="G364" s="166">
        <v>2003</v>
      </c>
      <c r="H364" s="151" t="s">
        <v>1235</v>
      </c>
      <c r="I364" s="151" t="str">
        <f t="shared" si="23"/>
        <v>MS</v>
      </c>
      <c r="J364" s="151" t="str">
        <f t="shared" si="24"/>
        <v>FL</v>
      </c>
      <c r="K364" s="151" t="str">
        <f t="shared" si="25"/>
        <v>South Central, Southeast</v>
      </c>
      <c r="L364" s="151" t="str">
        <f>INDEX('State '!$A$1:$C$62,MATCH($I364,'State '!$B:$B,0),3)</f>
        <v>South Central</v>
      </c>
      <c r="M364" s="151" t="str">
        <f>INDEX('State '!$A$1:$C$62,MATCH($J364,'State '!$B:$B,0),3)</f>
        <v>Southeast</v>
      </c>
      <c r="N364" s="151"/>
      <c r="O364" s="158">
        <v>132</v>
      </c>
      <c r="P364" s="158">
        <v>136</v>
      </c>
      <c r="Q364" s="158">
        <v>130</v>
      </c>
      <c r="R364" s="157" t="s">
        <v>3228</v>
      </c>
      <c r="S364" s="151" t="s">
        <v>135</v>
      </c>
      <c r="T364" s="151" t="s">
        <v>381</v>
      </c>
      <c r="U364" s="151" t="s">
        <v>1236</v>
      </c>
      <c r="V364" s="151"/>
      <c r="W364" s="150"/>
      <c r="X364" s="150"/>
      <c r="Y364" s="150"/>
    </row>
    <row r="365" spans="1:25" s="17" customFormat="1" x14ac:dyDescent="0.2">
      <c r="A365" s="151">
        <v>39990</v>
      </c>
      <c r="B365" s="164" t="s">
        <v>1332</v>
      </c>
      <c r="C365" s="164" t="s">
        <v>235</v>
      </c>
      <c r="D365" s="164" t="s">
        <v>140</v>
      </c>
      <c r="E365" s="164" t="s">
        <v>143</v>
      </c>
      <c r="F365" s="165">
        <v>37347</v>
      </c>
      <c r="G365" s="166">
        <v>2002</v>
      </c>
      <c r="H365" s="151" t="s">
        <v>1235</v>
      </c>
      <c r="I365" s="151" t="str">
        <f t="shared" si="23"/>
        <v>MS</v>
      </c>
      <c r="J365" s="151" t="str">
        <f t="shared" si="24"/>
        <v>FL</v>
      </c>
      <c r="K365" s="151" t="str">
        <f t="shared" si="25"/>
        <v>South Central, Southeast</v>
      </c>
      <c r="L365" s="151" t="str">
        <f>INDEX('State '!$A$1:$C$62,MATCH($I365,'State '!$B:$B,0),3)</f>
        <v>South Central</v>
      </c>
      <c r="M365" s="151" t="str">
        <f>INDEX('State '!$A$1:$C$62,MATCH($J365,'State '!$B:$B,0),3)</f>
        <v>Southeast</v>
      </c>
      <c r="N365" s="151"/>
      <c r="O365" s="158">
        <v>320</v>
      </c>
      <c r="P365" s="158">
        <v>64</v>
      </c>
      <c r="Q365" s="158">
        <v>298</v>
      </c>
      <c r="R365" s="157" t="s">
        <v>3228</v>
      </c>
      <c r="S365" s="151" t="s">
        <v>135</v>
      </c>
      <c r="T365" s="151" t="s">
        <v>381</v>
      </c>
      <c r="U365" s="151" t="s">
        <v>1236</v>
      </c>
      <c r="V365" s="151"/>
      <c r="W365" s="150"/>
      <c r="X365" s="150"/>
      <c r="Y365" s="150"/>
    </row>
    <row r="366" spans="1:25" s="17" customFormat="1" x14ac:dyDescent="0.2">
      <c r="A366" s="151">
        <v>39990</v>
      </c>
      <c r="B366" s="164" t="s">
        <v>1199</v>
      </c>
      <c r="C366" s="164" t="s">
        <v>235</v>
      </c>
      <c r="D366" s="164" t="s">
        <v>140</v>
      </c>
      <c r="E366" s="164" t="s">
        <v>143</v>
      </c>
      <c r="F366" s="165">
        <v>37956</v>
      </c>
      <c r="G366" s="166">
        <v>2003</v>
      </c>
      <c r="H366" s="151" t="s">
        <v>513</v>
      </c>
      <c r="I366" s="151" t="str">
        <f t="shared" si="23"/>
        <v>AL</v>
      </c>
      <c r="J366" s="151" t="str">
        <f t="shared" si="24"/>
        <v>FL</v>
      </c>
      <c r="K366" s="151" t="str">
        <f t="shared" si="25"/>
        <v>South Central, Southeast</v>
      </c>
      <c r="L366" s="151" t="str">
        <f>INDEX('State '!$A$1:$C$62,MATCH($I366,'State '!$B:$B,0),3)</f>
        <v>South Central</v>
      </c>
      <c r="M366" s="151" t="str">
        <f>INDEX('State '!$A$1:$C$62,MATCH($J366,'State '!$B:$B,0),3)</f>
        <v>Southeast</v>
      </c>
      <c r="N366" s="151"/>
      <c r="O366" s="158">
        <v>105</v>
      </c>
      <c r="P366" s="158">
        <v>33.299999999999997</v>
      </c>
      <c r="Q366" s="158">
        <v>121</v>
      </c>
      <c r="R366" s="157">
        <v>36</v>
      </c>
      <c r="S366" s="151" t="s">
        <v>135</v>
      </c>
      <c r="T366" s="151" t="s">
        <v>381</v>
      </c>
      <c r="U366" s="151" t="s">
        <v>1200</v>
      </c>
      <c r="V366" s="151"/>
      <c r="W366" s="150"/>
      <c r="X366" s="150"/>
      <c r="Y366" s="150"/>
    </row>
    <row r="367" spans="1:25" s="17" customFormat="1" x14ac:dyDescent="0.2">
      <c r="A367" s="151">
        <v>39990</v>
      </c>
      <c r="B367" s="152" t="s">
        <v>913</v>
      </c>
      <c r="C367" s="152" t="s">
        <v>235</v>
      </c>
      <c r="D367" s="152" t="s">
        <v>134</v>
      </c>
      <c r="E367" s="153" t="s">
        <v>143</v>
      </c>
      <c r="F367" s="154">
        <v>39438</v>
      </c>
      <c r="G367" s="155">
        <v>2007</v>
      </c>
      <c r="H367" s="151" t="s">
        <v>18</v>
      </c>
      <c r="I367" s="151" t="str">
        <f t="shared" si="23"/>
        <v>FL</v>
      </c>
      <c r="J367" s="151" t="str">
        <f t="shared" si="24"/>
        <v>FL</v>
      </c>
      <c r="K367" s="151" t="str">
        <f t="shared" si="25"/>
        <v>Southeast</v>
      </c>
      <c r="L367" s="151" t="str">
        <f>INDEX('State '!$A$1:$C$62,MATCH($I367,'State '!$B:$B,0),3)</f>
        <v>Southeast</v>
      </c>
      <c r="M367" s="151" t="str">
        <f>INDEX('State '!$A$1:$C$62,MATCH($J367,'State '!$B:$B,0),3)</f>
        <v>Southeast</v>
      </c>
      <c r="N367" s="151"/>
      <c r="O367" s="158">
        <v>63.5</v>
      </c>
      <c r="P367" s="157">
        <v>17.3</v>
      </c>
      <c r="Q367" s="157">
        <v>95</v>
      </c>
      <c r="R367" s="158">
        <v>36</v>
      </c>
      <c r="S367" s="159" t="s">
        <v>135</v>
      </c>
      <c r="T367" s="156" t="s">
        <v>381</v>
      </c>
      <c r="U367" s="160" t="s">
        <v>914</v>
      </c>
      <c r="V367" s="151"/>
      <c r="W367" s="150"/>
      <c r="X367" s="150"/>
      <c r="Y367" s="150"/>
    </row>
    <row r="368" spans="1:25" s="17" customFormat="1" x14ac:dyDescent="0.2">
      <c r="A368" s="151">
        <v>40585</v>
      </c>
      <c r="B368" s="152" t="s">
        <v>512</v>
      </c>
      <c r="C368" s="152" t="s">
        <v>235</v>
      </c>
      <c r="D368" s="152" t="s">
        <v>140</v>
      </c>
      <c r="E368" s="153" t="s">
        <v>143</v>
      </c>
      <c r="F368" s="154">
        <v>40588</v>
      </c>
      <c r="G368" s="155">
        <v>2011</v>
      </c>
      <c r="H368" s="151" t="s">
        <v>513</v>
      </c>
      <c r="I368" s="151" t="str">
        <f t="shared" si="23"/>
        <v>AL</v>
      </c>
      <c r="J368" s="151" t="str">
        <f t="shared" si="24"/>
        <v>FL</v>
      </c>
      <c r="K368" s="151" t="str">
        <f t="shared" si="25"/>
        <v>South Central, Southeast</v>
      </c>
      <c r="L368" s="151" t="str">
        <f>INDEX('State '!$A$1:$C$62,MATCH($I368,'State '!$B:$B,0),3)</f>
        <v>South Central</v>
      </c>
      <c r="M368" s="151" t="str">
        <f>INDEX('State '!$A$1:$C$62,MATCH($J368,'State '!$B:$B,0),3)</f>
        <v>Southeast</v>
      </c>
      <c r="N368" s="151"/>
      <c r="O368" s="158">
        <v>2455</v>
      </c>
      <c r="P368" s="157">
        <v>483</v>
      </c>
      <c r="Q368" s="157">
        <v>820</v>
      </c>
      <c r="R368" s="158" t="s">
        <v>3229</v>
      </c>
      <c r="S368" s="159" t="s">
        <v>135</v>
      </c>
      <c r="T368" s="156" t="s">
        <v>381</v>
      </c>
      <c r="U368" s="160" t="s">
        <v>514</v>
      </c>
      <c r="V368" s="151"/>
      <c r="W368" s="150"/>
      <c r="X368" s="150"/>
      <c r="Y368" s="150"/>
    </row>
    <row r="369" spans="1:26" s="17" customFormat="1" x14ac:dyDescent="0.2">
      <c r="A369" s="151">
        <v>39990</v>
      </c>
      <c r="B369" s="152" t="s">
        <v>979</v>
      </c>
      <c r="C369" s="152" t="s">
        <v>235</v>
      </c>
      <c r="D369" s="152" t="s">
        <v>134</v>
      </c>
      <c r="E369" s="153" t="s">
        <v>143</v>
      </c>
      <c r="F369" s="154">
        <v>39052</v>
      </c>
      <c r="G369" s="155">
        <v>2006</v>
      </c>
      <c r="H369" s="151" t="s">
        <v>18</v>
      </c>
      <c r="I369" s="151" t="str">
        <f t="shared" si="23"/>
        <v>FL</v>
      </c>
      <c r="J369" s="151" t="str">
        <f t="shared" si="24"/>
        <v>FL</v>
      </c>
      <c r="K369" s="151" t="str">
        <f t="shared" si="25"/>
        <v>Southeast</v>
      </c>
      <c r="L369" s="151" t="str">
        <f>INDEX('State '!$A$1:$C$62,MATCH($I369,'State '!$B:$B,0),3)</f>
        <v>Southeast</v>
      </c>
      <c r="M369" s="151" t="str">
        <f>INDEX('State '!$A$1:$C$62,MATCH($J369,'State '!$B:$B,0),3)</f>
        <v>Southeast</v>
      </c>
      <c r="N369" s="151"/>
      <c r="O369" s="158">
        <v>19.600000000000001</v>
      </c>
      <c r="P369" s="157">
        <v>0.3</v>
      </c>
      <c r="Q369" s="157">
        <v>100</v>
      </c>
      <c r="R369" s="158">
        <v>24</v>
      </c>
      <c r="S369" s="159" t="s">
        <v>135</v>
      </c>
      <c r="T369" s="156" t="s">
        <v>381</v>
      </c>
      <c r="U369" s="160" t="s">
        <v>980</v>
      </c>
      <c r="V369" s="151"/>
      <c r="W369" s="150"/>
      <c r="X369" s="150"/>
      <c r="Y369" s="150"/>
    </row>
    <row r="370" spans="1:26" s="17" customFormat="1" x14ac:dyDescent="0.2">
      <c r="A370" s="151">
        <v>43423</v>
      </c>
      <c r="B370" s="164" t="s">
        <v>2316</v>
      </c>
      <c r="C370" s="164" t="s">
        <v>235</v>
      </c>
      <c r="D370" s="164" t="s">
        <v>140</v>
      </c>
      <c r="E370" s="164" t="s">
        <v>143</v>
      </c>
      <c r="F370" s="165">
        <v>43398</v>
      </c>
      <c r="G370" s="157">
        <v>2018</v>
      </c>
      <c r="H370" s="151" t="s">
        <v>483</v>
      </c>
      <c r="I370" s="151" t="str">
        <f t="shared" si="23"/>
        <v>MS</v>
      </c>
      <c r="J370" s="151" t="str">
        <f t="shared" si="24"/>
        <v>AL</v>
      </c>
      <c r="K370" s="156" t="str">
        <f t="shared" si="25"/>
        <v>South Central</v>
      </c>
      <c r="L370" s="151" t="str">
        <f>INDEX('State '!$A$1:$C$62,MATCH($I370,'State '!$B:$B,0),3)</f>
        <v>South Central</v>
      </c>
      <c r="M370" s="151" t="str">
        <f>INDEX('State '!$A$1:$C$62,MATCH($J370,'State '!$B:$B,0),3)</f>
        <v>South Central</v>
      </c>
      <c r="N370" s="151"/>
      <c r="O370" s="158">
        <v>10.7</v>
      </c>
      <c r="P370" s="158">
        <v>1</v>
      </c>
      <c r="Q370" s="158">
        <v>69</v>
      </c>
      <c r="R370" s="157" t="s">
        <v>3230</v>
      </c>
      <c r="S370" s="151" t="s">
        <v>135</v>
      </c>
      <c r="T370" s="151" t="s">
        <v>381</v>
      </c>
      <c r="U370" s="151" t="s">
        <v>2317</v>
      </c>
      <c r="V370" s="151" t="s">
        <v>2178</v>
      </c>
      <c r="W370" s="150"/>
      <c r="X370" s="150"/>
      <c r="Y370" s="150"/>
    </row>
    <row r="371" spans="1:26" s="17" customFormat="1" x14ac:dyDescent="0.2">
      <c r="A371" s="151">
        <v>40367</v>
      </c>
      <c r="B371" s="152" t="s">
        <v>652</v>
      </c>
      <c r="C371" s="152" t="s">
        <v>206</v>
      </c>
      <c r="D371" s="152" t="s">
        <v>140</v>
      </c>
      <c r="E371" s="153" t="s">
        <v>143</v>
      </c>
      <c r="F371" s="154">
        <v>40053</v>
      </c>
      <c r="G371" s="155">
        <v>2009</v>
      </c>
      <c r="H371" s="151" t="s">
        <v>36</v>
      </c>
      <c r="I371" s="151" t="str">
        <f t="shared" si="23"/>
        <v>MA</v>
      </c>
      <c r="J371" s="151" t="str">
        <f t="shared" si="24"/>
        <v>MA</v>
      </c>
      <c r="K371" s="151" t="str">
        <f t="shared" si="25"/>
        <v>Northeast</v>
      </c>
      <c r="L371" s="151" t="str">
        <f>INDEX('State '!$A$1:$C$62,MATCH($I371,'State '!$B:$B,0),3)</f>
        <v>Northeast</v>
      </c>
      <c r="M371" s="151" t="str">
        <f>INDEX('State '!$A$1:$C$62,MATCH($J371,'State '!$B:$B,0),3)</f>
        <v>Northeast</v>
      </c>
      <c r="N371" s="151"/>
      <c r="O371" s="158">
        <v>23</v>
      </c>
      <c r="P371" s="157">
        <v>5.15</v>
      </c>
      <c r="Q371" s="157">
        <v>12.3</v>
      </c>
      <c r="R371" s="158">
        <v>12</v>
      </c>
      <c r="S371" s="159" t="s">
        <v>135</v>
      </c>
      <c r="T371" s="156" t="s">
        <v>381</v>
      </c>
      <c r="U371" s="160" t="s">
        <v>653</v>
      </c>
      <c r="V371" s="151"/>
      <c r="W371" s="150"/>
      <c r="X371" s="150"/>
      <c r="Y371" s="150"/>
    </row>
    <row r="372" spans="1:26" s="17" customFormat="1" x14ac:dyDescent="0.2">
      <c r="A372" s="151">
        <v>42900</v>
      </c>
      <c r="B372" s="164" t="s">
        <v>1979</v>
      </c>
      <c r="C372" s="164" t="s">
        <v>1980</v>
      </c>
      <c r="D372" s="164" t="s">
        <v>136</v>
      </c>
      <c r="E372" s="164" t="s">
        <v>143</v>
      </c>
      <c r="F372" s="165">
        <v>42898</v>
      </c>
      <c r="G372" s="166">
        <v>2017</v>
      </c>
      <c r="H372" s="151" t="s">
        <v>18</v>
      </c>
      <c r="I372" s="151" t="str">
        <f t="shared" si="23"/>
        <v>FL</v>
      </c>
      <c r="J372" s="151" t="str">
        <f t="shared" si="24"/>
        <v>FL</v>
      </c>
      <c r="K372" s="156" t="str">
        <f t="shared" si="25"/>
        <v>Southeast</v>
      </c>
      <c r="L372" s="151" t="str">
        <f>INDEX('State '!$A$1:$C$62,MATCH($I372,'State '!$B:$B,0),3)</f>
        <v>Southeast</v>
      </c>
      <c r="M372" s="151" t="str">
        <f>INDEX('State '!$A$1:$C$62,MATCH($J372,'State '!$B:$B,0),3)</f>
        <v>Southeast</v>
      </c>
      <c r="N372" s="151"/>
      <c r="O372" s="158">
        <v>537.29999999999995</v>
      </c>
      <c r="P372" s="158">
        <v>126</v>
      </c>
      <c r="Q372" s="158">
        <v>640</v>
      </c>
      <c r="R372" s="157">
        <v>36</v>
      </c>
      <c r="S372" s="151" t="s">
        <v>1813</v>
      </c>
      <c r="T372" s="151" t="s">
        <v>381</v>
      </c>
      <c r="U372" s="151" t="s">
        <v>2110</v>
      </c>
      <c r="V372" s="151" t="s">
        <v>2175</v>
      </c>
      <c r="W372" s="150"/>
      <c r="X372" s="150"/>
      <c r="Y372" s="150"/>
    </row>
    <row r="373" spans="1:26" s="17" customFormat="1" ht="25.5" x14ac:dyDescent="0.2">
      <c r="A373" s="197">
        <v>44575</v>
      </c>
      <c r="B373" s="194" t="s">
        <v>2764</v>
      </c>
      <c r="C373" s="194" t="s">
        <v>201</v>
      </c>
      <c r="D373" s="194" t="s">
        <v>140</v>
      </c>
      <c r="E373" s="79" t="s">
        <v>143</v>
      </c>
      <c r="F373" s="196">
        <v>44531</v>
      </c>
      <c r="G373" s="198">
        <v>2021</v>
      </c>
      <c r="H373" s="197" t="s">
        <v>7</v>
      </c>
      <c r="I373" s="197" t="str">
        <f t="shared" si="23"/>
        <v>PA</v>
      </c>
      <c r="J373" s="197" t="str">
        <f t="shared" si="24"/>
        <v>PA</v>
      </c>
      <c r="K373" s="104" t="str">
        <f t="shared" si="25"/>
        <v>Northeast</v>
      </c>
      <c r="L373" s="97" t="str">
        <f>INDEX('State '!$A$1:$C$62,MATCH($I373,'State '!$B:$B,0),3)</f>
        <v>Northeast</v>
      </c>
      <c r="M373" s="97" t="str">
        <f>INDEX('State '!$A$1:$C$62,MATCH($J373,'State '!$B:$B,0),3)</f>
        <v>Northeast</v>
      </c>
      <c r="N373" s="97"/>
      <c r="O373" s="158">
        <v>279</v>
      </c>
      <c r="P373" s="158">
        <f>29.5+1.4+0.4</f>
        <v>31.299999999999997</v>
      </c>
      <c r="Q373" s="200">
        <v>330</v>
      </c>
      <c r="R373" s="198">
        <v>20</v>
      </c>
      <c r="S373" s="197" t="s">
        <v>135</v>
      </c>
      <c r="T373" s="197" t="s">
        <v>381</v>
      </c>
      <c r="U373" s="197" t="s">
        <v>2765</v>
      </c>
      <c r="V373" s="97" t="s">
        <v>2175</v>
      </c>
      <c r="W373" s="79" t="s">
        <v>3181</v>
      </c>
      <c r="X373" s="79"/>
      <c r="Y373" s="137"/>
    </row>
    <row r="374" spans="1:26" s="17" customFormat="1" ht="38.25" x14ac:dyDescent="0.2">
      <c r="A374" s="151">
        <v>43417</v>
      </c>
      <c r="B374" s="164" t="s">
        <v>2655</v>
      </c>
      <c r="C374" s="152" t="s">
        <v>296</v>
      </c>
      <c r="D374" s="164" t="s">
        <v>134</v>
      </c>
      <c r="E374" s="164" t="s">
        <v>143</v>
      </c>
      <c r="F374" s="165">
        <v>43404</v>
      </c>
      <c r="G374" s="157">
        <v>2018</v>
      </c>
      <c r="H374" s="151" t="s">
        <v>34</v>
      </c>
      <c r="I374" s="151" t="str">
        <f t="shared" si="23"/>
        <v>WI</v>
      </c>
      <c r="J374" s="151" t="str">
        <f t="shared" si="24"/>
        <v>WI</v>
      </c>
      <c r="K374" s="156" t="str">
        <f t="shared" si="25"/>
        <v>Midwest</v>
      </c>
      <c r="L374" s="151" t="str">
        <f>INDEX('State '!$A$1:$C$62,MATCH($I374,'State '!$B:$B,0),3)</f>
        <v>Midwest</v>
      </c>
      <c r="M374" s="151" t="str">
        <f>INDEX('State '!$A$1:$C$62,MATCH($J374,'State '!$B:$B,0),3)</f>
        <v>Midwest</v>
      </c>
      <c r="N374" s="151"/>
      <c r="O374" s="158">
        <v>26.5</v>
      </c>
      <c r="P374" s="158">
        <v>4.7</v>
      </c>
      <c r="Q374" s="158"/>
      <c r="R374" s="157">
        <v>20</v>
      </c>
      <c r="S374" s="151" t="s">
        <v>138</v>
      </c>
      <c r="T374" s="151" t="s">
        <v>2643</v>
      </c>
      <c r="U374" s="151"/>
      <c r="V374" s="151" t="s">
        <v>2175</v>
      </c>
      <c r="W374" s="150" t="s">
        <v>2656</v>
      </c>
      <c r="X374" s="150"/>
      <c r="Y374" s="150"/>
    </row>
    <row r="375" spans="1:26" s="17" customFormat="1" x14ac:dyDescent="0.2">
      <c r="A375" s="151">
        <v>41106</v>
      </c>
      <c r="B375" s="164" t="s">
        <v>472</v>
      </c>
      <c r="C375" s="164" t="s">
        <v>3091</v>
      </c>
      <c r="D375" s="164" t="s">
        <v>140</v>
      </c>
      <c r="E375" s="164" t="s">
        <v>143</v>
      </c>
      <c r="F375" s="165">
        <v>40634</v>
      </c>
      <c r="G375" s="166">
        <v>2011</v>
      </c>
      <c r="H375" s="151" t="s">
        <v>24</v>
      </c>
      <c r="I375" s="151" t="str">
        <f t="shared" si="23"/>
        <v>NE</v>
      </c>
      <c r="J375" s="151" t="str">
        <f t="shared" si="24"/>
        <v>NE</v>
      </c>
      <c r="K375" s="151" t="str">
        <f t="shared" si="25"/>
        <v>Mountain</v>
      </c>
      <c r="L375" s="151" t="str">
        <f>INDEX('State '!$A$1:$C$62,MATCH($I375,'State '!$B:$B,0),3)</f>
        <v>Mountain</v>
      </c>
      <c r="M375" s="151" t="str">
        <f>INDEX('State '!$A$1:$C$62,MATCH($J375,'State '!$B:$B,0),3)</f>
        <v>Mountain</v>
      </c>
      <c r="N375" s="151"/>
      <c r="O375" s="158"/>
      <c r="P375" s="158">
        <v>11</v>
      </c>
      <c r="Q375" s="158"/>
      <c r="R375" s="157">
        <v>20</v>
      </c>
      <c r="S375" s="151" t="s">
        <v>135</v>
      </c>
      <c r="T375" s="151" t="s">
        <v>381</v>
      </c>
      <c r="U375" s="151" t="s">
        <v>473</v>
      </c>
      <c r="V375" s="151"/>
      <c r="W375" s="150"/>
      <c r="X375" s="150"/>
      <c r="Y375" s="150"/>
    </row>
    <row r="376" spans="1:26" s="17" customFormat="1" x14ac:dyDescent="0.2">
      <c r="A376" s="151">
        <v>39990</v>
      </c>
      <c r="B376" s="152" t="s">
        <v>1012</v>
      </c>
      <c r="C376" s="152" t="s">
        <v>314</v>
      </c>
      <c r="D376" s="152" t="s">
        <v>134</v>
      </c>
      <c r="E376" s="153" t="s">
        <v>143</v>
      </c>
      <c r="F376" s="154">
        <v>38869</v>
      </c>
      <c r="G376" s="155">
        <v>2006</v>
      </c>
      <c r="H376" s="151" t="s">
        <v>17</v>
      </c>
      <c r="I376" s="151" t="str">
        <f t="shared" si="23"/>
        <v>AL</v>
      </c>
      <c r="J376" s="151" t="str">
        <f t="shared" si="24"/>
        <v>AL</v>
      </c>
      <c r="K376" s="151" t="str">
        <f t="shared" si="25"/>
        <v>South Central</v>
      </c>
      <c r="L376" s="151" t="str">
        <f>INDEX('State '!$A$1:$C$62,MATCH($I376,'State '!$B:$B,0),3)</f>
        <v>South Central</v>
      </c>
      <c r="M376" s="151" t="str">
        <f>INDEX('State '!$A$1:$C$62,MATCH($J376,'State '!$B:$B,0),3)</f>
        <v>South Central</v>
      </c>
      <c r="N376" s="151"/>
      <c r="O376" s="158">
        <v>8</v>
      </c>
      <c r="P376" s="157">
        <v>4.3</v>
      </c>
      <c r="Q376" s="157">
        <v>250</v>
      </c>
      <c r="R376" s="158">
        <v>16</v>
      </c>
      <c r="S376" s="159" t="s">
        <v>135</v>
      </c>
      <c r="T376" s="156" t="s">
        <v>381</v>
      </c>
      <c r="U376" s="160" t="s">
        <v>1013</v>
      </c>
      <c r="V376" s="151"/>
      <c r="W376" s="150"/>
      <c r="X376" s="150"/>
      <c r="Y376" s="150"/>
    </row>
    <row r="377" spans="1:26" s="17" customFormat="1" x14ac:dyDescent="0.2">
      <c r="A377" s="151">
        <v>39990</v>
      </c>
      <c r="B377" s="164" t="s">
        <v>734</v>
      </c>
      <c r="C377" s="164" t="s">
        <v>279</v>
      </c>
      <c r="D377" s="164" t="s">
        <v>140</v>
      </c>
      <c r="E377" s="164" t="s">
        <v>143</v>
      </c>
      <c r="F377" s="165">
        <v>39539</v>
      </c>
      <c r="G377" s="166">
        <v>2008</v>
      </c>
      <c r="H377" s="151" t="s">
        <v>6</v>
      </c>
      <c r="I377" s="151" t="str">
        <f t="shared" si="23"/>
        <v>TX</v>
      </c>
      <c r="J377" s="151" t="str">
        <f t="shared" si="24"/>
        <v>TX</v>
      </c>
      <c r="K377" s="151" t="str">
        <f t="shared" ref="K377:K408" si="26">IF($L377=$M377,L377,CONCATENATE($L377,", ",IF(ISBLANK(N377),"",CONCATENATE(N377,", ")),$M377))</f>
        <v>South Central</v>
      </c>
      <c r="L377" s="151" t="str">
        <f>INDEX('State '!$A$1:$C$62,MATCH($I377,'State '!$B:$B,0),3)</f>
        <v>South Central</v>
      </c>
      <c r="M377" s="151" t="str">
        <f>INDEX('State '!$A$1:$C$62,MATCH($J377,'State '!$B:$B,0),3)</f>
        <v>South Central</v>
      </c>
      <c r="N377" s="151"/>
      <c r="O377" s="158">
        <v>18</v>
      </c>
      <c r="P377" s="158">
        <v>9.8000000000000007</v>
      </c>
      <c r="Q377" s="158">
        <v>1750</v>
      </c>
      <c r="R377" s="157">
        <v>42</v>
      </c>
      <c r="S377" s="151" t="s">
        <v>135</v>
      </c>
      <c r="T377" s="151" t="s">
        <v>381</v>
      </c>
      <c r="U377" s="151" t="s">
        <v>735</v>
      </c>
      <c r="V377" s="151"/>
      <c r="W377" s="150"/>
      <c r="X377" s="150"/>
      <c r="Y377" s="150"/>
    </row>
    <row r="378" spans="1:26" s="17" customFormat="1" x14ac:dyDescent="0.2">
      <c r="A378" s="151">
        <v>39990</v>
      </c>
      <c r="B378" s="164" t="s">
        <v>1576</v>
      </c>
      <c r="C378" s="164" t="s">
        <v>371</v>
      </c>
      <c r="D378" s="164" t="s">
        <v>140</v>
      </c>
      <c r="E378" s="164" t="s">
        <v>143</v>
      </c>
      <c r="F378" s="165">
        <v>36114</v>
      </c>
      <c r="G378" s="166">
        <v>1998</v>
      </c>
      <c r="H378" s="151" t="s">
        <v>25</v>
      </c>
      <c r="I378" s="151" t="str">
        <f t="shared" si="23"/>
        <v>CO</v>
      </c>
      <c r="J378" s="151" t="str">
        <f t="shared" si="24"/>
        <v>CO</v>
      </c>
      <c r="K378" s="151" t="str">
        <f t="shared" si="26"/>
        <v>Mountain</v>
      </c>
      <c r="L378" s="151" t="str">
        <f>INDEX('State '!$A$1:$C$62,MATCH($I378,'State '!$B:$B,0),3)</f>
        <v>Mountain</v>
      </c>
      <c r="M378" s="151" t="str">
        <f>INDEX('State '!$A$1:$C$62,MATCH($J378,'State '!$B:$B,0),3)</f>
        <v>Mountain</v>
      </c>
      <c r="N378" s="151"/>
      <c r="O378" s="158">
        <v>25.1</v>
      </c>
      <c r="P378" s="158">
        <v>53</v>
      </c>
      <c r="Q378" s="158">
        <v>269</v>
      </c>
      <c r="R378" s="157">
        <v>24</v>
      </c>
      <c r="S378" s="151" t="s">
        <v>135</v>
      </c>
      <c r="T378" s="151" t="s">
        <v>381</v>
      </c>
      <c r="U378" s="151" t="s">
        <v>1577</v>
      </c>
      <c r="V378" s="151"/>
      <c r="W378" s="150"/>
      <c r="X378" s="150"/>
      <c r="Y378" s="150"/>
    </row>
    <row r="379" spans="1:26" s="17" customFormat="1" x14ac:dyDescent="0.2">
      <c r="A379" s="151">
        <v>43124</v>
      </c>
      <c r="B379" s="164" t="s">
        <v>2375</v>
      </c>
      <c r="C379" s="164" t="s">
        <v>260</v>
      </c>
      <c r="D379" s="164" t="s">
        <v>140</v>
      </c>
      <c r="E379" s="164" t="s">
        <v>143</v>
      </c>
      <c r="F379" s="165">
        <v>42887</v>
      </c>
      <c r="G379" s="166">
        <v>2017</v>
      </c>
      <c r="H379" s="151" t="s">
        <v>6</v>
      </c>
      <c r="I379" s="151" t="str">
        <f t="shared" si="23"/>
        <v>TX</v>
      </c>
      <c r="J379" s="151" t="str">
        <f t="shared" si="24"/>
        <v>TX</v>
      </c>
      <c r="K379" s="156" t="str">
        <f t="shared" si="26"/>
        <v>South Central</v>
      </c>
      <c r="L379" s="151" t="str">
        <f>INDEX('State '!$A$1:$C$62,MATCH($I379,'State '!$B:$B,0),3)</f>
        <v>South Central</v>
      </c>
      <c r="M379" s="151" t="str">
        <f>INDEX('State '!$A$1:$C$62,MATCH($J379,'State '!$B:$B,0),3)</f>
        <v>South Central</v>
      </c>
      <c r="N379" s="151"/>
      <c r="O379" s="158">
        <v>41</v>
      </c>
      <c r="P379" s="158"/>
      <c r="Q379" s="158">
        <v>210</v>
      </c>
      <c r="R379" s="157"/>
      <c r="S379" s="151" t="s">
        <v>135</v>
      </c>
      <c r="T379" s="151" t="s">
        <v>381</v>
      </c>
      <c r="U379" s="151" t="s">
        <v>2042</v>
      </c>
      <c r="V379" s="151" t="s">
        <v>2175</v>
      </c>
      <c r="W379" s="150"/>
      <c r="X379" s="150"/>
      <c r="Y379" s="150"/>
    </row>
    <row r="380" spans="1:26" s="17" customFormat="1" ht="25.5" x14ac:dyDescent="0.2">
      <c r="A380" s="97">
        <v>44295</v>
      </c>
      <c r="B380" s="80" t="s">
        <v>3078</v>
      </c>
      <c r="C380" s="80" t="s">
        <v>235</v>
      </c>
      <c r="D380" s="80" t="s">
        <v>134</v>
      </c>
      <c r="E380" s="80" t="s">
        <v>143</v>
      </c>
      <c r="F380" s="60">
        <v>44228</v>
      </c>
      <c r="G380" s="61">
        <v>2021</v>
      </c>
      <c r="H380" s="97" t="s">
        <v>6</v>
      </c>
      <c r="I380" s="104" t="s">
        <v>6</v>
      </c>
      <c r="J380" s="104" t="s">
        <v>6</v>
      </c>
      <c r="K380" s="104" t="s">
        <v>2465</v>
      </c>
      <c r="L380" s="104" t="s">
        <v>2465</v>
      </c>
      <c r="M380" s="104" t="s">
        <v>2465</v>
      </c>
      <c r="N380" s="104"/>
      <c r="O380" s="158">
        <v>18.899999999999999</v>
      </c>
      <c r="P380" s="158">
        <v>2.6</v>
      </c>
      <c r="Q380" s="146">
        <v>107</v>
      </c>
      <c r="R380" s="98" t="s">
        <v>2353</v>
      </c>
      <c r="S380" s="97" t="s">
        <v>138</v>
      </c>
      <c r="T380" s="104" t="s">
        <v>381</v>
      </c>
      <c r="U380" s="104" t="s">
        <v>3079</v>
      </c>
      <c r="V380" s="104" t="s">
        <v>2175</v>
      </c>
      <c r="W380" s="80" t="s">
        <v>3080</v>
      </c>
      <c r="X380" s="80" t="s">
        <v>2828</v>
      </c>
      <c r="Y380" s="148"/>
    </row>
    <row r="381" spans="1:26" s="17" customFormat="1" x14ac:dyDescent="0.2">
      <c r="A381" s="151">
        <v>43068</v>
      </c>
      <c r="B381" s="152" t="s">
        <v>2360</v>
      </c>
      <c r="C381" s="152" t="s">
        <v>2033</v>
      </c>
      <c r="D381" s="152" t="s">
        <v>140</v>
      </c>
      <c r="E381" s="153" t="s">
        <v>143</v>
      </c>
      <c r="F381" s="154">
        <v>42987</v>
      </c>
      <c r="G381" s="155">
        <v>2017</v>
      </c>
      <c r="H381" s="151" t="s">
        <v>20</v>
      </c>
      <c r="I381" s="151" t="str">
        <f t="shared" ref="I381:I412" si="27">LEFT($H381,2)</f>
        <v>NJ</v>
      </c>
      <c r="J381" s="151" t="str">
        <f t="shared" ref="J381:J412" si="28">RIGHT($H381,2)</f>
        <v>NJ</v>
      </c>
      <c r="K381" s="156" t="str">
        <f t="shared" ref="K381:K412" si="29">IF($L381=$M381,L381,CONCATENATE($L381,", ",IF(ISBLANK(N381),"",CONCATENATE(N381,", ")),$M381))</f>
        <v>Northeast</v>
      </c>
      <c r="L381" s="151" t="str">
        <f>INDEX('State '!$A$1:$C$62,MATCH($I381,'State '!$B:$B,0),3)</f>
        <v>Northeast</v>
      </c>
      <c r="M381" s="151" t="str">
        <f>INDEX('State '!$A$1:$C$62,MATCH($J381,'State '!$B:$B,0),3)</f>
        <v>Northeast</v>
      </c>
      <c r="N381" s="151"/>
      <c r="O381" s="158">
        <v>26.7</v>
      </c>
      <c r="P381" s="157"/>
      <c r="Q381" s="157">
        <v>20</v>
      </c>
      <c r="R381" s="158"/>
      <c r="S381" s="159" t="s">
        <v>135</v>
      </c>
      <c r="T381" s="156" t="s">
        <v>381</v>
      </c>
      <c r="U381" s="160" t="s">
        <v>2034</v>
      </c>
      <c r="V381" s="151" t="s">
        <v>2175</v>
      </c>
      <c r="W381" s="150"/>
      <c r="X381" s="150"/>
      <c r="Y381" s="150"/>
    </row>
    <row r="382" spans="1:26" s="56" customFormat="1" x14ac:dyDescent="0.2">
      <c r="A382" s="151">
        <v>43182</v>
      </c>
      <c r="B382" s="152" t="s">
        <v>2361</v>
      </c>
      <c r="C382" s="164" t="s">
        <v>1875</v>
      </c>
      <c r="D382" s="164" t="s">
        <v>140</v>
      </c>
      <c r="E382" s="153" t="s">
        <v>143</v>
      </c>
      <c r="F382" s="165">
        <v>43175</v>
      </c>
      <c r="G382" s="166">
        <v>2018</v>
      </c>
      <c r="H382" s="151" t="s">
        <v>20</v>
      </c>
      <c r="I382" s="151" t="str">
        <f t="shared" si="27"/>
        <v>NJ</v>
      </c>
      <c r="J382" s="151" t="str">
        <f t="shared" si="28"/>
        <v>NJ</v>
      </c>
      <c r="K382" s="156" t="str">
        <f t="shared" si="29"/>
        <v>Northeast</v>
      </c>
      <c r="L382" s="151" t="str">
        <f>INDEX('State '!$A$1:$C$62,MATCH($I382,'State '!$B:$B,0),3)</f>
        <v>Northeast</v>
      </c>
      <c r="M382" s="151" t="str">
        <f>INDEX('State '!$A$1:$C$62,MATCH($J382,'State '!$B:$B,0),3)</f>
        <v>Northeast</v>
      </c>
      <c r="N382" s="151"/>
      <c r="O382" s="158">
        <v>116</v>
      </c>
      <c r="P382" s="158"/>
      <c r="Q382" s="158">
        <v>120</v>
      </c>
      <c r="R382" s="157"/>
      <c r="S382" s="151" t="s">
        <v>135</v>
      </c>
      <c r="T382" s="151" t="s">
        <v>381</v>
      </c>
      <c r="U382" s="151" t="s">
        <v>2034</v>
      </c>
      <c r="V382" s="151" t="s">
        <v>2175</v>
      </c>
      <c r="W382" s="161"/>
      <c r="X382" s="150"/>
      <c r="Y382" s="150"/>
    </row>
    <row r="383" spans="1:26" s="17" customFormat="1" ht="25.5" x14ac:dyDescent="0.2">
      <c r="A383" s="97">
        <v>43794</v>
      </c>
      <c r="B383" s="80" t="s">
        <v>2405</v>
      </c>
      <c r="C383" s="79" t="s">
        <v>1875</v>
      </c>
      <c r="D383" s="79" t="s">
        <v>140</v>
      </c>
      <c r="E383" s="102" t="s">
        <v>143</v>
      </c>
      <c r="F383" s="60">
        <v>43791</v>
      </c>
      <c r="G383" s="61">
        <v>2020</v>
      </c>
      <c r="H383" s="97" t="s">
        <v>20</v>
      </c>
      <c r="I383" s="97" t="str">
        <f t="shared" si="27"/>
        <v>NJ</v>
      </c>
      <c r="J383" s="97" t="str">
        <f t="shared" si="28"/>
        <v>NJ</v>
      </c>
      <c r="K383" s="104" t="str">
        <f t="shared" si="29"/>
        <v>Northeast</v>
      </c>
      <c r="L383" s="97" t="str">
        <f>INDEX('State '!$A$1:$C$62,MATCH($I383,'State '!$B:$B,0),3)</f>
        <v>Northeast</v>
      </c>
      <c r="M383" s="97" t="str">
        <f>INDEX('State '!$A$1:$C$62,MATCH($J383,'State '!$B:$B,0),3)</f>
        <v>Northeast</v>
      </c>
      <c r="N383" s="97"/>
      <c r="O383" s="158">
        <v>84.6</v>
      </c>
      <c r="P383" s="178"/>
      <c r="Q383" s="146">
        <v>65</v>
      </c>
      <c r="R383" s="98"/>
      <c r="S383" s="97" t="s">
        <v>135</v>
      </c>
      <c r="T383" s="97" t="s">
        <v>381</v>
      </c>
      <c r="U383" s="97" t="s">
        <v>2406</v>
      </c>
      <c r="V383" s="97" t="s">
        <v>2175</v>
      </c>
      <c r="W383" s="79" t="s">
        <v>2685</v>
      </c>
      <c r="X383" s="79"/>
      <c r="Y383" s="195"/>
    </row>
    <row r="384" spans="1:26" s="17" customFormat="1" ht="55.9" customHeight="1" x14ac:dyDescent="0.2">
      <c r="A384" s="96">
        <v>45656</v>
      </c>
      <c r="B384" s="194" t="s">
        <v>2273</v>
      </c>
      <c r="C384" s="80" t="s">
        <v>2272</v>
      </c>
      <c r="D384" s="194" t="s">
        <v>134</v>
      </c>
      <c r="E384" s="194" t="s">
        <v>3469</v>
      </c>
      <c r="F384" s="196">
        <v>45597</v>
      </c>
      <c r="G384" s="106">
        <v>2024</v>
      </c>
      <c r="H384" s="197" t="s">
        <v>0</v>
      </c>
      <c r="I384" s="97" t="str">
        <f t="shared" si="27"/>
        <v>LA</v>
      </c>
      <c r="J384" s="97" t="str">
        <f t="shared" si="28"/>
        <v>LA</v>
      </c>
      <c r="K384" s="104" t="str">
        <f t="shared" si="29"/>
        <v>South Central</v>
      </c>
      <c r="L384" s="97" t="str">
        <f>INDEX('State '!$A$1:$C$62,MATCH($I384,'State '!$B:$B,0),3)</f>
        <v>South Central</v>
      </c>
      <c r="M384" s="97" t="str">
        <f>INDEX('State '!$A$1:$C$62,MATCH($J384,'State '!$B:$B,0),3)</f>
        <v>South Central</v>
      </c>
      <c r="N384" s="97"/>
      <c r="O384" s="145"/>
      <c r="P384" s="206">
        <v>15</v>
      </c>
      <c r="Q384" s="200">
        <v>1970</v>
      </c>
      <c r="R384" s="198">
        <v>42</v>
      </c>
      <c r="S384" s="197" t="s">
        <v>135</v>
      </c>
      <c r="T384" s="197" t="s">
        <v>381</v>
      </c>
      <c r="U384" s="197" t="s">
        <v>2275</v>
      </c>
      <c r="V384" s="97" t="s">
        <v>2175</v>
      </c>
      <c r="W384" s="79" t="s">
        <v>3582</v>
      </c>
      <c r="X384" s="79" t="s">
        <v>2827</v>
      </c>
      <c r="Y384" s="148" t="s">
        <v>3583</v>
      </c>
      <c r="Z384"/>
    </row>
    <row r="385" spans="1:26" s="17" customFormat="1" ht="30" customHeight="1" x14ac:dyDescent="0.2">
      <c r="A385" s="96">
        <v>45595</v>
      </c>
      <c r="B385" s="194" t="s">
        <v>2274</v>
      </c>
      <c r="C385" s="80" t="s">
        <v>2272</v>
      </c>
      <c r="D385" s="80" t="s">
        <v>134</v>
      </c>
      <c r="E385" s="194" t="s">
        <v>3469</v>
      </c>
      <c r="F385" s="62">
        <v>45378</v>
      </c>
      <c r="G385" s="107">
        <v>2024</v>
      </c>
      <c r="H385" s="97" t="s">
        <v>0</v>
      </c>
      <c r="I385" s="97" t="str">
        <f t="shared" si="27"/>
        <v>LA</v>
      </c>
      <c r="J385" s="97" t="str">
        <f t="shared" si="28"/>
        <v>LA</v>
      </c>
      <c r="K385" s="104" t="str">
        <f t="shared" si="29"/>
        <v>South Central</v>
      </c>
      <c r="L385" s="97" t="str">
        <f>INDEX('State '!$A$1:$C$62,MATCH($I385,'State '!$B:$B,0),3)</f>
        <v>South Central</v>
      </c>
      <c r="M385" s="97" t="str">
        <f>INDEX('State '!$A$1:$C$62,MATCH($J385,'State '!$B:$B,0),3)</f>
        <v>South Central</v>
      </c>
      <c r="N385" s="97"/>
      <c r="O385" s="145"/>
      <c r="P385" s="61">
        <v>12</v>
      </c>
      <c r="Q385" s="108">
        <v>1970</v>
      </c>
      <c r="R385" s="63">
        <v>42</v>
      </c>
      <c r="S385" s="103" t="s">
        <v>135</v>
      </c>
      <c r="T385" s="197" t="s">
        <v>381</v>
      </c>
      <c r="U385" s="197" t="s">
        <v>2275</v>
      </c>
      <c r="V385" s="97" t="s">
        <v>2175</v>
      </c>
      <c r="W385" s="79" t="s">
        <v>2814</v>
      </c>
      <c r="X385" s="79" t="s">
        <v>2827</v>
      </c>
      <c r="Y385" s="210" t="s">
        <v>2813</v>
      </c>
      <c r="Z385"/>
    </row>
    <row r="386" spans="1:26" s="17" customFormat="1" ht="25.5" x14ac:dyDescent="0.2">
      <c r="A386" s="97">
        <v>44729</v>
      </c>
      <c r="B386" s="194" t="s">
        <v>2961</v>
      </c>
      <c r="C386" s="80" t="s">
        <v>2964</v>
      </c>
      <c r="D386" s="80" t="s">
        <v>136</v>
      </c>
      <c r="E386" s="102" t="s">
        <v>2374</v>
      </c>
      <c r="F386" s="62"/>
      <c r="G386" s="98" t="s">
        <v>382</v>
      </c>
      <c r="H386" s="97" t="s">
        <v>6</v>
      </c>
      <c r="I386" s="97" t="str">
        <f t="shared" si="27"/>
        <v>TX</v>
      </c>
      <c r="J386" s="97" t="str">
        <f t="shared" si="28"/>
        <v>TX</v>
      </c>
      <c r="K386" s="104" t="str">
        <f t="shared" si="29"/>
        <v>South Central</v>
      </c>
      <c r="L386" s="97" t="str">
        <f>INDEX('State '!$A$1:$C$62,MATCH($I386,'State '!$B:$B,0),3)</f>
        <v>South Central</v>
      </c>
      <c r="M386" s="97" t="str">
        <f>INDEX('State '!$A$1:$C$62,MATCH($J386,'State '!$B:$B,0),3)</f>
        <v>South Central</v>
      </c>
      <c r="N386" s="97"/>
      <c r="O386" s="158"/>
      <c r="P386" s="179">
        <v>150</v>
      </c>
      <c r="Q386" s="108">
        <v>1500</v>
      </c>
      <c r="R386" s="63">
        <v>36</v>
      </c>
      <c r="S386" s="103" t="s">
        <v>138</v>
      </c>
      <c r="T386" s="197" t="s">
        <v>2601</v>
      </c>
      <c r="U386" s="197"/>
      <c r="V386" s="97" t="s">
        <v>2175</v>
      </c>
      <c r="W386" s="79" t="s">
        <v>2963</v>
      </c>
      <c r="X386" s="79"/>
      <c r="Y386" s="148" t="s">
        <v>2962</v>
      </c>
    </row>
    <row r="387" spans="1:26" s="17" customFormat="1" x14ac:dyDescent="0.2">
      <c r="A387" s="151">
        <v>41949</v>
      </c>
      <c r="B387" s="164" t="s">
        <v>1926</v>
      </c>
      <c r="C387" s="164" t="s">
        <v>261</v>
      </c>
      <c r="D387" s="164" t="s">
        <v>140</v>
      </c>
      <c r="E387" s="164" t="s">
        <v>143</v>
      </c>
      <c r="F387" s="165">
        <v>41906</v>
      </c>
      <c r="G387" s="166">
        <v>2014</v>
      </c>
      <c r="H387" s="151" t="s">
        <v>19</v>
      </c>
      <c r="I387" s="151" t="str">
        <f t="shared" si="27"/>
        <v>VA</v>
      </c>
      <c r="J387" s="151" t="str">
        <f t="shared" si="28"/>
        <v>VA</v>
      </c>
      <c r="K387" s="151" t="str">
        <f t="shared" si="29"/>
        <v>Northeast</v>
      </c>
      <c r="L387" s="151" t="str">
        <f>INDEX('State '!$A$1:$C$62,MATCH($I387,'State '!$B:$B,0),3)</f>
        <v>Northeast</v>
      </c>
      <c r="M387" s="151" t="str">
        <f>INDEX('State '!$A$1:$C$62,MATCH($J387,'State '!$B:$B,0),3)</f>
        <v>Northeast</v>
      </c>
      <c r="N387" s="151"/>
      <c r="O387" s="158"/>
      <c r="P387" s="158">
        <v>13</v>
      </c>
      <c r="Q387" s="158">
        <v>46</v>
      </c>
      <c r="R387" s="157">
        <v>8</v>
      </c>
      <c r="S387" s="151" t="s">
        <v>135</v>
      </c>
      <c r="T387" s="151" t="s">
        <v>381</v>
      </c>
      <c r="U387" s="151" t="s">
        <v>1927</v>
      </c>
      <c r="V387" s="151"/>
      <c r="W387" s="150"/>
      <c r="X387" s="150"/>
      <c r="Y387" s="150"/>
    </row>
    <row r="388" spans="1:26" s="17" customFormat="1" x14ac:dyDescent="0.2">
      <c r="A388" s="151">
        <v>40388</v>
      </c>
      <c r="B388" s="164" t="s">
        <v>579</v>
      </c>
      <c r="C388" s="164" t="s">
        <v>251</v>
      </c>
      <c r="D388" s="164" t="s">
        <v>134</v>
      </c>
      <c r="E388" s="164" t="s">
        <v>143</v>
      </c>
      <c r="F388" s="165">
        <v>40483</v>
      </c>
      <c r="G388" s="166">
        <v>2010</v>
      </c>
      <c r="H388" s="151" t="s">
        <v>13</v>
      </c>
      <c r="I388" s="151" t="str">
        <f t="shared" si="27"/>
        <v>CA</v>
      </c>
      <c r="J388" s="151" t="str">
        <f t="shared" si="28"/>
        <v>CA</v>
      </c>
      <c r="K388" s="151" t="str">
        <f t="shared" si="29"/>
        <v>Pacific</v>
      </c>
      <c r="L388" s="151" t="str">
        <f>INDEX('State '!$A$1:$C$62,MATCH($I388,'State '!$B:$B,0),3)</f>
        <v>Pacific</v>
      </c>
      <c r="M388" s="151" t="str">
        <f>INDEX('State '!$A$1:$C$62,MATCH($J388,'State '!$B:$B,0),3)</f>
        <v>Pacific</v>
      </c>
      <c r="N388" s="151"/>
      <c r="O388" s="158">
        <v>45</v>
      </c>
      <c r="P388" s="158">
        <v>27</v>
      </c>
      <c r="Q388" s="158">
        <v>200</v>
      </c>
      <c r="R388" s="157">
        <v>30</v>
      </c>
      <c r="S388" s="151" t="s">
        <v>138</v>
      </c>
      <c r="T388" s="151" t="s">
        <v>187</v>
      </c>
      <c r="U388" s="151" t="s">
        <v>382</v>
      </c>
      <c r="V388" s="151"/>
      <c r="W388" s="150"/>
      <c r="X388" s="150"/>
      <c r="Y388" s="150"/>
    </row>
    <row r="389" spans="1:26" s="17" customFormat="1" ht="38.25" x14ac:dyDescent="0.2">
      <c r="A389" s="96">
        <v>45551</v>
      </c>
      <c r="B389" s="79" t="s">
        <v>3330</v>
      </c>
      <c r="C389" s="79" t="s">
        <v>2899</v>
      </c>
      <c r="D389" s="79" t="s">
        <v>136</v>
      </c>
      <c r="E389" s="79" t="s">
        <v>3469</v>
      </c>
      <c r="F389" s="60">
        <v>45337</v>
      </c>
      <c r="G389" s="61">
        <v>2024</v>
      </c>
      <c r="H389" s="97" t="s">
        <v>0</v>
      </c>
      <c r="I389" s="97" t="str">
        <f t="shared" si="27"/>
        <v>LA</v>
      </c>
      <c r="J389" s="97" t="str">
        <f t="shared" si="28"/>
        <v>LA</v>
      </c>
      <c r="K389" s="104" t="str">
        <f t="shared" si="29"/>
        <v>South Central</v>
      </c>
      <c r="L389" s="97" t="str">
        <f>INDEX('State '!$A$1:$C$62,MATCH($I389,'State '!$B:$B,0),3)</f>
        <v>South Central</v>
      </c>
      <c r="M389" s="97" t="str">
        <f>INDEX('State '!$A$1:$C$62,MATCH($J389,'State '!$B:$B,0),3)</f>
        <v>South Central</v>
      </c>
      <c r="N389" s="97"/>
      <c r="O389" s="158">
        <v>400</v>
      </c>
      <c r="P389" s="61">
        <v>42</v>
      </c>
      <c r="Q389" s="146">
        <v>1500</v>
      </c>
      <c r="R389" s="98"/>
      <c r="S389" s="97" t="s">
        <v>138</v>
      </c>
      <c r="T389" s="97"/>
      <c r="U389" s="97"/>
      <c r="V389" s="97" t="s">
        <v>2175</v>
      </c>
      <c r="W389" s="79" t="s">
        <v>3331</v>
      </c>
      <c r="X389" s="79" t="s">
        <v>2827</v>
      </c>
      <c r="Y389" s="137" t="s">
        <v>3538</v>
      </c>
      <c r="Z389"/>
    </row>
    <row r="390" spans="1:26" s="17" customFormat="1" ht="25.5" x14ac:dyDescent="0.2">
      <c r="A390" s="151">
        <v>44629</v>
      </c>
      <c r="B390" s="164" t="s">
        <v>3262</v>
      </c>
      <c r="C390" s="164" t="s">
        <v>233</v>
      </c>
      <c r="D390" s="164" t="s">
        <v>134</v>
      </c>
      <c r="E390" s="164" t="s">
        <v>143</v>
      </c>
      <c r="F390" s="165">
        <v>44531</v>
      </c>
      <c r="G390" s="166">
        <v>2021</v>
      </c>
      <c r="H390" s="151" t="s">
        <v>0</v>
      </c>
      <c r="I390" s="151" t="str">
        <f t="shared" si="27"/>
        <v>LA</v>
      </c>
      <c r="J390" s="151" t="str">
        <f t="shared" si="28"/>
        <v>LA</v>
      </c>
      <c r="K390" s="151" t="str">
        <f t="shared" si="29"/>
        <v>South Central</v>
      </c>
      <c r="L390" s="151" t="str">
        <f>INDEX('State '!$A$1:$C$62,MATCH($I390,'State '!$B:$B,0),3)</f>
        <v>South Central</v>
      </c>
      <c r="M390" s="151" t="str">
        <f>INDEX('State '!$A$1:$C$62,MATCH($J390,'State '!$B:$B,0),3)</f>
        <v>South Central</v>
      </c>
      <c r="N390" s="151"/>
      <c r="O390" s="158"/>
      <c r="P390" s="158">
        <v>80</v>
      </c>
      <c r="Q390" s="158">
        <v>300</v>
      </c>
      <c r="R390" s="157"/>
      <c r="S390" s="151" t="s">
        <v>138</v>
      </c>
      <c r="T390" s="151" t="s">
        <v>187</v>
      </c>
      <c r="U390" s="151"/>
      <c r="V390" s="151" t="s">
        <v>2175</v>
      </c>
      <c r="W390" s="150" t="s">
        <v>3263</v>
      </c>
      <c r="X390" s="150"/>
      <c r="Y390" s="150"/>
    </row>
    <row r="391" spans="1:26" s="17" customFormat="1" x14ac:dyDescent="0.2">
      <c r="A391" s="151">
        <v>39990</v>
      </c>
      <c r="B391" s="164" t="s">
        <v>1751</v>
      </c>
      <c r="C391" s="164" t="s">
        <v>363</v>
      </c>
      <c r="D391" s="164" t="s">
        <v>140</v>
      </c>
      <c r="E391" s="164" t="s">
        <v>143</v>
      </c>
      <c r="F391" s="165">
        <v>35370</v>
      </c>
      <c r="G391" s="166">
        <v>1996</v>
      </c>
      <c r="H391" s="151" t="s">
        <v>41</v>
      </c>
      <c r="I391" s="151" t="str">
        <f t="shared" si="27"/>
        <v>MI</v>
      </c>
      <c r="J391" s="151" t="str">
        <f t="shared" si="28"/>
        <v>MI</v>
      </c>
      <c r="K391" s="151" t="str">
        <f t="shared" si="29"/>
        <v>Midwest</v>
      </c>
      <c r="L391" s="151" t="str">
        <f>INDEX('State '!$A$1:$C$62,MATCH($I391,'State '!$B:$B,0),3)</f>
        <v>Midwest</v>
      </c>
      <c r="M391" s="151" t="str">
        <f>INDEX('State '!$A$1:$C$62,MATCH($J391,'State '!$B:$B,0),3)</f>
        <v>Midwest</v>
      </c>
      <c r="N391" s="151"/>
      <c r="O391" s="158">
        <v>17.399999999999999</v>
      </c>
      <c r="P391" s="158">
        <v>13.8</v>
      </c>
      <c r="Q391" s="158">
        <v>5</v>
      </c>
      <c r="R391" s="157">
        <v>36</v>
      </c>
      <c r="S391" s="151" t="s">
        <v>135</v>
      </c>
      <c r="T391" s="151" t="s">
        <v>381</v>
      </c>
      <c r="U391" s="151" t="s">
        <v>1752</v>
      </c>
      <c r="V391" s="151"/>
      <c r="W391" s="150"/>
      <c r="X391" s="150"/>
      <c r="Y391" s="150"/>
    </row>
    <row r="392" spans="1:26" s="17" customFormat="1" x14ac:dyDescent="0.2">
      <c r="A392" s="151">
        <v>39990</v>
      </c>
      <c r="B392" s="164" t="s">
        <v>1613</v>
      </c>
      <c r="C392" s="164" t="s">
        <v>363</v>
      </c>
      <c r="D392" s="164" t="s">
        <v>140</v>
      </c>
      <c r="E392" s="164" t="s">
        <v>143</v>
      </c>
      <c r="F392" s="165">
        <v>36100</v>
      </c>
      <c r="G392" s="166">
        <v>1998</v>
      </c>
      <c r="H392" s="151" t="s">
        <v>41</v>
      </c>
      <c r="I392" s="151" t="str">
        <f t="shared" si="27"/>
        <v>MI</v>
      </c>
      <c r="J392" s="151" t="str">
        <f t="shared" si="28"/>
        <v>MI</v>
      </c>
      <c r="K392" s="151" t="str">
        <f t="shared" si="29"/>
        <v>Midwest</v>
      </c>
      <c r="L392" s="151" t="str">
        <f>INDEX('State '!$A$1:$C$62,MATCH($I392,'State '!$B:$B,0),3)</f>
        <v>Midwest</v>
      </c>
      <c r="M392" s="151" t="str">
        <f>INDEX('State '!$A$1:$C$62,MATCH($J392,'State '!$B:$B,0),3)</f>
        <v>Midwest</v>
      </c>
      <c r="N392" s="151"/>
      <c r="O392" s="158">
        <v>33.4</v>
      </c>
      <c r="P392" s="158">
        <v>24.5</v>
      </c>
      <c r="Q392" s="158"/>
      <c r="R392" s="157">
        <v>36</v>
      </c>
      <c r="S392" s="151" t="s">
        <v>135</v>
      </c>
      <c r="T392" s="151" t="s">
        <v>381</v>
      </c>
      <c r="U392" s="151" t="s">
        <v>1614</v>
      </c>
      <c r="V392" s="151"/>
      <c r="W392" s="150"/>
      <c r="X392" s="150"/>
      <c r="Y392" s="150"/>
    </row>
    <row r="393" spans="1:26" s="17" customFormat="1" x14ac:dyDescent="0.2">
      <c r="A393" s="151">
        <v>39990</v>
      </c>
      <c r="B393" s="164" t="s">
        <v>1462</v>
      </c>
      <c r="C393" s="164" t="s">
        <v>363</v>
      </c>
      <c r="D393" s="164" t="s">
        <v>140</v>
      </c>
      <c r="E393" s="164" t="s">
        <v>143</v>
      </c>
      <c r="F393" s="165">
        <v>36817</v>
      </c>
      <c r="G393" s="166">
        <v>2000</v>
      </c>
      <c r="H393" s="151" t="s">
        <v>41</v>
      </c>
      <c r="I393" s="151" t="str">
        <f t="shared" si="27"/>
        <v>MI</v>
      </c>
      <c r="J393" s="151" t="str">
        <f t="shared" si="28"/>
        <v>MI</v>
      </c>
      <c r="K393" s="151" t="str">
        <f t="shared" si="29"/>
        <v>Midwest</v>
      </c>
      <c r="L393" s="151" t="str">
        <f>INDEX('State '!$A$1:$C$62,MATCH($I393,'State '!$B:$B,0),3)</f>
        <v>Midwest</v>
      </c>
      <c r="M393" s="151" t="str">
        <f>INDEX('State '!$A$1:$C$62,MATCH($J393,'State '!$B:$B,0),3)</f>
        <v>Midwest</v>
      </c>
      <c r="N393" s="151"/>
      <c r="O393" s="158">
        <v>11.1</v>
      </c>
      <c r="P393" s="158">
        <v>14</v>
      </c>
      <c r="Q393" s="158"/>
      <c r="R393" s="157">
        <v>12</v>
      </c>
      <c r="S393" s="151" t="s">
        <v>135</v>
      </c>
      <c r="T393" s="151" t="s">
        <v>381</v>
      </c>
      <c r="U393" s="151" t="s">
        <v>1463</v>
      </c>
      <c r="V393" s="151"/>
      <c r="W393" s="150"/>
      <c r="X393" s="150"/>
      <c r="Y393" s="150"/>
    </row>
    <row r="394" spans="1:26" s="17" customFormat="1" x14ac:dyDescent="0.2">
      <c r="A394" s="151">
        <v>39990</v>
      </c>
      <c r="B394" s="164" t="s">
        <v>1753</v>
      </c>
      <c r="C394" s="164" t="s">
        <v>363</v>
      </c>
      <c r="D394" s="164" t="s">
        <v>140</v>
      </c>
      <c r="E394" s="164" t="s">
        <v>143</v>
      </c>
      <c r="F394" s="165">
        <v>35377</v>
      </c>
      <c r="G394" s="166">
        <v>1996</v>
      </c>
      <c r="H394" s="151" t="s">
        <v>1453</v>
      </c>
      <c r="I394" s="151" t="str">
        <f t="shared" si="27"/>
        <v>MI</v>
      </c>
      <c r="J394" s="151" t="str">
        <f t="shared" si="28"/>
        <v>ON</v>
      </c>
      <c r="K394" s="151" t="str">
        <f t="shared" si="29"/>
        <v>Midwest, Canada</v>
      </c>
      <c r="L394" s="151" t="str">
        <f>INDEX('State '!$A$1:$C$62,MATCH($I394,'State '!$B:$B,0),3)</f>
        <v>Midwest</v>
      </c>
      <c r="M394" s="151" t="str">
        <f>INDEX('State '!$A$1:$C$62,MATCH($J394,'State '!$B:$B,0),3)</f>
        <v>Canada</v>
      </c>
      <c r="N394" s="151"/>
      <c r="O394" s="158">
        <v>3.9</v>
      </c>
      <c r="P394" s="158">
        <v>0.2</v>
      </c>
      <c r="Q394" s="158">
        <v>50</v>
      </c>
      <c r="R394" s="157">
        <v>36</v>
      </c>
      <c r="S394" s="151" t="s">
        <v>135</v>
      </c>
      <c r="T394" s="151" t="s">
        <v>381</v>
      </c>
      <c r="U394" s="151" t="s">
        <v>1754</v>
      </c>
      <c r="V394" s="151"/>
      <c r="W394" s="150"/>
      <c r="X394" s="150"/>
      <c r="Y394" s="150"/>
    </row>
    <row r="395" spans="1:26" s="17" customFormat="1" x14ac:dyDescent="0.2">
      <c r="A395" s="151">
        <v>39990</v>
      </c>
      <c r="B395" s="164" t="s">
        <v>1608</v>
      </c>
      <c r="C395" s="164" t="s">
        <v>363</v>
      </c>
      <c r="D395" s="164" t="s">
        <v>140</v>
      </c>
      <c r="E395" s="164" t="s">
        <v>143</v>
      </c>
      <c r="F395" s="165">
        <v>36100</v>
      </c>
      <c r="G395" s="166">
        <v>1998</v>
      </c>
      <c r="H395" s="151" t="s">
        <v>1609</v>
      </c>
      <c r="I395" s="151" t="str">
        <f t="shared" si="27"/>
        <v>MB</v>
      </c>
      <c r="J395" s="151" t="str">
        <f t="shared" si="28"/>
        <v>MI</v>
      </c>
      <c r="K395" s="151" t="str">
        <f t="shared" si="29"/>
        <v>Canada, Midwest</v>
      </c>
      <c r="L395" s="151" t="str">
        <f>INDEX('State '!$A$1:$C$62,MATCH($I395,'State '!$B:$B,0),3)</f>
        <v>Canada</v>
      </c>
      <c r="M395" s="151" t="str">
        <f>INDEX('State '!$A$1:$C$62,MATCH($J395,'State '!$B:$B,0),3)</f>
        <v>Midwest</v>
      </c>
      <c r="N395" s="151"/>
      <c r="O395" s="158">
        <v>122.8</v>
      </c>
      <c r="P395" s="158">
        <v>72</v>
      </c>
      <c r="Q395" s="158">
        <v>126</v>
      </c>
      <c r="R395" s="157">
        <v>36</v>
      </c>
      <c r="S395" s="151" t="s">
        <v>135</v>
      </c>
      <c r="T395" s="151" t="s">
        <v>381</v>
      </c>
      <c r="U395" s="151" t="s">
        <v>1610</v>
      </c>
      <c r="V395" s="151"/>
      <c r="W395" s="150"/>
      <c r="X395" s="150"/>
      <c r="Y395" s="150"/>
    </row>
    <row r="396" spans="1:26" s="17" customFormat="1" x14ac:dyDescent="0.2">
      <c r="A396" s="151">
        <v>40683</v>
      </c>
      <c r="B396" s="152" t="s">
        <v>232</v>
      </c>
      <c r="C396" s="152" t="s">
        <v>232</v>
      </c>
      <c r="D396" s="152" t="s">
        <v>134</v>
      </c>
      <c r="E396" s="153" t="s">
        <v>143</v>
      </c>
      <c r="F396" s="154">
        <v>40612</v>
      </c>
      <c r="G396" s="155">
        <v>2011</v>
      </c>
      <c r="H396" s="151" t="s">
        <v>429</v>
      </c>
      <c r="I396" s="151" t="str">
        <f t="shared" si="27"/>
        <v>TX</v>
      </c>
      <c r="J396" s="151" t="str">
        <f t="shared" si="28"/>
        <v>LA</v>
      </c>
      <c r="K396" s="151" t="str">
        <f t="shared" si="29"/>
        <v>South Central</v>
      </c>
      <c r="L396" s="151" t="str">
        <f>INDEX('State '!$A$1:$C$62,MATCH($I396,'State '!$B:$B,0),3)</f>
        <v>South Central</v>
      </c>
      <c r="M396" s="151" t="str">
        <f>INDEX('State '!$A$1:$C$62,MATCH($J396,'State '!$B:$B,0),3)</f>
        <v>South Central</v>
      </c>
      <c r="N396" s="151"/>
      <c r="O396" s="158"/>
      <c r="P396" s="157">
        <v>69</v>
      </c>
      <c r="Q396" s="157">
        <v>2500</v>
      </c>
      <c r="R396" s="158">
        <v>42</v>
      </c>
      <c r="S396" s="159" t="s">
        <v>135</v>
      </c>
      <c r="T396" s="156" t="s">
        <v>381</v>
      </c>
      <c r="U396" s="160" t="s">
        <v>435</v>
      </c>
      <c r="V396" s="151" t="s">
        <v>2178</v>
      </c>
      <c r="W396" s="150"/>
      <c r="X396" s="150"/>
      <c r="Y396" s="150"/>
    </row>
    <row r="397" spans="1:26" s="17" customFormat="1" ht="25.5" x14ac:dyDescent="0.2">
      <c r="A397" s="97">
        <v>44519</v>
      </c>
      <c r="B397" s="79" t="s">
        <v>2929</v>
      </c>
      <c r="C397" s="79" t="s">
        <v>1725</v>
      </c>
      <c r="D397" s="79" t="s">
        <v>140</v>
      </c>
      <c r="E397" s="79" t="s">
        <v>143</v>
      </c>
      <c r="F397" s="60">
        <v>44512</v>
      </c>
      <c r="G397" s="61">
        <v>2022</v>
      </c>
      <c r="H397" s="97" t="s">
        <v>0</v>
      </c>
      <c r="I397" s="97" t="str">
        <f t="shared" si="27"/>
        <v>LA</v>
      </c>
      <c r="J397" s="97" t="str">
        <f t="shared" si="28"/>
        <v>LA</v>
      </c>
      <c r="K397" s="104" t="str">
        <f t="shared" si="29"/>
        <v>South Central</v>
      </c>
      <c r="L397" s="97" t="str">
        <f>INDEX('State '!$A$1:$C$62,MATCH($I397,'State '!$B:$B,0),3)</f>
        <v>South Central</v>
      </c>
      <c r="M397" s="97" t="str">
        <f>INDEX('State '!$A$1:$C$62,MATCH($J397,'State '!$B:$B,0),3)</f>
        <v>South Central</v>
      </c>
      <c r="N397" s="97"/>
      <c r="O397" s="158">
        <v>200</v>
      </c>
      <c r="P397" s="158"/>
      <c r="Q397" s="146">
        <v>420</v>
      </c>
      <c r="R397" s="98"/>
      <c r="S397" s="97" t="s">
        <v>135</v>
      </c>
      <c r="T397" s="97" t="s">
        <v>381</v>
      </c>
      <c r="U397" s="97" t="s">
        <v>2930</v>
      </c>
      <c r="V397" s="97" t="s">
        <v>2175</v>
      </c>
      <c r="W397" s="79" t="s">
        <v>2931</v>
      </c>
      <c r="X397" s="79"/>
      <c r="Y397" s="137"/>
    </row>
    <row r="398" spans="1:26" s="17" customFormat="1" ht="51" x14ac:dyDescent="0.2">
      <c r="A398" s="96">
        <v>45296</v>
      </c>
      <c r="B398" s="79" t="s">
        <v>3340</v>
      </c>
      <c r="C398" s="79" t="s">
        <v>2025</v>
      </c>
      <c r="D398" s="79" t="s">
        <v>134</v>
      </c>
      <c r="E398" s="79" t="s">
        <v>143</v>
      </c>
      <c r="F398" s="60">
        <v>45281</v>
      </c>
      <c r="G398" s="61">
        <v>2023</v>
      </c>
      <c r="H398" s="97" t="s">
        <v>3452</v>
      </c>
      <c r="I398" s="97" t="str">
        <f t="shared" si="27"/>
        <v>ND</v>
      </c>
      <c r="J398" s="97" t="str">
        <f t="shared" si="28"/>
        <v>WY</v>
      </c>
      <c r="K398" s="104" t="str">
        <f t="shared" si="29"/>
        <v>Mountain</v>
      </c>
      <c r="L398" s="97" t="str">
        <f>INDEX('State '!$A$1:$C$62,MATCH($I398,'State '!$B:$B,0),3)</f>
        <v>Mountain</v>
      </c>
      <c r="M398" s="97" t="str">
        <f>INDEX('State '!$A$1:$C$62,MATCH($J398,'State '!$B:$B,0),3)</f>
        <v>Mountain</v>
      </c>
      <c r="N398" s="97"/>
      <c r="O398" s="158">
        <v>30.7</v>
      </c>
      <c r="P398" s="178">
        <v>15.3</v>
      </c>
      <c r="Q398" s="146">
        <v>94</v>
      </c>
      <c r="R398" s="98">
        <v>12</v>
      </c>
      <c r="S398" s="97" t="s">
        <v>135</v>
      </c>
      <c r="T398" s="97" t="s">
        <v>381</v>
      </c>
      <c r="U398" s="97" t="s">
        <v>3341</v>
      </c>
      <c r="V398" s="97" t="s">
        <v>2178</v>
      </c>
      <c r="W398" s="79" t="s">
        <v>3423</v>
      </c>
      <c r="X398" s="79"/>
      <c r="Y398" s="141"/>
      <c r="Z398"/>
    </row>
    <row r="399" spans="1:26" s="17" customFormat="1" ht="73.150000000000006" customHeight="1" x14ac:dyDescent="0.2">
      <c r="A399" s="97">
        <v>45568</v>
      </c>
      <c r="B399" s="79" t="s">
        <v>2787</v>
      </c>
      <c r="C399" s="79" t="s">
        <v>2455</v>
      </c>
      <c r="D399" s="79" t="s">
        <v>140</v>
      </c>
      <c r="E399" s="79" t="s">
        <v>3469</v>
      </c>
      <c r="F399" s="60">
        <v>45457</v>
      </c>
      <c r="G399" s="61">
        <v>2024</v>
      </c>
      <c r="H399" s="97" t="s">
        <v>33</v>
      </c>
      <c r="I399" s="97" t="str">
        <f t="shared" si="27"/>
        <v>WV</v>
      </c>
      <c r="J399" s="97" t="str">
        <f t="shared" si="28"/>
        <v>WV</v>
      </c>
      <c r="K399" s="104" t="str">
        <f t="shared" si="29"/>
        <v>Northeast</v>
      </c>
      <c r="L399" s="97" t="str">
        <f>INDEX('State '!$A$1:$C$62,MATCH($I399,'State '!$B:$B,0),3)</f>
        <v>Northeast</v>
      </c>
      <c r="M399" s="97" t="str">
        <f>INDEX('State '!$A$1:$C$62,MATCH($J399,'State '!$B:$B,0),3)</f>
        <v>Northeast</v>
      </c>
      <c r="N399" s="97"/>
      <c r="O399" s="158">
        <v>28</v>
      </c>
      <c r="P399" s="158"/>
      <c r="Q399" s="146"/>
      <c r="R399" s="98"/>
      <c r="S399" s="97" t="s">
        <v>135</v>
      </c>
      <c r="T399" s="97" t="s">
        <v>381</v>
      </c>
      <c r="U399" s="97" t="s">
        <v>2788</v>
      </c>
      <c r="V399" s="97" t="s">
        <v>2175</v>
      </c>
      <c r="W399" s="79" t="s">
        <v>3652</v>
      </c>
      <c r="X399" s="79"/>
      <c r="Y399" s="137"/>
    </row>
    <row r="400" spans="1:26" s="17" customFormat="1" x14ac:dyDescent="0.2">
      <c r="A400" s="151">
        <v>41615</v>
      </c>
      <c r="B400" s="152" t="s">
        <v>1805</v>
      </c>
      <c r="C400" s="152" t="s">
        <v>218</v>
      </c>
      <c r="D400" s="152" t="s">
        <v>140</v>
      </c>
      <c r="E400" s="153" t="s">
        <v>143</v>
      </c>
      <c r="F400" s="154">
        <v>41579</v>
      </c>
      <c r="G400" s="155">
        <v>2013</v>
      </c>
      <c r="H400" s="151" t="s">
        <v>55</v>
      </c>
      <c r="I400" s="151" t="str">
        <f t="shared" si="27"/>
        <v>DE</v>
      </c>
      <c r="J400" s="151" t="str">
        <f t="shared" si="28"/>
        <v>DE</v>
      </c>
      <c r="K400" s="151" t="str">
        <f t="shared" si="29"/>
        <v>Northeast</v>
      </c>
      <c r="L400" s="151" t="str">
        <f>INDEX('State '!$A$1:$C$62,MATCH($I400,'State '!$B:$B,0),3)</f>
        <v>Northeast</v>
      </c>
      <c r="M400" s="151" t="str">
        <f>INDEX('State '!$A$1:$C$62,MATCH($J400,'State '!$B:$B,0),3)</f>
        <v>Northeast</v>
      </c>
      <c r="N400" s="151"/>
      <c r="O400" s="158">
        <v>16.283000000000001</v>
      </c>
      <c r="P400" s="157">
        <v>11</v>
      </c>
      <c r="Q400" s="157">
        <v>15</v>
      </c>
      <c r="R400" s="158">
        <v>16</v>
      </c>
      <c r="S400" s="159" t="s">
        <v>135</v>
      </c>
      <c r="T400" s="156" t="s">
        <v>381</v>
      </c>
      <c r="U400" s="160" t="s">
        <v>1806</v>
      </c>
      <c r="V400" s="151"/>
      <c r="W400" s="150"/>
      <c r="X400" s="150"/>
      <c r="Y400" s="150"/>
    </row>
    <row r="401" spans="1:26" s="17" customFormat="1" x14ac:dyDescent="0.2">
      <c r="A401" s="151">
        <v>40389</v>
      </c>
      <c r="B401" s="164" t="s">
        <v>694</v>
      </c>
      <c r="C401" s="164" t="s">
        <v>272</v>
      </c>
      <c r="D401" s="164" t="s">
        <v>134</v>
      </c>
      <c r="E401" s="164" t="s">
        <v>143</v>
      </c>
      <c r="F401" s="165">
        <v>40035</v>
      </c>
      <c r="G401" s="166">
        <v>2009</v>
      </c>
      <c r="H401" s="151" t="s">
        <v>10</v>
      </c>
      <c r="I401" s="151" t="str">
        <f t="shared" si="27"/>
        <v>NY</v>
      </c>
      <c r="J401" s="151" t="str">
        <f t="shared" si="28"/>
        <v>NY</v>
      </c>
      <c r="K401" s="151" t="str">
        <f t="shared" si="29"/>
        <v>Northeast</v>
      </c>
      <c r="L401" s="151" t="str">
        <f>INDEX('State '!$A$1:$C$62,MATCH($I401,'State '!$B:$B,0),3)</f>
        <v>Northeast</v>
      </c>
      <c r="M401" s="151" t="str">
        <f>INDEX('State '!$A$1:$C$62,MATCH($J401,'State '!$B:$B,0),3)</f>
        <v>Northeast</v>
      </c>
      <c r="N401" s="151"/>
      <c r="O401" s="158">
        <v>4.5999999999999996</v>
      </c>
      <c r="P401" s="158">
        <v>3.7</v>
      </c>
      <c r="Q401" s="158">
        <v>400</v>
      </c>
      <c r="R401" s="157">
        <v>16</v>
      </c>
      <c r="S401" s="151" t="s">
        <v>135</v>
      </c>
      <c r="T401" s="151" t="s">
        <v>381</v>
      </c>
      <c r="U401" s="151" t="s">
        <v>695</v>
      </c>
      <c r="V401" s="151"/>
      <c r="W401" s="150"/>
      <c r="X401" s="150"/>
      <c r="Y401" s="150"/>
    </row>
    <row r="402" spans="1:26" s="17" customFormat="1" x14ac:dyDescent="0.2">
      <c r="A402" s="151">
        <v>39990</v>
      </c>
      <c r="B402" s="164" t="s">
        <v>1673</v>
      </c>
      <c r="C402" s="164" t="s">
        <v>239</v>
      </c>
      <c r="D402" s="164" t="s">
        <v>136</v>
      </c>
      <c r="E402" s="164" t="s">
        <v>143</v>
      </c>
      <c r="F402" s="165">
        <v>35751</v>
      </c>
      <c r="G402" s="166">
        <v>1997</v>
      </c>
      <c r="H402" s="151" t="s">
        <v>0</v>
      </c>
      <c r="I402" s="151" t="str">
        <f t="shared" si="27"/>
        <v>LA</v>
      </c>
      <c r="J402" s="151" t="str">
        <f t="shared" si="28"/>
        <v>LA</v>
      </c>
      <c r="K402" s="151" t="str">
        <f t="shared" si="29"/>
        <v>South Central</v>
      </c>
      <c r="L402" s="151" t="str">
        <f>INDEX('State '!$A$1:$C$62,MATCH($I402,'State '!$B:$B,0),3)</f>
        <v>South Central</v>
      </c>
      <c r="M402" s="151" t="str">
        <f>INDEX('State '!$A$1:$C$62,MATCH($J402,'State '!$B:$B,0),3)</f>
        <v>South Central</v>
      </c>
      <c r="N402" s="151"/>
      <c r="O402" s="158">
        <v>20.5</v>
      </c>
      <c r="P402" s="158">
        <v>16</v>
      </c>
      <c r="Q402" s="158">
        <v>735</v>
      </c>
      <c r="R402" s="157">
        <v>30</v>
      </c>
      <c r="S402" s="151" t="s">
        <v>135</v>
      </c>
      <c r="T402" s="151" t="s">
        <v>381</v>
      </c>
      <c r="U402" s="151" t="s">
        <v>1674</v>
      </c>
      <c r="V402" s="151"/>
      <c r="W402" s="150"/>
      <c r="X402" s="150"/>
      <c r="Y402" s="150"/>
    </row>
    <row r="403" spans="1:26" s="17" customFormat="1" x14ac:dyDescent="0.2">
      <c r="A403" s="151">
        <v>39990</v>
      </c>
      <c r="B403" s="164" t="s">
        <v>1008</v>
      </c>
      <c r="C403" s="164" t="s">
        <v>239</v>
      </c>
      <c r="D403" s="164" t="s">
        <v>140</v>
      </c>
      <c r="E403" s="164" t="s">
        <v>143</v>
      </c>
      <c r="F403" s="165">
        <v>39066</v>
      </c>
      <c r="G403" s="166">
        <v>2006</v>
      </c>
      <c r="H403" s="151" t="s">
        <v>429</v>
      </c>
      <c r="I403" s="151" t="str">
        <f t="shared" si="27"/>
        <v>TX</v>
      </c>
      <c r="J403" s="151" t="str">
        <f t="shared" si="28"/>
        <v>LA</v>
      </c>
      <c r="K403" s="151" t="str">
        <f t="shared" si="29"/>
        <v>South Central</v>
      </c>
      <c r="L403" s="151" t="str">
        <f>INDEX('State '!$A$1:$C$62,MATCH($I403,'State '!$B:$B,0),3)</f>
        <v>South Central</v>
      </c>
      <c r="M403" s="151" t="str">
        <f>INDEX('State '!$A$1:$C$62,MATCH($J403,'State '!$B:$B,0),3)</f>
        <v>South Central</v>
      </c>
      <c r="N403" s="151"/>
      <c r="O403" s="158">
        <v>47.9</v>
      </c>
      <c r="P403" s="158">
        <v>20.5</v>
      </c>
      <c r="Q403" s="158">
        <v>122.4</v>
      </c>
      <c r="R403" s="157">
        <v>42</v>
      </c>
      <c r="S403" s="151" t="s">
        <v>135</v>
      </c>
      <c r="T403" s="151" t="s">
        <v>381</v>
      </c>
      <c r="U403" s="151" t="s">
        <v>1009</v>
      </c>
      <c r="V403" s="151"/>
      <c r="W403" s="150"/>
      <c r="X403" s="150"/>
      <c r="Y403" s="150"/>
    </row>
    <row r="404" spans="1:26" s="17" customFormat="1" x14ac:dyDescent="0.2">
      <c r="A404" s="151">
        <v>39990</v>
      </c>
      <c r="B404" s="164" t="s">
        <v>1606</v>
      </c>
      <c r="C404" s="164" t="s">
        <v>239</v>
      </c>
      <c r="D404" s="164" t="s">
        <v>140</v>
      </c>
      <c r="E404" s="164" t="s">
        <v>143</v>
      </c>
      <c r="F404" s="165">
        <v>36124</v>
      </c>
      <c r="G404" s="166">
        <v>1998</v>
      </c>
      <c r="H404" s="151" t="s">
        <v>513</v>
      </c>
      <c r="I404" s="151" t="str">
        <f t="shared" si="27"/>
        <v>AL</v>
      </c>
      <c r="J404" s="151" t="str">
        <f t="shared" si="28"/>
        <v>FL</v>
      </c>
      <c r="K404" s="151" t="str">
        <f t="shared" si="29"/>
        <v>South Central, Southeast</v>
      </c>
      <c r="L404" s="151" t="str">
        <f>INDEX('State '!$A$1:$C$62,MATCH($I404,'State '!$B:$B,0),3)</f>
        <v>South Central</v>
      </c>
      <c r="M404" s="151" t="str">
        <f>INDEX('State '!$A$1:$C$62,MATCH($J404,'State '!$B:$B,0),3)</f>
        <v>Southeast</v>
      </c>
      <c r="N404" s="151"/>
      <c r="O404" s="158">
        <v>0.6</v>
      </c>
      <c r="P404" s="158">
        <v>5</v>
      </c>
      <c r="Q404" s="158">
        <v>25</v>
      </c>
      <c r="R404" s="157">
        <v>10</v>
      </c>
      <c r="S404" s="151" t="s">
        <v>135</v>
      </c>
      <c r="T404" s="151" t="s">
        <v>381</v>
      </c>
      <c r="U404" s="151" t="s">
        <v>1607</v>
      </c>
      <c r="V404" s="151"/>
      <c r="W404" s="150"/>
      <c r="X404" s="150"/>
      <c r="Y404" s="150"/>
    </row>
    <row r="405" spans="1:26" s="17" customFormat="1" x14ac:dyDescent="0.2">
      <c r="A405" s="151">
        <v>39990</v>
      </c>
      <c r="B405" s="164" t="s">
        <v>2067</v>
      </c>
      <c r="C405" s="164" t="s">
        <v>239</v>
      </c>
      <c r="D405" s="164" t="s">
        <v>140</v>
      </c>
      <c r="E405" s="164" t="s">
        <v>143</v>
      </c>
      <c r="F405" s="165">
        <v>39811</v>
      </c>
      <c r="G405" s="166">
        <v>2008</v>
      </c>
      <c r="H405" s="151" t="s">
        <v>14</v>
      </c>
      <c r="I405" s="151" t="str">
        <f t="shared" si="27"/>
        <v>MS</v>
      </c>
      <c r="J405" s="151" t="str">
        <f t="shared" si="28"/>
        <v>MS</v>
      </c>
      <c r="K405" s="151" t="str">
        <f t="shared" si="29"/>
        <v>South Central</v>
      </c>
      <c r="L405" s="151" t="str">
        <f>INDEX('State '!$A$1:$C$62,MATCH($I405,'State '!$B:$B,0),3)</f>
        <v>South Central</v>
      </c>
      <c r="M405" s="151" t="str">
        <f>INDEX('State '!$A$1:$C$62,MATCH($J405,'State '!$B:$B,0),3)</f>
        <v>South Central</v>
      </c>
      <c r="N405" s="151"/>
      <c r="O405" s="158">
        <v>25</v>
      </c>
      <c r="P405" s="158">
        <v>17.8</v>
      </c>
      <c r="Q405" s="158">
        <v>1000</v>
      </c>
      <c r="R405" s="157">
        <v>42</v>
      </c>
      <c r="S405" s="151" t="s">
        <v>135</v>
      </c>
      <c r="T405" s="151" t="s">
        <v>381</v>
      </c>
      <c r="U405" s="151" t="s">
        <v>786</v>
      </c>
      <c r="V405" s="151"/>
      <c r="W405" s="150"/>
      <c r="X405" s="150"/>
      <c r="Y405" s="150"/>
    </row>
    <row r="406" spans="1:26" s="17" customFormat="1" x14ac:dyDescent="0.2">
      <c r="A406" s="151">
        <v>39990</v>
      </c>
      <c r="B406" s="164" t="s">
        <v>1280</v>
      </c>
      <c r="C406" s="164" t="s">
        <v>239</v>
      </c>
      <c r="D406" s="164" t="s">
        <v>140</v>
      </c>
      <c r="E406" s="164" t="s">
        <v>143</v>
      </c>
      <c r="F406" s="165">
        <v>37561</v>
      </c>
      <c r="G406" s="166">
        <v>2002</v>
      </c>
      <c r="H406" s="151" t="s">
        <v>17</v>
      </c>
      <c r="I406" s="151" t="str">
        <f t="shared" si="27"/>
        <v>AL</v>
      </c>
      <c r="J406" s="151" t="str">
        <f t="shared" si="28"/>
        <v>AL</v>
      </c>
      <c r="K406" s="151" t="str">
        <f t="shared" si="29"/>
        <v>South Central</v>
      </c>
      <c r="L406" s="151" t="str">
        <f>INDEX('State '!$A$1:$C$62,MATCH($I406,'State '!$B:$B,0),3)</f>
        <v>South Central</v>
      </c>
      <c r="M406" s="151" t="str">
        <f>INDEX('State '!$A$1:$C$62,MATCH($J406,'State '!$B:$B,0),3)</f>
        <v>South Central</v>
      </c>
      <c r="N406" s="151"/>
      <c r="O406" s="158"/>
      <c r="P406" s="158">
        <v>29</v>
      </c>
      <c r="Q406" s="158">
        <v>236</v>
      </c>
      <c r="R406" s="157" t="s">
        <v>1822</v>
      </c>
      <c r="S406" s="151" t="s">
        <v>135</v>
      </c>
      <c r="T406" s="151" t="s">
        <v>381</v>
      </c>
      <c r="U406" s="151" t="s">
        <v>1281</v>
      </c>
      <c r="V406" s="151"/>
      <c r="W406" s="150"/>
      <c r="X406" s="150"/>
      <c r="Y406" s="150"/>
    </row>
    <row r="407" spans="1:26" s="17" customFormat="1" x14ac:dyDescent="0.2">
      <c r="A407" s="151">
        <v>39990</v>
      </c>
      <c r="B407" s="164" t="s">
        <v>758</v>
      </c>
      <c r="C407" s="164" t="s">
        <v>239</v>
      </c>
      <c r="D407" s="164" t="s">
        <v>140</v>
      </c>
      <c r="E407" s="164" t="s">
        <v>143</v>
      </c>
      <c r="F407" s="165">
        <v>39691</v>
      </c>
      <c r="G407" s="166">
        <v>2008</v>
      </c>
      <c r="H407" s="151" t="s">
        <v>483</v>
      </c>
      <c r="I407" s="151" t="str">
        <f t="shared" si="27"/>
        <v>MS</v>
      </c>
      <c r="J407" s="151" t="str">
        <f t="shared" si="28"/>
        <v>AL</v>
      </c>
      <c r="K407" s="151" t="str">
        <f t="shared" si="29"/>
        <v>South Central</v>
      </c>
      <c r="L407" s="151" t="str">
        <f>INDEX('State '!$A$1:$C$62,MATCH($I407,'State '!$B:$B,0),3)</f>
        <v>South Central</v>
      </c>
      <c r="M407" s="151" t="str">
        <f>INDEX('State '!$A$1:$C$62,MATCH($J407,'State '!$B:$B,0),3)</f>
        <v>South Central</v>
      </c>
      <c r="N407" s="151"/>
      <c r="O407" s="158">
        <v>22.99</v>
      </c>
      <c r="P407" s="158"/>
      <c r="Q407" s="158">
        <v>250</v>
      </c>
      <c r="R407" s="157"/>
      <c r="S407" s="151" t="s">
        <v>135</v>
      </c>
      <c r="T407" s="151" t="s">
        <v>381</v>
      </c>
      <c r="U407" s="151" t="s">
        <v>759</v>
      </c>
      <c r="V407" s="151"/>
      <c r="W407" s="150"/>
      <c r="X407" s="150"/>
      <c r="Y407" s="150"/>
    </row>
    <row r="408" spans="1:26" s="17" customFormat="1" x14ac:dyDescent="0.2">
      <c r="A408" s="151">
        <v>39990</v>
      </c>
      <c r="B408" s="164" t="s">
        <v>808</v>
      </c>
      <c r="C408" s="164" t="s">
        <v>239</v>
      </c>
      <c r="D408" s="164" t="s">
        <v>140</v>
      </c>
      <c r="E408" s="164" t="s">
        <v>143</v>
      </c>
      <c r="F408" s="165">
        <v>39600</v>
      </c>
      <c r="G408" s="166">
        <v>2008</v>
      </c>
      <c r="H408" s="151" t="s">
        <v>483</v>
      </c>
      <c r="I408" s="151" t="str">
        <f t="shared" si="27"/>
        <v>MS</v>
      </c>
      <c r="J408" s="151" t="str">
        <f t="shared" si="28"/>
        <v>AL</v>
      </c>
      <c r="K408" s="151" t="str">
        <f t="shared" si="29"/>
        <v>South Central</v>
      </c>
      <c r="L408" s="151" t="str">
        <f>INDEX('State '!$A$1:$C$62,MATCH($I408,'State '!$B:$B,0),3)</f>
        <v>South Central</v>
      </c>
      <c r="M408" s="151" t="str">
        <f>INDEX('State '!$A$1:$C$62,MATCH($J408,'State '!$B:$B,0),3)</f>
        <v>South Central</v>
      </c>
      <c r="N408" s="151"/>
      <c r="O408" s="158">
        <v>1296</v>
      </c>
      <c r="P408" s="158">
        <v>111</v>
      </c>
      <c r="Q408" s="158">
        <v>1272</v>
      </c>
      <c r="R408" s="157">
        <v>42</v>
      </c>
      <c r="S408" s="151" t="s">
        <v>135</v>
      </c>
      <c r="T408" s="151" t="s">
        <v>381</v>
      </c>
      <c r="U408" s="151" t="s">
        <v>809</v>
      </c>
      <c r="V408" s="151"/>
      <c r="W408" s="150"/>
      <c r="X408" s="150"/>
      <c r="Y408" s="150"/>
    </row>
    <row r="409" spans="1:26" s="17" customFormat="1" x14ac:dyDescent="0.2">
      <c r="A409" s="151">
        <v>40388</v>
      </c>
      <c r="B409" s="164" t="s">
        <v>779</v>
      </c>
      <c r="C409" s="164" t="s">
        <v>239</v>
      </c>
      <c r="D409" s="164" t="s">
        <v>140</v>
      </c>
      <c r="E409" s="164" t="s">
        <v>143</v>
      </c>
      <c r="F409" s="165">
        <v>39601</v>
      </c>
      <c r="G409" s="166">
        <v>2008</v>
      </c>
      <c r="H409" s="151" t="s">
        <v>780</v>
      </c>
      <c r="I409" s="151" t="str">
        <f t="shared" si="27"/>
        <v>LA</v>
      </c>
      <c r="J409" s="151" t="str">
        <f t="shared" si="28"/>
        <v>MS</v>
      </c>
      <c r="K409" s="151" t="str">
        <f t="shared" si="29"/>
        <v>South Central</v>
      </c>
      <c r="L409" s="151" t="str">
        <f>INDEX('State '!$A$1:$C$62,MATCH($I409,'State '!$B:$B,0),3)</f>
        <v>South Central</v>
      </c>
      <c r="M409" s="151" t="str">
        <f>INDEX('State '!$A$1:$C$62,MATCH($J409,'State '!$B:$B,0),3)</f>
        <v>South Central</v>
      </c>
      <c r="N409" s="151"/>
      <c r="O409" s="158">
        <v>961</v>
      </c>
      <c r="P409" s="158">
        <v>243</v>
      </c>
      <c r="Q409" s="158">
        <v>1700</v>
      </c>
      <c r="R409" s="157" t="s">
        <v>550</v>
      </c>
      <c r="S409" s="151" t="s">
        <v>135</v>
      </c>
      <c r="T409" s="151" t="s">
        <v>381</v>
      </c>
      <c r="U409" s="151" t="s">
        <v>781</v>
      </c>
      <c r="V409" s="151"/>
      <c r="W409" s="150"/>
      <c r="X409" s="150"/>
      <c r="Y409" s="150"/>
    </row>
    <row r="410" spans="1:26" s="17" customFormat="1" ht="85.9" customHeight="1" x14ac:dyDescent="0.2">
      <c r="A410" s="96">
        <v>45656</v>
      </c>
      <c r="B410" s="79" t="s">
        <v>2898</v>
      </c>
      <c r="C410" s="79" t="s">
        <v>2899</v>
      </c>
      <c r="D410" s="79" t="s">
        <v>140</v>
      </c>
      <c r="E410" s="79" t="s">
        <v>3469</v>
      </c>
      <c r="F410" s="60">
        <v>45597</v>
      </c>
      <c r="G410" s="61">
        <v>2024</v>
      </c>
      <c r="H410" s="97" t="s">
        <v>2900</v>
      </c>
      <c r="I410" s="97" t="str">
        <f t="shared" si="27"/>
        <v>BC</v>
      </c>
      <c r="J410" s="97" t="str">
        <f t="shared" si="28"/>
        <v>OR</v>
      </c>
      <c r="K410" s="104" t="str">
        <f t="shared" si="29"/>
        <v>Canada, Mountain, Pacific</v>
      </c>
      <c r="L410" s="97" t="str">
        <f>INDEX('State '!$A$1:$C$62,MATCH($I410,'State '!$B:$B,0),3)</f>
        <v>Canada</v>
      </c>
      <c r="M410" s="97" t="str">
        <f>INDEX('State '!$A$1:$C$62,MATCH($J410,'State '!$B:$B,0),3)</f>
        <v>Pacific</v>
      </c>
      <c r="N410" s="97" t="s">
        <v>2463</v>
      </c>
      <c r="O410" s="158">
        <v>335</v>
      </c>
      <c r="P410" s="178"/>
      <c r="Q410" s="146">
        <v>150</v>
      </c>
      <c r="R410" s="98"/>
      <c r="S410" s="97" t="s">
        <v>135</v>
      </c>
      <c r="T410" s="97" t="s">
        <v>381</v>
      </c>
      <c r="U410" s="97" t="s">
        <v>3169</v>
      </c>
      <c r="V410" s="97" t="s">
        <v>2178</v>
      </c>
      <c r="W410" s="79" t="s">
        <v>3584</v>
      </c>
      <c r="X410" s="79"/>
      <c r="Y410" s="141" t="s">
        <v>3585</v>
      </c>
      <c r="Z410"/>
    </row>
    <row r="411" spans="1:26" s="17" customFormat="1" ht="25.5" x14ac:dyDescent="0.2">
      <c r="A411" s="151">
        <v>40367</v>
      </c>
      <c r="B411" s="164" t="s">
        <v>671</v>
      </c>
      <c r="C411" s="164" t="s">
        <v>267</v>
      </c>
      <c r="D411" s="164" t="s">
        <v>140</v>
      </c>
      <c r="E411" s="164" t="s">
        <v>143</v>
      </c>
      <c r="F411" s="165">
        <v>39869</v>
      </c>
      <c r="G411" s="166">
        <v>2009</v>
      </c>
      <c r="H411" s="151" t="s">
        <v>34</v>
      </c>
      <c r="I411" s="151" t="str">
        <f t="shared" si="27"/>
        <v>WI</v>
      </c>
      <c r="J411" s="151" t="str">
        <f t="shared" si="28"/>
        <v>WI</v>
      </c>
      <c r="K411" s="151" t="str">
        <f t="shared" si="29"/>
        <v>Midwest</v>
      </c>
      <c r="L411" s="151" t="str">
        <f>INDEX('State '!$A$1:$C$62,MATCH($I411,'State '!$B:$B,0),3)</f>
        <v>Midwest</v>
      </c>
      <c r="M411" s="151" t="str">
        <f>INDEX('State '!$A$1:$C$62,MATCH($J411,'State '!$B:$B,0),3)</f>
        <v>Midwest</v>
      </c>
      <c r="N411" s="151"/>
      <c r="O411" s="158">
        <v>350</v>
      </c>
      <c r="P411" s="158">
        <v>119</v>
      </c>
      <c r="Q411" s="158">
        <v>537.20000000000005</v>
      </c>
      <c r="R411" s="157" t="s">
        <v>3231</v>
      </c>
      <c r="S411" s="151" t="s">
        <v>135</v>
      </c>
      <c r="T411" s="151" t="s">
        <v>381</v>
      </c>
      <c r="U411" s="151" t="s">
        <v>672</v>
      </c>
      <c r="V411" s="151"/>
      <c r="W411" s="150"/>
      <c r="X411" s="150"/>
      <c r="Y411" s="150"/>
    </row>
    <row r="412" spans="1:26" s="17" customFormat="1" x14ac:dyDescent="0.2">
      <c r="A412" s="151">
        <v>39990</v>
      </c>
      <c r="B412" s="164" t="s">
        <v>1294</v>
      </c>
      <c r="C412" s="164" t="s">
        <v>267</v>
      </c>
      <c r="D412" s="164" t="s">
        <v>136</v>
      </c>
      <c r="E412" s="164" t="s">
        <v>143</v>
      </c>
      <c r="F412" s="165">
        <v>37598</v>
      </c>
      <c r="G412" s="166">
        <v>2002</v>
      </c>
      <c r="H412" s="151" t="s">
        <v>1295</v>
      </c>
      <c r="I412" s="151" t="str">
        <f t="shared" si="27"/>
        <v>IL</v>
      </c>
      <c r="J412" s="151" t="str">
        <f t="shared" si="28"/>
        <v>WI</v>
      </c>
      <c r="K412" s="151" t="str">
        <f t="shared" si="29"/>
        <v>Midwest</v>
      </c>
      <c r="L412" s="151" t="str">
        <f>INDEX('State '!$A$1:$C$62,MATCH($I412,'State '!$B:$B,0),3)</f>
        <v>Midwest</v>
      </c>
      <c r="M412" s="151" t="str">
        <f>INDEX('State '!$A$1:$C$62,MATCH($J412,'State '!$B:$B,0),3)</f>
        <v>Midwest</v>
      </c>
      <c r="N412" s="151"/>
      <c r="O412" s="158">
        <v>237.8</v>
      </c>
      <c r="P412" s="158">
        <v>142</v>
      </c>
      <c r="Q412" s="158">
        <v>750</v>
      </c>
      <c r="R412" s="157" t="s">
        <v>578</v>
      </c>
      <c r="S412" s="151" t="s">
        <v>135</v>
      </c>
      <c r="T412" s="151" t="s">
        <v>381</v>
      </c>
      <c r="U412" s="151" t="s">
        <v>1296</v>
      </c>
      <c r="V412" s="151"/>
      <c r="W412" s="150"/>
      <c r="X412" s="150"/>
      <c r="Y412" s="150"/>
    </row>
    <row r="413" spans="1:26" s="17" customFormat="1" ht="25.5" x14ac:dyDescent="0.2">
      <c r="A413" s="97">
        <v>43738</v>
      </c>
      <c r="B413" s="79" t="s">
        <v>2347</v>
      </c>
      <c r="C413" s="79" t="s">
        <v>2348</v>
      </c>
      <c r="D413" s="79" t="s">
        <v>136</v>
      </c>
      <c r="E413" s="102" t="s">
        <v>143</v>
      </c>
      <c r="F413" s="60">
        <v>43733</v>
      </c>
      <c r="G413" s="61">
        <v>2019</v>
      </c>
      <c r="H413" s="97" t="s">
        <v>6</v>
      </c>
      <c r="I413" s="97" t="str">
        <f t="shared" ref="I413:I444" si="30">LEFT($H413,2)</f>
        <v>TX</v>
      </c>
      <c r="J413" s="97" t="str">
        <f t="shared" ref="J413:J444" si="31">RIGHT($H413,2)</f>
        <v>TX</v>
      </c>
      <c r="K413" s="104" t="str">
        <f t="shared" ref="K413:K444" si="32">IF($L413=$M413,L413,CONCATENATE($L413,", ",IF(ISBLANK(N413),"",CONCATENATE(N413,", ")),$M413))</f>
        <v>South Central</v>
      </c>
      <c r="L413" s="97" t="str">
        <f>INDEX('State '!$A$1:$C$62,MATCH($I413,'State '!$B:$B,0),3)</f>
        <v>South Central</v>
      </c>
      <c r="M413" s="97" t="str">
        <f>INDEX('State '!$A$1:$C$62,MATCH($J413,'State '!$B:$B,0),3)</f>
        <v>South Central</v>
      </c>
      <c r="N413" s="97"/>
      <c r="O413" s="158">
        <v>1750</v>
      </c>
      <c r="P413" s="178">
        <v>497.5</v>
      </c>
      <c r="Q413" s="146">
        <v>1980</v>
      </c>
      <c r="R413" s="98" t="s">
        <v>550</v>
      </c>
      <c r="S413" s="97" t="s">
        <v>138</v>
      </c>
      <c r="T413" s="97"/>
      <c r="U413" s="97"/>
      <c r="V413" s="97" t="s">
        <v>2175</v>
      </c>
      <c r="W413" s="79" t="s">
        <v>2567</v>
      </c>
      <c r="X413" s="79"/>
      <c r="Y413" s="137" t="s">
        <v>2566</v>
      </c>
    </row>
    <row r="414" spans="1:26" s="17" customFormat="1" ht="25.5" x14ac:dyDescent="0.2">
      <c r="A414" s="97">
        <v>43468</v>
      </c>
      <c r="B414" s="79" t="s">
        <v>2725</v>
      </c>
      <c r="C414" s="80" t="s">
        <v>1875</v>
      </c>
      <c r="D414" s="80" t="s">
        <v>1878</v>
      </c>
      <c r="E414" s="79" t="s">
        <v>143</v>
      </c>
      <c r="F414" s="60">
        <v>43466</v>
      </c>
      <c r="G414" s="61">
        <v>2019</v>
      </c>
      <c r="H414" s="97" t="s">
        <v>2155</v>
      </c>
      <c r="I414" s="97" t="str">
        <f t="shared" si="30"/>
        <v>MS</v>
      </c>
      <c r="J414" s="97" t="str">
        <f t="shared" si="31"/>
        <v>TX</v>
      </c>
      <c r="K414" s="104" t="str">
        <f t="shared" si="32"/>
        <v>South Central</v>
      </c>
      <c r="L414" s="97" t="str">
        <f>INDEX('State '!$A$1:$C$62,MATCH($I414,'State '!$B:$B,0),3)</f>
        <v>South Central</v>
      </c>
      <c r="M414" s="97" t="str">
        <f>INDEX('State '!$A$1:$C$62,MATCH($J414,'State '!$B:$B,0),3)</f>
        <v>South Central</v>
      </c>
      <c r="N414" s="97"/>
      <c r="O414" s="158">
        <v>197</v>
      </c>
      <c r="P414" s="178"/>
      <c r="Q414" s="146">
        <v>475</v>
      </c>
      <c r="R414" s="98"/>
      <c r="S414" s="97" t="s">
        <v>135</v>
      </c>
      <c r="T414" s="97" t="s">
        <v>381</v>
      </c>
      <c r="U414" s="97" t="s">
        <v>2156</v>
      </c>
      <c r="V414" s="97" t="s">
        <v>2178</v>
      </c>
      <c r="W414" s="79" t="s">
        <v>2422</v>
      </c>
      <c r="X414" s="79"/>
      <c r="Y414" s="137" t="s">
        <v>2488</v>
      </c>
    </row>
    <row r="415" spans="1:26" s="17" customFormat="1" x14ac:dyDescent="0.2">
      <c r="A415" s="151">
        <v>40367</v>
      </c>
      <c r="B415" s="164" t="s">
        <v>669</v>
      </c>
      <c r="C415" s="164" t="s">
        <v>210</v>
      </c>
      <c r="D415" s="164" t="s">
        <v>136</v>
      </c>
      <c r="E415" s="164" t="s">
        <v>143</v>
      </c>
      <c r="F415" s="165">
        <v>40036</v>
      </c>
      <c r="G415" s="166">
        <v>2009</v>
      </c>
      <c r="H415" s="151" t="s">
        <v>581</v>
      </c>
      <c r="I415" s="151" t="str">
        <f t="shared" si="30"/>
        <v>OK</v>
      </c>
      <c r="J415" s="151" t="str">
        <f t="shared" si="31"/>
        <v>LA</v>
      </c>
      <c r="K415" s="151" t="str">
        <f t="shared" si="32"/>
        <v>South Central</v>
      </c>
      <c r="L415" s="151" t="str">
        <f>INDEX('State '!$A$1:$C$62,MATCH($I415,'State '!$B:$B,0),3)</f>
        <v>South Central</v>
      </c>
      <c r="M415" s="151" t="str">
        <f>INDEX('State '!$A$1:$C$62,MATCH($J415,'State '!$B:$B,0),3)</f>
        <v>South Central</v>
      </c>
      <c r="N415" s="151"/>
      <c r="O415" s="158">
        <v>121</v>
      </c>
      <c r="P415" s="158">
        <v>353</v>
      </c>
      <c r="Q415" s="158">
        <v>1726</v>
      </c>
      <c r="R415" s="157">
        <v>42</v>
      </c>
      <c r="S415" s="151" t="s">
        <v>135</v>
      </c>
      <c r="T415" s="151" t="s">
        <v>381</v>
      </c>
      <c r="U415" s="151" t="s">
        <v>670</v>
      </c>
      <c r="V415" s="151"/>
      <c r="W415" s="150"/>
      <c r="X415" s="150"/>
      <c r="Y415" s="150"/>
    </row>
    <row r="416" spans="1:26" s="17" customFormat="1" x14ac:dyDescent="0.2">
      <c r="A416" s="151">
        <v>40380</v>
      </c>
      <c r="B416" s="152" t="s">
        <v>1755</v>
      </c>
      <c r="C416" s="152" t="s">
        <v>213</v>
      </c>
      <c r="D416" s="152" t="s">
        <v>136</v>
      </c>
      <c r="E416" s="153" t="s">
        <v>143</v>
      </c>
      <c r="F416" s="154">
        <v>40808</v>
      </c>
      <c r="G416" s="155">
        <v>2011</v>
      </c>
      <c r="H416" s="151" t="s">
        <v>14</v>
      </c>
      <c r="I416" s="151" t="str">
        <f t="shared" si="30"/>
        <v>MS</v>
      </c>
      <c r="J416" s="151" t="str">
        <f t="shared" si="31"/>
        <v>MS</v>
      </c>
      <c r="K416" s="151" t="str">
        <f t="shared" si="32"/>
        <v>South Central</v>
      </c>
      <c r="L416" s="151" t="str">
        <f>INDEX('State '!$A$1:$C$62,MATCH($I416,'State '!$B:$B,0),3)</f>
        <v>South Central</v>
      </c>
      <c r="M416" s="151" t="str">
        <f>INDEX('State '!$A$1:$C$62,MATCH($J416,'State '!$B:$B,0),3)</f>
        <v>South Central</v>
      </c>
      <c r="N416" s="151"/>
      <c r="O416" s="158">
        <v>10</v>
      </c>
      <c r="P416" s="157">
        <v>5.0199999999999996</v>
      </c>
      <c r="Q416" s="157">
        <v>1500</v>
      </c>
      <c r="R416" s="158">
        <v>36</v>
      </c>
      <c r="S416" s="159" t="s">
        <v>135</v>
      </c>
      <c r="T416" s="156" t="s">
        <v>381</v>
      </c>
      <c r="U416" s="160" t="s">
        <v>430</v>
      </c>
      <c r="V416" s="151"/>
      <c r="W416" s="150"/>
      <c r="X416" s="150"/>
      <c r="Y416" s="150"/>
    </row>
    <row r="417" spans="1:25" s="17" customFormat="1" ht="25.5" x14ac:dyDescent="0.2">
      <c r="A417" s="151">
        <v>42604</v>
      </c>
      <c r="B417" s="164" t="s">
        <v>2157</v>
      </c>
      <c r="C417" s="164" t="s">
        <v>199</v>
      </c>
      <c r="D417" s="164" t="s">
        <v>1878</v>
      </c>
      <c r="E417" s="164" t="s">
        <v>143</v>
      </c>
      <c r="F417" s="165">
        <v>42647</v>
      </c>
      <c r="G417" s="166">
        <v>2016</v>
      </c>
      <c r="H417" s="151" t="s">
        <v>2159</v>
      </c>
      <c r="I417" s="151" t="str">
        <f t="shared" si="30"/>
        <v>PA</v>
      </c>
      <c r="J417" s="151" t="str">
        <f t="shared" si="31"/>
        <v>LA</v>
      </c>
      <c r="K417" s="151" t="str">
        <f t="shared" si="32"/>
        <v>Northeast, Midwest, South Central</v>
      </c>
      <c r="L417" s="151" t="str">
        <f>INDEX('State '!$A$1:$C$62,MATCH($I417,'State '!$B:$B,0),3)</f>
        <v>Northeast</v>
      </c>
      <c r="M417" s="151" t="str">
        <f>INDEX('State '!$A$1:$C$62,MATCH($J417,'State '!$B:$B,0),3)</f>
        <v>South Central</v>
      </c>
      <c r="N417" s="151" t="s">
        <v>9</v>
      </c>
      <c r="O417" s="158">
        <v>149.1</v>
      </c>
      <c r="P417" s="158"/>
      <c r="Q417" s="158">
        <v>250</v>
      </c>
      <c r="R417" s="157"/>
      <c r="S417" s="151" t="s">
        <v>135</v>
      </c>
      <c r="T417" s="151" t="s">
        <v>381</v>
      </c>
      <c r="U417" s="151" t="s">
        <v>2004</v>
      </c>
      <c r="V417" s="151" t="s">
        <v>2178</v>
      </c>
      <c r="W417" s="150"/>
      <c r="X417" s="150"/>
      <c r="Y417" s="150"/>
    </row>
    <row r="418" spans="1:25" s="17" customFormat="1" ht="25.5" x14ac:dyDescent="0.2">
      <c r="A418" s="151">
        <v>43068</v>
      </c>
      <c r="B418" s="164" t="s">
        <v>2158</v>
      </c>
      <c r="C418" s="164" t="s">
        <v>199</v>
      </c>
      <c r="D418" s="164" t="s">
        <v>1878</v>
      </c>
      <c r="E418" s="164" t="s">
        <v>143</v>
      </c>
      <c r="F418" s="165">
        <v>42948</v>
      </c>
      <c r="G418" s="166">
        <v>2017</v>
      </c>
      <c r="H418" s="151" t="s">
        <v>2159</v>
      </c>
      <c r="I418" s="151" t="str">
        <f t="shared" si="30"/>
        <v>PA</v>
      </c>
      <c r="J418" s="151" t="str">
        <f t="shared" si="31"/>
        <v>LA</v>
      </c>
      <c r="K418" s="156" t="str">
        <f t="shared" si="32"/>
        <v>Northeast, Midwest, South Central</v>
      </c>
      <c r="L418" s="151" t="str">
        <f>INDEX('State '!$A$1:$C$62,MATCH($I418,'State '!$B:$B,0),3)</f>
        <v>Northeast</v>
      </c>
      <c r="M418" s="151" t="str">
        <f>INDEX('State '!$A$1:$C$62,MATCH($J418,'State '!$B:$B,0),3)</f>
        <v>South Central</v>
      </c>
      <c r="N418" s="151" t="s">
        <v>9</v>
      </c>
      <c r="O418" s="158">
        <v>26.5</v>
      </c>
      <c r="P418" s="158"/>
      <c r="Q418" s="158">
        <v>400</v>
      </c>
      <c r="R418" s="157"/>
      <c r="S418" s="151" t="s">
        <v>135</v>
      </c>
      <c r="T418" s="151" t="s">
        <v>381</v>
      </c>
      <c r="U418" s="151" t="s">
        <v>2004</v>
      </c>
      <c r="V418" s="151" t="s">
        <v>2178</v>
      </c>
      <c r="W418" s="150"/>
      <c r="X418" s="150"/>
      <c r="Y418" s="150"/>
    </row>
    <row r="419" spans="1:25" s="17" customFormat="1" ht="25.5" x14ac:dyDescent="0.2">
      <c r="A419" s="97">
        <v>44922</v>
      </c>
      <c r="B419" s="79" t="s">
        <v>2652</v>
      </c>
      <c r="C419" s="80" t="s">
        <v>2400</v>
      </c>
      <c r="D419" s="80" t="s">
        <v>136</v>
      </c>
      <c r="E419" s="79" t="s">
        <v>143</v>
      </c>
      <c r="F419" s="60">
        <v>44909</v>
      </c>
      <c r="G419" s="61">
        <v>2022</v>
      </c>
      <c r="H419" s="97" t="s">
        <v>0</v>
      </c>
      <c r="I419" s="97" t="str">
        <f t="shared" si="30"/>
        <v>LA</v>
      </c>
      <c r="J419" s="97" t="str">
        <f t="shared" si="31"/>
        <v>LA</v>
      </c>
      <c r="K419" s="104" t="str">
        <f t="shared" si="32"/>
        <v>South Central</v>
      </c>
      <c r="L419" s="97" t="str">
        <f>INDEX('State '!$A$1:$C$62,MATCH($I419,'State '!$B:$B,0),3)</f>
        <v>South Central</v>
      </c>
      <c r="M419" s="97" t="str">
        <f>INDEX('State '!$A$1:$C$62,MATCH($J419,'State '!$B:$B,0),3)</f>
        <v>South Central</v>
      </c>
      <c r="N419" s="97"/>
      <c r="O419" s="158">
        <v>540</v>
      </c>
      <c r="P419" s="111">
        <v>134</v>
      </c>
      <c r="Q419" s="146">
        <v>1650</v>
      </c>
      <c r="R419" s="98"/>
      <c r="S419" s="97" t="s">
        <v>135</v>
      </c>
      <c r="T419" s="97" t="s">
        <v>381</v>
      </c>
      <c r="U419" s="97" t="s">
        <v>2977</v>
      </c>
      <c r="V419" s="97" t="s">
        <v>2175</v>
      </c>
      <c r="W419" s="79" t="s">
        <v>2653</v>
      </c>
      <c r="X419" s="79" t="s">
        <v>2827</v>
      </c>
      <c r="Y419" s="137" t="s">
        <v>2774</v>
      </c>
    </row>
    <row r="420" spans="1:25" s="17" customFormat="1" x14ac:dyDescent="0.2">
      <c r="A420" s="151">
        <v>42619</v>
      </c>
      <c r="B420" s="164" t="s">
        <v>1931</v>
      </c>
      <c r="C420" s="164" t="s">
        <v>1875</v>
      </c>
      <c r="D420" s="164" t="s">
        <v>134</v>
      </c>
      <c r="E420" s="164" t="s">
        <v>143</v>
      </c>
      <c r="F420" s="165">
        <v>42736</v>
      </c>
      <c r="G420" s="166">
        <v>2017</v>
      </c>
      <c r="H420" s="151" t="s">
        <v>2345</v>
      </c>
      <c r="I420" s="151" t="str">
        <f t="shared" si="30"/>
        <v>MS</v>
      </c>
      <c r="J420" s="151" t="str">
        <f t="shared" si="31"/>
        <v>LA</v>
      </c>
      <c r="K420" s="156" t="str">
        <f t="shared" si="32"/>
        <v>South Central</v>
      </c>
      <c r="L420" s="151" t="str">
        <f>INDEX('State '!$A$1:$C$62,MATCH($I420,'State '!$B:$B,0),3)</f>
        <v>South Central</v>
      </c>
      <c r="M420" s="151" t="str">
        <f>INDEX('State '!$A$1:$C$62,MATCH($J420,'State '!$B:$B,0),3)</f>
        <v>South Central</v>
      </c>
      <c r="N420" s="151"/>
      <c r="O420" s="158">
        <v>278</v>
      </c>
      <c r="P420" s="158">
        <v>7</v>
      </c>
      <c r="Q420" s="158">
        <v>1200</v>
      </c>
      <c r="R420" s="157">
        <v>36</v>
      </c>
      <c r="S420" s="151" t="s">
        <v>135</v>
      </c>
      <c r="T420" s="151" t="s">
        <v>381</v>
      </c>
      <c r="U420" s="151" t="s">
        <v>2100</v>
      </c>
      <c r="V420" s="151" t="s">
        <v>2178</v>
      </c>
      <c r="W420" s="150" t="s">
        <v>2594</v>
      </c>
      <c r="X420" s="150"/>
      <c r="Y420" s="150"/>
    </row>
    <row r="421" spans="1:25" s="17" customFormat="1" x14ac:dyDescent="0.2">
      <c r="A421" s="97">
        <v>43640</v>
      </c>
      <c r="B421" s="79" t="s">
        <v>2332</v>
      </c>
      <c r="C421" s="79" t="s">
        <v>1954</v>
      </c>
      <c r="D421" s="79" t="s">
        <v>1878</v>
      </c>
      <c r="E421" s="79" t="s">
        <v>143</v>
      </c>
      <c r="F421" s="60">
        <v>43630</v>
      </c>
      <c r="G421" s="98">
        <v>2019</v>
      </c>
      <c r="H421" s="97" t="s">
        <v>1992</v>
      </c>
      <c r="I421" s="97" t="str">
        <f t="shared" si="30"/>
        <v>KY</v>
      </c>
      <c r="J421" s="97" t="str">
        <f t="shared" si="31"/>
        <v>LA</v>
      </c>
      <c r="K421" s="104" t="str">
        <f t="shared" si="32"/>
        <v>Midwest, South Central</v>
      </c>
      <c r="L421" s="97" t="str">
        <f>INDEX('State '!$A$1:$C$62,MATCH($I421,'State '!$B:$B,0),3)</f>
        <v>Midwest</v>
      </c>
      <c r="M421" s="97" t="str">
        <f>INDEX('State '!$A$1:$C$62,MATCH($J421,'State '!$B:$B,0),3)</f>
        <v>South Central</v>
      </c>
      <c r="N421" s="97"/>
      <c r="O421" s="158"/>
      <c r="P421" s="178"/>
      <c r="Q421" s="146">
        <v>875</v>
      </c>
      <c r="R421" s="98"/>
      <c r="S421" s="97" t="s">
        <v>135</v>
      </c>
      <c r="T421" s="97" t="s">
        <v>381</v>
      </c>
      <c r="U421" s="97" t="s">
        <v>2333</v>
      </c>
      <c r="V421" s="97" t="s">
        <v>2178</v>
      </c>
      <c r="W421" s="79"/>
      <c r="X421" s="79"/>
      <c r="Y421" s="137" t="s">
        <v>2498</v>
      </c>
    </row>
    <row r="422" spans="1:25" s="17" customFormat="1" x14ac:dyDescent="0.2">
      <c r="A422" s="151">
        <v>39990</v>
      </c>
      <c r="B422" s="164" t="s">
        <v>835</v>
      </c>
      <c r="C422" s="164" t="s">
        <v>292</v>
      </c>
      <c r="D422" s="164" t="s">
        <v>134</v>
      </c>
      <c r="E422" s="164" t="s">
        <v>143</v>
      </c>
      <c r="F422" s="165">
        <v>39783</v>
      </c>
      <c r="G422" s="166">
        <v>2008</v>
      </c>
      <c r="H422" s="151" t="s">
        <v>18</v>
      </c>
      <c r="I422" s="151" t="str">
        <f t="shared" si="30"/>
        <v>FL</v>
      </c>
      <c r="J422" s="151" t="str">
        <f t="shared" si="31"/>
        <v>FL</v>
      </c>
      <c r="K422" s="151" t="str">
        <f t="shared" si="32"/>
        <v>Southeast</v>
      </c>
      <c r="L422" s="151" t="str">
        <f>INDEX('State '!$A$1:$C$62,MATCH($I422,'State '!$B:$B,0),3)</f>
        <v>Southeast</v>
      </c>
      <c r="M422" s="151" t="str">
        <f>INDEX('State '!$A$1:$C$62,MATCH($J422,'State '!$B:$B,0),3)</f>
        <v>Southeast</v>
      </c>
      <c r="N422" s="151"/>
      <c r="O422" s="158">
        <v>30</v>
      </c>
      <c r="P422" s="158">
        <v>28</v>
      </c>
      <c r="Q422" s="158">
        <v>200</v>
      </c>
      <c r="R422" s="157">
        <v>24</v>
      </c>
      <c r="S422" s="151" t="s">
        <v>138</v>
      </c>
      <c r="T422" s="151" t="s">
        <v>187</v>
      </c>
      <c r="U422" s="151" t="s">
        <v>382</v>
      </c>
      <c r="V422" s="151"/>
      <c r="W422" s="150"/>
      <c r="X422" s="150"/>
      <c r="Y422" s="150"/>
    </row>
    <row r="423" spans="1:25" s="17" customFormat="1" x14ac:dyDescent="0.2">
      <c r="A423" s="151">
        <v>39990</v>
      </c>
      <c r="B423" s="164" t="s">
        <v>1107</v>
      </c>
      <c r="C423" s="164" t="s">
        <v>242</v>
      </c>
      <c r="D423" s="164" t="s">
        <v>140</v>
      </c>
      <c r="E423" s="164" t="s">
        <v>143</v>
      </c>
      <c r="F423" s="165">
        <v>38322</v>
      </c>
      <c r="G423" s="166">
        <v>2004</v>
      </c>
      <c r="H423" s="151" t="s">
        <v>18</v>
      </c>
      <c r="I423" s="151" t="str">
        <f t="shared" si="30"/>
        <v>FL</v>
      </c>
      <c r="J423" s="151" t="str">
        <f t="shared" si="31"/>
        <v>FL</v>
      </c>
      <c r="K423" s="151" t="str">
        <f t="shared" si="32"/>
        <v>Southeast</v>
      </c>
      <c r="L423" s="151" t="str">
        <f>INDEX('State '!$A$1:$C$62,MATCH($I423,'State '!$B:$B,0),3)</f>
        <v>Southeast</v>
      </c>
      <c r="M423" s="151" t="str">
        <f>INDEX('State '!$A$1:$C$62,MATCH($J423,'State '!$B:$B,0),3)</f>
        <v>Southeast</v>
      </c>
      <c r="N423" s="151"/>
      <c r="O423" s="158">
        <v>13.6</v>
      </c>
      <c r="P423" s="158">
        <v>5</v>
      </c>
      <c r="Q423" s="158">
        <v>350</v>
      </c>
      <c r="R423" s="157">
        <v>30</v>
      </c>
      <c r="S423" s="151" t="s">
        <v>135</v>
      </c>
      <c r="T423" s="151" t="s">
        <v>381</v>
      </c>
      <c r="U423" s="151" t="s">
        <v>1108</v>
      </c>
      <c r="V423" s="151"/>
      <c r="W423" s="150"/>
      <c r="X423" s="150"/>
      <c r="Y423" s="150"/>
    </row>
    <row r="424" spans="1:25" s="17" customFormat="1" ht="25.5" x14ac:dyDescent="0.2">
      <c r="A424" s="97">
        <v>44754</v>
      </c>
      <c r="B424" s="79" t="s">
        <v>2789</v>
      </c>
      <c r="C424" s="79" t="s">
        <v>2790</v>
      </c>
      <c r="D424" s="79" t="s">
        <v>140</v>
      </c>
      <c r="E424" s="79" t="s">
        <v>143</v>
      </c>
      <c r="F424" s="60">
        <v>44754</v>
      </c>
      <c r="G424" s="98">
        <v>2022</v>
      </c>
      <c r="H424" s="97" t="s">
        <v>513</v>
      </c>
      <c r="I424" s="97" t="str">
        <f t="shared" si="30"/>
        <v>AL</v>
      </c>
      <c r="J424" s="97" t="str">
        <f t="shared" si="31"/>
        <v>FL</v>
      </c>
      <c r="K424" s="104" t="str">
        <f t="shared" si="32"/>
        <v>South Central, Southeast</v>
      </c>
      <c r="L424" s="97" t="str">
        <f>INDEX('State '!$A$1:$C$62,MATCH($I424,'State '!$B:$B,0),3)</f>
        <v>South Central</v>
      </c>
      <c r="M424" s="97" t="str">
        <f>INDEX('State '!$A$1:$C$62,MATCH($J424,'State '!$B:$B,0),3)</f>
        <v>Southeast</v>
      </c>
      <c r="N424" s="97"/>
      <c r="O424" s="158">
        <v>154.6</v>
      </c>
      <c r="P424" s="111">
        <v>4</v>
      </c>
      <c r="Q424" s="146">
        <v>78</v>
      </c>
      <c r="R424" s="98">
        <v>36</v>
      </c>
      <c r="S424" s="97" t="s">
        <v>135</v>
      </c>
      <c r="T424" s="97" t="s">
        <v>381</v>
      </c>
      <c r="U424" s="97" t="s">
        <v>2791</v>
      </c>
      <c r="V424" s="97" t="s">
        <v>2178</v>
      </c>
      <c r="W424" s="79" t="s">
        <v>2792</v>
      </c>
      <c r="X424" s="79" t="s">
        <v>2828</v>
      </c>
      <c r="Y424" s="137"/>
    </row>
    <row r="425" spans="1:25" s="17" customFormat="1" x14ac:dyDescent="0.2">
      <c r="A425" s="151">
        <v>39990</v>
      </c>
      <c r="B425" s="164" t="s">
        <v>1282</v>
      </c>
      <c r="C425" s="164" t="s">
        <v>242</v>
      </c>
      <c r="D425" s="164" t="s">
        <v>136</v>
      </c>
      <c r="E425" s="164" t="s">
        <v>143</v>
      </c>
      <c r="F425" s="165">
        <v>37422</v>
      </c>
      <c r="G425" s="166">
        <v>2002</v>
      </c>
      <c r="H425" s="151" t="s">
        <v>1283</v>
      </c>
      <c r="I425" s="151" t="str">
        <f t="shared" si="30"/>
        <v>MS</v>
      </c>
      <c r="J425" s="151" t="str">
        <f t="shared" si="31"/>
        <v>FL</v>
      </c>
      <c r="K425" s="151" t="str">
        <f t="shared" si="32"/>
        <v>South Central, Southeast</v>
      </c>
      <c r="L425" s="151" t="str">
        <f>INDEX('State '!$A$1:$C$62,MATCH($I425,'State '!$B:$B,0),3)</f>
        <v>South Central</v>
      </c>
      <c r="M425" s="151" t="str">
        <f>INDEX('State '!$A$1:$C$62,MATCH($J425,'State '!$B:$B,0),3)</f>
        <v>Southeast</v>
      </c>
      <c r="N425" s="151"/>
      <c r="O425" s="158">
        <v>1257</v>
      </c>
      <c r="P425" s="158">
        <v>560</v>
      </c>
      <c r="Q425" s="158">
        <v>1130</v>
      </c>
      <c r="R425" s="157" t="s">
        <v>535</v>
      </c>
      <c r="S425" s="151" t="s">
        <v>135</v>
      </c>
      <c r="T425" s="151" t="s">
        <v>381</v>
      </c>
      <c r="U425" s="151" t="s">
        <v>1051</v>
      </c>
      <c r="V425" s="151"/>
      <c r="W425" s="150"/>
      <c r="X425" s="150"/>
      <c r="Y425" s="150"/>
    </row>
    <row r="426" spans="1:25" s="17" customFormat="1" x14ac:dyDescent="0.2">
      <c r="A426" s="151">
        <v>39990</v>
      </c>
      <c r="B426" s="164" t="s">
        <v>1050</v>
      </c>
      <c r="C426" s="164" t="s">
        <v>242</v>
      </c>
      <c r="D426" s="164" t="s">
        <v>134</v>
      </c>
      <c r="E426" s="164" t="s">
        <v>143</v>
      </c>
      <c r="F426" s="165">
        <v>38383</v>
      </c>
      <c r="G426" s="166">
        <v>2005</v>
      </c>
      <c r="H426" s="151" t="s">
        <v>18</v>
      </c>
      <c r="I426" s="151" t="str">
        <f t="shared" si="30"/>
        <v>FL</v>
      </c>
      <c r="J426" s="151" t="str">
        <f t="shared" si="31"/>
        <v>FL</v>
      </c>
      <c r="K426" s="151" t="str">
        <f t="shared" si="32"/>
        <v>Southeast</v>
      </c>
      <c r="L426" s="151" t="str">
        <f>INDEX('State '!$A$1:$C$62,MATCH($I426,'State '!$B:$B,0),3)</f>
        <v>Southeast</v>
      </c>
      <c r="M426" s="151" t="str">
        <f>INDEX('State '!$A$1:$C$62,MATCH($J426,'State '!$B:$B,0),3)</f>
        <v>Southeast</v>
      </c>
      <c r="N426" s="151"/>
      <c r="O426" s="158">
        <v>237</v>
      </c>
      <c r="P426" s="158">
        <v>110</v>
      </c>
      <c r="Q426" s="158">
        <v>175</v>
      </c>
      <c r="R426" s="157" t="s">
        <v>1822</v>
      </c>
      <c r="S426" s="151" t="s">
        <v>135</v>
      </c>
      <c r="T426" s="151" t="s">
        <v>381</v>
      </c>
      <c r="U426" s="151" t="s">
        <v>1051</v>
      </c>
      <c r="V426" s="151"/>
      <c r="W426" s="150"/>
      <c r="X426" s="150"/>
      <c r="Y426" s="150"/>
    </row>
    <row r="427" spans="1:25" s="17" customFormat="1" x14ac:dyDescent="0.2">
      <c r="A427" s="151">
        <v>39990</v>
      </c>
      <c r="B427" s="152" t="s">
        <v>778</v>
      </c>
      <c r="C427" s="152" t="s">
        <v>242</v>
      </c>
      <c r="D427" s="152" t="s">
        <v>134</v>
      </c>
      <c r="E427" s="153" t="s">
        <v>143</v>
      </c>
      <c r="F427" s="154">
        <v>39692</v>
      </c>
      <c r="G427" s="155">
        <v>2008</v>
      </c>
      <c r="H427" s="151" t="s">
        <v>18</v>
      </c>
      <c r="I427" s="151" t="str">
        <f t="shared" si="30"/>
        <v>FL</v>
      </c>
      <c r="J427" s="151" t="str">
        <f t="shared" si="31"/>
        <v>FL</v>
      </c>
      <c r="K427" s="151" t="str">
        <f t="shared" si="32"/>
        <v>Southeast</v>
      </c>
      <c r="L427" s="151" t="str">
        <f>INDEX('State '!$A$1:$C$62,MATCH($I427,'State '!$B:$B,0),3)</f>
        <v>Southeast</v>
      </c>
      <c r="M427" s="151" t="str">
        <f>INDEX('State '!$A$1:$C$62,MATCH($J427,'State '!$B:$B,0),3)</f>
        <v>Southeast</v>
      </c>
      <c r="N427" s="151"/>
      <c r="O427" s="158">
        <v>129</v>
      </c>
      <c r="P427" s="157">
        <v>34.299999999999997</v>
      </c>
      <c r="Q427" s="157">
        <v>185</v>
      </c>
      <c r="R427" s="158">
        <v>30</v>
      </c>
      <c r="S427" s="159" t="s">
        <v>135</v>
      </c>
      <c r="T427" s="156" t="s">
        <v>381</v>
      </c>
      <c r="U427" s="160" t="s">
        <v>777</v>
      </c>
      <c r="V427" s="151"/>
      <c r="W427" s="150"/>
      <c r="X427" s="150"/>
      <c r="Y427" s="150"/>
    </row>
    <row r="428" spans="1:25" s="17" customFormat="1" x14ac:dyDescent="0.2">
      <c r="A428" s="151">
        <v>40367</v>
      </c>
      <c r="B428" s="152" t="s">
        <v>776</v>
      </c>
      <c r="C428" s="152" t="s">
        <v>242</v>
      </c>
      <c r="D428" s="152" t="s">
        <v>134</v>
      </c>
      <c r="E428" s="153" t="s">
        <v>143</v>
      </c>
      <c r="F428" s="154">
        <v>39681</v>
      </c>
      <c r="G428" s="155">
        <v>2008</v>
      </c>
      <c r="H428" s="151" t="s">
        <v>18</v>
      </c>
      <c r="I428" s="151" t="str">
        <f t="shared" si="30"/>
        <v>FL</v>
      </c>
      <c r="J428" s="151" t="str">
        <f t="shared" si="31"/>
        <v>FL</v>
      </c>
      <c r="K428" s="151" t="str">
        <f t="shared" si="32"/>
        <v>Southeast</v>
      </c>
      <c r="L428" s="151" t="str">
        <f>INDEX('State '!$A$1:$C$62,MATCH($I428,'State '!$B:$B,0),3)</f>
        <v>Southeast</v>
      </c>
      <c r="M428" s="151" t="str">
        <f>INDEX('State '!$A$1:$C$62,MATCH($J428,'State '!$B:$B,0),3)</f>
        <v>Southeast</v>
      </c>
      <c r="N428" s="151"/>
      <c r="O428" s="158">
        <v>112.3</v>
      </c>
      <c r="P428" s="157">
        <v>34.299999999999997</v>
      </c>
      <c r="Q428" s="157">
        <v>160</v>
      </c>
      <c r="R428" s="158">
        <v>30</v>
      </c>
      <c r="S428" s="159" t="s">
        <v>135</v>
      </c>
      <c r="T428" s="156" t="s">
        <v>381</v>
      </c>
      <c r="U428" s="160" t="s">
        <v>777</v>
      </c>
      <c r="V428" s="151"/>
      <c r="W428" s="150"/>
      <c r="X428" s="150"/>
      <c r="Y428" s="150"/>
    </row>
    <row r="429" spans="1:25" s="17" customFormat="1" x14ac:dyDescent="0.2">
      <c r="A429" s="151">
        <v>39990</v>
      </c>
      <c r="B429" s="152" t="s">
        <v>774</v>
      </c>
      <c r="C429" s="152" t="s">
        <v>242</v>
      </c>
      <c r="D429" s="152" t="s">
        <v>140</v>
      </c>
      <c r="E429" s="153" t="s">
        <v>143</v>
      </c>
      <c r="F429" s="154">
        <v>39783</v>
      </c>
      <c r="G429" s="155">
        <v>2008</v>
      </c>
      <c r="H429" s="151" t="s">
        <v>513</v>
      </c>
      <c r="I429" s="151" t="str">
        <f t="shared" si="30"/>
        <v>AL</v>
      </c>
      <c r="J429" s="151" t="str">
        <f t="shared" si="31"/>
        <v>FL</v>
      </c>
      <c r="K429" s="151" t="str">
        <f t="shared" si="32"/>
        <v>South Central, Southeast</v>
      </c>
      <c r="L429" s="151" t="str">
        <f>INDEX('State '!$A$1:$C$62,MATCH($I429,'State '!$B:$B,0),3)</f>
        <v>South Central</v>
      </c>
      <c r="M429" s="151" t="str">
        <f>INDEX('State '!$A$1:$C$62,MATCH($J429,'State '!$B:$B,0),3)</f>
        <v>Southeast</v>
      </c>
      <c r="N429" s="151"/>
      <c r="O429" s="158">
        <v>117</v>
      </c>
      <c r="P429" s="157">
        <v>17.8</v>
      </c>
      <c r="Q429" s="157">
        <v>155</v>
      </c>
      <c r="R429" s="158">
        <v>20</v>
      </c>
      <c r="S429" s="159" t="s">
        <v>135</v>
      </c>
      <c r="T429" s="156" t="s">
        <v>381</v>
      </c>
      <c r="U429" s="160" t="s">
        <v>775</v>
      </c>
      <c r="V429" s="151"/>
      <c r="W429" s="150"/>
      <c r="X429" s="150"/>
      <c r="Y429" s="150"/>
    </row>
    <row r="430" spans="1:25" s="17" customFormat="1" x14ac:dyDescent="0.2">
      <c r="A430" s="151">
        <v>40828</v>
      </c>
      <c r="B430" s="152" t="s">
        <v>537</v>
      </c>
      <c r="C430" s="152" t="s">
        <v>242</v>
      </c>
      <c r="D430" s="152" t="s">
        <v>134</v>
      </c>
      <c r="E430" s="153" t="s">
        <v>143</v>
      </c>
      <c r="F430" s="154">
        <v>40634</v>
      </c>
      <c r="G430" s="155">
        <v>2011</v>
      </c>
      <c r="H430" s="151" t="s">
        <v>18</v>
      </c>
      <c r="I430" s="151" t="str">
        <f t="shared" si="30"/>
        <v>FL</v>
      </c>
      <c r="J430" s="151" t="str">
        <f t="shared" si="31"/>
        <v>FL</v>
      </c>
      <c r="K430" s="151" t="str">
        <f t="shared" si="32"/>
        <v>Southeast</v>
      </c>
      <c r="L430" s="151" t="str">
        <f>INDEX('State '!$A$1:$C$62,MATCH($I430,'State '!$B:$B,0),3)</f>
        <v>Southeast</v>
      </c>
      <c r="M430" s="151" t="str">
        <f>INDEX('State '!$A$1:$C$62,MATCH($J430,'State '!$B:$B,0),3)</f>
        <v>Southeast</v>
      </c>
      <c r="N430" s="151"/>
      <c r="O430" s="158">
        <v>50.8</v>
      </c>
      <c r="P430" s="157"/>
      <c r="Q430" s="157">
        <v>35</v>
      </c>
      <c r="R430" s="158"/>
      <c r="S430" s="159" t="s">
        <v>135</v>
      </c>
      <c r="T430" s="156" t="s">
        <v>381</v>
      </c>
      <c r="U430" s="160" t="s">
        <v>538</v>
      </c>
      <c r="V430" s="151"/>
      <c r="W430" s="150"/>
      <c r="X430" s="150"/>
      <c r="Y430" s="150"/>
    </row>
    <row r="431" spans="1:25" s="17" customFormat="1" ht="25.5" x14ac:dyDescent="0.2">
      <c r="A431" s="97">
        <v>43851</v>
      </c>
      <c r="B431" s="79" t="s">
        <v>3017</v>
      </c>
      <c r="C431" s="79" t="s">
        <v>2727</v>
      </c>
      <c r="D431" s="79" t="s">
        <v>136</v>
      </c>
      <c r="E431" s="79" t="s">
        <v>143</v>
      </c>
      <c r="F431" s="60">
        <v>44044</v>
      </c>
      <c r="G431" s="98">
        <v>2020</v>
      </c>
      <c r="H431" s="97" t="s">
        <v>3018</v>
      </c>
      <c r="I431" s="97" t="str">
        <f t="shared" si="30"/>
        <v>PA</v>
      </c>
      <c r="J431" s="97" t="str">
        <f t="shared" si="31"/>
        <v>WV</v>
      </c>
      <c r="K431" s="104" t="str">
        <f t="shared" si="32"/>
        <v>Northeast</v>
      </c>
      <c r="L431" s="97" t="str">
        <f>INDEX('State '!$A$1:$C$62,MATCH($I431,'State '!$B:$B,0),3)</f>
        <v>Northeast</v>
      </c>
      <c r="M431" s="97" t="str">
        <f>INDEX('State '!$A$1:$C$62,MATCH($J431,'State '!$B:$B,0),3)</f>
        <v>Northeast</v>
      </c>
      <c r="N431" s="97"/>
      <c r="O431" s="158">
        <v>555</v>
      </c>
      <c r="P431" s="158">
        <v>64</v>
      </c>
      <c r="Q431" s="146">
        <v>1600</v>
      </c>
      <c r="R431" s="98"/>
      <c r="S431" s="97" t="s">
        <v>135</v>
      </c>
      <c r="T431" s="97" t="s">
        <v>3019</v>
      </c>
      <c r="U431" s="97" t="s">
        <v>3020</v>
      </c>
      <c r="V431" s="97" t="s">
        <v>2178</v>
      </c>
      <c r="W431" s="79" t="s">
        <v>3021</v>
      </c>
      <c r="X431" s="79"/>
      <c r="Y431" s="148" t="s">
        <v>3032</v>
      </c>
    </row>
    <row r="432" spans="1:25" s="17" customFormat="1" x14ac:dyDescent="0.2">
      <c r="A432" s="151">
        <v>40367</v>
      </c>
      <c r="B432" s="152" t="s">
        <v>680</v>
      </c>
      <c r="C432" s="194" t="s">
        <v>2690</v>
      </c>
      <c r="D432" s="152" t="s">
        <v>140</v>
      </c>
      <c r="E432" s="153" t="s">
        <v>143</v>
      </c>
      <c r="F432" s="154">
        <v>40148</v>
      </c>
      <c r="G432" s="155">
        <v>2009</v>
      </c>
      <c r="H432" s="151" t="s">
        <v>19</v>
      </c>
      <c r="I432" s="151" t="str">
        <f t="shared" si="30"/>
        <v>VA</v>
      </c>
      <c r="J432" s="151" t="str">
        <f t="shared" si="31"/>
        <v>VA</v>
      </c>
      <c r="K432" s="151" t="str">
        <f t="shared" si="32"/>
        <v>Northeast</v>
      </c>
      <c r="L432" s="151" t="str">
        <f>INDEX('State '!$A$1:$C$62,MATCH($I432,'State '!$B:$B,0),3)</f>
        <v>Northeast</v>
      </c>
      <c r="M432" s="151" t="str">
        <f>INDEX('State '!$A$1:$C$62,MATCH($J432,'State '!$B:$B,0),3)</f>
        <v>Northeast</v>
      </c>
      <c r="N432" s="151"/>
      <c r="O432" s="158">
        <v>146</v>
      </c>
      <c r="P432" s="157">
        <v>21</v>
      </c>
      <c r="Q432" s="157">
        <v>100</v>
      </c>
      <c r="R432" s="158">
        <v>16</v>
      </c>
      <c r="S432" s="159" t="s">
        <v>138</v>
      </c>
      <c r="T432" s="156" t="s">
        <v>187</v>
      </c>
      <c r="U432" s="160" t="s">
        <v>382</v>
      </c>
      <c r="V432" s="151"/>
      <c r="W432" s="150"/>
      <c r="X432" s="150"/>
      <c r="Y432" s="150"/>
    </row>
    <row r="433" spans="1:26" s="17" customFormat="1" x14ac:dyDescent="0.2">
      <c r="A433" s="151">
        <v>41705</v>
      </c>
      <c r="B433" s="164" t="s">
        <v>1723</v>
      </c>
      <c r="C433" s="164" t="s">
        <v>1724</v>
      </c>
      <c r="D433" s="164" t="s">
        <v>140</v>
      </c>
      <c r="E433" s="164" t="s">
        <v>143</v>
      </c>
      <c r="F433" s="165">
        <v>41729</v>
      </c>
      <c r="G433" s="166">
        <v>2014</v>
      </c>
      <c r="H433" s="151" t="s">
        <v>10</v>
      </c>
      <c r="I433" s="151" t="str">
        <f t="shared" si="30"/>
        <v>NY</v>
      </c>
      <c r="J433" s="151" t="str">
        <f t="shared" si="31"/>
        <v>NY</v>
      </c>
      <c r="K433" s="151" t="str">
        <f t="shared" si="32"/>
        <v>Northeast</v>
      </c>
      <c r="L433" s="151" t="str">
        <f>INDEX('State '!$A$1:$C$62,MATCH($I433,'State '!$B:$B,0),3)</f>
        <v>Northeast</v>
      </c>
      <c r="M433" s="151" t="str">
        <f>INDEX('State '!$A$1:$C$62,MATCH($J433,'State '!$B:$B,0),3)</f>
        <v>Northeast</v>
      </c>
      <c r="N433" s="151"/>
      <c r="O433" s="158">
        <v>49</v>
      </c>
      <c r="P433" s="158"/>
      <c r="Q433" s="158">
        <v>107.5</v>
      </c>
      <c r="R433" s="157"/>
      <c r="S433" s="151" t="s">
        <v>135</v>
      </c>
      <c r="T433" s="151" t="s">
        <v>381</v>
      </c>
      <c r="U433" s="151" t="s">
        <v>1800</v>
      </c>
      <c r="V433" s="151"/>
      <c r="W433" s="150"/>
      <c r="X433" s="150"/>
      <c r="Y433" s="150"/>
    </row>
    <row r="434" spans="1:26" s="17" customFormat="1" x14ac:dyDescent="0.2">
      <c r="A434" s="151">
        <v>40589</v>
      </c>
      <c r="B434" s="164" t="s">
        <v>549</v>
      </c>
      <c r="C434" s="164" t="s">
        <v>243</v>
      </c>
      <c r="D434" s="164" t="s">
        <v>140</v>
      </c>
      <c r="E434" s="164" t="s">
        <v>143</v>
      </c>
      <c r="F434" s="165">
        <v>40193</v>
      </c>
      <c r="G434" s="166">
        <v>2010</v>
      </c>
      <c r="H434" s="151" t="s">
        <v>0</v>
      </c>
      <c r="I434" s="151" t="str">
        <f t="shared" si="30"/>
        <v>LA</v>
      </c>
      <c r="J434" s="151" t="str">
        <f t="shared" si="31"/>
        <v>LA</v>
      </c>
      <c r="K434" s="151" t="str">
        <f t="shared" si="32"/>
        <v>South Central</v>
      </c>
      <c r="L434" s="151" t="str">
        <f>INDEX('State '!$A$1:$C$62,MATCH($I434,'State '!$B:$B,0),3)</f>
        <v>South Central</v>
      </c>
      <c r="M434" s="151" t="str">
        <f>INDEX('State '!$A$1:$C$62,MATCH($J434,'State '!$B:$B,0),3)</f>
        <v>South Central</v>
      </c>
      <c r="N434" s="151"/>
      <c r="O434" s="158">
        <v>1053</v>
      </c>
      <c r="P434" s="158">
        <v>121</v>
      </c>
      <c r="Q434" s="158">
        <v>1100</v>
      </c>
      <c r="R434" s="157" t="s">
        <v>550</v>
      </c>
      <c r="S434" s="151" t="s">
        <v>138</v>
      </c>
      <c r="T434" s="151" t="s">
        <v>187</v>
      </c>
      <c r="U434" s="151" t="s">
        <v>382</v>
      </c>
      <c r="V434" s="151"/>
      <c r="W434" s="150"/>
      <c r="X434" s="150"/>
      <c r="Y434" s="150"/>
    </row>
    <row r="435" spans="1:26" s="17" customFormat="1" x14ac:dyDescent="0.2">
      <c r="A435" s="151">
        <v>40388</v>
      </c>
      <c r="B435" s="164" t="s">
        <v>613</v>
      </c>
      <c r="C435" s="164" t="s">
        <v>239</v>
      </c>
      <c r="D435" s="164" t="s">
        <v>140</v>
      </c>
      <c r="E435" s="164" t="s">
        <v>143</v>
      </c>
      <c r="F435" s="165">
        <v>40476</v>
      </c>
      <c r="G435" s="166">
        <v>2010</v>
      </c>
      <c r="H435" s="151" t="s">
        <v>462</v>
      </c>
      <c r="I435" s="151" t="str">
        <f t="shared" si="30"/>
        <v>TX</v>
      </c>
      <c r="J435" s="151" t="str">
        <f t="shared" si="31"/>
        <v>MS</v>
      </c>
      <c r="K435" s="151" t="str">
        <f t="shared" si="32"/>
        <v>South Central</v>
      </c>
      <c r="L435" s="151" t="str">
        <f>INDEX('State '!$A$1:$C$62,MATCH($I435,'State '!$B:$B,0),3)</f>
        <v>South Central</v>
      </c>
      <c r="M435" s="151" t="str">
        <f>INDEX('State '!$A$1:$C$62,MATCH($J435,'State '!$B:$B,0),3)</f>
        <v>South Central</v>
      </c>
      <c r="N435" s="151"/>
      <c r="O435" s="158">
        <v>161</v>
      </c>
      <c r="P435" s="158"/>
      <c r="Q435" s="158">
        <v>556</v>
      </c>
      <c r="R435" s="157"/>
      <c r="S435" s="151" t="s">
        <v>135</v>
      </c>
      <c r="T435" s="151" t="s">
        <v>381</v>
      </c>
      <c r="U435" s="151" t="s">
        <v>614</v>
      </c>
      <c r="V435" s="151"/>
      <c r="W435" s="150"/>
      <c r="X435" s="150"/>
      <c r="Y435" s="150"/>
    </row>
    <row r="436" spans="1:26" s="17" customFormat="1" x14ac:dyDescent="0.2">
      <c r="A436" s="151">
        <v>39990</v>
      </c>
      <c r="B436" s="152" t="s">
        <v>981</v>
      </c>
      <c r="C436" s="152" t="s">
        <v>310</v>
      </c>
      <c r="D436" s="152" t="s">
        <v>136</v>
      </c>
      <c r="E436" s="153" t="s">
        <v>143</v>
      </c>
      <c r="F436" s="154">
        <v>39052</v>
      </c>
      <c r="G436" s="155">
        <v>2006</v>
      </c>
      <c r="H436" s="151" t="s">
        <v>49</v>
      </c>
      <c r="I436" s="151" t="str">
        <f t="shared" si="30"/>
        <v>IN</v>
      </c>
      <c r="J436" s="151" t="str">
        <f t="shared" si="31"/>
        <v>IN</v>
      </c>
      <c r="K436" s="151" t="str">
        <f t="shared" si="32"/>
        <v>Midwest</v>
      </c>
      <c r="L436" s="151" t="str">
        <f>INDEX('State '!$A$1:$C$62,MATCH($I436,'State '!$B:$B,0),3)</f>
        <v>Midwest</v>
      </c>
      <c r="M436" s="151" t="str">
        <f>INDEX('State '!$A$1:$C$62,MATCH($J436,'State '!$B:$B,0),3)</f>
        <v>Midwest</v>
      </c>
      <c r="N436" s="151"/>
      <c r="O436" s="158">
        <v>17</v>
      </c>
      <c r="P436" s="157">
        <v>25</v>
      </c>
      <c r="Q436" s="157">
        <v>80</v>
      </c>
      <c r="R436" s="158">
        <v>16</v>
      </c>
      <c r="S436" s="159" t="s">
        <v>138</v>
      </c>
      <c r="T436" s="156" t="s">
        <v>187</v>
      </c>
      <c r="U436" s="160" t="s">
        <v>382</v>
      </c>
      <c r="V436" s="151"/>
      <c r="W436" s="150"/>
      <c r="X436" s="150"/>
      <c r="Y436" s="150"/>
    </row>
    <row r="437" spans="1:26" s="17" customFormat="1" ht="25.5" x14ac:dyDescent="0.2">
      <c r="A437" s="96">
        <v>45569</v>
      </c>
      <c r="B437" s="79" t="s">
        <v>3149</v>
      </c>
      <c r="C437" s="80" t="s">
        <v>1939</v>
      </c>
      <c r="D437" s="79" t="s">
        <v>134</v>
      </c>
      <c r="E437" s="102" t="s">
        <v>3469</v>
      </c>
      <c r="F437" s="60">
        <v>45413</v>
      </c>
      <c r="G437" s="61">
        <v>2024</v>
      </c>
      <c r="H437" s="97" t="s">
        <v>2014</v>
      </c>
      <c r="I437" s="97" t="str">
        <f t="shared" si="30"/>
        <v>KY</v>
      </c>
      <c r="J437" s="97" t="str">
        <f t="shared" si="31"/>
        <v>IN</v>
      </c>
      <c r="K437" s="104" t="s">
        <v>9</v>
      </c>
      <c r="L437" s="97" t="str">
        <f>INDEX('State '!$A$1:$C$62,MATCH($I437,'State '!$B:$B,0),3)</f>
        <v>Midwest</v>
      </c>
      <c r="M437" s="97" t="str">
        <f>INDEX('State '!$A$1:$C$62,MATCH($J437,'State '!$B:$B,0),3)</f>
        <v>Midwest</v>
      </c>
      <c r="N437" s="97"/>
      <c r="O437" s="145"/>
      <c r="P437" s="158">
        <v>24</v>
      </c>
      <c r="Q437" s="146">
        <v>220</v>
      </c>
      <c r="R437" s="98">
        <v>20</v>
      </c>
      <c r="S437" s="97" t="s">
        <v>135</v>
      </c>
      <c r="T437" s="97" t="s">
        <v>381</v>
      </c>
      <c r="U437" s="97" t="s">
        <v>3150</v>
      </c>
      <c r="V437" s="97" t="s">
        <v>2178</v>
      </c>
      <c r="W437" s="79" t="s">
        <v>3151</v>
      </c>
      <c r="X437" s="79" t="s">
        <v>2828</v>
      </c>
      <c r="Y437" s="210" t="s">
        <v>3544</v>
      </c>
      <c r="Z437"/>
    </row>
    <row r="438" spans="1:26" s="17" customFormat="1" x14ac:dyDescent="0.2">
      <c r="A438" s="151">
        <v>40248</v>
      </c>
      <c r="B438" s="152" t="s">
        <v>626</v>
      </c>
      <c r="C438" s="152" t="s">
        <v>234</v>
      </c>
      <c r="D438" s="152" t="s">
        <v>134</v>
      </c>
      <c r="E438" s="153" t="s">
        <v>143</v>
      </c>
      <c r="F438" s="154">
        <v>39824</v>
      </c>
      <c r="G438" s="155">
        <v>2009</v>
      </c>
      <c r="H438" s="151" t="s">
        <v>627</v>
      </c>
      <c r="I438" s="151" t="str">
        <f t="shared" si="30"/>
        <v>AL</v>
      </c>
      <c r="J438" s="151" t="str">
        <f t="shared" si="31"/>
        <v>MS</v>
      </c>
      <c r="K438" s="151" t="str">
        <f t="shared" ref="K438:K469" si="33">IF($L438=$M438,L438,CONCATENATE($L438,", ",IF(ISBLANK(N438),"",CONCATENATE(N438,", ")),$M438))</f>
        <v>South Central</v>
      </c>
      <c r="L438" s="151" t="str">
        <f>INDEX('State '!$A$1:$C$62,MATCH($I438,'State '!$B:$B,0),3)</f>
        <v>South Central</v>
      </c>
      <c r="M438" s="151" t="str">
        <f>INDEX('State '!$A$1:$C$62,MATCH($J438,'State '!$B:$B,0),3)</f>
        <v>South Central</v>
      </c>
      <c r="N438" s="151"/>
      <c r="O438" s="158">
        <v>22.5</v>
      </c>
      <c r="P438" s="157">
        <v>11</v>
      </c>
      <c r="Q438" s="157">
        <v>175</v>
      </c>
      <c r="R438" s="158">
        <v>16</v>
      </c>
      <c r="S438" s="159" t="s">
        <v>135</v>
      </c>
      <c r="T438" s="156" t="s">
        <v>381</v>
      </c>
      <c r="U438" s="160" t="s">
        <v>628</v>
      </c>
      <c r="V438" s="151"/>
      <c r="W438" s="150"/>
      <c r="X438" s="150"/>
      <c r="Y438" s="150"/>
    </row>
    <row r="439" spans="1:26" s="17" customFormat="1" x14ac:dyDescent="0.2">
      <c r="A439" s="151">
        <v>41704</v>
      </c>
      <c r="B439" s="164" t="s">
        <v>1826</v>
      </c>
      <c r="C439" s="164" t="s">
        <v>258</v>
      </c>
      <c r="D439" s="164" t="s">
        <v>134</v>
      </c>
      <c r="E439" s="164" t="s">
        <v>143</v>
      </c>
      <c r="F439" s="165">
        <v>41709</v>
      </c>
      <c r="G439" s="166">
        <v>2014</v>
      </c>
      <c r="H439" s="151" t="s">
        <v>25</v>
      </c>
      <c r="I439" s="151" t="str">
        <f t="shared" si="30"/>
        <v>CO</v>
      </c>
      <c r="J439" s="151" t="str">
        <f t="shared" si="31"/>
        <v>CO</v>
      </c>
      <c r="K439" s="151" t="str">
        <f t="shared" si="33"/>
        <v>Mountain</v>
      </c>
      <c r="L439" s="151" t="str">
        <f>INDEX('State '!$A$1:$C$62,MATCH($I439,'State '!$B:$B,0),3)</f>
        <v>Mountain</v>
      </c>
      <c r="M439" s="151" t="str">
        <f>INDEX('State '!$A$1:$C$62,MATCH($J439,'State '!$B:$B,0),3)</f>
        <v>Mountain</v>
      </c>
      <c r="N439" s="151"/>
      <c r="O439" s="158">
        <v>25</v>
      </c>
      <c r="P439" s="158">
        <v>7.75</v>
      </c>
      <c r="Q439" s="158">
        <v>225</v>
      </c>
      <c r="R439" s="157">
        <v>24</v>
      </c>
      <c r="S439" s="151" t="s">
        <v>135</v>
      </c>
      <c r="T439" s="151" t="s">
        <v>381</v>
      </c>
      <c r="U439" s="151" t="s">
        <v>1827</v>
      </c>
      <c r="V439" s="151"/>
      <c r="W439" s="150"/>
      <c r="X439" s="150"/>
      <c r="Y439" s="150"/>
    </row>
    <row r="440" spans="1:26" s="17" customFormat="1" ht="25.5" x14ac:dyDescent="0.2">
      <c r="A440" s="97">
        <v>43756</v>
      </c>
      <c r="B440" s="79" t="s">
        <v>2747</v>
      </c>
      <c r="C440" s="79" t="s">
        <v>258</v>
      </c>
      <c r="D440" s="79" t="s">
        <v>140</v>
      </c>
      <c r="E440" s="79" t="s">
        <v>143</v>
      </c>
      <c r="F440" s="60">
        <v>43668</v>
      </c>
      <c r="G440" s="98">
        <v>2019</v>
      </c>
      <c r="H440" s="97" t="s">
        <v>25</v>
      </c>
      <c r="I440" s="97" t="str">
        <f t="shared" si="30"/>
        <v>CO</v>
      </c>
      <c r="J440" s="97" t="str">
        <f t="shared" si="31"/>
        <v>CO</v>
      </c>
      <c r="K440" s="104" t="str">
        <f t="shared" si="33"/>
        <v>Mountain</v>
      </c>
      <c r="L440" s="97" t="str">
        <f>INDEX('State '!$A$1:$C$62,MATCH($I440,'State '!$B:$B,0),3)</f>
        <v>Mountain</v>
      </c>
      <c r="M440" s="97" t="str">
        <f>INDEX('State '!$A$1:$C$62,MATCH($J440,'State '!$B:$B,0),3)</f>
        <v>Mountain</v>
      </c>
      <c r="N440" s="97"/>
      <c r="O440" s="158">
        <v>26.6</v>
      </c>
      <c r="P440" s="178">
        <v>10</v>
      </c>
      <c r="Q440" s="146">
        <v>410</v>
      </c>
      <c r="R440" s="98">
        <v>24</v>
      </c>
      <c r="S440" s="97" t="s">
        <v>135</v>
      </c>
      <c r="T440" s="97" t="s">
        <v>381</v>
      </c>
      <c r="U440" s="97" t="s">
        <v>2748</v>
      </c>
      <c r="V440" s="97" t="s">
        <v>2175</v>
      </c>
      <c r="W440" s="79" t="s">
        <v>2749</v>
      </c>
      <c r="X440" s="79"/>
      <c r="Y440" s="137"/>
    </row>
    <row r="441" spans="1:26" s="17" customFormat="1" x14ac:dyDescent="0.2">
      <c r="A441" s="151">
        <v>39990</v>
      </c>
      <c r="B441" s="164" t="s">
        <v>1694</v>
      </c>
      <c r="C441" s="164" t="s">
        <v>277</v>
      </c>
      <c r="D441" s="164" t="s">
        <v>134</v>
      </c>
      <c r="E441" s="164" t="s">
        <v>143</v>
      </c>
      <c r="F441" s="165">
        <v>35779</v>
      </c>
      <c r="G441" s="166">
        <v>1997</v>
      </c>
      <c r="H441" s="151" t="s">
        <v>29</v>
      </c>
      <c r="I441" s="151" t="str">
        <f t="shared" si="30"/>
        <v>WY</v>
      </c>
      <c r="J441" s="151" t="str">
        <f t="shared" si="31"/>
        <v>WY</v>
      </c>
      <c r="K441" s="151" t="str">
        <f t="shared" si="33"/>
        <v>Mountain</v>
      </c>
      <c r="L441" s="151" t="str">
        <f>INDEX('State '!$A$1:$C$62,MATCH($I441,'State '!$B:$B,0),3)</f>
        <v>Mountain</v>
      </c>
      <c r="M441" s="151" t="str">
        <f>INDEX('State '!$A$1:$C$62,MATCH($J441,'State '!$B:$B,0),3)</f>
        <v>Mountain</v>
      </c>
      <c r="N441" s="151"/>
      <c r="O441" s="158">
        <v>2.6</v>
      </c>
      <c r="P441" s="158">
        <v>71</v>
      </c>
      <c r="Q441" s="158">
        <v>45</v>
      </c>
      <c r="R441" s="157"/>
      <c r="S441" s="151" t="s">
        <v>135</v>
      </c>
      <c r="T441" s="151" t="s">
        <v>381</v>
      </c>
      <c r="U441" s="151" t="s">
        <v>1695</v>
      </c>
      <c r="V441" s="151"/>
      <c r="W441" s="150"/>
      <c r="X441" s="150"/>
      <c r="Y441" s="150"/>
    </row>
    <row r="442" spans="1:26" s="17" customFormat="1" x14ac:dyDescent="0.2">
      <c r="A442" s="151">
        <v>42900</v>
      </c>
      <c r="B442" s="164" t="s">
        <v>1923</v>
      </c>
      <c r="C442" s="164" t="s">
        <v>1875</v>
      </c>
      <c r="D442" s="164" t="s">
        <v>140</v>
      </c>
      <c r="E442" s="164" t="s">
        <v>143</v>
      </c>
      <c r="F442" s="165">
        <v>42893</v>
      </c>
      <c r="G442" s="166">
        <v>2017</v>
      </c>
      <c r="H442" s="151" t="s">
        <v>17</v>
      </c>
      <c r="I442" s="151" t="str">
        <f t="shared" si="30"/>
        <v>AL</v>
      </c>
      <c r="J442" s="151" t="str">
        <f t="shared" si="31"/>
        <v>AL</v>
      </c>
      <c r="K442" s="156" t="str">
        <f t="shared" si="33"/>
        <v>South Central</v>
      </c>
      <c r="L442" s="151" t="str">
        <f>INDEX('State '!$A$1:$C$62,MATCH($I442,'State '!$B:$B,0),3)</f>
        <v>South Central</v>
      </c>
      <c r="M442" s="151" t="str">
        <f>INDEX('State '!$A$1:$C$62,MATCH($J442,'State '!$B:$B,0),3)</f>
        <v>South Central</v>
      </c>
      <c r="N442" s="151"/>
      <c r="O442" s="158">
        <v>300</v>
      </c>
      <c r="P442" s="158">
        <v>20</v>
      </c>
      <c r="Q442" s="158">
        <v>818</v>
      </c>
      <c r="R442" s="157" t="s">
        <v>1226</v>
      </c>
      <c r="S442" s="151" t="s">
        <v>135</v>
      </c>
      <c r="T442" s="151" t="s">
        <v>381</v>
      </c>
      <c r="U442" s="151" t="s">
        <v>1920</v>
      </c>
      <c r="V442" s="151" t="s">
        <v>2175</v>
      </c>
      <c r="W442" s="150"/>
      <c r="X442" s="150"/>
      <c r="Y442" s="150"/>
    </row>
    <row r="443" spans="1:26" s="17" customFormat="1" x14ac:dyDescent="0.2">
      <c r="A443" s="97">
        <v>43934</v>
      </c>
      <c r="B443" s="79" t="s">
        <v>1921</v>
      </c>
      <c r="C443" s="79" t="s">
        <v>1875</v>
      </c>
      <c r="D443" s="79" t="s">
        <v>140</v>
      </c>
      <c r="E443" s="102" t="s">
        <v>143</v>
      </c>
      <c r="F443" s="60">
        <v>43934</v>
      </c>
      <c r="G443" s="61">
        <v>2020</v>
      </c>
      <c r="H443" s="97" t="s">
        <v>17</v>
      </c>
      <c r="I443" s="97" t="str">
        <f t="shared" si="30"/>
        <v>AL</v>
      </c>
      <c r="J443" s="97" t="str">
        <f t="shared" si="31"/>
        <v>AL</v>
      </c>
      <c r="K443" s="104" t="str">
        <f t="shared" si="33"/>
        <v>South Central</v>
      </c>
      <c r="L443" s="97" t="str">
        <f>INDEX('State '!$A$1:$C$62,MATCH($I443,'State '!$B:$B,0),3)</f>
        <v>South Central</v>
      </c>
      <c r="M443" s="97" t="str">
        <f>INDEX('State '!$A$1:$C$62,MATCH($J443,'State '!$B:$B,0),3)</f>
        <v>South Central</v>
      </c>
      <c r="N443" s="97"/>
      <c r="O443" s="158">
        <v>60</v>
      </c>
      <c r="P443" s="158">
        <v>11</v>
      </c>
      <c r="Q443" s="146">
        <v>206</v>
      </c>
      <c r="R443" s="98">
        <v>42</v>
      </c>
      <c r="S443" s="97" t="s">
        <v>135</v>
      </c>
      <c r="T443" s="97" t="s">
        <v>381</v>
      </c>
      <c r="U443" s="97" t="s">
        <v>1920</v>
      </c>
      <c r="V443" s="97" t="s">
        <v>2175</v>
      </c>
      <c r="W443" s="79"/>
      <c r="X443" s="79"/>
      <c r="Y443" s="195"/>
    </row>
    <row r="444" spans="1:26" s="17" customFormat="1" x14ac:dyDescent="0.2">
      <c r="A444" s="151">
        <v>39990</v>
      </c>
      <c r="B444" s="164" t="s">
        <v>1419</v>
      </c>
      <c r="C444" s="164" t="s">
        <v>359</v>
      </c>
      <c r="D444" s="164" t="s">
        <v>134</v>
      </c>
      <c r="E444" s="164" t="s">
        <v>143</v>
      </c>
      <c r="F444" s="165">
        <v>37196</v>
      </c>
      <c r="G444" s="166">
        <v>2001</v>
      </c>
      <c r="H444" s="151" t="s">
        <v>6</v>
      </c>
      <c r="I444" s="151" t="str">
        <f t="shared" si="30"/>
        <v>TX</v>
      </c>
      <c r="J444" s="151" t="str">
        <f t="shared" si="31"/>
        <v>TX</v>
      </c>
      <c r="K444" s="151" t="str">
        <f t="shared" si="33"/>
        <v>South Central</v>
      </c>
      <c r="L444" s="151" t="str">
        <f>INDEX('State '!$A$1:$C$62,MATCH($I444,'State '!$B:$B,0),3)</f>
        <v>South Central</v>
      </c>
      <c r="M444" s="151" t="str">
        <f>INDEX('State '!$A$1:$C$62,MATCH($J444,'State '!$B:$B,0),3)</f>
        <v>South Central</v>
      </c>
      <c r="N444" s="151"/>
      <c r="O444" s="158">
        <v>6.5</v>
      </c>
      <c r="P444" s="158">
        <v>16</v>
      </c>
      <c r="Q444" s="158">
        <v>300</v>
      </c>
      <c r="R444" s="157">
        <v>20</v>
      </c>
      <c r="S444" s="151" t="s">
        <v>138</v>
      </c>
      <c r="T444" s="151" t="s">
        <v>187</v>
      </c>
      <c r="U444" s="151" t="s">
        <v>382</v>
      </c>
      <c r="V444" s="151"/>
      <c r="W444" s="150"/>
      <c r="X444" s="150"/>
      <c r="Y444" s="150"/>
    </row>
    <row r="445" spans="1:26" s="17" customFormat="1" x14ac:dyDescent="0.2">
      <c r="A445" s="151">
        <v>39990</v>
      </c>
      <c r="B445" s="152" t="s">
        <v>744</v>
      </c>
      <c r="C445" s="152" t="s">
        <v>280</v>
      </c>
      <c r="D445" s="152" t="s">
        <v>136</v>
      </c>
      <c r="E445" s="153" t="s">
        <v>143</v>
      </c>
      <c r="F445" s="154">
        <v>39794</v>
      </c>
      <c r="G445" s="155">
        <v>2008</v>
      </c>
      <c r="H445" s="151" t="s">
        <v>29</v>
      </c>
      <c r="I445" s="151" t="str">
        <f t="shared" ref="I445:I476" si="34">LEFT($H445,2)</f>
        <v>WY</v>
      </c>
      <c r="J445" s="151" t="str">
        <f t="shared" ref="J445:J476" si="35">RIGHT($H445,2)</f>
        <v>WY</v>
      </c>
      <c r="K445" s="151" t="str">
        <f t="shared" si="33"/>
        <v>Mountain</v>
      </c>
      <c r="L445" s="151" t="str">
        <f>INDEX('State '!$A$1:$C$62,MATCH($I445,'State '!$B:$B,0),3)</f>
        <v>Mountain</v>
      </c>
      <c r="M445" s="151" t="str">
        <f>INDEX('State '!$A$1:$C$62,MATCH($J445,'State '!$B:$B,0),3)</f>
        <v>Mountain</v>
      </c>
      <c r="N445" s="151"/>
      <c r="O445" s="158">
        <v>20</v>
      </c>
      <c r="P445" s="157">
        <v>49.75</v>
      </c>
      <c r="Q445" s="157">
        <v>5.81</v>
      </c>
      <c r="R445" s="158">
        <v>6</v>
      </c>
      <c r="S445" s="159" t="s">
        <v>138</v>
      </c>
      <c r="T445" s="156" t="s">
        <v>187</v>
      </c>
      <c r="U445" s="160" t="s">
        <v>382</v>
      </c>
      <c r="V445" s="151"/>
      <c r="W445" s="150"/>
      <c r="X445" s="150"/>
      <c r="Y445" s="150"/>
    </row>
    <row r="446" spans="1:26" s="17" customFormat="1" x14ac:dyDescent="0.2">
      <c r="A446" s="151">
        <v>39990</v>
      </c>
      <c r="B446" s="164" t="s">
        <v>1076</v>
      </c>
      <c r="C446" s="164" t="s">
        <v>320</v>
      </c>
      <c r="D446" s="164" t="s">
        <v>134</v>
      </c>
      <c r="E446" s="164" t="s">
        <v>143</v>
      </c>
      <c r="F446" s="165">
        <v>38473</v>
      </c>
      <c r="G446" s="166">
        <v>2005</v>
      </c>
      <c r="H446" s="151" t="s">
        <v>28</v>
      </c>
      <c r="I446" s="151" t="str">
        <f t="shared" si="34"/>
        <v>IL</v>
      </c>
      <c r="J446" s="151" t="str">
        <f t="shared" si="35"/>
        <v>IL</v>
      </c>
      <c r="K446" s="151" t="str">
        <f t="shared" si="33"/>
        <v>Midwest</v>
      </c>
      <c r="L446" s="151" t="str">
        <f>INDEX('State '!$A$1:$C$62,MATCH($I446,'State '!$B:$B,0),3)</f>
        <v>Midwest</v>
      </c>
      <c r="M446" s="151" t="str">
        <f>INDEX('State '!$A$1:$C$62,MATCH($J446,'State '!$B:$B,0),3)</f>
        <v>Midwest</v>
      </c>
      <c r="N446" s="151"/>
      <c r="O446" s="158">
        <v>18.02</v>
      </c>
      <c r="P446" s="158">
        <v>3.6</v>
      </c>
      <c r="Q446" s="158">
        <v>134</v>
      </c>
      <c r="R446" s="157">
        <v>20</v>
      </c>
      <c r="S446" s="151" t="s">
        <v>135</v>
      </c>
      <c r="T446" s="151" t="s">
        <v>381</v>
      </c>
      <c r="U446" s="151" t="s">
        <v>1077</v>
      </c>
      <c r="V446" s="151"/>
      <c r="W446" s="150"/>
      <c r="X446" s="150"/>
      <c r="Y446" s="150"/>
    </row>
    <row r="447" spans="1:26" s="17" customFormat="1" x14ac:dyDescent="0.2">
      <c r="A447" s="151">
        <v>40588</v>
      </c>
      <c r="B447" s="152" t="s">
        <v>499</v>
      </c>
      <c r="C447" s="152" t="s">
        <v>199</v>
      </c>
      <c r="D447" s="152" t="s">
        <v>134</v>
      </c>
      <c r="E447" s="153" t="s">
        <v>143</v>
      </c>
      <c r="F447" s="154">
        <v>40709</v>
      </c>
      <c r="G447" s="155">
        <v>2011</v>
      </c>
      <c r="H447" s="151" t="s">
        <v>2206</v>
      </c>
      <c r="I447" s="151" t="str">
        <f t="shared" si="34"/>
        <v>TX</v>
      </c>
      <c r="J447" s="151" t="str">
        <f t="shared" si="35"/>
        <v>AR</v>
      </c>
      <c r="K447" s="151" t="str">
        <f t="shared" si="33"/>
        <v>South Central</v>
      </c>
      <c r="L447" s="151" t="str">
        <f>INDEX('State '!$A$1:$C$62,MATCH($I447,'State '!$B:$B,0),3)</f>
        <v>South Central</v>
      </c>
      <c r="M447" s="151" t="str">
        <f>INDEX('State '!$A$1:$C$62,MATCH($J447,'State '!$B:$B,0),3)</f>
        <v>South Central</v>
      </c>
      <c r="N447" s="151"/>
      <c r="O447" s="158">
        <v>38.124000000000002</v>
      </c>
      <c r="P447" s="157">
        <v>8.4</v>
      </c>
      <c r="Q447" s="157">
        <v>112</v>
      </c>
      <c r="R447" s="158">
        <v>16</v>
      </c>
      <c r="S447" s="159" t="s">
        <v>135</v>
      </c>
      <c r="T447" s="156" t="s">
        <v>381</v>
      </c>
      <c r="U447" s="160" t="s">
        <v>500</v>
      </c>
      <c r="V447" s="151"/>
      <c r="W447" s="150"/>
      <c r="X447" s="150"/>
      <c r="Y447" s="150"/>
    </row>
    <row r="448" spans="1:26" s="17" customFormat="1" x14ac:dyDescent="0.2">
      <c r="A448" s="151">
        <v>39990</v>
      </c>
      <c r="B448" s="164" t="s">
        <v>1458</v>
      </c>
      <c r="C448" s="164" t="s">
        <v>287</v>
      </c>
      <c r="D448" s="164" t="s">
        <v>134</v>
      </c>
      <c r="E448" s="164" t="s">
        <v>143</v>
      </c>
      <c r="F448" s="165">
        <v>36891</v>
      </c>
      <c r="G448" s="166">
        <v>2000</v>
      </c>
      <c r="H448" s="151" t="s">
        <v>1311</v>
      </c>
      <c r="I448" s="151" t="str">
        <f t="shared" si="34"/>
        <v>OR</v>
      </c>
      <c r="J448" s="151" t="str">
        <f t="shared" si="35"/>
        <v>NV</v>
      </c>
      <c r="K448" s="151" t="str">
        <f t="shared" si="33"/>
        <v>Pacific, Mountain</v>
      </c>
      <c r="L448" s="151" t="str">
        <f>INDEX('State '!$A$1:$C$62,MATCH($I448,'State '!$B:$B,0),3)</f>
        <v>Pacific</v>
      </c>
      <c r="M448" s="151" t="str">
        <f>INDEX('State '!$A$1:$C$62,MATCH($J448,'State '!$B:$B,0),3)</f>
        <v>Mountain</v>
      </c>
      <c r="N448" s="151"/>
      <c r="O448" s="158">
        <v>10.199999999999999</v>
      </c>
      <c r="P448" s="158">
        <v>16.399999999999999</v>
      </c>
      <c r="Q448" s="158">
        <v>10</v>
      </c>
      <c r="R448" s="157">
        <v>16</v>
      </c>
      <c r="S448" s="151" t="s">
        <v>135</v>
      </c>
      <c r="T448" s="151" t="s">
        <v>381</v>
      </c>
      <c r="U448" s="151" t="s">
        <v>1459</v>
      </c>
      <c r="V448" s="151"/>
      <c r="W448" s="150"/>
      <c r="X448" s="150"/>
      <c r="Y448" s="150"/>
    </row>
    <row r="449" spans="1:25" s="17" customFormat="1" x14ac:dyDescent="0.2">
      <c r="A449" s="151">
        <v>39990</v>
      </c>
      <c r="B449" s="164" t="s">
        <v>1209</v>
      </c>
      <c r="C449" s="164" t="s">
        <v>339</v>
      </c>
      <c r="D449" s="164" t="s">
        <v>136</v>
      </c>
      <c r="E449" s="164" t="s">
        <v>143</v>
      </c>
      <c r="F449" s="165">
        <v>37895</v>
      </c>
      <c r="G449" s="166">
        <v>2003</v>
      </c>
      <c r="H449" s="151" t="s">
        <v>30</v>
      </c>
      <c r="I449" s="151" t="str">
        <f t="shared" si="34"/>
        <v>MN</v>
      </c>
      <c r="J449" s="151" t="str">
        <f t="shared" si="35"/>
        <v>MN</v>
      </c>
      <c r="K449" s="151" t="str">
        <f t="shared" si="33"/>
        <v>Midwest</v>
      </c>
      <c r="L449" s="151" t="str">
        <f>INDEX('State '!$A$1:$C$62,MATCH($I449,'State '!$B:$B,0),3)</f>
        <v>Midwest</v>
      </c>
      <c r="M449" s="151" t="str">
        <f>INDEX('State '!$A$1:$C$62,MATCH($J449,'State '!$B:$B,0),3)</f>
        <v>Midwest</v>
      </c>
      <c r="N449" s="151"/>
      <c r="O449" s="158">
        <v>27</v>
      </c>
      <c r="P449" s="158">
        <v>89</v>
      </c>
      <c r="Q449" s="158">
        <v>60</v>
      </c>
      <c r="R449" s="157" t="s">
        <v>719</v>
      </c>
      <c r="S449" s="151" t="s">
        <v>138</v>
      </c>
      <c r="T449" s="151" t="s">
        <v>187</v>
      </c>
      <c r="U449" s="151" t="s">
        <v>382</v>
      </c>
      <c r="V449" s="151"/>
      <c r="W449" s="150"/>
      <c r="X449" s="150"/>
      <c r="Y449" s="150"/>
    </row>
    <row r="450" spans="1:25" s="17" customFormat="1" x14ac:dyDescent="0.2">
      <c r="A450" s="151">
        <v>39990</v>
      </c>
      <c r="B450" s="164" t="s">
        <v>1510</v>
      </c>
      <c r="C450" s="164" t="s">
        <v>366</v>
      </c>
      <c r="D450" s="164" t="s">
        <v>140</v>
      </c>
      <c r="E450" s="164" t="s">
        <v>143</v>
      </c>
      <c r="F450" s="165">
        <v>36475</v>
      </c>
      <c r="G450" s="166">
        <v>1999</v>
      </c>
      <c r="H450" s="151" t="s">
        <v>845</v>
      </c>
      <c r="I450" s="151" t="str">
        <f t="shared" si="34"/>
        <v>QU</v>
      </c>
      <c r="J450" s="151" t="str">
        <f t="shared" si="35"/>
        <v>VT</v>
      </c>
      <c r="K450" s="151" t="str">
        <f t="shared" si="33"/>
        <v>Canada, Northeast</v>
      </c>
      <c r="L450" s="151" t="str">
        <f>INDEX('State '!$A$1:$C$62,MATCH($I450,'State '!$B:$B,0),3)</f>
        <v>Canada</v>
      </c>
      <c r="M450" s="151" t="str">
        <f>INDEX('State '!$A$1:$C$62,MATCH($J450,'State '!$B:$B,0),3)</f>
        <v>Northeast</v>
      </c>
      <c r="N450" s="151"/>
      <c r="O450" s="158">
        <v>3</v>
      </c>
      <c r="P450" s="158">
        <v>190</v>
      </c>
      <c r="Q450" s="158">
        <v>9.1999999999999993</v>
      </c>
      <c r="R450" s="157" t="s">
        <v>3224</v>
      </c>
      <c r="S450" s="151" t="s">
        <v>135</v>
      </c>
      <c r="T450" s="151" t="s">
        <v>381</v>
      </c>
      <c r="U450" s="151" t="s">
        <v>1511</v>
      </c>
      <c r="V450" s="151"/>
      <c r="W450" s="150"/>
      <c r="X450" s="150"/>
      <c r="Y450" s="150"/>
    </row>
    <row r="451" spans="1:25" s="17" customFormat="1" ht="25.5" x14ac:dyDescent="0.2">
      <c r="A451" s="151">
        <v>43123</v>
      </c>
      <c r="B451" s="164" t="s">
        <v>2321</v>
      </c>
      <c r="C451" s="164" t="s">
        <v>2103</v>
      </c>
      <c r="D451" s="164" t="s">
        <v>136</v>
      </c>
      <c r="E451" s="153" t="s">
        <v>143</v>
      </c>
      <c r="F451" s="165">
        <v>43070</v>
      </c>
      <c r="G451" s="157">
        <v>2017</v>
      </c>
      <c r="H451" s="151" t="s">
        <v>6</v>
      </c>
      <c r="I451" s="151" t="str">
        <f t="shared" si="34"/>
        <v>TX</v>
      </c>
      <c r="J451" s="151" t="str">
        <f t="shared" si="35"/>
        <v>TX</v>
      </c>
      <c r="K451" s="156" t="str">
        <f t="shared" si="33"/>
        <v>South Central</v>
      </c>
      <c r="L451" s="151" t="str">
        <f>INDEX('State '!$A$1:$C$62,MATCH($I451,'State '!$B:$B,0),3)</f>
        <v>South Central</v>
      </c>
      <c r="M451" s="151" t="str">
        <f>INDEX('State '!$A$1:$C$62,MATCH($J451,'State '!$B:$B,0),3)</f>
        <v>South Central</v>
      </c>
      <c r="N451" s="151"/>
      <c r="O451" s="158"/>
      <c r="P451" s="158">
        <v>200</v>
      </c>
      <c r="Q451" s="158">
        <v>600</v>
      </c>
      <c r="R451" s="157">
        <v>30</v>
      </c>
      <c r="S451" s="151" t="s">
        <v>138</v>
      </c>
      <c r="T451" s="151" t="s">
        <v>381</v>
      </c>
      <c r="U451" s="151" t="s">
        <v>2075</v>
      </c>
      <c r="V451" s="151" t="s">
        <v>2175</v>
      </c>
      <c r="W451" s="150" t="s">
        <v>2710</v>
      </c>
      <c r="X451" s="150"/>
      <c r="Y451" s="150"/>
    </row>
    <row r="452" spans="1:25" s="17" customFormat="1" ht="38.25" x14ac:dyDescent="0.2">
      <c r="A452" s="151">
        <v>43291</v>
      </c>
      <c r="B452" s="164" t="s">
        <v>2320</v>
      </c>
      <c r="C452" s="164" t="s">
        <v>2321</v>
      </c>
      <c r="D452" s="164" t="s">
        <v>136</v>
      </c>
      <c r="E452" s="164" t="s">
        <v>143</v>
      </c>
      <c r="F452" s="165">
        <v>43250</v>
      </c>
      <c r="G452" s="157">
        <v>2018</v>
      </c>
      <c r="H452" s="151" t="s">
        <v>2322</v>
      </c>
      <c r="I452" s="151" t="str">
        <f t="shared" si="34"/>
        <v>TX</v>
      </c>
      <c r="J452" s="151" t="str">
        <f t="shared" si="35"/>
        <v>MX</v>
      </c>
      <c r="K452" s="156" t="str">
        <f t="shared" si="33"/>
        <v>South Central, Mexico</v>
      </c>
      <c r="L452" s="151" t="str">
        <f>INDEX('State '!$A$1:$C$62,MATCH($I452,'State '!$B:$B,0),3)</f>
        <v>South Central</v>
      </c>
      <c r="M452" s="151" t="str">
        <f>INDEX('State '!$A$1:$C$62,MATCH($J452,'State '!$B:$B,0),3)</f>
        <v>Mexico</v>
      </c>
      <c r="N452" s="151"/>
      <c r="O452" s="158">
        <v>13.8</v>
      </c>
      <c r="P452" s="158">
        <v>1</v>
      </c>
      <c r="Q452" s="158">
        <v>1120</v>
      </c>
      <c r="R452" s="157">
        <v>36</v>
      </c>
      <c r="S452" s="151" t="s">
        <v>135</v>
      </c>
      <c r="T452" s="151" t="s">
        <v>381</v>
      </c>
      <c r="U452" s="151" t="s">
        <v>2323</v>
      </c>
      <c r="V452" s="151" t="s">
        <v>2178</v>
      </c>
      <c r="W452" s="150" t="s">
        <v>2578</v>
      </c>
      <c r="X452" s="150"/>
      <c r="Y452" s="150"/>
    </row>
    <row r="453" spans="1:25" s="17" customFormat="1" ht="25.5" x14ac:dyDescent="0.2">
      <c r="A453" s="97">
        <v>44078</v>
      </c>
      <c r="B453" s="79" t="s">
        <v>2736</v>
      </c>
      <c r="C453" s="79" t="s">
        <v>239</v>
      </c>
      <c r="D453" s="79" t="s">
        <v>136</v>
      </c>
      <c r="E453" s="79" t="s">
        <v>143</v>
      </c>
      <c r="F453" s="60">
        <v>44068</v>
      </c>
      <c r="G453" s="61">
        <v>2020</v>
      </c>
      <c r="H453" s="97" t="s">
        <v>2737</v>
      </c>
      <c r="I453" s="97" t="str">
        <f t="shared" si="34"/>
        <v>LA</v>
      </c>
      <c r="J453" s="97" t="str">
        <f t="shared" si="35"/>
        <v>TX</v>
      </c>
      <c r="K453" s="104" t="str">
        <f t="shared" si="33"/>
        <v>South Central</v>
      </c>
      <c r="L453" s="97" t="str">
        <f>INDEX('State '!$A$1:$C$62,MATCH($I453,'State '!$B:$B,0),3)</f>
        <v>South Central</v>
      </c>
      <c r="M453" s="97" t="str">
        <f>INDEX('State '!$A$1:$C$62,MATCH($J453,'State '!$B:$B,0),3)</f>
        <v>South Central</v>
      </c>
      <c r="N453" s="97"/>
      <c r="O453" s="158"/>
      <c r="P453" s="158">
        <v>22</v>
      </c>
      <c r="Q453" s="146">
        <v>500</v>
      </c>
      <c r="R453" s="98">
        <v>30</v>
      </c>
      <c r="S453" s="97" t="s">
        <v>135</v>
      </c>
      <c r="T453" s="97" t="s">
        <v>381</v>
      </c>
      <c r="U453" s="97" t="s">
        <v>2738</v>
      </c>
      <c r="V453" s="97" t="s">
        <v>2178</v>
      </c>
      <c r="W453" s="79" t="s">
        <v>2739</v>
      </c>
      <c r="X453" s="79"/>
      <c r="Y453" s="195"/>
    </row>
    <row r="454" spans="1:25" s="17" customFormat="1" x14ac:dyDescent="0.2">
      <c r="A454" s="151">
        <v>41221</v>
      </c>
      <c r="B454" s="152" t="s">
        <v>427</v>
      </c>
      <c r="C454" s="152" t="s">
        <v>229</v>
      </c>
      <c r="D454" s="152" t="s">
        <v>140</v>
      </c>
      <c r="E454" s="153" t="s">
        <v>143</v>
      </c>
      <c r="F454" s="154">
        <v>41227</v>
      </c>
      <c r="G454" s="155">
        <v>2012</v>
      </c>
      <c r="H454" s="151" t="s">
        <v>7</v>
      </c>
      <c r="I454" s="151" t="str">
        <f t="shared" si="34"/>
        <v>PA</v>
      </c>
      <c r="J454" s="151" t="str">
        <f t="shared" si="35"/>
        <v>PA</v>
      </c>
      <c r="K454" s="151" t="str">
        <f t="shared" si="33"/>
        <v>Northeast</v>
      </c>
      <c r="L454" s="151" t="str">
        <f>INDEX('State '!$A$1:$C$62,MATCH($I454,'State '!$B:$B,0),3)</f>
        <v>Northeast</v>
      </c>
      <c r="M454" s="151" t="str">
        <f>INDEX('State '!$A$1:$C$62,MATCH($J454,'State '!$B:$B,0),3)</f>
        <v>Northeast</v>
      </c>
      <c r="N454" s="151"/>
      <c r="O454" s="158"/>
      <c r="P454" s="157">
        <v>39</v>
      </c>
      <c r="Q454" s="157">
        <v>555</v>
      </c>
      <c r="R454" s="158">
        <v>30</v>
      </c>
      <c r="S454" s="159" t="s">
        <v>135</v>
      </c>
      <c r="T454" s="156" t="s">
        <v>381</v>
      </c>
      <c r="U454" s="160" t="s">
        <v>428</v>
      </c>
      <c r="V454" s="151"/>
      <c r="W454" s="150"/>
      <c r="X454" s="150"/>
      <c r="Y454" s="150"/>
    </row>
    <row r="455" spans="1:25" s="17" customFormat="1" x14ac:dyDescent="0.2">
      <c r="A455" s="97">
        <v>44313</v>
      </c>
      <c r="B455" s="79" t="s">
        <v>1832</v>
      </c>
      <c r="C455" s="79" t="s">
        <v>1833</v>
      </c>
      <c r="D455" s="79" t="s">
        <v>134</v>
      </c>
      <c r="E455" s="79" t="s">
        <v>2374</v>
      </c>
      <c r="F455" s="60"/>
      <c r="G455" s="61" t="s">
        <v>382</v>
      </c>
      <c r="H455" s="97" t="s">
        <v>1834</v>
      </c>
      <c r="I455" s="97" t="str">
        <f t="shared" si="34"/>
        <v>KY</v>
      </c>
      <c r="J455" s="97" t="str">
        <f t="shared" si="35"/>
        <v>TN</v>
      </c>
      <c r="K455" s="104" t="str">
        <f t="shared" si="33"/>
        <v>Midwest</v>
      </c>
      <c r="L455" s="97" t="str">
        <f>INDEX('State '!$A$1:$C$62,MATCH($I455,'State '!$B:$B,0),3)</f>
        <v>Midwest</v>
      </c>
      <c r="M455" s="97" t="str">
        <f>INDEX('State '!$A$1:$C$62,MATCH($J455,'State '!$B:$B,0),3)</f>
        <v>Midwest</v>
      </c>
      <c r="N455" s="97"/>
      <c r="O455" s="145"/>
      <c r="P455" s="111">
        <v>23</v>
      </c>
      <c r="Q455" s="146">
        <v>52</v>
      </c>
      <c r="R455" s="98">
        <v>12</v>
      </c>
      <c r="S455" s="97" t="s">
        <v>135</v>
      </c>
      <c r="T455" s="97" t="s">
        <v>381</v>
      </c>
      <c r="U455" s="97" t="s">
        <v>2054</v>
      </c>
      <c r="V455" s="97" t="s">
        <v>2178</v>
      </c>
      <c r="W455" s="79"/>
      <c r="X455" s="79"/>
      <c r="Y455" s="195"/>
    </row>
    <row r="456" spans="1:25" s="17" customFormat="1" x14ac:dyDescent="0.2">
      <c r="A456" s="151">
        <v>39990</v>
      </c>
      <c r="B456" s="152" t="s">
        <v>1631</v>
      </c>
      <c r="C456" s="164" t="s">
        <v>206</v>
      </c>
      <c r="D456" s="152" t="s">
        <v>140</v>
      </c>
      <c r="E456" s="164" t="s">
        <v>143</v>
      </c>
      <c r="F456" s="165">
        <v>36100</v>
      </c>
      <c r="G456" s="166">
        <v>1998</v>
      </c>
      <c r="H456" s="151" t="s">
        <v>52</v>
      </c>
      <c r="I456" s="151" t="str">
        <f t="shared" si="34"/>
        <v>TN</v>
      </c>
      <c r="J456" s="151" t="str">
        <f t="shared" si="35"/>
        <v>TN</v>
      </c>
      <c r="K456" s="151" t="str">
        <f t="shared" si="33"/>
        <v>Midwest</v>
      </c>
      <c r="L456" s="151" t="str">
        <f>INDEX('State '!$A$1:$C$62,MATCH($I456,'State '!$B:$B,0),3)</f>
        <v>Midwest</v>
      </c>
      <c r="M456" s="151" t="str">
        <f>INDEX('State '!$A$1:$C$62,MATCH($J456,'State '!$B:$B,0),3)</f>
        <v>Midwest</v>
      </c>
      <c r="N456" s="151"/>
      <c r="O456" s="158">
        <v>6</v>
      </c>
      <c r="P456" s="158">
        <v>10</v>
      </c>
      <c r="Q456" s="157">
        <v>10</v>
      </c>
      <c r="R456" s="157">
        <v>8</v>
      </c>
      <c r="S456" s="151" t="s">
        <v>138</v>
      </c>
      <c r="T456" s="151" t="s">
        <v>187</v>
      </c>
      <c r="U456" s="151" t="s">
        <v>382</v>
      </c>
      <c r="V456" s="151"/>
      <c r="W456" s="150"/>
      <c r="X456" s="150"/>
      <c r="Y456" s="150"/>
    </row>
    <row r="457" spans="1:25" s="17" customFormat="1" x14ac:dyDescent="0.2">
      <c r="A457" s="151">
        <v>39990</v>
      </c>
      <c r="B457" s="164" t="s">
        <v>1372</v>
      </c>
      <c r="C457" s="164" t="s">
        <v>206</v>
      </c>
      <c r="D457" s="164" t="s">
        <v>136</v>
      </c>
      <c r="E457" s="164" t="s">
        <v>143</v>
      </c>
      <c r="F457" s="165">
        <v>36982</v>
      </c>
      <c r="G457" s="166">
        <v>2001</v>
      </c>
      <c r="H457" s="151" t="s">
        <v>52</v>
      </c>
      <c r="I457" s="151" t="str">
        <f t="shared" si="34"/>
        <v>TN</v>
      </c>
      <c r="J457" s="151" t="str">
        <f t="shared" si="35"/>
        <v>TN</v>
      </c>
      <c r="K457" s="151" t="str">
        <f t="shared" si="33"/>
        <v>Midwest</v>
      </c>
      <c r="L457" s="151" t="str">
        <f>INDEX('State '!$A$1:$C$62,MATCH($I457,'State '!$B:$B,0),3)</f>
        <v>Midwest</v>
      </c>
      <c r="M457" s="151" t="str">
        <f>INDEX('State '!$A$1:$C$62,MATCH($J457,'State '!$B:$B,0),3)</f>
        <v>Midwest</v>
      </c>
      <c r="N457" s="151"/>
      <c r="O457" s="158">
        <v>6</v>
      </c>
      <c r="P457" s="158">
        <v>30</v>
      </c>
      <c r="Q457" s="158">
        <v>25</v>
      </c>
      <c r="R457" s="157">
        <v>8</v>
      </c>
      <c r="S457" s="151" t="s">
        <v>138</v>
      </c>
      <c r="T457" s="151" t="s">
        <v>187</v>
      </c>
      <c r="U457" s="151" t="s">
        <v>382</v>
      </c>
      <c r="V457" s="151"/>
      <c r="W457" s="150"/>
      <c r="X457" s="150"/>
      <c r="Y457" s="150"/>
    </row>
    <row r="458" spans="1:25" s="17" customFormat="1" x14ac:dyDescent="0.2">
      <c r="A458" s="151">
        <v>40248</v>
      </c>
      <c r="B458" s="164" t="s">
        <v>1845</v>
      </c>
      <c r="C458" s="164" t="s">
        <v>205</v>
      </c>
      <c r="D458" s="164" t="s">
        <v>140</v>
      </c>
      <c r="E458" s="164" t="s">
        <v>143</v>
      </c>
      <c r="F458" s="165">
        <v>39767</v>
      </c>
      <c r="G458" s="166">
        <v>2008</v>
      </c>
      <c r="H458" s="151" t="s">
        <v>764</v>
      </c>
      <c r="I458" s="151" t="str">
        <f t="shared" si="34"/>
        <v>NY</v>
      </c>
      <c r="J458" s="151" t="str">
        <f t="shared" si="35"/>
        <v>CT</v>
      </c>
      <c r="K458" s="151" t="str">
        <f t="shared" si="33"/>
        <v>Northeast</v>
      </c>
      <c r="L458" s="151" t="str">
        <f>INDEX('State '!$A$1:$C$62,MATCH($I458,'State '!$B:$B,0),3)</f>
        <v>Northeast</v>
      </c>
      <c r="M458" s="151" t="str">
        <f>INDEX('State '!$A$1:$C$62,MATCH($J458,'State '!$B:$B,0),3)</f>
        <v>Northeast</v>
      </c>
      <c r="N458" s="151"/>
      <c r="O458" s="158">
        <v>58</v>
      </c>
      <c r="P458" s="158">
        <v>1.6</v>
      </c>
      <c r="Q458" s="158">
        <v>95</v>
      </c>
      <c r="R458" s="157">
        <v>36</v>
      </c>
      <c r="S458" s="151" t="s">
        <v>135</v>
      </c>
      <c r="T458" s="151" t="s">
        <v>381</v>
      </c>
      <c r="U458" s="151" t="s">
        <v>675</v>
      </c>
      <c r="V458" s="151"/>
      <c r="W458" s="150"/>
      <c r="X458" s="150"/>
      <c r="Y458" s="150"/>
    </row>
    <row r="459" spans="1:25" s="17" customFormat="1" x14ac:dyDescent="0.2">
      <c r="A459" s="151">
        <v>40367</v>
      </c>
      <c r="B459" s="152" t="s">
        <v>1846</v>
      </c>
      <c r="C459" s="152" t="s">
        <v>205</v>
      </c>
      <c r="D459" s="152" t="s">
        <v>140</v>
      </c>
      <c r="E459" s="153" t="s">
        <v>143</v>
      </c>
      <c r="F459" s="154">
        <v>39827</v>
      </c>
      <c r="G459" s="155">
        <v>2009</v>
      </c>
      <c r="H459" s="151" t="s">
        <v>35</v>
      </c>
      <c r="I459" s="151" t="str">
        <f t="shared" si="34"/>
        <v>CT</v>
      </c>
      <c r="J459" s="151" t="str">
        <f t="shared" si="35"/>
        <v>CT</v>
      </c>
      <c r="K459" s="151" t="str">
        <f t="shared" si="33"/>
        <v>Northeast</v>
      </c>
      <c r="L459" s="151" t="str">
        <f>INDEX('State '!$A$1:$C$62,MATCH($I459,'State '!$B:$B,0),3)</f>
        <v>Northeast</v>
      </c>
      <c r="M459" s="151" t="str">
        <f>INDEX('State '!$A$1:$C$62,MATCH($J459,'State '!$B:$B,0),3)</f>
        <v>Northeast</v>
      </c>
      <c r="N459" s="151"/>
      <c r="O459" s="158">
        <v>41.7</v>
      </c>
      <c r="P459" s="157"/>
      <c r="Q459" s="157">
        <v>80</v>
      </c>
      <c r="R459" s="158"/>
      <c r="S459" s="159" t="s">
        <v>135</v>
      </c>
      <c r="T459" s="156" t="s">
        <v>381</v>
      </c>
      <c r="U459" s="160" t="s">
        <v>675</v>
      </c>
      <c r="V459" s="151"/>
      <c r="W459" s="150"/>
      <c r="X459" s="150"/>
      <c r="Y459" s="150"/>
    </row>
    <row r="460" spans="1:25" s="17" customFormat="1" x14ac:dyDescent="0.2">
      <c r="A460" s="151">
        <v>40367</v>
      </c>
      <c r="B460" s="152" t="s">
        <v>1847</v>
      </c>
      <c r="C460" s="152" t="s">
        <v>205</v>
      </c>
      <c r="D460" s="152" t="s">
        <v>140</v>
      </c>
      <c r="E460" s="153" t="s">
        <v>143</v>
      </c>
      <c r="F460" s="154">
        <v>40118</v>
      </c>
      <c r="G460" s="155">
        <v>2009</v>
      </c>
      <c r="H460" s="151" t="s">
        <v>10</v>
      </c>
      <c r="I460" s="151" t="str">
        <f t="shared" si="34"/>
        <v>NY</v>
      </c>
      <c r="J460" s="151" t="str">
        <f t="shared" si="35"/>
        <v>NY</v>
      </c>
      <c r="K460" s="151" t="str">
        <f t="shared" si="33"/>
        <v>Northeast</v>
      </c>
      <c r="L460" s="151" t="str">
        <f>INDEX('State '!$A$1:$C$62,MATCH($I460,'State '!$B:$B,0),3)</f>
        <v>Northeast</v>
      </c>
      <c r="M460" s="151" t="str">
        <f>INDEX('State '!$A$1:$C$62,MATCH($J460,'State '!$B:$B,0),3)</f>
        <v>Northeast</v>
      </c>
      <c r="N460" s="151"/>
      <c r="O460" s="158">
        <v>24.1</v>
      </c>
      <c r="P460" s="157"/>
      <c r="Q460" s="157">
        <v>25</v>
      </c>
      <c r="R460" s="158">
        <v>16</v>
      </c>
      <c r="S460" s="159" t="s">
        <v>135</v>
      </c>
      <c r="T460" s="156" t="s">
        <v>381</v>
      </c>
      <c r="U460" s="160" t="s">
        <v>675</v>
      </c>
      <c r="V460" s="151"/>
      <c r="W460" s="150"/>
      <c r="X460" s="150"/>
      <c r="Y460" s="150"/>
    </row>
    <row r="461" spans="1:25" s="17" customFormat="1" x14ac:dyDescent="0.2">
      <c r="A461" s="151">
        <v>39990</v>
      </c>
      <c r="B461" s="164" t="s">
        <v>1143</v>
      </c>
      <c r="C461" s="164" t="s">
        <v>205</v>
      </c>
      <c r="D461" s="164" t="s">
        <v>134</v>
      </c>
      <c r="E461" s="164" t="s">
        <v>143</v>
      </c>
      <c r="F461" s="165">
        <v>38022</v>
      </c>
      <c r="G461" s="166">
        <v>2004</v>
      </c>
      <c r="H461" s="151" t="s">
        <v>1144</v>
      </c>
      <c r="I461" s="151" t="str">
        <f t="shared" si="34"/>
        <v>ON</v>
      </c>
      <c r="J461" s="151" t="str">
        <f t="shared" si="35"/>
        <v>NY</v>
      </c>
      <c r="K461" s="151" t="str">
        <f t="shared" si="33"/>
        <v>Canada, Northeast</v>
      </c>
      <c r="L461" s="151" t="str">
        <f>INDEX('State '!$A$1:$C$62,MATCH($I461,'State '!$B:$B,0),3)</f>
        <v>Canada</v>
      </c>
      <c r="M461" s="151" t="str">
        <f>INDEX('State '!$A$1:$C$62,MATCH($J461,'State '!$B:$B,0),3)</f>
        <v>Northeast</v>
      </c>
      <c r="N461" s="151"/>
      <c r="O461" s="158">
        <v>334</v>
      </c>
      <c r="P461" s="158">
        <v>36.5</v>
      </c>
      <c r="Q461" s="158">
        <v>230</v>
      </c>
      <c r="R461" s="157">
        <v>24</v>
      </c>
      <c r="S461" s="151" t="s">
        <v>135</v>
      </c>
      <c r="T461" s="151" t="s">
        <v>381</v>
      </c>
      <c r="U461" s="151" t="s">
        <v>1145</v>
      </c>
      <c r="V461" s="151"/>
      <c r="W461" s="150"/>
      <c r="X461" s="150"/>
      <c r="Y461" s="150"/>
    </row>
    <row r="462" spans="1:25" s="17" customFormat="1" x14ac:dyDescent="0.2">
      <c r="A462" s="151">
        <v>39990</v>
      </c>
      <c r="B462" s="164" t="s">
        <v>1604</v>
      </c>
      <c r="C462" s="164" t="s">
        <v>205</v>
      </c>
      <c r="D462" s="164" t="s">
        <v>140</v>
      </c>
      <c r="E462" s="164" t="s">
        <v>143</v>
      </c>
      <c r="F462" s="165">
        <v>36100</v>
      </c>
      <c r="G462" s="166">
        <v>1998</v>
      </c>
      <c r="H462" s="151" t="s">
        <v>827</v>
      </c>
      <c r="I462" s="151" t="str">
        <f t="shared" si="34"/>
        <v>ON</v>
      </c>
      <c r="J462" s="151" t="str">
        <f t="shared" si="35"/>
        <v>NY</v>
      </c>
      <c r="K462" s="151" t="str">
        <f t="shared" si="33"/>
        <v>Canada, Northeast</v>
      </c>
      <c r="L462" s="151" t="str">
        <f>INDEX('State '!$A$1:$C$62,MATCH($I462,'State '!$B:$B,0),3)</f>
        <v>Canada</v>
      </c>
      <c r="M462" s="151" t="str">
        <f>INDEX('State '!$A$1:$C$62,MATCH($J462,'State '!$B:$B,0),3)</f>
        <v>Northeast</v>
      </c>
      <c r="N462" s="151"/>
      <c r="O462" s="158">
        <v>22</v>
      </c>
      <c r="P462" s="158"/>
      <c r="Q462" s="158">
        <v>35</v>
      </c>
      <c r="R462" s="157"/>
      <c r="S462" s="151" t="s">
        <v>135</v>
      </c>
      <c r="T462" s="151" t="s">
        <v>381</v>
      </c>
      <c r="U462" s="151" t="s">
        <v>1605</v>
      </c>
      <c r="V462" s="151"/>
      <c r="W462" s="150"/>
      <c r="X462" s="150"/>
      <c r="Y462" s="150"/>
    </row>
    <row r="463" spans="1:25" s="17" customFormat="1" x14ac:dyDescent="0.2">
      <c r="A463" s="151">
        <v>39990</v>
      </c>
      <c r="B463" s="152" t="s">
        <v>1995</v>
      </c>
      <c r="C463" s="152" t="s">
        <v>205</v>
      </c>
      <c r="D463" s="152" t="s">
        <v>140</v>
      </c>
      <c r="E463" s="153" t="s">
        <v>143</v>
      </c>
      <c r="F463" s="154">
        <v>39757</v>
      </c>
      <c r="G463" s="155">
        <v>2008</v>
      </c>
      <c r="H463" s="151" t="s">
        <v>760</v>
      </c>
      <c r="I463" s="151" t="str">
        <f t="shared" si="34"/>
        <v>CT</v>
      </c>
      <c r="J463" s="151" t="str">
        <f t="shared" si="35"/>
        <v>NY</v>
      </c>
      <c r="K463" s="151" t="str">
        <f t="shared" si="33"/>
        <v>Northeast</v>
      </c>
      <c r="L463" s="151" t="str">
        <f>INDEX('State '!$A$1:$C$62,MATCH($I463,'State '!$B:$B,0),3)</f>
        <v>Northeast</v>
      </c>
      <c r="M463" s="151" t="str">
        <f>INDEX('State '!$A$1:$C$62,MATCH($J463,'State '!$B:$B,0),3)</f>
        <v>Northeast</v>
      </c>
      <c r="N463" s="151"/>
      <c r="O463" s="158">
        <v>41.6</v>
      </c>
      <c r="P463" s="157"/>
      <c r="Q463" s="157">
        <v>100</v>
      </c>
      <c r="R463" s="158"/>
      <c r="S463" s="159" t="s">
        <v>135</v>
      </c>
      <c r="T463" s="156" t="s">
        <v>381</v>
      </c>
      <c r="U463" s="160" t="s">
        <v>761</v>
      </c>
      <c r="V463" s="151"/>
      <c r="W463" s="150"/>
      <c r="X463" s="150"/>
      <c r="Y463" s="150"/>
    </row>
    <row r="464" spans="1:25" s="17" customFormat="1" x14ac:dyDescent="0.2">
      <c r="A464" s="97">
        <v>43756</v>
      </c>
      <c r="B464" s="79" t="s">
        <v>2329</v>
      </c>
      <c r="C464" s="79" t="s">
        <v>2330</v>
      </c>
      <c r="D464" s="79" t="s">
        <v>136</v>
      </c>
      <c r="E464" s="79" t="s">
        <v>2374</v>
      </c>
      <c r="F464" s="60"/>
      <c r="G464" s="98"/>
      <c r="H464" s="97" t="s">
        <v>2331</v>
      </c>
      <c r="I464" s="97" t="str">
        <f t="shared" si="34"/>
        <v>WA</v>
      </c>
      <c r="J464" s="97" t="str">
        <f t="shared" si="35"/>
        <v>BC</v>
      </c>
      <c r="K464" s="104" t="str">
        <f t="shared" si="33"/>
        <v>Pacific, Canada</v>
      </c>
      <c r="L464" s="97" t="str">
        <f>INDEX('State '!$A$1:$C$62,MATCH($I464,'State '!$B:$B,0),3)</f>
        <v>Pacific</v>
      </c>
      <c r="M464" s="97" t="str">
        <f>INDEX('State '!$A$1:$C$62,MATCH($J464,'State '!$B:$B,0),3)</f>
        <v>Canada</v>
      </c>
      <c r="N464" s="97"/>
      <c r="O464" s="158"/>
      <c r="P464" s="178">
        <v>81</v>
      </c>
      <c r="Q464" s="146">
        <v>700</v>
      </c>
      <c r="R464" s="98">
        <v>36</v>
      </c>
      <c r="S464" s="97" t="s">
        <v>135</v>
      </c>
      <c r="T464" s="97"/>
      <c r="U464" s="97"/>
      <c r="V464" s="97" t="s">
        <v>2178</v>
      </c>
      <c r="W464" s="79" t="s">
        <v>2878</v>
      </c>
      <c r="X464" s="79"/>
      <c r="Y464" s="195"/>
    </row>
    <row r="465" spans="1:25" s="17" customFormat="1" x14ac:dyDescent="0.2">
      <c r="A465" s="151">
        <v>39990</v>
      </c>
      <c r="B465" s="164" t="s">
        <v>1653</v>
      </c>
      <c r="C465" s="164" t="s">
        <v>375</v>
      </c>
      <c r="D465" s="164" t="s">
        <v>140</v>
      </c>
      <c r="E465" s="164" t="s">
        <v>143</v>
      </c>
      <c r="F465" s="165">
        <v>35735</v>
      </c>
      <c r="G465" s="166">
        <v>1997</v>
      </c>
      <c r="H465" s="151" t="s">
        <v>1476</v>
      </c>
      <c r="I465" s="151" t="str">
        <f t="shared" si="34"/>
        <v>SK</v>
      </c>
      <c r="J465" s="151" t="str">
        <f t="shared" si="35"/>
        <v>ND</v>
      </c>
      <c r="K465" s="151" t="str">
        <f t="shared" si="33"/>
        <v>Canada, Mountain</v>
      </c>
      <c r="L465" s="151" t="str">
        <f>INDEX('State '!$A$1:$C$62,MATCH($I465,'State '!$B:$B,0),3)</f>
        <v>Canada</v>
      </c>
      <c r="M465" s="151" t="str">
        <f>INDEX('State '!$A$1:$C$62,MATCH($J465,'State '!$B:$B,0),3)</f>
        <v>Mountain</v>
      </c>
      <c r="N465" s="151"/>
      <c r="O465" s="158">
        <v>1.3</v>
      </c>
      <c r="P465" s="158">
        <v>1.2</v>
      </c>
      <c r="Q465" s="158">
        <v>3.3</v>
      </c>
      <c r="R465" s="157">
        <v>8</v>
      </c>
      <c r="S465" s="151" t="s">
        <v>135</v>
      </c>
      <c r="T465" s="151" t="s">
        <v>381</v>
      </c>
      <c r="U465" s="151" t="s">
        <v>1654</v>
      </c>
      <c r="V465" s="151"/>
      <c r="W465" s="150"/>
      <c r="X465" s="150"/>
      <c r="Y465" s="150"/>
    </row>
    <row r="466" spans="1:25" s="17" customFormat="1" x14ac:dyDescent="0.2">
      <c r="A466" s="151">
        <v>42921</v>
      </c>
      <c r="B466" s="164" t="s">
        <v>2030</v>
      </c>
      <c r="C466" s="152" t="s">
        <v>235</v>
      </c>
      <c r="D466" s="164" t="s">
        <v>140</v>
      </c>
      <c r="E466" s="164" t="s">
        <v>143</v>
      </c>
      <c r="F466" s="165">
        <v>42887</v>
      </c>
      <c r="G466" s="166">
        <v>2017</v>
      </c>
      <c r="H466" s="151" t="s">
        <v>18</v>
      </c>
      <c r="I466" s="151" t="str">
        <f t="shared" si="34"/>
        <v>FL</v>
      </c>
      <c r="J466" s="151" t="str">
        <f t="shared" si="35"/>
        <v>FL</v>
      </c>
      <c r="K466" s="156" t="str">
        <f t="shared" si="33"/>
        <v>Southeast</v>
      </c>
      <c r="L466" s="151" t="str">
        <f>INDEX('State '!$A$1:$C$62,MATCH($I466,'State '!$B:$B,0),3)</f>
        <v>Southeast</v>
      </c>
      <c r="M466" s="151" t="str">
        <f>INDEX('State '!$A$1:$C$62,MATCH($J466,'State '!$B:$B,0),3)</f>
        <v>Southeast</v>
      </c>
      <c r="N466" s="151"/>
      <c r="O466" s="158">
        <v>46.5</v>
      </c>
      <c r="P466" s="158">
        <v>9</v>
      </c>
      <c r="Q466" s="158">
        <v>15</v>
      </c>
      <c r="R466" s="157" t="s">
        <v>1762</v>
      </c>
      <c r="S466" s="151" t="s">
        <v>135</v>
      </c>
      <c r="T466" s="151" t="s">
        <v>381</v>
      </c>
      <c r="U466" s="151" t="s">
        <v>2031</v>
      </c>
      <c r="V466" s="151" t="s">
        <v>2175</v>
      </c>
      <c r="W466" s="150"/>
      <c r="X466" s="150"/>
      <c r="Y466" s="150"/>
    </row>
    <row r="467" spans="1:25" s="17" customFormat="1" x14ac:dyDescent="0.2">
      <c r="A467" s="151">
        <v>39990</v>
      </c>
      <c r="B467" s="164" t="s">
        <v>826</v>
      </c>
      <c r="C467" s="164" t="s">
        <v>289</v>
      </c>
      <c r="D467" s="164" t="s">
        <v>140</v>
      </c>
      <c r="E467" s="164" t="s">
        <v>143</v>
      </c>
      <c r="F467" s="165">
        <v>39692</v>
      </c>
      <c r="G467" s="166">
        <v>2008</v>
      </c>
      <c r="H467" s="151" t="s">
        <v>41</v>
      </c>
      <c r="I467" s="151" t="str">
        <f t="shared" si="34"/>
        <v>MI</v>
      </c>
      <c r="J467" s="151" t="str">
        <f t="shared" si="35"/>
        <v>MI</v>
      </c>
      <c r="K467" s="151" t="str">
        <f t="shared" si="33"/>
        <v>Midwest</v>
      </c>
      <c r="L467" s="151" t="str">
        <f>INDEX('State '!$A$1:$C$62,MATCH($I467,'State '!$B:$B,0),3)</f>
        <v>Midwest</v>
      </c>
      <c r="M467" s="151" t="str">
        <f>INDEX('State '!$A$1:$C$62,MATCH($J467,'State '!$B:$B,0),3)</f>
        <v>Midwest</v>
      </c>
      <c r="N467" s="151"/>
      <c r="O467" s="158">
        <v>80</v>
      </c>
      <c r="P467" s="158">
        <v>16</v>
      </c>
      <c r="Q467" s="158">
        <v>120</v>
      </c>
      <c r="R467" s="157">
        <v>30</v>
      </c>
      <c r="S467" s="151" t="s">
        <v>138</v>
      </c>
      <c r="T467" s="151" t="s">
        <v>187</v>
      </c>
      <c r="U467" s="151" t="s">
        <v>382</v>
      </c>
      <c r="V467" s="151"/>
      <c r="W467" s="150"/>
      <c r="X467" s="150"/>
      <c r="Y467" s="150"/>
    </row>
    <row r="468" spans="1:25" s="17" customFormat="1" x14ac:dyDescent="0.2">
      <c r="A468" s="151">
        <v>41523</v>
      </c>
      <c r="B468" s="152" t="s">
        <v>1904</v>
      </c>
      <c r="C468" s="152" t="s">
        <v>263</v>
      </c>
      <c r="D468" s="152" t="s">
        <v>140</v>
      </c>
      <c r="E468" s="153" t="s">
        <v>143</v>
      </c>
      <c r="F468" s="154">
        <v>41522</v>
      </c>
      <c r="G468" s="155">
        <v>2013</v>
      </c>
      <c r="H468" s="151" t="s">
        <v>21</v>
      </c>
      <c r="I468" s="151" t="str">
        <f t="shared" si="34"/>
        <v>UT</v>
      </c>
      <c r="J468" s="151" t="str">
        <f t="shared" si="35"/>
        <v>UT</v>
      </c>
      <c r="K468" s="151" t="str">
        <f t="shared" si="33"/>
        <v>Mountain</v>
      </c>
      <c r="L468" s="151" t="str">
        <f>INDEX('State '!$A$1:$C$62,MATCH($I468,'State '!$B:$B,0),3)</f>
        <v>Mountain</v>
      </c>
      <c r="M468" s="151" t="str">
        <f>INDEX('State '!$A$1:$C$62,MATCH($J468,'State '!$B:$B,0),3)</f>
        <v>Mountain</v>
      </c>
      <c r="N468" s="151"/>
      <c r="O468" s="158">
        <v>14.8</v>
      </c>
      <c r="P468" s="157">
        <v>14.7</v>
      </c>
      <c r="Q468" s="157">
        <v>62</v>
      </c>
      <c r="R468" s="158">
        <v>16</v>
      </c>
      <c r="S468" s="159" t="s">
        <v>135</v>
      </c>
      <c r="T468" s="156" t="s">
        <v>381</v>
      </c>
      <c r="U468" s="160" t="s">
        <v>1905</v>
      </c>
      <c r="V468" s="151"/>
      <c r="W468" s="150"/>
      <c r="X468" s="150"/>
      <c r="Y468" s="150"/>
    </row>
    <row r="469" spans="1:25" s="17" customFormat="1" x14ac:dyDescent="0.2">
      <c r="A469" s="151">
        <v>40388</v>
      </c>
      <c r="B469" s="152" t="s">
        <v>505</v>
      </c>
      <c r="C469" s="152" t="s">
        <v>234</v>
      </c>
      <c r="D469" s="152" t="s">
        <v>140</v>
      </c>
      <c r="E469" s="153" t="s">
        <v>143</v>
      </c>
      <c r="F469" s="154">
        <v>40695</v>
      </c>
      <c r="G469" s="155">
        <v>2011</v>
      </c>
      <c r="H469" s="151" t="s">
        <v>780</v>
      </c>
      <c r="I469" s="151" t="str">
        <f t="shared" si="34"/>
        <v>LA</v>
      </c>
      <c r="J469" s="151" t="str">
        <f t="shared" si="35"/>
        <v>MS</v>
      </c>
      <c r="K469" s="151" t="str">
        <f t="shared" si="33"/>
        <v>South Central</v>
      </c>
      <c r="L469" s="151" t="str">
        <f>INDEX('State '!$A$1:$C$62,MATCH($I469,'State '!$B:$B,0),3)</f>
        <v>South Central</v>
      </c>
      <c r="M469" s="151" t="str">
        <f>INDEX('State '!$A$1:$C$62,MATCH($J469,'State '!$B:$B,0),3)</f>
        <v>South Central</v>
      </c>
      <c r="N469" s="151"/>
      <c r="O469" s="158">
        <v>69</v>
      </c>
      <c r="P469" s="157"/>
      <c r="Q469" s="157">
        <v>360</v>
      </c>
      <c r="R469" s="158" t="s">
        <v>463</v>
      </c>
      <c r="S469" s="159" t="s">
        <v>135</v>
      </c>
      <c r="T469" s="156" t="s">
        <v>381</v>
      </c>
      <c r="U469" s="160" t="s">
        <v>506</v>
      </c>
      <c r="V469" s="151"/>
      <c r="W469" s="150"/>
      <c r="X469" s="150"/>
      <c r="Y469" s="150"/>
    </row>
    <row r="470" spans="1:25" s="17" customFormat="1" ht="38.25" x14ac:dyDescent="0.2">
      <c r="A470" s="97">
        <v>43756</v>
      </c>
      <c r="B470" s="79" t="s">
        <v>2515</v>
      </c>
      <c r="C470" s="80" t="s">
        <v>1725</v>
      </c>
      <c r="D470" s="79" t="s">
        <v>140</v>
      </c>
      <c r="E470" s="79" t="s">
        <v>2374</v>
      </c>
      <c r="F470" s="60"/>
      <c r="G470" s="61"/>
      <c r="H470" s="97" t="s">
        <v>2516</v>
      </c>
      <c r="I470" s="97" t="str">
        <f t="shared" si="34"/>
        <v>MB</v>
      </c>
      <c r="J470" s="97" t="str">
        <f t="shared" si="35"/>
        <v>IL</v>
      </c>
      <c r="K470" s="104" t="str">
        <f t="shared" ref="K470:K501" si="36">IF($L470=$M470,L470,CONCATENATE($L470,", ",IF(ISBLANK(N470),"",CONCATENATE(N470,", ")),$M470))</f>
        <v>Canada, Midwest</v>
      </c>
      <c r="L470" s="97" t="str">
        <f>INDEX('State '!$A$1:$C$62,MATCH($I470,'State '!$B:$B,0),3)</f>
        <v>Canada</v>
      </c>
      <c r="M470" s="97" t="str">
        <f>INDEX('State '!$A$1:$C$62,MATCH($J470,'State '!$B:$B,0),3)</f>
        <v>Midwest</v>
      </c>
      <c r="N470" s="97"/>
      <c r="O470" s="158"/>
      <c r="P470" s="178"/>
      <c r="Q470" s="146">
        <v>2200</v>
      </c>
      <c r="R470" s="98"/>
      <c r="S470" s="97" t="s">
        <v>135</v>
      </c>
      <c r="T470" s="97" t="s">
        <v>381</v>
      </c>
      <c r="U470" s="97"/>
      <c r="V470" s="97" t="s">
        <v>2178</v>
      </c>
      <c r="W470" s="79" t="s">
        <v>2571</v>
      </c>
      <c r="X470" s="79"/>
      <c r="Y470" s="195"/>
    </row>
    <row r="471" spans="1:25" s="17" customFormat="1" x14ac:dyDescent="0.2">
      <c r="A471" s="151">
        <v>41151</v>
      </c>
      <c r="B471" s="164" t="s">
        <v>1756</v>
      </c>
      <c r="C471" s="164" t="s">
        <v>1757</v>
      </c>
      <c r="D471" s="164" t="s">
        <v>136</v>
      </c>
      <c r="E471" s="164" t="s">
        <v>143</v>
      </c>
      <c r="F471" s="165">
        <v>40963</v>
      </c>
      <c r="G471" s="166">
        <v>2012</v>
      </c>
      <c r="H471" s="151" t="s">
        <v>34</v>
      </c>
      <c r="I471" s="151" t="str">
        <f t="shared" si="34"/>
        <v>WI</v>
      </c>
      <c r="J471" s="151" t="str">
        <f t="shared" si="35"/>
        <v>WI</v>
      </c>
      <c r="K471" s="151" t="str">
        <f t="shared" si="36"/>
        <v>Midwest</v>
      </c>
      <c r="L471" s="151" t="str">
        <f>INDEX('State '!$A$1:$C$62,MATCH($I471,'State '!$B:$B,0),3)</f>
        <v>Midwest</v>
      </c>
      <c r="M471" s="151" t="str">
        <f>INDEX('State '!$A$1:$C$62,MATCH($J471,'State '!$B:$B,0),3)</f>
        <v>Midwest</v>
      </c>
      <c r="N471" s="151"/>
      <c r="O471" s="158">
        <v>22</v>
      </c>
      <c r="P471" s="158">
        <v>13.7</v>
      </c>
      <c r="Q471" s="158"/>
      <c r="R471" s="157"/>
      <c r="S471" s="151" t="s">
        <v>138</v>
      </c>
      <c r="T471" s="151" t="s">
        <v>187</v>
      </c>
      <c r="U471" s="151" t="s">
        <v>382</v>
      </c>
      <c r="V471" s="151"/>
      <c r="W471" s="150"/>
      <c r="X471" s="150"/>
      <c r="Y471" s="150"/>
    </row>
    <row r="472" spans="1:25" s="17" customFormat="1" x14ac:dyDescent="0.2">
      <c r="A472" s="151">
        <v>42045</v>
      </c>
      <c r="B472" s="164" t="s">
        <v>1987</v>
      </c>
      <c r="C472" s="164" t="s">
        <v>324</v>
      </c>
      <c r="D472" s="164" t="s">
        <v>136</v>
      </c>
      <c r="E472" s="164" t="s">
        <v>143</v>
      </c>
      <c r="F472" s="165">
        <v>42042</v>
      </c>
      <c r="G472" s="166">
        <v>2015</v>
      </c>
      <c r="H472" s="151" t="s">
        <v>47</v>
      </c>
      <c r="I472" s="151" t="str">
        <f t="shared" si="34"/>
        <v>GM</v>
      </c>
      <c r="J472" s="151" t="str">
        <f t="shared" si="35"/>
        <v>GM</v>
      </c>
      <c r="K472" s="151" t="str">
        <f t="shared" si="36"/>
        <v>Gulf of Mexico</v>
      </c>
      <c r="L472" s="151" t="str">
        <f>INDEX('State '!$A$1:$C$62,MATCH($I472,'State '!$B:$B,0),3)</f>
        <v>Gulf of Mexico</v>
      </c>
      <c r="M472" s="151" t="str">
        <f>INDEX('State '!$A$1:$C$62,MATCH($J472,'State '!$B:$B,0),3)</f>
        <v>Gulf of Mexico</v>
      </c>
      <c r="N472" s="151"/>
      <c r="O472" s="158">
        <v>126</v>
      </c>
      <c r="P472" s="158">
        <v>20</v>
      </c>
      <c r="Q472" s="158">
        <v>405</v>
      </c>
      <c r="R472" s="157" t="s">
        <v>3227</v>
      </c>
      <c r="S472" s="151" t="s">
        <v>135</v>
      </c>
      <c r="T472" s="151" t="s">
        <v>381</v>
      </c>
      <c r="U472" s="151" t="s">
        <v>1988</v>
      </c>
      <c r="V472" s="151" t="s">
        <v>2175</v>
      </c>
      <c r="W472" s="150"/>
      <c r="X472" s="150"/>
      <c r="Y472" s="150"/>
    </row>
    <row r="473" spans="1:25" s="17" customFormat="1" ht="25.5" x14ac:dyDescent="0.2">
      <c r="A473" s="97">
        <v>44923</v>
      </c>
      <c r="B473" s="79" t="s">
        <v>2223</v>
      </c>
      <c r="C473" s="79" t="s">
        <v>256</v>
      </c>
      <c r="D473" s="79" t="s">
        <v>134</v>
      </c>
      <c r="E473" s="79" t="s">
        <v>2374</v>
      </c>
      <c r="F473" s="60"/>
      <c r="G473" s="61" t="s">
        <v>382</v>
      </c>
      <c r="H473" s="97" t="s">
        <v>50</v>
      </c>
      <c r="I473" s="97" t="str">
        <f t="shared" si="34"/>
        <v>WA</v>
      </c>
      <c r="J473" s="97" t="str">
        <f t="shared" si="35"/>
        <v>WA</v>
      </c>
      <c r="K473" s="104" t="str">
        <f t="shared" si="36"/>
        <v>Pacific</v>
      </c>
      <c r="L473" s="97" t="str">
        <f>INDEX('State '!$A$1:$C$62,MATCH($I473,'State '!$B:$B,0),3)</f>
        <v>Pacific</v>
      </c>
      <c r="M473" s="97" t="str">
        <f>INDEX('State '!$A$1:$C$62,MATCH($J473,'State '!$B:$B,0),3)</f>
        <v>Pacific</v>
      </c>
      <c r="N473" s="97"/>
      <c r="O473" s="158">
        <v>22.8</v>
      </c>
      <c r="P473" s="158">
        <v>3</v>
      </c>
      <c r="Q473" s="146"/>
      <c r="R473" s="98">
        <v>24</v>
      </c>
      <c r="S473" s="101" t="s">
        <v>135</v>
      </c>
      <c r="T473" s="97" t="s">
        <v>381</v>
      </c>
      <c r="U473" s="97" t="s">
        <v>2224</v>
      </c>
      <c r="V473" s="97" t="s">
        <v>2175</v>
      </c>
      <c r="W473" s="79" t="s">
        <v>2879</v>
      </c>
      <c r="X473" s="79"/>
      <c r="Y473" s="195"/>
    </row>
    <row r="474" spans="1:25" s="17" customFormat="1" x14ac:dyDescent="0.2">
      <c r="A474" s="151">
        <v>39990</v>
      </c>
      <c r="B474" s="164" t="s">
        <v>922</v>
      </c>
      <c r="C474" s="164" t="s">
        <v>303</v>
      </c>
      <c r="D474" s="164" t="s">
        <v>134</v>
      </c>
      <c r="E474" s="164" t="s">
        <v>143</v>
      </c>
      <c r="F474" s="165">
        <v>39203</v>
      </c>
      <c r="G474" s="166">
        <v>2007</v>
      </c>
      <c r="H474" s="151" t="s">
        <v>2</v>
      </c>
      <c r="I474" s="151" t="str">
        <f t="shared" si="34"/>
        <v>OR</v>
      </c>
      <c r="J474" s="151" t="str">
        <f t="shared" si="35"/>
        <v>OR</v>
      </c>
      <c r="K474" s="151" t="str">
        <f t="shared" si="36"/>
        <v>Pacific</v>
      </c>
      <c r="L474" s="151" t="str">
        <f>INDEX('State '!$A$1:$C$62,MATCH($I474,'State '!$B:$B,0),3)</f>
        <v>Pacific</v>
      </c>
      <c r="M474" s="151" t="str">
        <f>INDEX('State '!$A$1:$C$62,MATCH($J474,'State '!$B:$B,0),3)</f>
        <v>Pacific</v>
      </c>
      <c r="N474" s="151"/>
      <c r="O474" s="158">
        <v>0.5</v>
      </c>
      <c r="P474" s="158">
        <v>0.1</v>
      </c>
      <c r="Q474" s="158"/>
      <c r="R474" s="157">
        <v>20</v>
      </c>
      <c r="S474" s="151" t="s">
        <v>135</v>
      </c>
      <c r="T474" s="151" t="s">
        <v>381</v>
      </c>
      <c r="U474" s="151" t="s">
        <v>923</v>
      </c>
      <c r="V474" s="151"/>
      <c r="W474" s="150"/>
      <c r="X474" s="150"/>
      <c r="Y474" s="150"/>
    </row>
    <row r="475" spans="1:25" s="17" customFormat="1" x14ac:dyDescent="0.2">
      <c r="A475" s="151">
        <v>43199</v>
      </c>
      <c r="B475" s="152" t="s">
        <v>2082</v>
      </c>
      <c r="C475" s="152" t="s">
        <v>283</v>
      </c>
      <c r="D475" s="152" t="s">
        <v>140</v>
      </c>
      <c r="E475" s="153" t="s">
        <v>143</v>
      </c>
      <c r="F475" s="154">
        <v>42815</v>
      </c>
      <c r="G475" s="166">
        <v>2017</v>
      </c>
      <c r="H475" s="151" t="s">
        <v>959</v>
      </c>
      <c r="I475" s="151" t="str">
        <f t="shared" si="34"/>
        <v>VA</v>
      </c>
      <c r="J475" s="151" t="str">
        <f t="shared" si="35"/>
        <v>MD</v>
      </c>
      <c r="K475" s="156" t="str">
        <f t="shared" si="36"/>
        <v>Northeast</v>
      </c>
      <c r="L475" s="151" t="str">
        <f>INDEX('State '!$A$1:$C$62,MATCH($I475,'State '!$B:$B,0),3)</f>
        <v>Northeast</v>
      </c>
      <c r="M475" s="151" t="str">
        <f>INDEX('State '!$A$1:$C$62,MATCH($J475,'State '!$B:$B,0),3)</f>
        <v>Northeast</v>
      </c>
      <c r="N475" s="151"/>
      <c r="O475" s="158">
        <v>37</v>
      </c>
      <c r="P475" s="157"/>
      <c r="Q475" s="157">
        <v>107</v>
      </c>
      <c r="R475" s="158"/>
      <c r="S475" s="159" t="s">
        <v>135</v>
      </c>
      <c r="T475" s="156" t="s">
        <v>381</v>
      </c>
      <c r="U475" s="160" t="s">
        <v>2083</v>
      </c>
      <c r="V475" s="151" t="s">
        <v>2178</v>
      </c>
      <c r="W475" s="150"/>
      <c r="X475" s="150"/>
      <c r="Y475" s="150"/>
    </row>
    <row r="476" spans="1:25" s="17" customFormat="1" x14ac:dyDescent="0.2">
      <c r="A476" s="151">
        <v>40367</v>
      </c>
      <c r="B476" s="164" t="s">
        <v>641</v>
      </c>
      <c r="C476" s="164" t="s">
        <v>264</v>
      </c>
      <c r="D476" s="164" t="s">
        <v>134</v>
      </c>
      <c r="E476" s="164" t="s">
        <v>143</v>
      </c>
      <c r="F476" s="165">
        <v>40057</v>
      </c>
      <c r="G476" s="166">
        <v>2009</v>
      </c>
      <c r="H476" s="151" t="s">
        <v>22</v>
      </c>
      <c r="I476" s="151" t="str">
        <f t="shared" si="34"/>
        <v>GA</v>
      </c>
      <c r="J476" s="151" t="str">
        <f t="shared" si="35"/>
        <v>GA</v>
      </c>
      <c r="K476" s="151" t="str">
        <f t="shared" si="36"/>
        <v>Southeast</v>
      </c>
      <c r="L476" s="151" t="str">
        <f>INDEX('State '!$A$1:$C$62,MATCH($I476,'State '!$B:$B,0),3)</f>
        <v>Southeast</v>
      </c>
      <c r="M476" s="151" t="str">
        <f>INDEX('State '!$A$1:$C$62,MATCH($J476,'State '!$B:$B,0),3)</f>
        <v>Southeast</v>
      </c>
      <c r="N476" s="151"/>
      <c r="O476" s="158">
        <v>5.5</v>
      </c>
      <c r="P476" s="158">
        <v>12.5</v>
      </c>
      <c r="Q476" s="158">
        <v>14</v>
      </c>
      <c r="R476" s="157"/>
      <c r="S476" s="151" t="s">
        <v>138</v>
      </c>
      <c r="T476" s="151" t="s">
        <v>187</v>
      </c>
      <c r="U476" s="151" t="s">
        <v>382</v>
      </c>
      <c r="V476" s="151"/>
      <c r="W476" s="150"/>
      <c r="X476" s="150"/>
      <c r="Y476" s="150"/>
    </row>
    <row r="477" spans="1:25" s="17" customFormat="1" x14ac:dyDescent="0.2">
      <c r="A477" s="151">
        <v>40367</v>
      </c>
      <c r="B477" s="152" t="s">
        <v>702</v>
      </c>
      <c r="C477" s="152" t="s">
        <v>275</v>
      </c>
      <c r="D477" s="152" t="s">
        <v>136</v>
      </c>
      <c r="E477" s="153" t="s">
        <v>143</v>
      </c>
      <c r="F477" s="154">
        <v>39985</v>
      </c>
      <c r="G477" s="155">
        <v>2009</v>
      </c>
      <c r="H477" s="151" t="s">
        <v>0</v>
      </c>
      <c r="I477" s="151" t="str">
        <f t="shared" ref="I477:I512" si="37">LEFT($H477,2)</f>
        <v>LA</v>
      </c>
      <c r="J477" s="151" t="str">
        <f t="shared" ref="J477:J512" si="38">RIGHT($H477,2)</f>
        <v>LA</v>
      </c>
      <c r="K477" s="151" t="str">
        <f t="shared" si="36"/>
        <v>South Central</v>
      </c>
      <c r="L477" s="151" t="str">
        <f>INDEX('State '!$A$1:$C$62,MATCH($I477,'State '!$B:$B,0),3)</f>
        <v>South Central</v>
      </c>
      <c r="M477" s="151" t="str">
        <f>INDEX('State '!$A$1:$C$62,MATCH($J477,'State '!$B:$B,0),3)</f>
        <v>South Central</v>
      </c>
      <c r="N477" s="151"/>
      <c r="O477" s="158">
        <v>1000</v>
      </c>
      <c r="P477" s="157">
        <v>132</v>
      </c>
      <c r="Q477" s="157">
        <v>2130</v>
      </c>
      <c r="R477" s="158" t="s">
        <v>3214</v>
      </c>
      <c r="S477" s="159" t="s">
        <v>135</v>
      </c>
      <c r="T477" s="156" t="s">
        <v>381</v>
      </c>
      <c r="U477" s="160" t="s">
        <v>703</v>
      </c>
      <c r="V477" s="151"/>
      <c r="W477" s="150"/>
      <c r="X477" s="150"/>
      <c r="Y477" s="150"/>
    </row>
    <row r="478" spans="1:25" s="17" customFormat="1" x14ac:dyDescent="0.2">
      <c r="A478" s="151">
        <v>39990</v>
      </c>
      <c r="B478" s="164" t="s">
        <v>1470</v>
      </c>
      <c r="C478" s="164" t="s">
        <v>364</v>
      </c>
      <c r="D478" s="164" t="s">
        <v>136</v>
      </c>
      <c r="E478" s="164" t="s">
        <v>143</v>
      </c>
      <c r="F478" s="165">
        <v>36822</v>
      </c>
      <c r="G478" s="166">
        <v>2000</v>
      </c>
      <c r="H478" s="151" t="s">
        <v>6</v>
      </c>
      <c r="I478" s="151" t="str">
        <f t="shared" si="37"/>
        <v>TX</v>
      </c>
      <c r="J478" s="151" t="str">
        <f t="shared" si="38"/>
        <v>TX</v>
      </c>
      <c r="K478" s="151" t="str">
        <f t="shared" si="36"/>
        <v>South Central</v>
      </c>
      <c r="L478" s="151" t="str">
        <f>INDEX('State '!$A$1:$C$62,MATCH($I478,'State '!$B:$B,0),3)</f>
        <v>South Central</v>
      </c>
      <c r="M478" s="151" t="str">
        <f>INDEX('State '!$A$1:$C$62,MATCH($J478,'State '!$B:$B,0),3)</f>
        <v>South Central</v>
      </c>
      <c r="N478" s="151"/>
      <c r="O478" s="158">
        <v>45</v>
      </c>
      <c r="P478" s="158">
        <v>102.5</v>
      </c>
      <c r="Q478" s="158">
        <v>300</v>
      </c>
      <c r="R478" s="157">
        <v>24</v>
      </c>
      <c r="S478" s="151" t="s">
        <v>138</v>
      </c>
      <c r="T478" s="151" t="s">
        <v>187</v>
      </c>
      <c r="U478" s="151" t="s">
        <v>382</v>
      </c>
      <c r="V478" s="151"/>
      <c r="W478" s="150"/>
      <c r="X478" s="150"/>
      <c r="Y478" s="150"/>
    </row>
    <row r="479" spans="1:25" s="17" customFormat="1" x14ac:dyDescent="0.2">
      <c r="A479" s="151">
        <v>39990</v>
      </c>
      <c r="B479" s="164" t="s">
        <v>1464</v>
      </c>
      <c r="C479" s="164" t="s">
        <v>364</v>
      </c>
      <c r="D479" s="164" t="s">
        <v>140</v>
      </c>
      <c r="E479" s="164" t="s">
        <v>143</v>
      </c>
      <c r="F479" s="165">
        <v>36822</v>
      </c>
      <c r="G479" s="166">
        <v>2000</v>
      </c>
      <c r="H479" s="151" t="s">
        <v>408</v>
      </c>
      <c r="I479" s="151" t="str">
        <f t="shared" si="37"/>
        <v>TX</v>
      </c>
      <c r="J479" s="151" t="str">
        <f t="shared" si="38"/>
        <v>MX</v>
      </c>
      <c r="K479" s="151" t="str">
        <f t="shared" si="36"/>
        <v>South Central, Mexico</v>
      </c>
      <c r="L479" s="151" t="str">
        <f>INDEX('State '!$A$1:$C$62,MATCH($I479,'State '!$B:$B,0),3)</f>
        <v>South Central</v>
      </c>
      <c r="M479" s="151" t="str">
        <f>INDEX('State '!$A$1:$C$62,MATCH($J479,'State '!$B:$B,0),3)</f>
        <v>Mexico</v>
      </c>
      <c r="N479" s="151"/>
      <c r="O479" s="158">
        <v>0.2</v>
      </c>
      <c r="P479" s="158">
        <v>0.3</v>
      </c>
      <c r="Q479" s="158">
        <v>300</v>
      </c>
      <c r="R479" s="157">
        <v>24</v>
      </c>
      <c r="S479" s="151" t="s">
        <v>135</v>
      </c>
      <c r="T479" s="151" t="s">
        <v>381</v>
      </c>
      <c r="U479" s="151" t="s">
        <v>1465</v>
      </c>
      <c r="V479" s="151"/>
      <c r="W479" s="150"/>
      <c r="X479" s="150"/>
      <c r="Y479" s="150"/>
    </row>
    <row r="480" spans="1:25" s="17" customFormat="1" x14ac:dyDescent="0.2">
      <c r="A480" s="151">
        <v>42045</v>
      </c>
      <c r="B480" s="152" t="s">
        <v>1983</v>
      </c>
      <c r="C480" s="152" t="s">
        <v>231</v>
      </c>
      <c r="D480" s="152" t="s">
        <v>140</v>
      </c>
      <c r="E480" s="153" t="s">
        <v>143</v>
      </c>
      <c r="F480" s="154">
        <v>42005</v>
      </c>
      <c r="G480" s="155">
        <v>2015</v>
      </c>
      <c r="H480" s="151" t="s">
        <v>52</v>
      </c>
      <c r="I480" s="151" t="str">
        <f t="shared" si="37"/>
        <v>TN</v>
      </c>
      <c r="J480" s="151" t="str">
        <f t="shared" si="38"/>
        <v>TN</v>
      </c>
      <c r="K480" s="151" t="str">
        <f t="shared" si="36"/>
        <v>Midwest</v>
      </c>
      <c r="L480" s="151" t="str">
        <f>INDEX('State '!$A$1:$C$62,MATCH($I480,'State '!$B:$B,0),3)</f>
        <v>Midwest</v>
      </c>
      <c r="M480" s="151" t="str">
        <f>INDEX('State '!$A$1:$C$62,MATCH($J480,'State '!$B:$B,0),3)</f>
        <v>Midwest</v>
      </c>
      <c r="N480" s="151"/>
      <c r="O480" s="158">
        <v>113.5</v>
      </c>
      <c r="P480" s="157">
        <v>15.6</v>
      </c>
      <c r="Q480" s="157">
        <v>61</v>
      </c>
      <c r="R480" s="158">
        <v>16</v>
      </c>
      <c r="S480" s="159" t="s">
        <v>135</v>
      </c>
      <c r="T480" s="156" t="s">
        <v>381</v>
      </c>
      <c r="U480" s="160" t="s">
        <v>1808</v>
      </c>
      <c r="V480" s="151" t="s">
        <v>2175</v>
      </c>
      <c r="W480" s="150"/>
      <c r="X480" s="150"/>
      <c r="Y480" s="150"/>
    </row>
    <row r="481" spans="1:25" s="17" customFormat="1" x14ac:dyDescent="0.2">
      <c r="A481" s="151">
        <v>39990</v>
      </c>
      <c r="B481" s="152" t="s">
        <v>789</v>
      </c>
      <c r="C481" s="152" t="s">
        <v>221</v>
      </c>
      <c r="D481" s="152" t="s">
        <v>140</v>
      </c>
      <c r="E481" s="153" t="s">
        <v>143</v>
      </c>
      <c r="F481" s="154">
        <v>39759</v>
      </c>
      <c r="G481" s="155">
        <v>2008</v>
      </c>
      <c r="H481" s="151" t="s">
        <v>24</v>
      </c>
      <c r="I481" s="151" t="str">
        <f t="shared" si="37"/>
        <v>NE</v>
      </c>
      <c r="J481" s="151" t="str">
        <f t="shared" si="38"/>
        <v>NE</v>
      </c>
      <c r="K481" s="151" t="str">
        <f t="shared" si="36"/>
        <v>Mountain</v>
      </c>
      <c r="L481" s="151" t="str">
        <f>INDEX('State '!$A$1:$C$62,MATCH($I481,'State '!$B:$B,0),3)</f>
        <v>Mountain</v>
      </c>
      <c r="M481" s="151" t="str">
        <f>INDEX('State '!$A$1:$C$62,MATCH($J481,'State '!$B:$B,0),3)</f>
        <v>Mountain</v>
      </c>
      <c r="N481" s="151"/>
      <c r="O481" s="158">
        <v>23</v>
      </c>
      <c r="P481" s="157">
        <v>26</v>
      </c>
      <c r="Q481" s="157">
        <v>22</v>
      </c>
      <c r="R481" s="158" t="s">
        <v>719</v>
      </c>
      <c r="S481" s="159" t="s">
        <v>135</v>
      </c>
      <c r="T481" s="156" t="s">
        <v>381</v>
      </c>
      <c r="U481" s="160" t="s">
        <v>382</v>
      </c>
      <c r="V481" s="151"/>
      <c r="W481" s="150"/>
      <c r="X481" s="150"/>
      <c r="Y481" s="150"/>
    </row>
    <row r="482" spans="1:25" s="17" customFormat="1" x14ac:dyDescent="0.2">
      <c r="A482" s="151">
        <v>43131</v>
      </c>
      <c r="B482" s="152" t="s">
        <v>2381</v>
      </c>
      <c r="C482" s="152" t="s">
        <v>2382</v>
      </c>
      <c r="D482" s="152" t="s">
        <v>140</v>
      </c>
      <c r="E482" s="153" t="s">
        <v>143</v>
      </c>
      <c r="F482" s="154">
        <v>43151</v>
      </c>
      <c r="G482" s="155">
        <v>2018</v>
      </c>
      <c r="H482" s="151" t="s">
        <v>408</v>
      </c>
      <c r="I482" s="151" t="str">
        <f t="shared" si="37"/>
        <v>TX</v>
      </c>
      <c r="J482" s="151" t="str">
        <f t="shared" si="38"/>
        <v>MX</v>
      </c>
      <c r="K482" s="156" t="str">
        <f t="shared" si="36"/>
        <v>South Central, Mexico</v>
      </c>
      <c r="L482" s="151" t="str">
        <f>INDEX('State '!$A$1:$C$62,MATCH($I482,'State '!$B:$B,0),3)</f>
        <v>South Central</v>
      </c>
      <c r="M482" s="151" t="str">
        <f>INDEX('State '!$A$1:$C$62,MATCH($J482,'State '!$B:$B,0),3)</f>
        <v>Mexico</v>
      </c>
      <c r="N482" s="151"/>
      <c r="O482" s="158"/>
      <c r="P482" s="157">
        <v>0.26</v>
      </c>
      <c r="Q482" s="157">
        <v>150</v>
      </c>
      <c r="R482" s="158">
        <v>24</v>
      </c>
      <c r="S482" s="159" t="s">
        <v>135</v>
      </c>
      <c r="T482" s="156" t="s">
        <v>381</v>
      </c>
      <c r="U482" s="160" t="s">
        <v>2380</v>
      </c>
      <c r="V482" s="156" t="s">
        <v>2178</v>
      </c>
      <c r="W482" s="150" t="s">
        <v>2208</v>
      </c>
      <c r="X482" s="150"/>
      <c r="Y482" s="150"/>
    </row>
    <row r="483" spans="1:25" s="17" customFormat="1" x14ac:dyDescent="0.2">
      <c r="A483" s="151">
        <v>39990</v>
      </c>
      <c r="B483" s="152" t="s">
        <v>934</v>
      </c>
      <c r="C483" s="152" t="s">
        <v>305</v>
      </c>
      <c r="D483" s="152" t="s">
        <v>136</v>
      </c>
      <c r="E483" s="153" t="s">
        <v>143</v>
      </c>
      <c r="F483" s="154">
        <v>39436</v>
      </c>
      <c r="G483" s="155">
        <v>2007</v>
      </c>
      <c r="H483" s="151" t="s">
        <v>28</v>
      </c>
      <c r="I483" s="151" t="str">
        <f t="shared" si="37"/>
        <v>IL</v>
      </c>
      <c r="J483" s="151" t="str">
        <f t="shared" si="38"/>
        <v>IL</v>
      </c>
      <c r="K483" s="151" t="str">
        <f t="shared" si="36"/>
        <v>Midwest</v>
      </c>
      <c r="L483" s="151" t="str">
        <f>INDEX('State '!$A$1:$C$62,MATCH($I483,'State '!$B:$B,0),3)</f>
        <v>Midwest</v>
      </c>
      <c r="M483" s="151" t="str">
        <f>INDEX('State '!$A$1:$C$62,MATCH($J483,'State '!$B:$B,0),3)</f>
        <v>Midwest</v>
      </c>
      <c r="N483" s="151"/>
      <c r="O483" s="158">
        <v>13.3</v>
      </c>
      <c r="P483" s="157">
        <v>3.1</v>
      </c>
      <c r="Q483" s="157">
        <v>360</v>
      </c>
      <c r="R483" s="158">
        <v>24</v>
      </c>
      <c r="S483" s="159" t="s">
        <v>135</v>
      </c>
      <c r="T483" s="156" t="s">
        <v>381</v>
      </c>
      <c r="U483" s="160" t="s">
        <v>935</v>
      </c>
      <c r="V483" s="151"/>
      <c r="W483" s="150"/>
      <c r="X483" s="150"/>
      <c r="Y483" s="150"/>
    </row>
    <row r="484" spans="1:25" s="17" customFormat="1" x14ac:dyDescent="0.2">
      <c r="A484" s="151">
        <v>39990</v>
      </c>
      <c r="B484" s="152" t="s">
        <v>787</v>
      </c>
      <c r="C484" s="152" t="s">
        <v>221</v>
      </c>
      <c r="D484" s="152" t="s">
        <v>134</v>
      </c>
      <c r="E484" s="153" t="s">
        <v>143</v>
      </c>
      <c r="F484" s="154">
        <v>39783</v>
      </c>
      <c r="G484" s="155">
        <v>2008</v>
      </c>
      <c r="H484" s="151" t="s">
        <v>25</v>
      </c>
      <c r="I484" s="151" t="str">
        <f t="shared" si="37"/>
        <v>CO</v>
      </c>
      <c r="J484" s="151" t="str">
        <f t="shared" si="38"/>
        <v>CO</v>
      </c>
      <c r="K484" s="151" t="str">
        <f t="shared" si="36"/>
        <v>Mountain</v>
      </c>
      <c r="L484" s="151" t="str">
        <f>INDEX('State '!$A$1:$C$62,MATCH($I484,'State '!$B:$B,0),3)</f>
        <v>Mountain</v>
      </c>
      <c r="M484" s="151" t="str">
        <f>INDEX('State '!$A$1:$C$62,MATCH($J484,'State '!$B:$B,0),3)</f>
        <v>Mountain</v>
      </c>
      <c r="N484" s="151"/>
      <c r="O484" s="158">
        <v>30</v>
      </c>
      <c r="P484" s="157">
        <v>41.4</v>
      </c>
      <c r="Q484" s="157">
        <v>74</v>
      </c>
      <c r="R484" s="158">
        <v>12</v>
      </c>
      <c r="S484" s="159" t="s">
        <v>135</v>
      </c>
      <c r="T484" s="156" t="s">
        <v>381</v>
      </c>
      <c r="U484" s="160" t="s">
        <v>788</v>
      </c>
      <c r="V484" s="151"/>
      <c r="W484" s="150"/>
      <c r="X484" s="150"/>
      <c r="Y484" s="150"/>
    </row>
    <row r="485" spans="1:25" s="17" customFormat="1" ht="38.25" x14ac:dyDescent="0.2">
      <c r="A485" s="97">
        <v>43756</v>
      </c>
      <c r="B485" s="80" t="s">
        <v>2593</v>
      </c>
      <c r="C485" s="152" t="s">
        <v>221</v>
      </c>
      <c r="D485" s="80" t="s">
        <v>134</v>
      </c>
      <c r="E485" s="102" t="s">
        <v>2374</v>
      </c>
      <c r="F485" s="62"/>
      <c r="G485" s="107"/>
      <c r="H485" s="97" t="s">
        <v>6</v>
      </c>
      <c r="I485" s="97" t="str">
        <f t="shared" si="37"/>
        <v>TX</v>
      </c>
      <c r="J485" s="97" t="str">
        <f t="shared" si="38"/>
        <v>TX</v>
      </c>
      <c r="K485" s="104" t="str">
        <f t="shared" si="36"/>
        <v>South Central</v>
      </c>
      <c r="L485" s="97" t="str">
        <f>INDEX('State '!$A$1:$C$62,MATCH($I485,'State '!$B:$B,0),3)</f>
        <v>South Central</v>
      </c>
      <c r="M485" s="97" t="str">
        <f>INDEX('State '!$A$1:$C$62,MATCH($J485,'State '!$B:$B,0),3)</f>
        <v>South Central</v>
      </c>
      <c r="N485" s="97"/>
      <c r="O485" s="158"/>
      <c r="P485" s="179">
        <v>40</v>
      </c>
      <c r="Q485" s="108">
        <v>320</v>
      </c>
      <c r="R485" s="63">
        <v>30</v>
      </c>
      <c r="S485" s="103" t="s">
        <v>138</v>
      </c>
      <c r="T485" s="104"/>
      <c r="U485" s="105"/>
      <c r="V485" s="104" t="s">
        <v>2409</v>
      </c>
      <c r="W485" s="80" t="s">
        <v>2880</v>
      </c>
      <c r="X485" s="80" t="s">
        <v>2827</v>
      </c>
      <c r="Y485" s="138"/>
    </row>
    <row r="486" spans="1:25" s="17" customFormat="1" x14ac:dyDescent="0.2">
      <c r="A486" s="151">
        <v>39990</v>
      </c>
      <c r="B486" s="164" t="s">
        <v>1316</v>
      </c>
      <c r="C486" s="164" t="s">
        <v>221</v>
      </c>
      <c r="D486" s="164" t="s">
        <v>136</v>
      </c>
      <c r="E486" s="164" t="s">
        <v>143</v>
      </c>
      <c r="F486" s="165">
        <v>37386</v>
      </c>
      <c r="G486" s="166">
        <v>2002</v>
      </c>
      <c r="H486" s="151" t="s">
        <v>1295</v>
      </c>
      <c r="I486" s="151" t="str">
        <f t="shared" si="37"/>
        <v>IL</v>
      </c>
      <c r="J486" s="151" t="str">
        <f t="shared" si="38"/>
        <v>WI</v>
      </c>
      <c r="K486" s="151" t="str">
        <f t="shared" si="36"/>
        <v>Midwest</v>
      </c>
      <c r="L486" s="151" t="str">
        <f>INDEX('State '!$A$1:$C$62,MATCH($I486,'State '!$B:$B,0),3)</f>
        <v>Midwest</v>
      </c>
      <c r="M486" s="151" t="str">
        <f>INDEX('State '!$A$1:$C$62,MATCH($J486,'State '!$B:$B,0),3)</f>
        <v>Midwest</v>
      </c>
      <c r="N486" s="151"/>
      <c r="O486" s="158">
        <v>75</v>
      </c>
      <c r="P486" s="158">
        <v>28.5</v>
      </c>
      <c r="Q486" s="158">
        <v>380</v>
      </c>
      <c r="R486" s="157">
        <v>36</v>
      </c>
      <c r="S486" s="151" t="s">
        <v>135</v>
      </c>
      <c r="T486" s="151" t="s">
        <v>381</v>
      </c>
      <c r="U486" s="151" t="s">
        <v>1317</v>
      </c>
      <c r="V486" s="151"/>
      <c r="W486" s="150"/>
      <c r="X486" s="150"/>
      <c r="Y486" s="150"/>
    </row>
    <row r="487" spans="1:25" s="17" customFormat="1" x14ac:dyDescent="0.2">
      <c r="A487" s="151">
        <v>39990</v>
      </c>
      <c r="B487" s="164" t="s">
        <v>1161</v>
      </c>
      <c r="C487" s="164" t="s">
        <v>203</v>
      </c>
      <c r="D487" s="164" t="s">
        <v>140</v>
      </c>
      <c r="E487" s="164" t="s">
        <v>143</v>
      </c>
      <c r="F487" s="165">
        <v>38139</v>
      </c>
      <c r="G487" s="166">
        <v>2004</v>
      </c>
      <c r="H487" s="151" t="s">
        <v>1162</v>
      </c>
      <c r="I487" s="151" t="str">
        <f t="shared" si="37"/>
        <v>CO</v>
      </c>
      <c r="J487" s="151" t="str">
        <f t="shared" si="38"/>
        <v>NE</v>
      </c>
      <c r="K487" s="151" t="str">
        <f t="shared" si="36"/>
        <v>Mountain</v>
      </c>
      <c r="L487" s="151" t="str">
        <f>INDEX('State '!$A$1:$C$62,MATCH($I487,'State '!$B:$B,0),3)</f>
        <v>Mountain</v>
      </c>
      <c r="M487" s="151" t="str">
        <f>INDEX('State '!$A$1:$C$62,MATCH($J487,'State '!$B:$B,0),3)</f>
        <v>Mountain</v>
      </c>
      <c r="N487" s="151"/>
      <c r="O487" s="158">
        <v>26.9</v>
      </c>
      <c r="P487" s="158"/>
      <c r="Q487" s="158">
        <v>62</v>
      </c>
      <c r="R487" s="157" t="s">
        <v>2173</v>
      </c>
      <c r="S487" s="151" t="s">
        <v>135</v>
      </c>
      <c r="T487" s="151" t="s">
        <v>381</v>
      </c>
      <c r="U487" s="151" t="s">
        <v>1163</v>
      </c>
      <c r="V487" s="151"/>
      <c r="W487" s="150"/>
      <c r="X487" s="150"/>
      <c r="Y487" s="150"/>
    </row>
    <row r="488" spans="1:25" s="17" customFormat="1" ht="25.5" x14ac:dyDescent="0.2">
      <c r="A488" s="151">
        <v>39990</v>
      </c>
      <c r="B488" s="164" t="s">
        <v>1645</v>
      </c>
      <c r="C488" s="164" t="s">
        <v>203</v>
      </c>
      <c r="D488" s="164" t="s">
        <v>141</v>
      </c>
      <c r="E488" s="164" t="s">
        <v>143</v>
      </c>
      <c r="F488" s="165">
        <v>35643</v>
      </c>
      <c r="G488" s="166">
        <v>1997</v>
      </c>
      <c r="H488" s="151" t="s">
        <v>1646</v>
      </c>
      <c r="I488" s="151" t="str">
        <f t="shared" si="37"/>
        <v>WY</v>
      </c>
      <c r="J488" s="151" t="str">
        <f t="shared" si="38"/>
        <v>MO</v>
      </c>
      <c r="K488" s="151" t="str">
        <f t="shared" si="36"/>
        <v>Mountain, South Central, Midwest</v>
      </c>
      <c r="L488" s="151" t="str">
        <f>INDEX('State '!$A$1:$C$62,MATCH($I488,'State '!$B:$B,0),3)</f>
        <v>Mountain</v>
      </c>
      <c r="M488" s="151" t="str">
        <f>INDEX('State '!$A$1:$C$62,MATCH($J488,'State '!$B:$B,0),3)</f>
        <v>Midwest</v>
      </c>
      <c r="N488" s="151" t="s">
        <v>2465</v>
      </c>
      <c r="O488" s="158">
        <v>159</v>
      </c>
      <c r="P488" s="158">
        <v>850</v>
      </c>
      <c r="Q488" s="158">
        <v>255</v>
      </c>
      <c r="R488" s="157" t="s">
        <v>3232</v>
      </c>
      <c r="S488" s="151" t="s">
        <v>135</v>
      </c>
      <c r="T488" s="151" t="s">
        <v>381</v>
      </c>
      <c r="U488" s="151" t="s">
        <v>1647</v>
      </c>
      <c r="V488" s="151"/>
      <c r="W488" s="150"/>
      <c r="X488" s="150"/>
      <c r="Y488" s="150"/>
    </row>
    <row r="489" spans="1:25" s="17" customFormat="1" x14ac:dyDescent="0.2">
      <c r="A489" s="151">
        <v>39990</v>
      </c>
      <c r="B489" s="164" t="s">
        <v>1241</v>
      </c>
      <c r="C489" s="164" t="s">
        <v>340</v>
      </c>
      <c r="D489" s="164" t="s">
        <v>140</v>
      </c>
      <c r="E489" s="164" t="s">
        <v>143</v>
      </c>
      <c r="F489" s="165">
        <v>37700</v>
      </c>
      <c r="G489" s="166">
        <v>2003</v>
      </c>
      <c r="H489" s="151" t="s">
        <v>408</v>
      </c>
      <c r="I489" s="151" t="str">
        <f t="shared" si="37"/>
        <v>TX</v>
      </c>
      <c r="J489" s="151" t="str">
        <f t="shared" si="38"/>
        <v>MX</v>
      </c>
      <c r="K489" s="151" t="str">
        <f t="shared" si="36"/>
        <v>South Central, Mexico</v>
      </c>
      <c r="L489" s="151" t="str">
        <f>INDEX('State '!$A$1:$C$62,MATCH($I489,'State '!$B:$B,0),3)</f>
        <v>South Central</v>
      </c>
      <c r="M489" s="151" t="str">
        <f>INDEX('State '!$A$1:$C$62,MATCH($J489,'State '!$B:$B,0),3)</f>
        <v>Mexico</v>
      </c>
      <c r="N489" s="151"/>
      <c r="O489" s="158">
        <v>0.5</v>
      </c>
      <c r="P489" s="158">
        <v>0.2</v>
      </c>
      <c r="Q489" s="158">
        <v>375</v>
      </c>
      <c r="R489" s="157">
        <v>30</v>
      </c>
      <c r="S489" s="151" t="s">
        <v>135</v>
      </c>
      <c r="T489" s="151" t="s">
        <v>381</v>
      </c>
      <c r="U489" s="151" t="s">
        <v>1242</v>
      </c>
      <c r="V489" s="151"/>
      <c r="W489" s="150"/>
      <c r="X489" s="150"/>
      <c r="Y489" s="150"/>
    </row>
    <row r="490" spans="1:25" s="17" customFormat="1" x14ac:dyDescent="0.2">
      <c r="A490" s="151">
        <v>39990</v>
      </c>
      <c r="B490" s="164" t="s">
        <v>1231</v>
      </c>
      <c r="C490" s="164" t="s">
        <v>340</v>
      </c>
      <c r="D490" s="164" t="s">
        <v>136</v>
      </c>
      <c r="E490" s="164" t="s">
        <v>143</v>
      </c>
      <c r="F490" s="165">
        <v>37700</v>
      </c>
      <c r="G490" s="166">
        <v>2003</v>
      </c>
      <c r="H490" s="151" t="s">
        <v>6</v>
      </c>
      <c r="I490" s="151" t="str">
        <f t="shared" si="37"/>
        <v>TX</v>
      </c>
      <c r="J490" s="151" t="str">
        <f t="shared" si="38"/>
        <v>TX</v>
      </c>
      <c r="K490" s="151" t="str">
        <f t="shared" si="36"/>
        <v>South Central</v>
      </c>
      <c r="L490" s="151" t="str">
        <f>INDEX('State '!$A$1:$C$62,MATCH($I490,'State '!$B:$B,0),3)</f>
        <v>South Central</v>
      </c>
      <c r="M490" s="151" t="str">
        <f>INDEX('State '!$A$1:$C$62,MATCH($J490,'State '!$B:$B,0),3)</f>
        <v>South Central</v>
      </c>
      <c r="N490" s="151"/>
      <c r="O490" s="158">
        <v>32</v>
      </c>
      <c r="P490" s="158">
        <v>8.9</v>
      </c>
      <c r="Q490" s="158">
        <v>375</v>
      </c>
      <c r="R490" s="157">
        <v>30</v>
      </c>
      <c r="S490" s="151" t="s">
        <v>135</v>
      </c>
      <c r="T490" s="151" t="s">
        <v>381</v>
      </c>
      <c r="U490" s="151" t="s">
        <v>1232</v>
      </c>
      <c r="V490" s="151"/>
      <c r="W490" s="150"/>
      <c r="X490" s="150"/>
      <c r="Y490" s="150"/>
    </row>
    <row r="491" spans="1:25" s="17" customFormat="1" x14ac:dyDescent="0.2">
      <c r="A491" s="151">
        <v>40367</v>
      </c>
      <c r="B491" s="152" t="s">
        <v>707</v>
      </c>
      <c r="C491" s="152" t="s">
        <v>221</v>
      </c>
      <c r="D491" s="152" t="s">
        <v>134</v>
      </c>
      <c r="E491" s="153" t="s">
        <v>143</v>
      </c>
      <c r="F491" s="154">
        <v>39837</v>
      </c>
      <c r="G491" s="155">
        <v>2009</v>
      </c>
      <c r="H491" s="151" t="s">
        <v>24</v>
      </c>
      <c r="I491" s="151" t="str">
        <f t="shared" si="37"/>
        <v>NE</v>
      </c>
      <c r="J491" s="151" t="str">
        <f t="shared" si="38"/>
        <v>NE</v>
      </c>
      <c r="K491" s="151" t="str">
        <f t="shared" si="36"/>
        <v>Mountain</v>
      </c>
      <c r="L491" s="151" t="str">
        <f>INDEX('State '!$A$1:$C$62,MATCH($I491,'State '!$B:$B,0),3)</f>
        <v>Mountain</v>
      </c>
      <c r="M491" s="151" t="str">
        <f>INDEX('State '!$A$1:$C$62,MATCH($J491,'State '!$B:$B,0),3)</f>
        <v>Mountain</v>
      </c>
      <c r="N491" s="151"/>
      <c r="O491" s="158">
        <v>23.9</v>
      </c>
      <c r="P491" s="157">
        <v>24.5</v>
      </c>
      <c r="Q491" s="157">
        <v>21.8</v>
      </c>
      <c r="R491" s="158" t="s">
        <v>719</v>
      </c>
      <c r="S491" s="159" t="s">
        <v>135</v>
      </c>
      <c r="T491" s="156" t="s">
        <v>381</v>
      </c>
      <c r="U491" s="160" t="s">
        <v>708</v>
      </c>
      <c r="V491" s="151"/>
      <c r="W491" s="150"/>
      <c r="X491" s="150"/>
      <c r="Y491" s="150"/>
    </row>
    <row r="492" spans="1:25" s="17" customFormat="1" x14ac:dyDescent="0.2">
      <c r="A492" s="151">
        <v>39990</v>
      </c>
      <c r="B492" s="164" t="s">
        <v>1140</v>
      </c>
      <c r="C492" s="164" t="s">
        <v>221</v>
      </c>
      <c r="D492" s="164" t="s">
        <v>141</v>
      </c>
      <c r="E492" s="164" t="s">
        <v>143</v>
      </c>
      <c r="F492" s="165">
        <v>38181</v>
      </c>
      <c r="G492" s="166">
        <v>2004</v>
      </c>
      <c r="H492" s="151" t="s">
        <v>6</v>
      </c>
      <c r="I492" s="151" t="str">
        <f t="shared" si="37"/>
        <v>TX</v>
      </c>
      <c r="J492" s="151" t="str">
        <f t="shared" si="38"/>
        <v>TX</v>
      </c>
      <c r="K492" s="151" t="str">
        <f t="shared" si="36"/>
        <v>South Central</v>
      </c>
      <c r="L492" s="151" t="str">
        <f>INDEX('State '!$A$1:$C$62,MATCH($I492,'State '!$B:$B,0),3)</f>
        <v>South Central</v>
      </c>
      <c r="M492" s="151" t="str">
        <f>INDEX('State '!$A$1:$C$62,MATCH($J492,'State '!$B:$B,0),3)</f>
        <v>South Central</v>
      </c>
      <c r="N492" s="151"/>
      <c r="O492" s="158">
        <v>30</v>
      </c>
      <c r="P492" s="158">
        <v>177</v>
      </c>
      <c r="Q492" s="158">
        <v>170</v>
      </c>
      <c r="R492" s="157">
        <v>24</v>
      </c>
      <c r="S492" s="151" t="s">
        <v>138</v>
      </c>
      <c r="T492" s="151" t="s">
        <v>187</v>
      </c>
      <c r="U492" s="151" t="s">
        <v>382</v>
      </c>
      <c r="V492" s="151"/>
      <c r="W492" s="150"/>
      <c r="X492" s="150"/>
      <c r="Y492" s="150"/>
    </row>
    <row r="493" spans="1:25" s="17" customFormat="1" x14ac:dyDescent="0.2">
      <c r="A493" s="151">
        <v>39990</v>
      </c>
      <c r="B493" s="164" t="s">
        <v>1047</v>
      </c>
      <c r="C493" s="164" t="s">
        <v>221</v>
      </c>
      <c r="D493" s="164" t="s">
        <v>141</v>
      </c>
      <c r="E493" s="164" t="s">
        <v>143</v>
      </c>
      <c r="F493" s="165">
        <v>38656</v>
      </c>
      <c r="G493" s="166">
        <v>2005</v>
      </c>
      <c r="H493" s="151" t="s">
        <v>6</v>
      </c>
      <c r="I493" s="151" t="str">
        <f t="shared" si="37"/>
        <v>TX</v>
      </c>
      <c r="J493" s="151" t="str">
        <f t="shared" si="38"/>
        <v>TX</v>
      </c>
      <c r="K493" s="151" t="str">
        <f t="shared" si="36"/>
        <v>South Central</v>
      </c>
      <c r="L493" s="151" t="str">
        <f>INDEX('State '!$A$1:$C$62,MATCH($I493,'State '!$B:$B,0),3)</f>
        <v>South Central</v>
      </c>
      <c r="M493" s="151" t="str">
        <f>INDEX('State '!$A$1:$C$62,MATCH($J493,'State '!$B:$B,0),3)</f>
        <v>South Central</v>
      </c>
      <c r="N493" s="151"/>
      <c r="O493" s="158">
        <v>40</v>
      </c>
      <c r="P493" s="158">
        <v>254</v>
      </c>
      <c r="Q493" s="158">
        <v>150</v>
      </c>
      <c r="R493" s="157">
        <v>24</v>
      </c>
      <c r="S493" s="151" t="s">
        <v>138</v>
      </c>
      <c r="T493" s="151" t="s">
        <v>187</v>
      </c>
      <c r="U493" s="151" t="s">
        <v>382</v>
      </c>
      <c r="V493" s="151"/>
      <c r="W493" s="150"/>
      <c r="X493" s="150"/>
      <c r="Y493" s="150"/>
    </row>
    <row r="494" spans="1:25" s="17" customFormat="1" x14ac:dyDescent="0.2">
      <c r="A494" s="151">
        <v>39990</v>
      </c>
      <c r="B494" s="152" t="s">
        <v>926</v>
      </c>
      <c r="C494" s="152" t="s">
        <v>221</v>
      </c>
      <c r="D494" s="152" t="s">
        <v>134</v>
      </c>
      <c r="E494" s="153" t="s">
        <v>143</v>
      </c>
      <c r="F494" s="154">
        <v>39401</v>
      </c>
      <c r="G494" s="155">
        <v>2007</v>
      </c>
      <c r="H494" s="151" t="s">
        <v>29</v>
      </c>
      <c r="I494" s="151" t="str">
        <f t="shared" si="37"/>
        <v>WY</v>
      </c>
      <c r="J494" s="151" t="str">
        <f t="shared" si="38"/>
        <v>WY</v>
      </c>
      <c r="K494" s="151" t="str">
        <f t="shared" si="36"/>
        <v>Mountain</v>
      </c>
      <c r="L494" s="151" t="str">
        <f>INDEX('State '!$A$1:$C$62,MATCH($I494,'State '!$B:$B,0),3)</f>
        <v>Mountain</v>
      </c>
      <c r="M494" s="151" t="str">
        <f>INDEX('State '!$A$1:$C$62,MATCH($J494,'State '!$B:$B,0),3)</f>
        <v>Mountain</v>
      </c>
      <c r="N494" s="151"/>
      <c r="O494" s="158">
        <v>15.2</v>
      </c>
      <c r="P494" s="157">
        <v>2.6</v>
      </c>
      <c r="Q494" s="157">
        <v>150</v>
      </c>
      <c r="R494" s="158">
        <v>16</v>
      </c>
      <c r="S494" s="159" t="s">
        <v>135</v>
      </c>
      <c r="T494" s="156" t="s">
        <v>381</v>
      </c>
      <c r="U494" s="160" t="s">
        <v>927</v>
      </c>
      <c r="V494" s="151"/>
      <c r="W494" s="150"/>
      <c r="X494" s="150"/>
      <c r="Y494" s="150"/>
    </row>
    <row r="495" spans="1:25" s="17" customFormat="1" x14ac:dyDescent="0.2">
      <c r="A495" s="151">
        <v>39990</v>
      </c>
      <c r="B495" s="152" t="s">
        <v>709</v>
      </c>
      <c r="C495" s="152" t="s">
        <v>221</v>
      </c>
      <c r="D495" s="152" t="s">
        <v>136</v>
      </c>
      <c r="E495" s="153" t="s">
        <v>143</v>
      </c>
      <c r="F495" s="154">
        <v>40128</v>
      </c>
      <c r="G495" s="155">
        <v>2009</v>
      </c>
      <c r="H495" s="151" t="s">
        <v>710</v>
      </c>
      <c r="I495" s="151" t="str">
        <f t="shared" si="37"/>
        <v>IA</v>
      </c>
      <c r="J495" s="151" t="str">
        <f t="shared" si="38"/>
        <v>IL</v>
      </c>
      <c r="K495" s="151" t="str">
        <f t="shared" si="36"/>
        <v>Midwest</v>
      </c>
      <c r="L495" s="151" t="str">
        <f>INDEX('State '!$A$1:$C$62,MATCH($I495,'State '!$B:$B,0),3)</f>
        <v>Midwest</v>
      </c>
      <c r="M495" s="151" t="str">
        <f>INDEX('State '!$A$1:$C$62,MATCH($J495,'State '!$B:$B,0),3)</f>
        <v>Midwest</v>
      </c>
      <c r="N495" s="151"/>
      <c r="O495" s="158">
        <v>1200</v>
      </c>
      <c r="P495" s="157">
        <v>240</v>
      </c>
      <c r="Q495" s="157">
        <v>1000</v>
      </c>
      <c r="R495" s="158">
        <v>42</v>
      </c>
      <c r="S495" s="159" t="s">
        <v>135</v>
      </c>
      <c r="T495" s="156" t="s">
        <v>381</v>
      </c>
      <c r="U495" s="160" t="s">
        <v>382</v>
      </c>
      <c r="V495" s="151"/>
      <c r="W495" s="150"/>
      <c r="X495" s="150"/>
      <c r="Y495" s="150"/>
    </row>
    <row r="496" spans="1:25" s="17" customFormat="1" ht="25.5" x14ac:dyDescent="0.2">
      <c r="A496" s="151">
        <v>39990</v>
      </c>
      <c r="B496" s="152" t="s">
        <v>657</v>
      </c>
      <c r="C496" s="152" t="s">
        <v>221</v>
      </c>
      <c r="D496" s="152" t="s">
        <v>136</v>
      </c>
      <c r="E496" s="153" t="s">
        <v>143</v>
      </c>
      <c r="F496" s="154">
        <v>40128</v>
      </c>
      <c r="G496" s="155">
        <v>2009</v>
      </c>
      <c r="H496" s="151" t="s">
        <v>658</v>
      </c>
      <c r="I496" s="151" t="str">
        <f t="shared" si="37"/>
        <v>WY</v>
      </c>
      <c r="J496" s="151" t="str">
        <f t="shared" si="38"/>
        <v>IA</v>
      </c>
      <c r="K496" s="151" t="str">
        <f t="shared" si="36"/>
        <v>Mountain, South Central, Midwest</v>
      </c>
      <c r="L496" s="151" t="str">
        <f>INDEX('State '!$A$1:$C$62,MATCH($I496,'State '!$B:$B,0),3)</f>
        <v>Mountain</v>
      </c>
      <c r="M496" s="151" t="str">
        <f>INDEX('State '!$A$1:$C$62,MATCH($J496,'State '!$B:$B,0),3)</f>
        <v>Midwest</v>
      </c>
      <c r="N496" s="151" t="s">
        <v>2465</v>
      </c>
      <c r="O496" s="158">
        <v>875</v>
      </c>
      <c r="P496" s="157">
        <v>175</v>
      </c>
      <c r="Q496" s="157">
        <v>1000</v>
      </c>
      <c r="R496" s="158">
        <v>42</v>
      </c>
      <c r="S496" s="159" t="s">
        <v>135</v>
      </c>
      <c r="T496" s="156" t="s">
        <v>381</v>
      </c>
      <c r="U496" s="160" t="s">
        <v>382</v>
      </c>
      <c r="V496" s="151"/>
      <c r="W496" s="150"/>
      <c r="X496" s="150"/>
      <c r="Y496" s="150"/>
    </row>
    <row r="497" spans="1:25" s="17" customFormat="1" x14ac:dyDescent="0.2">
      <c r="A497" s="151">
        <v>40367</v>
      </c>
      <c r="B497" s="164" t="s">
        <v>704</v>
      </c>
      <c r="C497" s="164" t="s">
        <v>246</v>
      </c>
      <c r="D497" s="164" t="s">
        <v>136</v>
      </c>
      <c r="E497" s="164" t="s">
        <v>143</v>
      </c>
      <c r="F497" s="165">
        <v>39993</v>
      </c>
      <c r="G497" s="166">
        <v>2009</v>
      </c>
      <c r="H497" s="151" t="s">
        <v>705</v>
      </c>
      <c r="I497" s="151" t="str">
        <f t="shared" si="37"/>
        <v>MO</v>
      </c>
      <c r="J497" s="151" t="str">
        <f t="shared" si="38"/>
        <v>OH</v>
      </c>
      <c r="K497" s="151" t="str">
        <f t="shared" si="36"/>
        <v>Midwest, Northeast</v>
      </c>
      <c r="L497" s="151" t="str">
        <f>INDEX('State '!$A$1:$C$62,MATCH($I497,'State '!$B:$B,0),3)</f>
        <v>Midwest</v>
      </c>
      <c r="M497" s="151" t="str">
        <f>INDEX('State '!$A$1:$C$62,MATCH($J497,'State '!$B:$B,0),3)</f>
        <v>Northeast</v>
      </c>
      <c r="N497" s="151"/>
      <c r="O497" s="158">
        <v>2150</v>
      </c>
      <c r="P497" s="158">
        <v>444</v>
      </c>
      <c r="Q497" s="158">
        <v>1600</v>
      </c>
      <c r="R497" s="157">
        <v>42</v>
      </c>
      <c r="S497" s="151" t="s">
        <v>135</v>
      </c>
      <c r="T497" s="151" t="s">
        <v>381</v>
      </c>
      <c r="U497" s="151" t="s">
        <v>706</v>
      </c>
      <c r="V497" s="151"/>
      <c r="W497" s="150"/>
      <c r="X497" s="150"/>
      <c r="Y497" s="150"/>
    </row>
    <row r="498" spans="1:25" s="17" customFormat="1" x14ac:dyDescent="0.2">
      <c r="A498" s="151">
        <v>40367</v>
      </c>
      <c r="B498" s="164" t="s">
        <v>713</v>
      </c>
      <c r="C498" s="164" t="s">
        <v>246</v>
      </c>
      <c r="D498" s="164" t="s">
        <v>136</v>
      </c>
      <c r="E498" s="164" t="s">
        <v>143</v>
      </c>
      <c r="F498" s="165">
        <v>40129</v>
      </c>
      <c r="G498" s="166">
        <v>2009</v>
      </c>
      <c r="H498" s="151" t="s">
        <v>8</v>
      </c>
      <c r="I498" s="151" t="str">
        <f t="shared" si="37"/>
        <v>OH</v>
      </c>
      <c r="J498" s="151" t="str">
        <f t="shared" si="38"/>
        <v>OH</v>
      </c>
      <c r="K498" s="151" t="str">
        <f t="shared" si="36"/>
        <v>Northeast</v>
      </c>
      <c r="L498" s="151" t="str">
        <f>INDEX('State '!$A$1:$C$62,MATCH($I498,'State '!$B:$B,0),3)</f>
        <v>Northeast</v>
      </c>
      <c r="M498" s="151" t="str">
        <f>INDEX('State '!$A$1:$C$62,MATCH($J498,'State '!$B:$B,0),3)</f>
        <v>Northeast</v>
      </c>
      <c r="N498" s="151"/>
      <c r="O498" s="158">
        <v>1162</v>
      </c>
      <c r="P498" s="158">
        <v>195.1</v>
      </c>
      <c r="Q498" s="158">
        <v>1800</v>
      </c>
      <c r="R498" s="157">
        <v>42</v>
      </c>
      <c r="S498" s="151" t="s">
        <v>135</v>
      </c>
      <c r="T498" s="151" t="s">
        <v>381</v>
      </c>
      <c r="U498" s="151" t="s">
        <v>706</v>
      </c>
      <c r="V498" s="151"/>
      <c r="W498" s="150"/>
      <c r="X498" s="150"/>
      <c r="Y498" s="150"/>
    </row>
    <row r="499" spans="1:25" s="17" customFormat="1" x14ac:dyDescent="0.2">
      <c r="A499" s="151">
        <v>39990</v>
      </c>
      <c r="B499" s="152" t="s">
        <v>928</v>
      </c>
      <c r="C499" s="152" t="s">
        <v>246</v>
      </c>
      <c r="D499" s="152" t="s">
        <v>136</v>
      </c>
      <c r="E499" s="153" t="s">
        <v>143</v>
      </c>
      <c r="F499" s="154">
        <v>39128</v>
      </c>
      <c r="G499" s="155">
        <v>2007</v>
      </c>
      <c r="H499" s="151" t="s">
        <v>690</v>
      </c>
      <c r="I499" s="151" t="str">
        <f t="shared" si="37"/>
        <v>WY</v>
      </c>
      <c r="J499" s="151" t="str">
        <f t="shared" si="38"/>
        <v>CO</v>
      </c>
      <c r="K499" s="151" t="str">
        <f t="shared" si="36"/>
        <v>Mountain</v>
      </c>
      <c r="L499" s="151" t="str">
        <f>INDEX('State '!$A$1:$C$62,MATCH($I499,'State '!$B:$B,0),3)</f>
        <v>Mountain</v>
      </c>
      <c r="M499" s="151" t="str">
        <f>INDEX('State '!$A$1:$C$62,MATCH($J499,'State '!$B:$B,0),3)</f>
        <v>Mountain</v>
      </c>
      <c r="N499" s="151"/>
      <c r="O499" s="158">
        <v>400</v>
      </c>
      <c r="P499" s="157">
        <v>192</v>
      </c>
      <c r="Q499" s="157">
        <v>750</v>
      </c>
      <c r="R499" s="158">
        <v>42</v>
      </c>
      <c r="S499" s="159" t="s">
        <v>135</v>
      </c>
      <c r="T499" s="156" t="s">
        <v>381</v>
      </c>
      <c r="U499" s="160" t="s">
        <v>929</v>
      </c>
      <c r="V499" s="151"/>
      <c r="W499" s="150"/>
      <c r="X499" s="150"/>
      <c r="Y499" s="150"/>
    </row>
    <row r="500" spans="1:25" s="17" customFormat="1" x14ac:dyDescent="0.2">
      <c r="A500" s="151">
        <v>39990</v>
      </c>
      <c r="B500" s="152" t="s">
        <v>1017</v>
      </c>
      <c r="C500" s="152" t="s">
        <v>246</v>
      </c>
      <c r="D500" s="152" t="s">
        <v>136</v>
      </c>
      <c r="E500" s="164" t="s">
        <v>143</v>
      </c>
      <c r="F500" s="165">
        <v>38742</v>
      </c>
      <c r="G500" s="166">
        <v>2006</v>
      </c>
      <c r="H500" s="151" t="s">
        <v>566</v>
      </c>
      <c r="I500" s="151" t="str">
        <f t="shared" si="37"/>
        <v>CO</v>
      </c>
      <c r="J500" s="151" t="str">
        <f t="shared" si="38"/>
        <v>WY</v>
      </c>
      <c r="K500" s="151" t="str">
        <f t="shared" si="36"/>
        <v>Mountain</v>
      </c>
      <c r="L500" s="151" t="str">
        <f>INDEX('State '!$A$1:$C$62,MATCH($I500,'State '!$B:$B,0),3)</f>
        <v>Mountain</v>
      </c>
      <c r="M500" s="151" t="str">
        <f>INDEX('State '!$A$1:$C$62,MATCH($J500,'State '!$B:$B,0),3)</f>
        <v>Mountain</v>
      </c>
      <c r="N500" s="151"/>
      <c r="O500" s="158">
        <v>180</v>
      </c>
      <c r="P500" s="158">
        <v>136</v>
      </c>
      <c r="Q500" s="157">
        <v>750</v>
      </c>
      <c r="R500" s="157">
        <v>36</v>
      </c>
      <c r="S500" s="151" t="s">
        <v>135</v>
      </c>
      <c r="T500" s="151" t="s">
        <v>381</v>
      </c>
      <c r="U500" s="151" t="s">
        <v>929</v>
      </c>
      <c r="V500" s="151"/>
      <c r="W500" s="150"/>
      <c r="X500" s="150"/>
      <c r="Y500" s="150"/>
    </row>
    <row r="501" spans="1:25" s="17" customFormat="1" x14ac:dyDescent="0.2">
      <c r="A501" s="151">
        <v>39990</v>
      </c>
      <c r="B501" s="152" t="s">
        <v>930</v>
      </c>
      <c r="C501" s="152" t="s">
        <v>246</v>
      </c>
      <c r="D501" s="152" t="s">
        <v>140</v>
      </c>
      <c r="E501" s="153" t="s">
        <v>143</v>
      </c>
      <c r="F501" s="154">
        <v>39447</v>
      </c>
      <c r="G501" s="155">
        <v>2007</v>
      </c>
      <c r="H501" s="151" t="s">
        <v>566</v>
      </c>
      <c r="I501" s="151" t="str">
        <f t="shared" si="37"/>
        <v>CO</v>
      </c>
      <c r="J501" s="151" t="str">
        <f t="shared" si="38"/>
        <v>WY</v>
      </c>
      <c r="K501" s="151" t="str">
        <f t="shared" si="36"/>
        <v>Mountain</v>
      </c>
      <c r="L501" s="151" t="str">
        <f>INDEX('State '!$A$1:$C$62,MATCH($I501,'State '!$B:$B,0),3)</f>
        <v>Mountain</v>
      </c>
      <c r="M501" s="151" t="str">
        <f>INDEX('State '!$A$1:$C$62,MATCH($J501,'State '!$B:$B,0),3)</f>
        <v>Mountain</v>
      </c>
      <c r="N501" s="151"/>
      <c r="O501" s="158">
        <v>160</v>
      </c>
      <c r="P501" s="157"/>
      <c r="Q501" s="157">
        <v>750</v>
      </c>
      <c r="R501" s="158"/>
      <c r="S501" s="159" t="s">
        <v>135</v>
      </c>
      <c r="T501" s="156" t="s">
        <v>381</v>
      </c>
      <c r="U501" s="160" t="s">
        <v>929</v>
      </c>
      <c r="V501" s="151"/>
      <c r="W501" s="150"/>
      <c r="X501" s="150"/>
      <c r="Y501" s="150"/>
    </row>
    <row r="502" spans="1:25" s="17" customFormat="1" ht="25.5" x14ac:dyDescent="0.2">
      <c r="A502" s="151">
        <v>39990</v>
      </c>
      <c r="B502" s="152" t="s">
        <v>805</v>
      </c>
      <c r="C502" s="152" t="s">
        <v>246</v>
      </c>
      <c r="D502" s="152" t="s">
        <v>136</v>
      </c>
      <c r="E502" s="153" t="s">
        <v>143</v>
      </c>
      <c r="F502" s="154">
        <v>39553</v>
      </c>
      <c r="G502" s="155">
        <v>2008</v>
      </c>
      <c r="H502" s="151" t="s">
        <v>806</v>
      </c>
      <c r="I502" s="151" t="str">
        <f t="shared" si="37"/>
        <v>CO</v>
      </c>
      <c r="J502" s="151" t="str">
        <f t="shared" si="38"/>
        <v>MO</v>
      </c>
      <c r="K502" s="151" t="str">
        <f t="shared" ref="K502:K533" si="39">IF($L502=$M502,L502,CONCATENATE($L502,", ",IF(ISBLANK(N502),"",CONCATENATE(N502,", ")),$M502))</f>
        <v>Mountain, South Central, Midwest</v>
      </c>
      <c r="L502" s="151" t="str">
        <f>INDEX('State '!$A$1:$C$62,MATCH($I502,'State '!$B:$B,0),3)</f>
        <v>Mountain</v>
      </c>
      <c r="M502" s="151" t="str">
        <f>INDEX('State '!$A$1:$C$62,MATCH($J502,'State '!$B:$B,0),3)</f>
        <v>Midwest</v>
      </c>
      <c r="N502" s="151" t="s">
        <v>2465</v>
      </c>
      <c r="O502" s="158">
        <v>1930</v>
      </c>
      <c r="P502" s="157">
        <v>718</v>
      </c>
      <c r="Q502" s="157">
        <v>1500</v>
      </c>
      <c r="R502" s="158" t="s">
        <v>3214</v>
      </c>
      <c r="S502" s="159" t="s">
        <v>135</v>
      </c>
      <c r="T502" s="156" t="s">
        <v>381</v>
      </c>
      <c r="U502" s="160" t="s">
        <v>807</v>
      </c>
      <c r="V502" s="151"/>
      <c r="W502" s="150"/>
      <c r="X502" s="150"/>
      <c r="Y502" s="150"/>
    </row>
    <row r="503" spans="1:25" s="17" customFormat="1" x14ac:dyDescent="0.2">
      <c r="A503" s="151">
        <v>39990</v>
      </c>
      <c r="B503" s="164" t="s">
        <v>790</v>
      </c>
      <c r="C503" s="164" t="s">
        <v>221</v>
      </c>
      <c r="D503" s="164" t="s">
        <v>136</v>
      </c>
      <c r="E503" s="164" t="s">
        <v>143</v>
      </c>
      <c r="F503" s="165">
        <v>39706</v>
      </c>
      <c r="G503" s="166">
        <v>2008</v>
      </c>
      <c r="H503" s="151" t="s">
        <v>6</v>
      </c>
      <c r="I503" s="151" t="str">
        <f t="shared" si="37"/>
        <v>TX</v>
      </c>
      <c r="J503" s="151" t="str">
        <f t="shared" si="38"/>
        <v>TX</v>
      </c>
      <c r="K503" s="151" t="str">
        <f t="shared" si="39"/>
        <v>South Central</v>
      </c>
      <c r="L503" s="151" t="str">
        <f>INDEX('State '!$A$1:$C$62,MATCH($I503,'State '!$B:$B,0),3)</f>
        <v>South Central</v>
      </c>
      <c r="M503" s="151" t="str">
        <f>INDEX('State '!$A$1:$C$62,MATCH($J503,'State '!$B:$B,0),3)</f>
        <v>South Central</v>
      </c>
      <c r="N503" s="151"/>
      <c r="O503" s="158">
        <v>72</v>
      </c>
      <c r="P503" s="158">
        <v>58</v>
      </c>
      <c r="Q503" s="158">
        <v>225</v>
      </c>
      <c r="R503" s="157">
        <v>24</v>
      </c>
      <c r="S503" s="151" t="s">
        <v>138</v>
      </c>
      <c r="T503" s="151" t="s">
        <v>187</v>
      </c>
      <c r="U503" s="151" t="s">
        <v>382</v>
      </c>
      <c r="V503" s="151"/>
      <c r="W503" s="150"/>
      <c r="X503" s="150"/>
      <c r="Y503" s="150"/>
    </row>
    <row r="504" spans="1:25" s="17" customFormat="1" x14ac:dyDescent="0.2">
      <c r="A504" s="151">
        <v>39990</v>
      </c>
      <c r="B504" s="164" t="s">
        <v>1308</v>
      </c>
      <c r="C504" s="164" t="s">
        <v>348</v>
      </c>
      <c r="D504" s="164" t="s">
        <v>134</v>
      </c>
      <c r="E504" s="164" t="s">
        <v>143</v>
      </c>
      <c r="F504" s="165">
        <v>37530</v>
      </c>
      <c r="G504" s="166">
        <v>2002</v>
      </c>
      <c r="H504" s="151" t="s">
        <v>6</v>
      </c>
      <c r="I504" s="151" t="str">
        <f t="shared" si="37"/>
        <v>TX</v>
      </c>
      <c r="J504" s="151" t="str">
        <f t="shared" si="38"/>
        <v>TX</v>
      </c>
      <c r="K504" s="151" t="str">
        <f t="shared" si="39"/>
        <v>South Central</v>
      </c>
      <c r="L504" s="151" t="str">
        <f>INDEX('State '!$A$1:$C$62,MATCH($I504,'State '!$B:$B,0),3)</f>
        <v>South Central</v>
      </c>
      <c r="M504" s="151" t="str">
        <f>INDEX('State '!$A$1:$C$62,MATCH($J504,'State '!$B:$B,0),3)</f>
        <v>South Central</v>
      </c>
      <c r="N504" s="151"/>
      <c r="O504" s="158">
        <v>70</v>
      </c>
      <c r="P504" s="158">
        <v>86</v>
      </c>
      <c r="Q504" s="158">
        <v>300</v>
      </c>
      <c r="R504" s="157">
        <v>30</v>
      </c>
      <c r="S504" s="151" t="s">
        <v>138</v>
      </c>
      <c r="T504" s="151" t="s">
        <v>187</v>
      </c>
      <c r="U504" s="151" t="s">
        <v>382</v>
      </c>
      <c r="V504" s="151"/>
      <c r="W504" s="150"/>
      <c r="X504" s="150"/>
      <c r="Y504" s="150"/>
    </row>
    <row r="505" spans="1:25" s="17" customFormat="1" x14ac:dyDescent="0.2">
      <c r="A505" s="151">
        <v>39990</v>
      </c>
      <c r="B505" s="164" t="s">
        <v>1288</v>
      </c>
      <c r="C505" s="164" t="s">
        <v>224</v>
      </c>
      <c r="D505" s="164" t="s">
        <v>134</v>
      </c>
      <c r="E505" s="164" t="s">
        <v>143</v>
      </c>
      <c r="F505" s="165">
        <v>37500</v>
      </c>
      <c r="G505" s="166">
        <v>2002</v>
      </c>
      <c r="H505" s="151" t="s">
        <v>13</v>
      </c>
      <c r="I505" s="151" t="str">
        <f t="shared" si="37"/>
        <v>CA</v>
      </c>
      <c r="J505" s="151" t="str">
        <f t="shared" si="38"/>
        <v>CA</v>
      </c>
      <c r="K505" s="151" t="str">
        <f t="shared" si="39"/>
        <v>Pacific</v>
      </c>
      <c r="L505" s="151" t="str">
        <f>INDEX('State '!$A$1:$C$62,MATCH($I505,'State '!$B:$B,0),3)</f>
        <v>Pacific</v>
      </c>
      <c r="M505" s="151" t="str">
        <f>INDEX('State '!$A$1:$C$62,MATCH($J505,'State '!$B:$B,0),3)</f>
        <v>Pacific</v>
      </c>
      <c r="N505" s="151"/>
      <c r="O505" s="158">
        <v>29</v>
      </c>
      <c r="P505" s="158">
        <v>32</v>
      </c>
      <c r="Q505" s="158">
        <v>275</v>
      </c>
      <c r="R505" s="157">
        <v>24</v>
      </c>
      <c r="S505" s="151" t="s">
        <v>135</v>
      </c>
      <c r="T505" s="151" t="s">
        <v>381</v>
      </c>
      <c r="U505" s="151" t="s">
        <v>1289</v>
      </c>
      <c r="V505" s="151"/>
      <c r="W505" s="150"/>
      <c r="X505" s="150"/>
      <c r="Y505" s="150"/>
    </row>
    <row r="506" spans="1:25" s="17" customFormat="1" x14ac:dyDescent="0.2">
      <c r="A506" s="151">
        <v>39990</v>
      </c>
      <c r="B506" s="152" t="s">
        <v>1320</v>
      </c>
      <c r="C506" s="152" t="s">
        <v>224</v>
      </c>
      <c r="D506" s="152" t="s">
        <v>140</v>
      </c>
      <c r="E506" s="164" t="s">
        <v>143</v>
      </c>
      <c r="F506" s="165">
        <v>37347</v>
      </c>
      <c r="G506" s="166">
        <v>2002</v>
      </c>
      <c r="H506" s="151" t="s">
        <v>13</v>
      </c>
      <c r="I506" s="151" t="str">
        <f t="shared" si="37"/>
        <v>CA</v>
      </c>
      <c r="J506" s="151" t="str">
        <f t="shared" si="38"/>
        <v>CA</v>
      </c>
      <c r="K506" s="151" t="str">
        <f t="shared" si="39"/>
        <v>Pacific</v>
      </c>
      <c r="L506" s="151" t="str">
        <f>INDEX('State '!$A$1:$C$62,MATCH($I506,'State '!$B:$B,0),3)</f>
        <v>Pacific</v>
      </c>
      <c r="M506" s="151" t="str">
        <f>INDEX('State '!$A$1:$C$62,MATCH($J506,'State '!$B:$B,0),3)</f>
        <v>Pacific</v>
      </c>
      <c r="N506" s="151"/>
      <c r="O506" s="158">
        <v>2.1</v>
      </c>
      <c r="P506" s="158"/>
      <c r="Q506" s="157">
        <v>500</v>
      </c>
      <c r="R506" s="157">
        <v>20</v>
      </c>
      <c r="S506" s="151" t="s">
        <v>135</v>
      </c>
      <c r="T506" s="151" t="s">
        <v>381</v>
      </c>
      <c r="U506" s="151" t="s">
        <v>1321</v>
      </c>
      <c r="V506" s="151"/>
      <c r="W506" s="150"/>
      <c r="X506" s="150"/>
      <c r="Y506" s="150"/>
    </row>
    <row r="507" spans="1:25" s="17" customFormat="1" x14ac:dyDescent="0.2">
      <c r="A507" s="151">
        <v>39990</v>
      </c>
      <c r="B507" s="164" t="s">
        <v>1406</v>
      </c>
      <c r="C507" s="164" t="s">
        <v>224</v>
      </c>
      <c r="D507" s="164" t="s">
        <v>140</v>
      </c>
      <c r="E507" s="164" t="s">
        <v>143</v>
      </c>
      <c r="F507" s="165">
        <v>37073</v>
      </c>
      <c r="G507" s="166">
        <v>2001</v>
      </c>
      <c r="H507" s="151" t="s">
        <v>1222</v>
      </c>
      <c r="I507" s="151" t="str">
        <f t="shared" si="37"/>
        <v>WY</v>
      </c>
      <c r="J507" s="151" t="str">
        <f t="shared" si="38"/>
        <v>CA</v>
      </c>
      <c r="K507" s="151" t="str">
        <f t="shared" si="39"/>
        <v>Mountain, Pacific</v>
      </c>
      <c r="L507" s="151" t="str">
        <f>INDEX('State '!$A$1:$C$62,MATCH($I507,'State '!$B:$B,0),3)</f>
        <v>Mountain</v>
      </c>
      <c r="M507" s="151" t="str">
        <f>INDEX('State '!$A$1:$C$62,MATCH($J507,'State '!$B:$B,0),3)</f>
        <v>Pacific</v>
      </c>
      <c r="N507" s="151"/>
      <c r="O507" s="158">
        <v>81.3</v>
      </c>
      <c r="P507" s="158">
        <v>922</v>
      </c>
      <c r="Q507" s="158">
        <v>135</v>
      </c>
      <c r="R507" s="157">
        <v>36</v>
      </c>
      <c r="S507" s="151" t="s">
        <v>135</v>
      </c>
      <c r="T507" s="151" t="s">
        <v>381</v>
      </c>
      <c r="U507" s="151" t="s">
        <v>1407</v>
      </c>
      <c r="V507" s="151"/>
      <c r="W507" s="150"/>
      <c r="X507" s="150"/>
      <c r="Y507" s="150"/>
    </row>
    <row r="508" spans="1:25" s="17" customFormat="1" x14ac:dyDescent="0.2">
      <c r="A508" s="151">
        <v>39990</v>
      </c>
      <c r="B508" s="164" t="s">
        <v>1292</v>
      </c>
      <c r="C508" s="164" t="s">
        <v>224</v>
      </c>
      <c r="D508" s="164" t="s">
        <v>140</v>
      </c>
      <c r="E508" s="164" t="s">
        <v>143</v>
      </c>
      <c r="F508" s="165">
        <v>37438</v>
      </c>
      <c r="G508" s="166">
        <v>2002</v>
      </c>
      <c r="H508" s="151" t="s">
        <v>1222</v>
      </c>
      <c r="I508" s="151" t="str">
        <f t="shared" si="37"/>
        <v>WY</v>
      </c>
      <c r="J508" s="151" t="str">
        <f t="shared" si="38"/>
        <v>CA</v>
      </c>
      <c r="K508" s="151" t="str">
        <f t="shared" si="39"/>
        <v>Mountain, Pacific</v>
      </c>
      <c r="L508" s="151" t="str">
        <f>INDEX('State '!$A$1:$C$62,MATCH($I508,'State '!$B:$B,0),3)</f>
        <v>Mountain</v>
      </c>
      <c r="M508" s="151" t="str">
        <f>INDEX('State '!$A$1:$C$62,MATCH($J508,'State '!$B:$B,0),3)</f>
        <v>Pacific</v>
      </c>
      <c r="N508" s="151"/>
      <c r="O508" s="158">
        <v>80</v>
      </c>
      <c r="P508" s="158"/>
      <c r="Q508" s="158"/>
      <c r="R508" s="157">
        <v>36</v>
      </c>
      <c r="S508" s="151" t="s">
        <v>135</v>
      </c>
      <c r="T508" s="151" t="s">
        <v>381</v>
      </c>
      <c r="U508" s="151" t="s">
        <v>1293</v>
      </c>
      <c r="V508" s="151"/>
      <c r="W508" s="150"/>
      <c r="X508" s="150"/>
      <c r="Y508" s="150"/>
    </row>
    <row r="509" spans="1:25" s="17" customFormat="1" x14ac:dyDescent="0.2">
      <c r="A509" s="151">
        <v>39990</v>
      </c>
      <c r="B509" s="164" t="s">
        <v>1221</v>
      </c>
      <c r="C509" s="164" t="s">
        <v>224</v>
      </c>
      <c r="D509" s="164" t="s">
        <v>140</v>
      </c>
      <c r="E509" s="164" t="s">
        <v>143</v>
      </c>
      <c r="F509" s="165">
        <v>37742</v>
      </c>
      <c r="G509" s="166">
        <v>2003</v>
      </c>
      <c r="H509" s="151" t="s">
        <v>1222</v>
      </c>
      <c r="I509" s="151" t="str">
        <f t="shared" si="37"/>
        <v>WY</v>
      </c>
      <c r="J509" s="151" t="str">
        <f t="shared" si="38"/>
        <v>CA</v>
      </c>
      <c r="K509" s="151" t="str">
        <f t="shared" si="39"/>
        <v>Mountain, Pacific</v>
      </c>
      <c r="L509" s="151" t="str">
        <f>INDEX('State '!$A$1:$C$62,MATCH($I509,'State '!$B:$B,0),3)</f>
        <v>Mountain</v>
      </c>
      <c r="M509" s="151" t="str">
        <f>INDEX('State '!$A$1:$C$62,MATCH($J509,'State '!$B:$B,0),3)</f>
        <v>Pacific</v>
      </c>
      <c r="N509" s="151"/>
      <c r="O509" s="158">
        <v>1260</v>
      </c>
      <c r="P509" s="158">
        <v>716</v>
      </c>
      <c r="Q509" s="158">
        <v>900</v>
      </c>
      <c r="R509" s="157">
        <v>36</v>
      </c>
      <c r="S509" s="151" t="s">
        <v>135</v>
      </c>
      <c r="T509" s="151" t="s">
        <v>381</v>
      </c>
      <c r="U509" s="151" t="s">
        <v>1223</v>
      </c>
      <c r="V509" s="151"/>
      <c r="W509" s="150"/>
      <c r="X509" s="150"/>
      <c r="Y509" s="150"/>
    </row>
    <row r="510" spans="1:25" s="17" customFormat="1" x14ac:dyDescent="0.2">
      <c r="A510" s="151">
        <v>39990</v>
      </c>
      <c r="B510" s="164" t="s">
        <v>1290</v>
      </c>
      <c r="C510" s="164" t="s">
        <v>224</v>
      </c>
      <c r="D510" s="164" t="s">
        <v>134</v>
      </c>
      <c r="E510" s="164" t="s">
        <v>143</v>
      </c>
      <c r="F510" s="165">
        <v>37561</v>
      </c>
      <c r="G510" s="166">
        <v>2002</v>
      </c>
      <c r="H510" s="151" t="s">
        <v>31</v>
      </c>
      <c r="I510" s="151" t="str">
        <f t="shared" si="37"/>
        <v>NV</v>
      </c>
      <c r="J510" s="151" t="str">
        <f t="shared" si="38"/>
        <v>NV</v>
      </c>
      <c r="K510" s="151" t="str">
        <f t="shared" si="39"/>
        <v>Mountain</v>
      </c>
      <c r="L510" s="151" t="str">
        <f>INDEX('State '!$A$1:$C$62,MATCH($I510,'State '!$B:$B,0),3)</f>
        <v>Mountain</v>
      </c>
      <c r="M510" s="151" t="str">
        <f>INDEX('State '!$A$1:$C$62,MATCH($J510,'State '!$B:$B,0),3)</f>
        <v>Mountain</v>
      </c>
      <c r="N510" s="151"/>
      <c r="O510" s="158">
        <v>3.8</v>
      </c>
      <c r="P510" s="158">
        <v>3.54</v>
      </c>
      <c r="Q510" s="158">
        <v>219</v>
      </c>
      <c r="R510" s="157">
        <v>16</v>
      </c>
      <c r="S510" s="151" t="s">
        <v>135</v>
      </c>
      <c r="T510" s="151" t="s">
        <v>381</v>
      </c>
      <c r="U510" s="151" t="s">
        <v>1291</v>
      </c>
      <c r="V510" s="151"/>
      <c r="W510" s="150"/>
      <c r="X510" s="150"/>
      <c r="Y510" s="150"/>
    </row>
    <row r="511" spans="1:25" s="17" customFormat="1" ht="25.5" x14ac:dyDescent="0.2">
      <c r="A511" s="97">
        <v>44929</v>
      </c>
      <c r="B511" s="79" t="s">
        <v>3196</v>
      </c>
      <c r="C511" s="79" t="s">
        <v>3166</v>
      </c>
      <c r="D511" s="79" t="s">
        <v>142</v>
      </c>
      <c r="E511" s="79" t="s">
        <v>143</v>
      </c>
      <c r="F511" s="60">
        <v>44882</v>
      </c>
      <c r="G511" s="111">
        <v>2022</v>
      </c>
      <c r="H511" s="97" t="s">
        <v>8</v>
      </c>
      <c r="I511" s="97" t="str">
        <f t="shared" si="37"/>
        <v>OH</v>
      </c>
      <c r="J511" s="97" t="str">
        <f t="shared" si="38"/>
        <v>OH</v>
      </c>
      <c r="K511" s="104" t="str">
        <f t="shared" si="39"/>
        <v>Northeast</v>
      </c>
      <c r="L511" s="97" t="str">
        <f>INDEX('State '!$A$1:$C$62,MATCH($I511,'State '!$B:$B,0),3)</f>
        <v>Northeast</v>
      </c>
      <c r="M511" s="97" t="str">
        <f>INDEX('State '!$A$1:$C$62,MATCH($J511,'State '!$B:$B,0),3)</f>
        <v>Northeast</v>
      </c>
      <c r="N511" s="97"/>
      <c r="O511" s="158">
        <v>2.15</v>
      </c>
      <c r="P511" s="178">
        <v>1.2878799999999999E-2</v>
      </c>
      <c r="Q511" s="146">
        <v>0</v>
      </c>
      <c r="R511" s="98" t="s">
        <v>2587</v>
      </c>
      <c r="S511" s="97" t="s">
        <v>135</v>
      </c>
      <c r="T511" s="97" t="s">
        <v>381</v>
      </c>
      <c r="U511" s="97" t="s">
        <v>3197</v>
      </c>
      <c r="V511" s="97" t="s">
        <v>2175</v>
      </c>
      <c r="W511" s="79" t="s">
        <v>3198</v>
      </c>
      <c r="X511" s="79"/>
      <c r="Y511" s="195"/>
    </row>
    <row r="512" spans="1:25" s="17" customFormat="1" ht="51" x14ac:dyDescent="0.2">
      <c r="A512" s="96">
        <v>44631</v>
      </c>
      <c r="B512" s="79" t="s">
        <v>3081</v>
      </c>
      <c r="C512" s="79" t="s">
        <v>260</v>
      </c>
      <c r="D512" s="79" t="s">
        <v>142</v>
      </c>
      <c r="E512" s="79" t="s">
        <v>143</v>
      </c>
      <c r="F512" s="60">
        <v>44835</v>
      </c>
      <c r="G512" s="98">
        <v>2022</v>
      </c>
      <c r="H512" s="97" t="s">
        <v>42</v>
      </c>
      <c r="I512" s="97" t="str">
        <f t="shared" si="37"/>
        <v>IA</v>
      </c>
      <c r="J512" s="97" t="str">
        <f t="shared" si="38"/>
        <v>IA</v>
      </c>
      <c r="K512" s="97" t="s">
        <v>9</v>
      </c>
      <c r="L512" s="97" t="str">
        <f>INDEX('State '!$A$1:$C$62,MATCH($I512,'State '!$B:$B,0),3)</f>
        <v>Midwest</v>
      </c>
      <c r="M512" s="97" t="str">
        <f>INDEX('State '!$A$1:$C$62,MATCH($J512,'State '!$B:$B,0),3)</f>
        <v>Midwest</v>
      </c>
      <c r="N512" s="97"/>
      <c r="O512" s="158">
        <v>19.8</v>
      </c>
      <c r="P512" s="202">
        <v>9.1999999999999993</v>
      </c>
      <c r="Q512" s="146">
        <v>0</v>
      </c>
      <c r="R512" s="98">
        <v>6</v>
      </c>
      <c r="S512" s="97" t="s">
        <v>135</v>
      </c>
      <c r="T512" s="97" t="s">
        <v>381</v>
      </c>
      <c r="U512" s="97" t="s">
        <v>3082</v>
      </c>
      <c r="V512" s="97" t="s">
        <v>2175</v>
      </c>
      <c r="W512" s="80" t="s">
        <v>3443</v>
      </c>
      <c r="X512" s="80"/>
      <c r="Y512" s="238" t="s">
        <v>3408</v>
      </c>
    </row>
    <row r="513" spans="1:25" s="17" customFormat="1" ht="38.25" x14ac:dyDescent="0.2">
      <c r="A513" s="151">
        <v>44064</v>
      </c>
      <c r="B513" s="164" t="s">
        <v>2642</v>
      </c>
      <c r="C513" s="164" t="s">
        <v>2641</v>
      </c>
      <c r="D513" s="164" t="s">
        <v>134</v>
      </c>
      <c r="E513" s="164" t="s">
        <v>143</v>
      </c>
      <c r="F513" s="165">
        <v>44064</v>
      </c>
      <c r="G513" s="157">
        <v>2020</v>
      </c>
      <c r="H513" s="151" t="s">
        <v>34</v>
      </c>
      <c r="I513" s="151" t="s">
        <v>34</v>
      </c>
      <c r="J513" s="151" t="s">
        <v>34</v>
      </c>
      <c r="K513" s="151" t="s">
        <v>9</v>
      </c>
      <c r="L513" s="151" t="s">
        <v>9</v>
      </c>
      <c r="M513" s="151" t="s">
        <v>9</v>
      </c>
      <c r="N513" s="151"/>
      <c r="O513" s="158">
        <v>31</v>
      </c>
      <c r="P513" s="158">
        <v>8.8000000000000007</v>
      </c>
      <c r="Q513" s="158"/>
      <c r="R513" s="157">
        <v>24</v>
      </c>
      <c r="S513" s="151" t="s">
        <v>138</v>
      </c>
      <c r="T513" s="151" t="s">
        <v>2643</v>
      </c>
      <c r="U513" s="151"/>
      <c r="V513" s="151" t="s">
        <v>2175</v>
      </c>
      <c r="W513" s="150" t="s">
        <v>2645</v>
      </c>
      <c r="X513" s="150" t="s">
        <v>2830</v>
      </c>
      <c r="Y513" s="207" t="s">
        <v>3049</v>
      </c>
    </row>
    <row r="514" spans="1:25" s="17" customFormat="1" ht="38.25" x14ac:dyDescent="0.2">
      <c r="A514" s="197">
        <v>44923</v>
      </c>
      <c r="B514" s="194" t="s">
        <v>2640</v>
      </c>
      <c r="C514" s="194" t="s">
        <v>2641</v>
      </c>
      <c r="D514" s="194" t="s">
        <v>134</v>
      </c>
      <c r="E514" s="194" t="s">
        <v>143</v>
      </c>
      <c r="F514" s="196">
        <v>44476</v>
      </c>
      <c r="G514" s="198">
        <v>2021</v>
      </c>
      <c r="H514" s="197" t="s">
        <v>34</v>
      </c>
      <c r="I514" s="97" t="str">
        <f t="shared" ref="I514:I539" si="40">LEFT($H514,2)</f>
        <v>WI</v>
      </c>
      <c r="J514" s="97" t="str">
        <f t="shared" ref="J514:J539" si="41">RIGHT($H514,2)</f>
        <v>WI</v>
      </c>
      <c r="K514" s="104" t="str">
        <f t="shared" ref="K514:K531" si="42">IF($L514=$M514,L514,CONCATENATE($L514,", ",IF(ISBLANK(N514),"",CONCATENATE(N514,", ")),$M514))</f>
        <v>Midwest</v>
      </c>
      <c r="L514" s="97" t="str">
        <f>INDEX('State '!$A$1:$C$62,MATCH($I514,'State '!$B:$B,0),3)</f>
        <v>Midwest</v>
      </c>
      <c r="M514" s="97" t="str">
        <f>INDEX('State '!$A$1:$C$62,MATCH($J514,'State '!$B:$B,0),3)</f>
        <v>Midwest</v>
      </c>
      <c r="N514" s="97"/>
      <c r="O514" s="158">
        <v>144.30000000000001</v>
      </c>
      <c r="P514" s="206">
        <v>49</v>
      </c>
      <c r="Q514" s="200"/>
      <c r="R514" s="198">
        <v>24</v>
      </c>
      <c r="S514" s="103" t="s">
        <v>138</v>
      </c>
      <c r="T514" s="104" t="s">
        <v>2643</v>
      </c>
      <c r="U514" s="197" t="s">
        <v>3344</v>
      </c>
      <c r="V514" s="97" t="s">
        <v>2175</v>
      </c>
      <c r="W514" s="79" t="s">
        <v>2644</v>
      </c>
      <c r="X514" s="79" t="s">
        <v>2830</v>
      </c>
      <c r="Y514" s="195" t="s">
        <v>2646</v>
      </c>
    </row>
    <row r="515" spans="1:25" s="17" customFormat="1" ht="38.25" x14ac:dyDescent="0.2">
      <c r="A515" s="97">
        <v>44568</v>
      </c>
      <c r="B515" s="79" t="s">
        <v>2854</v>
      </c>
      <c r="C515" s="80" t="s">
        <v>239</v>
      </c>
      <c r="D515" s="80" t="s">
        <v>134</v>
      </c>
      <c r="E515" s="79" t="s">
        <v>143</v>
      </c>
      <c r="F515" s="60">
        <v>44545</v>
      </c>
      <c r="G515" s="61">
        <v>2021</v>
      </c>
      <c r="H515" s="97" t="s">
        <v>14</v>
      </c>
      <c r="I515" s="97" t="str">
        <f t="shared" si="40"/>
        <v>MS</v>
      </c>
      <c r="J515" s="97" t="str">
        <f t="shared" si="41"/>
        <v>MS</v>
      </c>
      <c r="K515" s="104" t="str">
        <f t="shared" si="42"/>
        <v>South Central</v>
      </c>
      <c r="L515" s="97" t="str">
        <f>INDEX('State '!$A$1:$C$62,MATCH($I515,'State '!$B:$B,0),3)</f>
        <v>South Central</v>
      </c>
      <c r="M515" s="97" t="str">
        <f>INDEX('State '!$A$1:$C$62,MATCH($J515,'State '!$B:$B,0),3)</f>
        <v>South Central</v>
      </c>
      <c r="N515" s="97"/>
      <c r="O515" s="158">
        <f>36.8+17.6</f>
        <v>54.4</v>
      </c>
      <c r="P515" s="158">
        <v>3.4</v>
      </c>
      <c r="Q515" s="146">
        <v>200</v>
      </c>
      <c r="R515" s="98">
        <v>20</v>
      </c>
      <c r="S515" s="97" t="s">
        <v>135</v>
      </c>
      <c r="T515" s="97" t="s">
        <v>381</v>
      </c>
      <c r="U515" s="97" t="s">
        <v>2855</v>
      </c>
      <c r="V515" s="97" t="s">
        <v>2175</v>
      </c>
      <c r="W515" s="79" t="s">
        <v>2856</v>
      </c>
      <c r="X515" s="79" t="s">
        <v>2828</v>
      </c>
      <c r="Y515" s="137"/>
    </row>
    <row r="516" spans="1:25" s="17" customFormat="1" x14ac:dyDescent="0.2">
      <c r="A516" s="97">
        <v>43781</v>
      </c>
      <c r="B516" s="79" t="s">
        <v>2385</v>
      </c>
      <c r="C516" s="79" t="s">
        <v>199</v>
      </c>
      <c r="D516" s="79" t="s">
        <v>140</v>
      </c>
      <c r="E516" s="79" t="s">
        <v>143</v>
      </c>
      <c r="F516" s="60">
        <v>43776</v>
      </c>
      <c r="G516" s="111">
        <v>2019</v>
      </c>
      <c r="H516" s="97" t="s">
        <v>20</v>
      </c>
      <c r="I516" s="97" t="str">
        <f t="shared" si="40"/>
        <v>NJ</v>
      </c>
      <c r="J516" s="97" t="str">
        <f t="shared" si="41"/>
        <v>NJ</v>
      </c>
      <c r="K516" s="104" t="str">
        <f t="shared" si="42"/>
        <v>Northeast</v>
      </c>
      <c r="L516" s="97" t="str">
        <f>INDEX('State '!$A$1:$C$62,MATCH($I516,'State '!$B:$B,0),3)</f>
        <v>Northeast</v>
      </c>
      <c r="M516" s="97" t="str">
        <f>INDEX('State '!$A$1:$C$62,MATCH($J516,'State '!$B:$B,0),3)</f>
        <v>Northeast</v>
      </c>
      <c r="N516" s="97"/>
      <c r="O516" s="158"/>
      <c r="P516" s="178"/>
      <c r="Q516" s="146">
        <v>60</v>
      </c>
      <c r="R516" s="98"/>
      <c r="S516" s="97" t="s">
        <v>135</v>
      </c>
      <c r="T516" s="97" t="s">
        <v>381</v>
      </c>
      <c r="U516" s="97" t="s">
        <v>2398</v>
      </c>
      <c r="V516" s="97" t="s">
        <v>2175</v>
      </c>
      <c r="W516" s="79"/>
      <c r="X516" s="79" t="s">
        <v>2830</v>
      </c>
      <c r="Y516" s="195"/>
    </row>
    <row r="517" spans="1:25" s="17" customFormat="1" ht="25.5" x14ac:dyDescent="0.2">
      <c r="A517" s="151">
        <v>43103</v>
      </c>
      <c r="B517" s="164" t="s">
        <v>1946</v>
      </c>
      <c r="C517" s="164" t="s">
        <v>261</v>
      </c>
      <c r="D517" s="164" t="s">
        <v>1878</v>
      </c>
      <c r="E517" s="164" t="s">
        <v>143</v>
      </c>
      <c r="F517" s="165">
        <v>43101</v>
      </c>
      <c r="G517" s="166">
        <v>2018</v>
      </c>
      <c r="H517" s="151" t="s">
        <v>2338</v>
      </c>
      <c r="I517" s="151" t="str">
        <f t="shared" si="40"/>
        <v>OH</v>
      </c>
      <c r="J517" s="151" t="str">
        <f t="shared" si="41"/>
        <v>KY</v>
      </c>
      <c r="K517" s="156" t="str">
        <f t="shared" si="42"/>
        <v>Northeast, Midwest</v>
      </c>
      <c r="L517" s="151" t="str">
        <f>INDEX('State '!$A$1:$C$62,MATCH($I517,'State '!$B:$B,0),3)</f>
        <v>Northeast</v>
      </c>
      <c r="M517" s="151" t="str">
        <f>INDEX('State '!$A$1:$C$62,MATCH($J517,'State '!$B:$B,0),3)</f>
        <v>Midwest</v>
      </c>
      <c r="N517" s="151"/>
      <c r="O517" s="158">
        <v>1400</v>
      </c>
      <c r="P517" s="158">
        <v>160</v>
      </c>
      <c r="Q517" s="158">
        <v>1530</v>
      </c>
      <c r="R517" s="157">
        <v>36</v>
      </c>
      <c r="S517" s="151" t="s">
        <v>135</v>
      </c>
      <c r="T517" s="151" t="s">
        <v>381</v>
      </c>
      <c r="U517" s="151" t="s">
        <v>2041</v>
      </c>
      <c r="V517" s="151" t="s">
        <v>2178</v>
      </c>
      <c r="W517" s="150" t="s">
        <v>2458</v>
      </c>
      <c r="X517" s="150"/>
      <c r="Y517" s="150" t="s">
        <v>2499</v>
      </c>
    </row>
    <row r="518" spans="1:25" s="17" customFormat="1" x14ac:dyDescent="0.2">
      <c r="A518" s="151">
        <v>42943</v>
      </c>
      <c r="B518" s="152" t="s">
        <v>2096</v>
      </c>
      <c r="C518" s="164" t="s">
        <v>199</v>
      </c>
      <c r="D518" s="152" t="s">
        <v>1878</v>
      </c>
      <c r="E518" s="153" t="s">
        <v>143</v>
      </c>
      <c r="F518" s="154">
        <v>42942</v>
      </c>
      <c r="G518" s="155">
        <v>2017</v>
      </c>
      <c r="H518" s="151" t="s">
        <v>1929</v>
      </c>
      <c r="I518" s="151" t="str">
        <f t="shared" si="40"/>
        <v>PA</v>
      </c>
      <c r="J518" s="151" t="str">
        <f t="shared" si="41"/>
        <v>OH</v>
      </c>
      <c r="K518" s="156" t="str">
        <f t="shared" si="42"/>
        <v>Northeast</v>
      </c>
      <c r="L518" s="151" t="str">
        <f>INDEX('State '!$A$1:$C$62,MATCH($I518,'State '!$B:$B,0),3)</f>
        <v>Northeast</v>
      </c>
      <c r="M518" s="151" t="str">
        <f>INDEX('State '!$A$1:$C$62,MATCH($J518,'State '!$B:$B,0),3)</f>
        <v>Northeast</v>
      </c>
      <c r="N518" s="151"/>
      <c r="O518" s="158"/>
      <c r="P518" s="157"/>
      <c r="Q518" s="157">
        <v>180</v>
      </c>
      <c r="R518" s="158"/>
      <c r="S518" s="159" t="s">
        <v>135</v>
      </c>
      <c r="T518" s="156" t="s">
        <v>381</v>
      </c>
      <c r="U518" s="160" t="s">
        <v>2097</v>
      </c>
      <c r="V518" s="151" t="s">
        <v>2178</v>
      </c>
      <c r="W518" s="150"/>
      <c r="X518" s="150"/>
      <c r="Y518" s="150"/>
    </row>
    <row r="519" spans="1:25" s="17" customFormat="1" x14ac:dyDescent="0.2">
      <c r="A519" s="97">
        <v>43124</v>
      </c>
      <c r="B519" s="79" t="s">
        <v>2213</v>
      </c>
      <c r="C519" s="79" t="s">
        <v>1725</v>
      </c>
      <c r="D519" s="79" t="s">
        <v>1878</v>
      </c>
      <c r="E519" s="79" t="s">
        <v>2374</v>
      </c>
      <c r="F519" s="60"/>
      <c r="G519" s="61"/>
      <c r="H519" s="97" t="s">
        <v>8</v>
      </c>
      <c r="I519" s="97" t="str">
        <f t="shared" si="40"/>
        <v>OH</v>
      </c>
      <c r="J519" s="97" t="str">
        <f t="shared" si="41"/>
        <v>OH</v>
      </c>
      <c r="K519" s="104" t="str">
        <f t="shared" si="42"/>
        <v>Northeast</v>
      </c>
      <c r="L519" s="97" t="str">
        <f>INDEX('State '!$A$1:$C$62,MATCH($I519,'State '!$B:$B,0),3)</f>
        <v>Northeast</v>
      </c>
      <c r="M519" s="97" t="str">
        <f>INDEX('State '!$A$1:$C$62,MATCH($J519,'State '!$B:$B,0),3)</f>
        <v>Northeast</v>
      </c>
      <c r="N519" s="97"/>
      <c r="O519" s="158"/>
      <c r="P519" s="178"/>
      <c r="Q519" s="146"/>
      <c r="R519" s="98"/>
      <c r="S519" s="97" t="s">
        <v>135</v>
      </c>
      <c r="T519" s="97" t="s">
        <v>381</v>
      </c>
      <c r="U519" s="97" t="s">
        <v>382</v>
      </c>
      <c r="V519" s="97" t="s">
        <v>2175</v>
      </c>
      <c r="W519" s="79"/>
      <c r="X519" s="79"/>
      <c r="Y519" s="195"/>
    </row>
    <row r="520" spans="1:25" s="17" customFormat="1" x14ac:dyDescent="0.2">
      <c r="A520" s="151">
        <v>42614</v>
      </c>
      <c r="B520" s="164" t="s">
        <v>1880</v>
      </c>
      <c r="C520" s="164" t="s">
        <v>1725</v>
      </c>
      <c r="D520" s="164" t="s">
        <v>1878</v>
      </c>
      <c r="E520" s="164" t="s">
        <v>143</v>
      </c>
      <c r="F520" s="165">
        <v>42125</v>
      </c>
      <c r="G520" s="166">
        <v>2015</v>
      </c>
      <c r="H520" s="151" t="s">
        <v>8</v>
      </c>
      <c r="I520" s="151" t="str">
        <f t="shared" si="40"/>
        <v>OH</v>
      </c>
      <c r="J520" s="151" t="str">
        <f t="shared" si="41"/>
        <v>OH</v>
      </c>
      <c r="K520" s="151" t="str">
        <f t="shared" si="42"/>
        <v>Northeast</v>
      </c>
      <c r="L520" s="151" t="str">
        <f>INDEX('State '!$A$1:$C$62,MATCH($I520,'State '!$B:$B,0),3)</f>
        <v>Northeast</v>
      </c>
      <c r="M520" s="151" t="str">
        <f>INDEX('State '!$A$1:$C$62,MATCH($J520,'State '!$B:$B,0),3)</f>
        <v>Northeast</v>
      </c>
      <c r="N520" s="151"/>
      <c r="O520" s="158">
        <v>156</v>
      </c>
      <c r="P520" s="158"/>
      <c r="Q520" s="158">
        <v>290</v>
      </c>
      <c r="R520" s="157"/>
      <c r="S520" s="151" t="s">
        <v>135</v>
      </c>
      <c r="T520" s="151" t="s">
        <v>382</v>
      </c>
      <c r="U520" s="151" t="s">
        <v>382</v>
      </c>
      <c r="V520" s="151" t="s">
        <v>2175</v>
      </c>
      <c r="W520" s="150"/>
      <c r="X520" s="150"/>
      <c r="Y520" s="150"/>
    </row>
    <row r="521" spans="1:25" s="17" customFormat="1" x14ac:dyDescent="0.2">
      <c r="A521" s="151">
        <v>42612</v>
      </c>
      <c r="B521" s="164" t="s">
        <v>1928</v>
      </c>
      <c r="C521" s="164" t="s">
        <v>223</v>
      </c>
      <c r="D521" s="164" t="s">
        <v>140</v>
      </c>
      <c r="E521" s="164" t="s">
        <v>143</v>
      </c>
      <c r="F521" s="165">
        <v>42675</v>
      </c>
      <c r="G521" s="166">
        <v>2016</v>
      </c>
      <c r="H521" s="151" t="s">
        <v>1929</v>
      </c>
      <c r="I521" s="151" t="str">
        <f t="shared" si="40"/>
        <v>PA</v>
      </c>
      <c r="J521" s="151" t="str">
        <f t="shared" si="41"/>
        <v>OH</v>
      </c>
      <c r="K521" s="151" t="str">
        <f t="shared" si="42"/>
        <v>Northeast</v>
      </c>
      <c r="L521" s="151" t="str">
        <f>INDEX('State '!$A$1:$C$62,MATCH($I521,'State '!$B:$B,0),3)</f>
        <v>Northeast</v>
      </c>
      <c r="M521" s="151" t="str">
        <f>INDEX('State '!$A$1:$C$62,MATCH($J521,'State '!$B:$B,0),3)</f>
        <v>Northeast</v>
      </c>
      <c r="N521" s="151"/>
      <c r="O521" s="158">
        <v>111.8</v>
      </c>
      <c r="P521" s="158"/>
      <c r="Q521" s="158">
        <v>130</v>
      </c>
      <c r="R521" s="157"/>
      <c r="S521" s="151" t="s">
        <v>135</v>
      </c>
      <c r="T521" s="151" t="s">
        <v>381</v>
      </c>
      <c r="U521" s="151" t="s">
        <v>1930</v>
      </c>
      <c r="V521" s="151" t="s">
        <v>2178</v>
      </c>
      <c r="W521" s="150"/>
      <c r="X521" s="150"/>
      <c r="Y521" s="150"/>
    </row>
    <row r="522" spans="1:25" s="17" customFormat="1" ht="25.5" x14ac:dyDescent="0.2">
      <c r="A522" s="197">
        <v>44923</v>
      </c>
      <c r="B522" s="194" t="s">
        <v>3053</v>
      </c>
      <c r="C522" s="194" t="s">
        <v>2527</v>
      </c>
      <c r="D522" s="194" t="s">
        <v>140</v>
      </c>
      <c r="E522" s="194" t="s">
        <v>143</v>
      </c>
      <c r="F522" s="196">
        <v>44061</v>
      </c>
      <c r="G522" s="198">
        <v>2020</v>
      </c>
      <c r="H522" s="197" t="s">
        <v>388</v>
      </c>
      <c r="I522" s="97" t="str">
        <f t="shared" si="40"/>
        <v>PA</v>
      </c>
      <c r="J522" s="97" t="str">
        <f t="shared" si="41"/>
        <v>NY</v>
      </c>
      <c r="K522" s="104" t="str">
        <f t="shared" si="42"/>
        <v>Northeast</v>
      </c>
      <c r="L522" s="97" t="str">
        <f>INDEX('State '!$A$1:$C$62,MATCH($I522,'State '!$B:$B,0),3)</f>
        <v>Northeast</v>
      </c>
      <c r="M522" s="97" t="str">
        <f>INDEX('State '!$A$1:$C$62,MATCH($J522,'State '!$B:$B,0),3)</f>
        <v>Northeast</v>
      </c>
      <c r="N522" s="97"/>
      <c r="O522" s="158">
        <v>0</v>
      </c>
      <c r="P522" s="158"/>
      <c r="Q522" s="200">
        <v>10</v>
      </c>
      <c r="R522" s="198"/>
      <c r="S522" s="103" t="s">
        <v>135</v>
      </c>
      <c r="T522" s="104" t="s">
        <v>381</v>
      </c>
      <c r="U522" s="197" t="s">
        <v>3034</v>
      </c>
      <c r="V522" s="97" t="s">
        <v>2178</v>
      </c>
      <c r="W522" s="79" t="s">
        <v>3035</v>
      </c>
      <c r="X522" s="79"/>
      <c r="Y522" s="195"/>
    </row>
    <row r="523" spans="1:25" s="17" customFormat="1" x14ac:dyDescent="0.2">
      <c r="A523" s="151">
        <v>43068</v>
      </c>
      <c r="B523" s="164" t="s">
        <v>2098</v>
      </c>
      <c r="C523" s="164" t="s">
        <v>223</v>
      </c>
      <c r="D523" s="164" t="s">
        <v>140</v>
      </c>
      <c r="E523" s="153" t="s">
        <v>143</v>
      </c>
      <c r="F523" s="165">
        <v>43005</v>
      </c>
      <c r="G523" s="166">
        <v>2017</v>
      </c>
      <c r="H523" s="151" t="s">
        <v>1701</v>
      </c>
      <c r="I523" s="151" t="str">
        <f t="shared" si="40"/>
        <v>PA</v>
      </c>
      <c r="J523" s="151" t="str">
        <f t="shared" si="41"/>
        <v>VA</v>
      </c>
      <c r="K523" s="156" t="str">
        <f t="shared" si="42"/>
        <v>Northeast</v>
      </c>
      <c r="L523" s="151" t="str">
        <f>INDEX('State '!$A$1:$C$62,MATCH($I523,'State '!$B:$B,0),3)</f>
        <v>Northeast</v>
      </c>
      <c r="M523" s="151" t="str">
        <f>INDEX('State '!$A$1:$C$62,MATCH($J523,'State '!$B:$B,0),3)</f>
        <v>Northeast</v>
      </c>
      <c r="N523" s="151"/>
      <c r="O523" s="158">
        <v>210</v>
      </c>
      <c r="P523" s="158"/>
      <c r="Q523" s="158">
        <v>155</v>
      </c>
      <c r="R523" s="157"/>
      <c r="S523" s="151" t="s">
        <v>135</v>
      </c>
      <c r="T523" s="151" t="s">
        <v>381</v>
      </c>
      <c r="U523" s="151" t="s">
        <v>2099</v>
      </c>
      <c r="V523" s="151" t="s">
        <v>2178</v>
      </c>
      <c r="W523" s="150"/>
      <c r="X523" s="150"/>
      <c r="Y523" s="150"/>
    </row>
    <row r="524" spans="1:25" s="17" customFormat="1" ht="25.5" x14ac:dyDescent="0.2">
      <c r="A524" s="97">
        <v>44568</v>
      </c>
      <c r="B524" s="79" t="s">
        <v>2098</v>
      </c>
      <c r="C524" s="79" t="s">
        <v>1875</v>
      </c>
      <c r="D524" s="79" t="s">
        <v>140</v>
      </c>
      <c r="E524" s="79" t="s">
        <v>143</v>
      </c>
      <c r="F524" s="60">
        <v>44545</v>
      </c>
      <c r="G524" s="61">
        <v>2021</v>
      </c>
      <c r="H524" s="97" t="s">
        <v>7</v>
      </c>
      <c r="I524" s="97" t="str">
        <f t="shared" si="40"/>
        <v>PA</v>
      </c>
      <c r="J524" s="97" t="str">
        <f t="shared" si="41"/>
        <v>PA</v>
      </c>
      <c r="K524" s="104" t="str">
        <f t="shared" si="42"/>
        <v>Northeast</v>
      </c>
      <c r="L524" s="97" t="str">
        <f>INDEX('State '!$A$1:$C$62,MATCH($I524,'State '!$B:$B,0),3)</f>
        <v>Northeast</v>
      </c>
      <c r="M524" s="97" t="str">
        <f>INDEX('State '!$A$1:$C$62,MATCH($J524,'State '!$B:$B,0),3)</f>
        <v>Northeast</v>
      </c>
      <c r="N524" s="97"/>
      <c r="O524" s="158">
        <v>531</v>
      </c>
      <c r="P524" s="158">
        <v>12.2</v>
      </c>
      <c r="Q524" s="146">
        <v>580</v>
      </c>
      <c r="R524" s="98" t="s">
        <v>550</v>
      </c>
      <c r="S524" s="97" t="s">
        <v>135</v>
      </c>
      <c r="T524" s="97" t="s">
        <v>381</v>
      </c>
      <c r="U524" s="97" t="s">
        <v>2816</v>
      </c>
      <c r="V524" s="97" t="s">
        <v>2175</v>
      </c>
      <c r="W524" s="79" t="s">
        <v>3200</v>
      </c>
      <c r="X524" s="79"/>
      <c r="Y524" s="195"/>
    </row>
    <row r="525" spans="1:25" s="17" customFormat="1" x14ac:dyDescent="0.2">
      <c r="A525" s="151">
        <v>42601</v>
      </c>
      <c r="B525" s="164" t="s">
        <v>1829</v>
      </c>
      <c r="C525" s="164" t="s">
        <v>1875</v>
      </c>
      <c r="D525" s="164" t="s">
        <v>140</v>
      </c>
      <c r="E525" s="164" t="s">
        <v>143</v>
      </c>
      <c r="F525" s="165">
        <v>42374</v>
      </c>
      <c r="G525" s="166">
        <v>2015</v>
      </c>
      <c r="H525" s="151" t="s">
        <v>1701</v>
      </c>
      <c r="I525" s="151" t="str">
        <f t="shared" si="40"/>
        <v>PA</v>
      </c>
      <c r="J525" s="151" t="str">
        <f t="shared" si="41"/>
        <v>VA</v>
      </c>
      <c r="K525" s="151" t="str">
        <f t="shared" si="42"/>
        <v>Northeast</v>
      </c>
      <c r="L525" s="151" t="str">
        <f>INDEX('State '!$A$1:$C$62,MATCH($I525,'State '!$B:$B,0),3)</f>
        <v>Northeast</v>
      </c>
      <c r="M525" s="151" t="str">
        <f>INDEX('State '!$A$1:$C$62,MATCH($J525,'State '!$B:$B,0),3)</f>
        <v>Northeast</v>
      </c>
      <c r="N525" s="151"/>
      <c r="O525" s="158">
        <v>610</v>
      </c>
      <c r="P525" s="158">
        <v>30</v>
      </c>
      <c r="Q525" s="158">
        <v>525</v>
      </c>
      <c r="R525" s="157">
        <v>42</v>
      </c>
      <c r="S525" s="151" t="s">
        <v>135</v>
      </c>
      <c r="T525" s="151" t="s">
        <v>381</v>
      </c>
      <c r="U525" s="151" t="s">
        <v>1830</v>
      </c>
      <c r="V525" s="151" t="s">
        <v>2178</v>
      </c>
      <c r="W525" s="150"/>
      <c r="X525" s="150"/>
      <c r="Y525" s="150"/>
    </row>
    <row r="526" spans="1:25" s="17" customFormat="1" x14ac:dyDescent="0.2">
      <c r="A526" s="151">
        <v>40380</v>
      </c>
      <c r="B526" s="152" t="s">
        <v>983</v>
      </c>
      <c r="C526" s="152" t="s">
        <v>311</v>
      </c>
      <c r="D526" s="152" t="s">
        <v>134</v>
      </c>
      <c r="E526" s="153" t="s">
        <v>143</v>
      </c>
      <c r="F526" s="154">
        <v>39052</v>
      </c>
      <c r="G526" s="155">
        <v>2006</v>
      </c>
      <c r="H526" s="151" t="s">
        <v>0</v>
      </c>
      <c r="I526" s="151" t="str">
        <f t="shared" si="40"/>
        <v>LA</v>
      </c>
      <c r="J526" s="151" t="str">
        <f t="shared" si="41"/>
        <v>LA</v>
      </c>
      <c r="K526" s="151" t="str">
        <f t="shared" si="42"/>
        <v>South Central</v>
      </c>
      <c r="L526" s="151" t="str">
        <f>INDEX('State '!$A$1:$C$62,MATCH($I526,'State '!$B:$B,0),3)</f>
        <v>South Central</v>
      </c>
      <c r="M526" s="151" t="str">
        <f>INDEX('State '!$A$1:$C$62,MATCH($J526,'State '!$B:$B,0),3)</f>
        <v>South Central</v>
      </c>
      <c r="N526" s="151"/>
      <c r="O526" s="158">
        <v>30</v>
      </c>
      <c r="P526" s="157">
        <v>23</v>
      </c>
      <c r="Q526" s="157">
        <v>1000</v>
      </c>
      <c r="R526" s="158">
        <v>30</v>
      </c>
      <c r="S526" s="159" t="s">
        <v>135</v>
      </c>
      <c r="T526" s="156" t="s">
        <v>381</v>
      </c>
      <c r="U526" s="160" t="s">
        <v>984</v>
      </c>
      <c r="V526" s="151"/>
      <c r="W526" s="150"/>
      <c r="X526" s="150"/>
      <c r="Y526" s="150"/>
    </row>
    <row r="527" spans="1:25" s="17" customFormat="1" x14ac:dyDescent="0.2">
      <c r="A527" s="173">
        <v>42597</v>
      </c>
      <c r="B527" s="152" t="s">
        <v>2133</v>
      </c>
      <c r="C527" s="152" t="s">
        <v>261</v>
      </c>
      <c r="D527" s="152" t="s">
        <v>142</v>
      </c>
      <c r="E527" s="153" t="s">
        <v>143</v>
      </c>
      <c r="F527" s="154">
        <v>41936</v>
      </c>
      <c r="G527" s="155">
        <v>2014</v>
      </c>
      <c r="H527" s="151" t="s">
        <v>7</v>
      </c>
      <c r="I527" s="151" t="str">
        <f t="shared" si="40"/>
        <v>PA</v>
      </c>
      <c r="J527" s="151" t="str">
        <f t="shared" si="41"/>
        <v>PA</v>
      </c>
      <c r="K527" s="151" t="str">
        <f t="shared" si="42"/>
        <v>Northeast</v>
      </c>
      <c r="L527" s="151" t="str">
        <f>INDEX('State '!$A$1:$C$62,MATCH($I527,'State '!$B:$B,0),3)</f>
        <v>Northeast</v>
      </c>
      <c r="M527" s="151" t="str">
        <f>INDEX('State '!$A$1:$C$62,MATCH($J527,'State '!$B:$B,0),3)</f>
        <v>Northeast</v>
      </c>
      <c r="N527" s="151"/>
      <c r="O527" s="158">
        <v>121.7</v>
      </c>
      <c r="P527" s="157">
        <v>18.5</v>
      </c>
      <c r="Q527" s="157">
        <v>99</v>
      </c>
      <c r="R527" s="158"/>
      <c r="S527" s="159" t="s">
        <v>135</v>
      </c>
      <c r="T527" s="156" t="s">
        <v>381</v>
      </c>
      <c r="U527" s="160" t="s">
        <v>2134</v>
      </c>
      <c r="V527" s="151"/>
      <c r="W527" s="150"/>
      <c r="X527" s="150"/>
      <c r="Y527" s="150"/>
    </row>
    <row r="528" spans="1:25" s="17" customFormat="1" ht="89.25" x14ac:dyDescent="0.2">
      <c r="A528" s="97">
        <v>45569</v>
      </c>
      <c r="B528" s="194" t="s">
        <v>2958</v>
      </c>
      <c r="C528" s="79" t="s">
        <v>2959</v>
      </c>
      <c r="D528" s="79" t="s">
        <v>140</v>
      </c>
      <c r="E528" s="79" t="s">
        <v>3469</v>
      </c>
      <c r="F528" s="60">
        <v>45214</v>
      </c>
      <c r="G528" s="61">
        <v>2024</v>
      </c>
      <c r="H528" s="97" t="s">
        <v>13</v>
      </c>
      <c r="I528" s="97" t="str">
        <f t="shared" si="40"/>
        <v>CA</v>
      </c>
      <c r="J528" s="97" t="str">
        <f t="shared" si="41"/>
        <v>CA</v>
      </c>
      <c r="K528" s="104" t="str">
        <f t="shared" si="42"/>
        <v>Pacific</v>
      </c>
      <c r="L528" s="97" t="str">
        <f>INDEX('State '!$A$1:$C$62,MATCH($I528,'State '!$B:$B,0),3)</f>
        <v>Pacific</v>
      </c>
      <c r="M528" s="97" t="str">
        <f>INDEX('State '!$A$1:$C$62,MATCH($J528,'State '!$B:$B,0),3)</f>
        <v>Pacific</v>
      </c>
      <c r="N528" s="97"/>
      <c r="O528" s="158">
        <v>677</v>
      </c>
      <c r="P528" s="111">
        <v>49</v>
      </c>
      <c r="Q528" s="146">
        <v>200</v>
      </c>
      <c r="R528" s="98">
        <v>36</v>
      </c>
      <c r="S528" s="97" t="s">
        <v>138</v>
      </c>
      <c r="T528" s="97" t="s">
        <v>2377</v>
      </c>
      <c r="U528" s="97"/>
      <c r="V528" s="97" t="s">
        <v>2175</v>
      </c>
      <c r="W528" s="79" t="s">
        <v>3414</v>
      </c>
      <c r="X528" s="79"/>
      <c r="Y528" s="207" t="s">
        <v>3546</v>
      </c>
    </row>
    <row r="529" spans="1:25" s="17" customFormat="1" ht="63.75" x14ac:dyDescent="0.2">
      <c r="A529" s="96">
        <v>45296</v>
      </c>
      <c r="B529" s="194" t="s">
        <v>3257</v>
      </c>
      <c r="C529" s="80" t="s">
        <v>2272</v>
      </c>
      <c r="D529" s="80" t="s">
        <v>140</v>
      </c>
      <c r="E529" s="194" t="s">
        <v>143</v>
      </c>
      <c r="F529" s="62">
        <v>45163</v>
      </c>
      <c r="G529" s="107">
        <v>2023</v>
      </c>
      <c r="H529" s="97" t="s">
        <v>0</v>
      </c>
      <c r="I529" s="97" t="str">
        <f t="shared" si="40"/>
        <v>LA</v>
      </c>
      <c r="J529" s="97" t="str">
        <f t="shared" si="41"/>
        <v>LA</v>
      </c>
      <c r="K529" s="104" t="str">
        <f t="shared" si="42"/>
        <v>South Central</v>
      </c>
      <c r="L529" s="97" t="str">
        <f>INDEX('State '!$A$1:$C$62,MATCH($I529,'State '!$B:$B,0),3)</f>
        <v>South Central</v>
      </c>
      <c r="M529" s="97" t="str">
        <f>INDEX('State '!$A$1:$C$62,MATCH($J529,'State '!$B:$B,0),3)</f>
        <v>South Central</v>
      </c>
      <c r="N529" s="97"/>
      <c r="O529" s="158">
        <v>30.6</v>
      </c>
      <c r="P529" s="205">
        <v>0.2</v>
      </c>
      <c r="Q529" s="108"/>
      <c r="R529" s="63"/>
      <c r="S529" s="103" t="s">
        <v>135</v>
      </c>
      <c r="T529" s="197" t="s">
        <v>381</v>
      </c>
      <c r="U529" s="197" t="s">
        <v>3258</v>
      </c>
      <c r="V529" s="97" t="s">
        <v>2175</v>
      </c>
      <c r="W529" s="79" t="s">
        <v>3429</v>
      </c>
      <c r="X529" s="79" t="s">
        <v>2827</v>
      </c>
      <c r="Y529" s="148"/>
    </row>
    <row r="530" spans="1:25" s="17" customFormat="1" x14ac:dyDescent="0.2">
      <c r="A530" s="151">
        <v>39990</v>
      </c>
      <c r="B530" s="152" t="s">
        <v>962</v>
      </c>
      <c r="C530" s="152" t="s">
        <v>308</v>
      </c>
      <c r="D530" s="152" t="s">
        <v>134</v>
      </c>
      <c r="E530" s="153" t="s">
        <v>143</v>
      </c>
      <c r="F530" s="154">
        <v>39387</v>
      </c>
      <c r="G530" s="155">
        <v>2007</v>
      </c>
      <c r="H530" s="151" t="s">
        <v>13</v>
      </c>
      <c r="I530" s="151" t="str">
        <f t="shared" si="40"/>
        <v>CA</v>
      </c>
      <c r="J530" s="151" t="str">
        <f t="shared" si="41"/>
        <v>CA</v>
      </c>
      <c r="K530" s="151" t="str">
        <f t="shared" si="42"/>
        <v>Pacific</v>
      </c>
      <c r="L530" s="151" t="str">
        <f>INDEX('State '!$A$1:$C$62,MATCH($I530,'State '!$B:$B,0),3)</f>
        <v>Pacific</v>
      </c>
      <c r="M530" s="151" t="str">
        <f>INDEX('State '!$A$1:$C$62,MATCH($J530,'State '!$B:$B,0),3)</f>
        <v>Pacific</v>
      </c>
      <c r="N530" s="151"/>
      <c r="O530" s="158">
        <v>30</v>
      </c>
      <c r="P530" s="157">
        <v>6.4</v>
      </c>
      <c r="Q530" s="157">
        <v>100</v>
      </c>
      <c r="R530" s="158">
        <v>24</v>
      </c>
      <c r="S530" s="159" t="s">
        <v>138</v>
      </c>
      <c r="T530" s="156" t="s">
        <v>187</v>
      </c>
      <c r="U530" s="160" t="s">
        <v>382</v>
      </c>
      <c r="V530" s="151"/>
      <c r="W530" s="150"/>
      <c r="X530" s="150"/>
      <c r="Y530" s="150"/>
    </row>
    <row r="531" spans="1:25" s="17" customFormat="1" ht="51" x14ac:dyDescent="0.2">
      <c r="A531" s="96">
        <v>45296</v>
      </c>
      <c r="B531" s="79" t="s">
        <v>3103</v>
      </c>
      <c r="C531" s="80" t="s">
        <v>2899</v>
      </c>
      <c r="D531" s="80" t="s">
        <v>142</v>
      </c>
      <c r="E531" s="79" t="s">
        <v>143</v>
      </c>
      <c r="F531" s="60">
        <v>44785</v>
      </c>
      <c r="G531" s="61">
        <v>2023</v>
      </c>
      <c r="H531" s="97" t="s">
        <v>54</v>
      </c>
      <c r="I531" s="97" t="str">
        <f t="shared" si="40"/>
        <v>MD</v>
      </c>
      <c r="J531" s="97" t="str">
        <f t="shared" si="41"/>
        <v>MD</v>
      </c>
      <c r="K531" s="104" t="str">
        <f t="shared" si="42"/>
        <v>Northeast</v>
      </c>
      <c r="L531" s="97" t="str">
        <f>INDEX('State '!$A$1:$C$62,MATCH($I531,'State '!$B:$B,0),3)</f>
        <v>Northeast</v>
      </c>
      <c r="M531" s="97" t="str">
        <f>INDEX('State '!$A$1:$C$62,MATCH($J531,'State '!$B:$B,0),3)</f>
        <v>Northeast</v>
      </c>
      <c r="N531" s="97"/>
      <c r="O531" s="145"/>
      <c r="P531" s="204">
        <v>14.2</v>
      </c>
      <c r="Q531" s="146">
        <v>0</v>
      </c>
      <c r="R531" s="98" t="s">
        <v>3104</v>
      </c>
      <c r="S531" s="97" t="s">
        <v>135</v>
      </c>
      <c r="T531" s="97" t="s">
        <v>381</v>
      </c>
      <c r="U531" s="97" t="s">
        <v>3105</v>
      </c>
      <c r="V531" s="97" t="s">
        <v>2175</v>
      </c>
      <c r="W531" s="79" t="s">
        <v>3106</v>
      </c>
      <c r="X531" s="79"/>
      <c r="Y531" s="137"/>
    </row>
    <row r="532" spans="1:25" s="17" customFormat="1" ht="38.25" x14ac:dyDescent="0.2">
      <c r="A532" s="97">
        <v>44158</v>
      </c>
      <c r="B532" s="80" t="s">
        <v>3094</v>
      </c>
      <c r="C532" s="79" t="s">
        <v>1991</v>
      </c>
      <c r="D532" s="80" t="s">
        <v>142</v>
      </c>
      <c r="E532" s="102" t="s">
        <v>143</v>
      </c>
      <c r="F532" s="62">
        <v>44158</v>
      </c>
      <c r="G532" s="107">
        <v>2020</v>
      </c>
      <c r="H532" s="97" t="s">
        <v>46</v>
      </c>
      <c r="I532" s="97" t="str">
        <f t="shared" si="40"/>
        <v>KS</v>
      </c>
      <c r="J532" s="97" t="str">
        <f t="shared" si="41"/>
        <v>KS</v>
      </c>
      <c r="K532" s="104" t="s">
        <v>2465</v>
      </c>
      <c r="L532" s="97" t="s">
        <v>2465</v>
      </c>
      <c r="M532" s="97" t="s">
        <v>2465</v>
      </c>
      <c r="N532" s="97"/>
      <c r="O532" s="158">
        <v>99.1</v>
      </c>
      <c r="P532" s="158">
        <v>31.5</v>
      </c>
      <c r="Q532" s="108"/>
      <c r="R532" s="63">
        <v>36</v>
      </c>
      <c r="S532" s="103" t="s">
        <v>138</v>
      </c>
      <c r="T532" s="104" t="s">
        <v>381</v>
      </c>
      <c r="U532" s="105" t="s">
        <v>3095</v>
      </c>
      <c r="V532" s="97" t="s">
        <v>2175</v>
      </c>
      <c r="W532" s="79" t="s">
        <v>3096</v>
      </c>
      <c r="X532" s="79"/>
      <c r="Y532" s="195"/>
    </row>
    <row r="533" spans="1:25" s="17" customFormat="1" x14ac:dyDescent="0.2">
      <c r="A533" s="97">
        <v>43838</v>
      </c>
      <c r="B533" s="79" t="s">
        <v>2615</v>
      </c>
      <c r="C533" s="79" t="s">
        <v>201</v>
      </c>
      <c r="D533" s="79" t="s">
        <v>140</v>
      </c>
      <c r="E533" s="102" t="s">
        <v>143</v>
      </c>
      <c r="F533" s="60">
        <v>43811</v>
      </c>
      <c r="G533" s="61">
        <v>2019</v>
      </c>
      <c r="H533" s="97" t="s">
        <v>388</v>
      </c>
      <c r="I533" s="97" t="str">
        <f t="shared" si="40"/>
        <v>PA</v>
      </c>
      <c r="J533" s="97" t="str">
        <f t="shared" si="41"/>
        <v>NY</v>
      </c>
      <c r="K533" s="104" t="str">
        <f t="shared" ref="K533:K539" si="43">IF($L533=$M533,L533,CONCATENATE($L533,", ",IF(ISBLANK(N533),"",CONCATENATE(N533,", ")),$M533))</f>
        <v>Northeast</v>
      </c>
      <c r="L533" s="97" t="str">
        <f>INDEX('State '!$A$1:$C$62,MATCH($I533,'State '!$B:$B,0),3)</f>
        <v>Northeast</v>
      </c>
      <c r="M533" s="97" t="str">
        <f>INDEX('State '!$A$1:$C$62,MATCH($J533,'State '!$B:$B,0),3)</f>
        <v>Northeast</v>
      </c>
      <c r="N533" s="97"/>
      <c r="O533" s="158">
        <v>3.06</v>
      </c>
      <c r="P533" s="178"/>
      <c r="Q533" s="146">
        <v>15</v>
      </c>
      <c r="R533" s="98"/>
      <c r="S533" s="97" t="s">
        <v>135</v>
      </c>
      <c r="T533" s="97" t="s">
        <v>381</v>
      </c>
      <c r="U533" s="97" t="s">
        <v>2623</v>
      </c>
      <c r="V533" s="97" t="s">
        <v>2178</v>
      </c>
      <c r="W533" s="79" t="s">
        <v>2616</v>
      </c>
      <c r="X533" s="79"/>
      <c r="Y533" s="195"/>
    </row>
    <row r="534" spans="1:25" s="17" customFormat="1" x14ac:dyDescent="0.2">
      <c r="A534" s="151">
        <v>41676</v>
      </c>
      <c r="B534" s="152" t="s">
        <v>1873</v>
      </c>
      <c r="C534" s="152" t="s">
        <v>261</v>
      </c>
      <c r="D534" s="152" t="s">
        <v>140</v>
      </c>
      <c r="E534" s="153" t="s">
        <v>143</v>
      </c>
      <c r="F534" s="154">
        <v>41940</v>
      </c>
      <c r="G534" s="155">
        <v>2014</v>
      </c>
      <c r="H534" s="151" t="s">
        <v>54</v>
      </c>
      <c r="I534" s="151" t="str">
        <f t="shared" si="40"/>
        <v>MD</v>
      </c>
      <c r="J534" s="151" t="str">
        <f t="shared" si="41"/>
        <v>MD</v>
      </c>
      <c r="K534" s="151" t="str">
        <f t="shared" si="43"/>
        <v>Northeast</v>
      </c>
      <c r="L534" s="151" t="str">
        <f>INDEX('State '!$A$1:$C$62,MATCH($I534,'State '!$B:$B,0),3)</f>
        <v>Northeast</v>
      </c>
      <c r="M534" s="151" t="str">
        <f>INDEX('State '!$A$1:$C$62,MATCH($J534,'State '!$B:$B,0),3)</f>
        <v>Northeast</v>
      </c>
      <c r="N534" s="151"/>
      <c r="O534" s="158">
        <v>132</v>
      </c>
      <c r="P534" s="157">
        <v>21</v>
      </c>
      <c r="Q534" s="157"/>
      <c r="R534" s="158">
        <v>26</v>
      </c>
      <c r="S534" s="159" t="s">
        <v>135</v>
      </c>
      <c r="T534" s="156" t="s">
        <v>381</v>
      </c>
      <c r="U534" s="160" t="s">
        <v>1807</v>
      </c>
      <c r="V534" s="151"/>
      <c r="W534" s="150"/>
      <c r="X534" s="150"/>
      <c r="Y534" s="150"/>
    </row>
    <row r="535" spans="1:25" s="17" customFormat="1" x14ac:dyDescent="0.2">
      <c r="A535" s="151">
        <v>41215</v>
      </c>
      <c r="B535" s="152" t="s">
        <v>468</v>
      </c>
      <c r="C535" s="152" t="s">
        <v>201</v>
      </c>
      <c r="D535" s="152" t="s">
        <v>140</v>
      </c>
      <c r="E535" s="153" t="s">
        <v>143</v>
      </c>
      <c r="F535" s="154">
        <v>41213</v>
      </c>
      <c r="G535" s="155">
        <v>2012</v>
      </c>
      <c r="H535" s="151" t="s">
        <v>7</v>
      </c>
      <c r="I535" s="151" t="str">
        <f t="shared" si="40"/>
        <v>PA</v>
      </c>
      <c r="J535" s="151" t="str">
        <f t="shared" si="41"/>
        <v>PA</v>
      </c>
      <c r="K535" s="151" t="str">
        <f t="shared" si="43"/>
        <v>Northeast</v>
      </c>
      <c r="L535" s="151" t="str">
        <f>INDEX('State '!$A$1:$C$62,MATCH($I535,'State '!$B:$B,0),3)</f>
        <v>Northeast</v>
      </c>
      <c r="M535" s="151" t="str">
        <f>INDEX('State '!$A$1:$C$62,MATCH($J535,'State '!$B:$B,0),3)</f>
        <v>Northeast</v>
      </c>
      <c r="N535" s="151"/>
      <c r="O535" s="158">
        <v>35.823</v>
      </c>
      <c r="P535" s="157">
        <v>4.8499999999999996</v>
      </c>
      <c r="Q535" s="157">
        <v>150</v>
      </c>
      <c r="R535" s="158">
        <v>24</v>
      </c>
      <c r="S535" s="159" t="s">
        <v>135</v>
      </c>
      <c r="T535" s="156" t="s">
        <v>381</v>
      </c>
      <c r="U535" s="160" t="s">
        <v>469</v>
      </c>
      <c r="V535" s="151"/>
      <c r="W535" s="150"/>
      <c r="X535" s="150"/>
      <c r="Y535" s="150"/>
    </row>
    <row r="536" spans="1:25" s="17" customFormat="1" ht="25.5" x14ac:dyDescent="0.2">
      <c r="A536" s="97">
        <v>43791</v>
      </c>
      <c r="B536" s="79" t="s">
        <v>2613</v>
      </c>
      <c r="C536" s="79" t="s">
        <v>201</v>
      </c>
      <c r="D536" s="79" t="s">
        <v>134</v>
      </c>
      <c r="E536" s="102" t="s">
        <v>143</v>
      </c>
      <c r="F536" s="60">
        <v>43781</v>
      </c>
      <c r="G536" s="61">
        <v>2019</v>
      </c>
      <c r="H536" s="97" t="s">
        <v>7</v>
      </c>
      <c r="I536" s="97" t="str">
        <f t="shared" si="40"/>
        <v>PA</v>
      </c>
      <c r="J536" s="97" t="str">
        <f t="shared" si="41"/>
        <v>PA</v>
      </c>
      <c r="K536" s="104" t="str">
        <f t="shared" si="43"/>
        <v>Northeast</v>
      </c>
      <c r="L536" s="97" t="str">
        <f>INDEX('State '!$A$1:$C$62,MATCH($I536,'State '!$B:$B,0),3)</f>
        <v>Northeast</v>
      </c>
      <c r="M536" s="97" t="str">
        <f>INDEX('State '!$A$1:$C$62,MATCH($J536,'State '!$B:$B,0),3)</f>
        <v>Northeast</v>
      </c>
      <c r="N536" s="97"/>
      <c r="O536" s="158">
        <v>20.2</v>
      </c>
      <c r="P536" s="178">
        <v>4.5</v>
      </c>
      <c r="Q536" s="146">
        <v>133</v>
      </c>
      <c r="R536" s="98">
        <v>12</v>
      </c>
      <c r="S536" s="97" t="s">
        <v>138</v>
      </c>
      <c r="T536" s="97" t="s">
        <v>381</v>
      </c>
      <c r="U536" s="97" t="s">
        <v>2622</v>
      </c>
      <c r="V536" s="97" t="s">
        <v>2175</v>
      </c>
      <c r="W536" s="79" t="s">
        <v>2614</v>
      </c>
      <c r="X536" s="79" t="s">
        <v>2826</v>
      </c>
      <c r="Y536" s="195"/>
    </row>
    <row r="537" spans="1:25" s="17" customFormat="1" ht="25.5" x14ac:dyDescent="0.2">
      <c r="A537" s="151">
        <v>42083</v>
      </c>
      <c r="B537" s="152" t="s">
        <v>1885</v>
      </c>
      <c r="C537" s="152" t="s">
        <v>204</v>
      </c>
      <c r="D537" s="152" t="s">
        <v>140</v>
      </c>
      <c r="E537" s="153" t="s">
        <v>143</v>
      </c>
      <c r="F537" s="154">
        <v>42271</v>
      </c>
      <c r="G537" s="155">
        <v>2015</v>
      </c>
      <c r="H537" s="151" t="s">
        <v>7</v>
      </c>
      <c r="I537" s="151" t="str">
        <f t="shared" si="40"/>
        <v>PA</v>
      </c>
      <c r="J537" s="151" t="str">
        <f t="shared" si="41"/>
        <v>PA</v>
      </c>
      <c r="K537" s="151" t="str">
        <f t="shared" si="43"/>
        <v>Northeast</v>
      </c>
      <c r="L537" s="151" t="str">
        <f>INDEX('State '!$A$1:$C$62,MATCH($I537,'State '!$B:$B,0),3)</f>
        <v>Northeast</v>
      </c>
      <c r="M537" s="151" t="str">
        <f>INDEX('State '!$A$1:$C$62,MATCH($J537,'State '!$B:$B,0),3)</f>
        <v>Northeast</v>
      </c>
      <c r="N537" s="151"/>
      <c r="O537" s="158">
        <v>76.099999999999994</v>
      </c>
      <c r="P537" s="157">
        <v>23</v>
      </c>
      <c r="Q537" s="157">
        <v>175</v>
      </c>
      <c r="R537" s="158">
        <v>24</v>
      </c>
      <c r="S537" s="159" t="s">
        <v>135</v>
      </c>
      <c r="T537" s="156" t="s">
        <v>381</v>
      </c>
      <c r="U537" s="160" t="s">
        <v>1886</v>
      </c>
      <c r="V537" s="151" t="s">
        <v>2175</v>
      </c>
      <c r="W537" s="150"/>
      <c r="X537" s="150"/>
      <c r="Y537" s="150"/>
    </row>
    <row r="538" spans="1:25" s="17" customFormat="1" ht="38.25" x14ac:dyDescent="0.2">
      <c r="A538" s="97">
        <v>44008</v>
      </c>
      <c r="B538" s="79" t="s">
        <v>2730</v>
      </c>
      <c r="C538" s="79" t="s">
        <v>2400</v>
      </c>
      <c r="D538" s="79" t="s">
        <v>134</v>
      </c>
      <c r="E538" s="102" t="s">
        <v>143</v>
      </c>
      <c r="F538" s="60">
        <v>43831</v>
      </c>
      <c r="G538" s="61">
        <v>2020</v>
      </c>
      <c r="H538" s="97" t="s">
        <v>37</v>
      </c>
      <c r="I538" s="97" t="str">
        <f t="shared" si="40"/>
        <v>OK</v>
      </c>
      <c r="J538" s="97" t="str">
        <f t="shared" si="41"/>
        <v>OK</v>
      </c>
      <c r="K538" s="104" t="str">
        <f t="shared" si="43"/>
        <v>South Central</v>
      </c>
      <c r="L538" s="97" t="str">
        <f>INDEX('State '!$A$1:$C$62,MATCH($I538,'State '!$B:$B,0),3)</f>
        <v>South Central</v>
      </c>
      <c r="M538" s="97" t="str">
        <f>INDEX('State '!$A$1:$C$62,MATCH($J538,'State '!$B:$B,0),3)</f>
        <v>South Central</v>
      </c>
      <c r="N538" s="97"/>
      <c r="O538" s="158">
        <v>0.32500000000000001</v>
      </c>
      <c r="P538" s="158"/>
      <c r="Q538" s="146">
        <v>6</v>
      </c>
      <c r="R538" s="98">
        <v>4</v>
      </c>
      <c r="S538" s="97" t="s">
        <v>135</v>
      </c>
      <c r="T538" s="97" t="s">
        <v>381</v>
      </c>
      <c r="U538" s="97" t="s">
        <v>2731</v>
      </c>
      <c r="V538" s="97" t="s">
        <v>2175</v>
      </c>
      <c r="W538" s="79" t="s">
        <v>3047</v>
      </c>
      <c r="X538" s="79" t="s">
        <v>2830</v>
      </c>
      <c r="Y538" s="195"/>
    </row>
    <row r="539" spans="1:25" s="17" customFormat="1" ht="25.5" x14ac:dyDescent="0.2">
      <c r="A539" s="97">
        <v>44575</v>
      </c>
      <c r="B539" s="79" t="s">
        <v>2795</v>
      </c>
      <c r="C539" s="79" t="s">
        <v>2025</v>
      </c>
      <c r="D539" s="79" t="s">
        <v>140</v>
      </c>
      <c r="E539" s="79" t="s">
        <v>143</v>
      </c>
      <c r="F539" s="60">
        <v>44439</v>
      </c>
      <c r="G539" s="61">
        <v>2021</v>
      </c>
      <c r="H539" s="97" t="s">
        <v>56</v>
      </c>
      <c r="I539" s="97" t="str">
        <f t="shared" si="40"/>
        <v>MT</v>
      </c>
      <c r="J539" s="97" t="str">
        <f t="shared" si="41"/>
        <v>MT</v>
      </c>
      <c r="K539" s="104" t="str">
        <f t="shared" si="43"/>
        <v>Mountain</v>
      </c>
      <c r="L539" s="97" t="str">
        <f>INDEX('State '!$A$1:$C$62,MATCH($I539,'State '!$B:$B,0),3)</f>
        <v>Mountain</v>
      </c>
      <c r="M539" s="97" t="str">
        <f>INDEX('State '!$A$1:$C$62,MATCH($J539,'State '!$B:$B,0),3)</f>
        <v>Mountain</v>
      </c>
      <c r="N539" s="97"/>
      <c r="O539" s="158">
        <v>11.6</v>
      </c>
      <c r="P539" s="158">
        <v>9.5</v>
      </c>
      <c r="Q539" s="146">
        <v>22.5</v>
      </c>
      <c r="R539" s="98"/>
      <c r="S539" s="97" t="s">
        <v>135</v>
      </c>
      <c r="T539" s="97" t="s">
        <v>381</v>
      </c>
      <c r="U539" s="97" t="s">
        <v>2796</v>
      </c>
      <c r="V539" s="97" t="s">
        <v>2175</v>
      </c>
      <c r="W539" s="79" t="s">
        <v>2797</v>
      </c>
      <c r="X539" s="79" t="s">
        <v>2830</v>
      </c>
      <c r="Y539" s="195"/>
    </row>
    <row r="540" spans="1:25" s="17" customFormat="1" ht="38.25" x14ac:dyDescent="0.2">
      <c r="A540" s="97">
        <v>44210</v>
      </c>
      <c r="B540" s="79" t="s">
        <v>3116</v>
      </c>
      <c r="C540" s="80" t="s">
        <v>2899</v>
      </c>
      <c r="D540" s="79" t="s">
        <v>142</v>
      </c>
      <c r="E540" s="102" t="s">
        <v>143</v>
      </c>
      <c r="F540" s="60">
        <v>44434</v>
      </c>
      <c r="G540" s="61">
        <v>2021</v>
      </c>
      <c r="H540" s="97" t="s">
        <v>33</v>
      </c>
      <c r="I540" s="97" t="s">
        <v>33</v>
      </c>
      <c r="J540" s="97" t="s">
        <v>33</v>
      </c>
      <c r="K540" s="104" t="s">
        <v>5</v>
      </c>
      <c r="L540" s="97" t="s">
        <v>5</v>
      </c>
      <c r="M540" s="97" t="s">
        <v>5</v>
      </c>
      <c r="N540" s="97"/>
      <c r="O540" s="158">
        <v>23.2</v>
      </c>
      <c r="P540" s="158">
        <v>0.81</v>
      </c>
      <c r="Q540" s="146"/>
      <c r="R540" s="98">
        <v>20</v>
      </c>
      <c r="S540" s="97" t="s">
        <v>138</v>
      </c>
      <c r="T540" s="97" t="s">
        <v>381</v>
      </c>
      <c r="U540" s="97" t="s">
        <v>3117</v>
      </c>
      <c r="V540" s="97" t="s">
        <v>2175</v>
      </c>
      <c r="W540" s="79" t="s">
        <v>3118</v>
      </c>
      <c r="X540" s="79"/>
      <c r="Y540" s="148"/>
    </row>
    <row r="541" spans="1:25" s="17" customFormat="1" ht="38.25" x14ac:dyDescent="0.2">
      <c r="A541" s="151">
        <v>43468</v>
      </c>
      <c r="B541" s="164" t="s">
        <v>2680</v>
      </c>
      <c r="C541" s="164" t="s">
        <v>201</v>
      </c>
      <c r="D541" s="164" t="s">
        <v>140</v>
      </c>
      <c r="E541" s="164" t="s">
        <v>143</v>
      </c>
      <c r="F541" s="165">
        <v>43456</v>
      </c>
      <c r="G541" s="166">
        <v>2018</v>
      </c>
      <c r="H541" s="151" t="s">
        <v>7</v>
      </c>
      <c r="I541" s="151" t="str">
        <f t="shared" ref="I541:I558" si="44">LEFT($H541,2)</f>
        <v>PA</v>
      </c>
      <c r="J541" s="151" t="str">
        <f t="shared" ref="J541:J558" si="45">RIGHT($H541,2)</f>
        <v>PA</v>
      </c>
      <c r="K541" s="156" t="str">
        <f t="shared" ref="K541:K556" si="46">IF($L541=$M541,L541,CONCATENATE($L541,", ",IF(ISBLANK(N541),"",CONCATENATE(N541,", ")),$M541))</f>
        <v>Northeast</v>
      </c>
      <c r="L541" s="151" t="str">
        <f>INDEX('State '!$A$1:$C$62,MATCH($I541,'State '!$B:$B,0),3)</f>
        <v>Northeast</v>
      </c>
      <c r="M541" s="151" t="str">
        <f>INDEX('State '!$A$1:$C$62,MATCH($J541,'State '!$B:$B,0),3)</f>
        <v>Northeast</v>
      </c>
      <c r="N541" s="151"/>
      <c r="O541" s="158">
        <v>39.5</v>
      </c>
      <c r="P541" s="158">
        <f>14.4+5.8</f>
        <v>20.2</v>
      </c>
      <c r="Q541" s="158"/>
      <c r="R541" s="157" t="s">
        <v>3222</v>
      </c>
      <c r="S541" s="151" t="s">
        <v>135</v>
      </c>
      <c r="T541" s="151" t="s">
        <v>381</v>
      </c>
      <c r="U541" s="151" t="s">
        <v>2681</v>
      </c>
      <c r="V541" s="151" t="s">
        <v>2409</v>
      </c>
      <c r="W541" s="150" t="s">
        <v>2683</v>
      </c>
      <c r="X541" s="150"/>
      <c r="Y541" s="150" t="s">
        <v>2682</v>
      </c>
    </row>
    <row r="542" spans="1:25" s="17" customFormat="1" ht="25.5" x14ac:dyDescent="0.2">
      <c r="A542" s="97">
        <v>45002</v>
      </c>
      <c r="B542" s="194" t="s">
        <v>3359</v>
      </c>
      <c r="C542" s="194" t="s">
        <v>201</v>
      </c>
      <c r="D542" s="80" t="s">
        <v>142</v>
      </c>
      <c r="E542" s="194" t="s">
        <v>143</v>
      </c>
      <c r="F542" s="196">
        <v>45205</v>
      </c>
      <c r="G542" s="198">
        <v>2023</v>
      </c>
      <c r="H542" s="197" t="s">
        <v>7</v>
      </c>
      <c r="I542" s="97" t="str">
        <f t="shared" si="44"/>
        <v>PA</v>
      </c>
      <c r="J542" s="97" t="str">
        <f t="shared" si="45"/>
        <v>PA</v>
      </c>
      <c r="K542" s="104" t="str">
        <f t="shared" si="46"/>
        <v>Northeast</v>
      </c>
      <c r="L542" s="97" t="str">
        <f>INDEX('State '!$A$1:$C$62,MATCH($I542,'State '!$B:$B,0),3)</f>
        <v>Northeast</v>
      </c>
      <c r="M542" s="97" t="str">
        <f>INDEX('State '!$A$1:$C$62,MATCH($J542,'State '!$B:$B,0),3)</f>
        <v>Northeast</v>
      </c>
      <c r="N542" s="97"/>
      <c r="O542" s="158">
        <v>33.4</v>
      </c>
      <c r="P542" s="206">
        <v>11.55</v>
      </c>
      <c r="Q542" s="200">
        <v>15</v>
      </c>
      <c r="R542" s="198">
        <v>20</v>
      </c>
      <c r="S542" s="197" t="s">
        <v>135</v>
      </c>
      <c r="T542" s="197" t="s">
        <v>381</v>
      </c>
      <c r="U542" s="197" t="s">
        <v>3444</v>
      </c>
      <c r="V542" s="97" t="s">
        <v>2175</v>
      </c>
      <c r="W542" s="79" t="s">
        <v>3360</v>
      </c>
      <c r="X542" s="79"/>
      <c r="Y542" s="137" t="s">
        <v>3445</v>
      </c>
    </row>
    <row r="543" spans="1:25" s="17" customFormat="1" x14ac:dyDescent="0.2">
      <c r="A543" s="173">
        <v>39990</v>
      </c>
      <c r="B543" s="164" t="s">
        <v>1598</v>
      </c>
      <c r="C543" s="164" t="s">
        <v>374</v>
      </c>
      <c r="D543" s="164" t="s">
        <v>140</v>
      </c>
      <c r="E543" s="164" t="s">
        <v>143</v>
      </c>
      <c r="F543" s="165">
        <v>36100</v>
      </c>
      <c r="G543" s="166">
        <v>1998</v>
      </c>
      <c r="H543" s="151" t="s">
        <v>0</v>
      </c>
      <c r="I543" s="151" t="str">
        <f t="shared" si="44"/>
        <v>LA</v>
      </c>
      <c r="J543" s="151" t="str">
        <f t="shared" si="45"/>
        <v>LA</v>
      </c>
      <c r="K543" s="151" t="str">
        <f t="shared" si="46"/>
        <v>South Central</v>
      </c>
      <c r="L543" s="151" t="str">
        <f>INDEX('State '!$A$1:$C$62,MATCH($I543,'State '!$B:$B,0),3)</f>
        <v>South Central</v>
      </c>
      <c r="M543" s="151" t="str">
        <f>INDEX('State '!$A$1:$C$62,MATCH($J543,'State '!$B:$B,0),3)</f>
        <v>South Central</v>
      </c>
      <c r="N543" s="151"/>
      <c r="O543" s="158">
        <v>32</v>
      </c>
      <c r="P543" s="158">
        <v>90</v>
      </c>
      <c r="Q543" s="158">
        <v>170</v>
      </c>
      <c r="R543" s="157">
        <v>20</v>
      </c>
      <c r="S543" s="151" t="s">
        <v>135</v>
      </c>
      <c r="T543" s="151" t="s">
        <v>381</v>
      </c>
      <c r="U543" s="151" t="s">
        <v>1599</v>
      </c>
      <c r="V543" s="151"/>
      <c r="W543" s="150"/>
      <c r="X543" s="150"/>
      <c r="Y543" s="150"/>
    </row>
    <row r="544" spans="1:25" s="17" customFormat="1" x14ac:dyDescent="0.2">
      <c r="A544" s="97">
        <v>44099</v>
      </c>
      <c r="B544" s="79" t="s">
        <v>2723</v>
      </c>
      <c r="C544" s="79" t="s">
        <v>2066</v>
      </c>
      <c r="D544" s="79" t="s">
        <v>140</v>
      </c>
      <c r="E544" s="102" t="s">
        <v>143</v>
      </c>
      <c r="F544" s="60">
        <v>44102</v>
      </c>
      <c r="G544" s="61">
        <v>2020</v>
      </c>
      <c r="H544" s="97" t="s">
        <v>6</v>
      </c>
      <c r="I544" s="97" t="str">
        <f t="shared" si="44"/>
        <v>TX</v>
      </c>
      <c r="J544" s="97" t="str">
        <f t="shared" si="45"/>
        <v>TX</v>
      </c>
      <c r="K544" s="104" t="str">
        <f t="shared" si="46"/>
        <v>South Central</v>
      </c>
      <c r="L544" s="97" t="str">
        <f>INDEX('State '!$A$1:$C$62,MATCH($I544,'State '!$B:$B,0),3)</f>
        <v>South Central</v>
      </c>
      <c r="M544" s="97" t="str">
        <f>INDEX('State '!$A$1:$C$62,MATCH($J544,'State '!$B:$B,0),3)</f>
        <v>South Central</v>
      </c>
      <c r="N544" s="97"/>
      <c r="O544" s="158">
        <v>49.1</v>
      </c>
      <c r="P544" s="158">
        <v>16.84</v>
      </c>
      <c r="Q544" s="146">
        <v>500</v>
      </c>
      <c r="R544" s="98">
        <v>30</v>
      </c>
      <c r="S544" s="97" t="s">
        <v>138</v>
      </c>
      <c r="T544" s="97"/>
      <c r="U544" s="97" t="s">
        <v>2724</v>
      </c>
      <c r="V544" s="97" t="s">
        <v>2175</v>
      </c>
      <c r="W544" s="79" t="s">
        <v>2610</v>
      </c>
      <c r="X544" s="79"/>
      <c r="Y544" s="195"/>
    </row>
    <row r="545" spans="1:26" s="17" customFormat="1" x14ac:dyDescent="0.2">
      <c r="A545" s="151">
        <v>39990</v>
      </c>
      <c r="B545" s="152" t="s">
        <v>1007</v>
      </c>
      <c r="C545" s="152" t="s">
        <v>313</v>
      </c>
      <c r="D545" s="152" t="s">
        <v>134</v>
      </c>
      <c r="E545" s="153" t="s">
        <v>143</v>
      </c>
      <c r="F545" s="154">
        <v>39022</v>
      </c>
      <c r="G545" s="155">
        <v>2006</v>
      </c>
      <c r="H545" s="151" t="s">
        <v>13</v>
      </c>
      <c r="I545" s="151" t="str">
        <f t="shared" si="44"/>
        <v>CA</v>
      </c>
      <c r="J545" s="151" t="str">
        <f t="shared" si="45"/>
        <v>CA</v>
      </c>
      <c r="K545" s="151" t="str">
        <f t="shared" si="46"/>
        <v>Pacific</v>
      </c>
      <c r="L545" s="151" t="str">
        <f>INDEX('State '!$A$1:$C$62,MATCH($I545,'State '!$B:$B,0),3)</f>
        <v>Pacific</v>
      </c>
      <c r="M545" s="151" t="str">
        <f>INDEX('State '!$A$1:$C$62,MATCH($J545,'State '!$B:$B,0),3)</f>
        <v>Pacific</v>
      </c>
      <c r="N545" s="151"/>
      <c r="O545" s="158">
        <v>11</v>
      </c>
      <c r="P545" s="157">
        <v>6</v>
      </c>
      <c r="Q545" s="157">
        <v>50</v>
      </c>
      <c r="R545" s="158">
        <v>24</v>
      </c>
      <c r="S545" s="159" t="s">
        <v>138</v>
      </c>
      <c r="T545" s="156" t="s">
        <v>187</v>
      </c>
      <c r="U545" s="160" t="s">
        <v>382</v>
      </c>
      <c r="V545" s="151"/>
      <c r="W545" s="150"/>
      <c r="X545" s="150"/>
      <c r="Y545" s="150"/>
    </row>
    <row r="546" spans="1:26" s="17" customFormat="1" x14ac:dyDescent="0.2">
      <c r="A546" s="151">
        <v>39990</v>
      </c>
      <c r="B546" s="164" t="s">
        <v>1401</v>
      </c>
      <c r="C546" s="164" t="s">
        <v>313</v>
      </c>
      <c r="D546" s="164" t="s">
        <v>134</v>
      </c>
      <c r="E546" s="164" t="s">
        <v>143</v>
      </c>
      <c r="F546" s="165">
        <v>37196</v>
      </c>
      <c r="G546" s="166">
        <v>2001</v>
      </c>
      <c r="H546" s="151" t="s">
        <v>13</v>
      </c>
      <c r="I546" s="151" t="str">
        <f t="shared" si="44"/>
        <v>CA</v>
      </c>
      <c r="J546" s="151" t="str">
        <f t="shared" si="45"/>
        <v>CA</v>
      </c>
      <c r="K546" s="151" t="str">
        <f t="shared" si="46"/>
        <v>Pacific</v>
      </c>
      <c r="L546" s="151" t="str">
        <f>INDEX('State '!$A$1:$C$62,MATCH($I546,'State '!$B:$B,0),3)</f>
        <v>Pacific</v>
      </c>
      <c r="M546" s="151" t="str">
        <f>INDEX('State '!$A$1:$C$62,MATCH($J546,'State '!$B:$B,0),3)</f>
        <v>Pacific</v>
      </c>
      <c r="N546" s="151"/>
      <c r="O546" s="158">
        <v>12</v>
      </c>
      <c r="P546" s="158">
        <v>33</v>
      </c>
      <c r="Q546" s="158">
        <v>500</v>
      </c>
      <c r="R546" s="157">
        <v>24</v>
      </c>
      <c r="S546" s="151" t="s">
        <v>138</v>
      </c>
      <c r="T546" s="151" t="s">
        <v>187</v>
      </c>
      <c r="U546" s="151" t="s">
        <v>382</v>
      </c>
      <c r="V546" s="151"/>
      <c r="W546" s="150"/>
      <c r="X546" s="150"/>
      <c r="Y546" s="150"/>
    </row>
    <row r="547" spans="1:26" s="17" customFormat="1" x14ac:dyDescent="0.2">
      <c r="A547" s="151">
        <v>43454</v>
      </c>
      <c r="B547" s="164" t="s">
        <v>2193</v>
      </c>
      <c r="C547" s="152" t="s">
        <v>206</v>
      </c>
      <c r="D547" s="164" t="s">
        <v>140</v>
      </c>
      <c r="E547" s="164" t="s">
        <v>143</v>
      </c>
      <c r="F547" s="165">
        <v>43432</v>
      </c>
      <c r="G547" s="166">
        <v>2018</v>
      </c>
      <c r="H547" s="151" t="s">
        <v>2155</v>
      </c>
      <c r="I547" s="151" t="str">
        <f t="shared" si="44"/>
        <v>MS</v>
      </c>
      <c r="J547" s="151" t="str">
        <f t="shared" si="45"/>
        <v>TX</v>
      </c>
      <c r="K547" s="156" t="str">
        <f t="shared" si="46"/>
        <v>South Central</v>
      </c>
      <c r="L547" s="151" t="str">
        <f>INDEX('State '!$A$1:$C$62,MATCH($I547,'State '!$B:$B,0),3)</f>
        <v>South Central</v>
      </c>
      <c r="M547" s="151" t="str">
        <f>INDEX('State '!$A$1:$C$62,MATCH($J547,'State '!$B:$B,0),3)</f>
        <v>South Central</v>
      </c>
      <c r="N547" s="151"/>
      <c r="O547" s="158">
        <v>132</v>
      </c>
      <c r="P547" s="158"/>
      <c r="Q547" s="158">
        <v>300</v>
      </c>
      <c r="R547" s="157"/>
      <c r="S547" s="151" t="s">
        <v>135</v>
      </c>
      <c r="T547" s="151" t="s">
        <v>381</v>
      </c>
      <c r="U547" s="151" t="s">
        <v>2192</v>
      </c>
      <c r="V547" s="151" t="s">
        <v>2175</v>
      </c>
      <c r="W547" s="150" t="s">
        <v>2179</v>
      </c>
      <c r="X547" s="150"/>
      <c r="Y547" s="150"/>
    </row>
    <row r="548" spans="1:26" s="17" customFormat="1" x14ac:dyDescent="0.2">
      <c r="A548" s="151">
        <v>42601</v>
      </c>
      <c r="B548" s="164" t="s">
        <v>2035</v>
      </c>
      <c r="C548" s="152" t="s">
        <v>231</v>
      </c>
      <c r="D548" s="164" t="s">
        <v>140</v>
      </c>
      <c r="E548" s="164" t="s">
        <v>143</v>
      </c>
      <c r="F548" s="165">
        <v>42614</v>
      </c>
      <c r="G548" s="166">
        <v>2016</v>
      </c>
      <c r="H548" s="151" t="s">
        <v>52</v>
      </c>
      <c r="I548" s="151" t="str">
        <f t="shared" si="44"/>
        <v>TN</v>
      </c>
      <c r="J548" s="151" t="str">
        <f t="shared" si="45"/>
        <v>TN</v>
      </c>
      <c r="K548" s="151" t="str">
        <f t="shared" si="46"/>
        <v>Midwest</v>
      </c>
      <c r="L548" s="151" t="str">
        <f>INDEX('State '!$A$1:$C$62,MATCH($I548,'State '!$B:$B,0),3)</f>
        <v>Midwest</v>
      </c>
      <c r="M548" s="151" t="str">
        <f>INDEX('State '!$A$1:$C$62,MATCH($J548,'State '!$B:$B,0),3)</f>
        <v>Midwest</v>
      </c>
      <c r="N548" s="151"/>
      <c r="O548" s="158">
        <v>53</v>
      </c>
      <c r="P548" s="158">
        <v>10</v>
      </c>
      <c r="Q548" s="158">
        <v>40</v>
      </c>
      <c r="R548" s="157">
        <v>12</v>
      </c>
      <c r="S548" s="151" t="s">
        <v>135</v>
      </c>
      <c r="T548" s="151" t="s">
        <v>381</v>
      </c>
      <c r="U548" s="151" t="s">
        <v>2036</v>
      </c>
      <c r="V548" s="151" t="s">
        <v>2175</v>
      </c>
      <c r="W548" s="150"/>
      <c r="X548" s="150"/>
      <c r="Y548" s="150"/>
    </row>
    <row r="549" spans="1:26" s="17" customFormat="1" ht="89.25" x14ac:dyDescent="0.2">
      <c r="A549" s="96">
        <v>45551</v>
      </c>
      <c r="B549" s="79" t="s">
        <v>3651</v>
      </c>
      <c r="C549" s="79" t="s">
        <v>2989</v>
      </c>
      <c r="D549" s="79" t="s">
        <v>140</v>
      </c>
      <c r="E549" s="79" t="s">
        <v>3469</v>
      </c>
      <c r="F549" s="60">
        <v>45443</v>
      </c>
      <c r="G549" s="98">
        <v>2024</v>
      </c>
      <c r="H549" s="97" t="s">
        <v>0</v>
      </c>
      <c r="I549" s="97" t="str">
        <f t="shared" si="44"/>
        <v>LA</v>
      </c>
      <c r="J549" s="97" t="str">
        <f t="shared" si="45"/>
        <v>LA</v>
      </c>
      <c r="K549" s="104" t="str">
        <f t="shared" si="46"/>
        <v>South Central</v>
      </c>
      <c r="L549" s="97" t="str">
        <f>INDEX('State '!$A$1:$C$62,MATCH($I549,'State '!$B:$B,0),3)</f>
        <v>South Central</v>
      </c>
      <c r="M549" s="97" t="str">
        <f>INDEX('State '!$A$1:$C$62,MATCH($J549,'State '!$B:$B,0),3)</f>
        <v>South Central</v>
      </c>
      <c r="N549" s="97"/>
      <c r="O549" s="145"/>
      <c r="P549" s="158"/>
      <c r="Q549" s="146">
        <v>200</v>
      </c>
      <c r="R549" s="98"/>
      <c r="S549" s="97" t="s">
        <v>138</v>
      </c>
      <c r="T549" s="97"/>
      <c r="U549" s="97"/>
      <c r="V549" s="97" t="s">
        <v>2175</v>
      </c>
      <c r="W549" s="79" t="s">
        <v>3430</v>
      </c>
      <c r="X549" s="79" t="s">
        <v>3431</v>
      </c>
      <c r="Y549" s="207" t="s">
        <v>3549</v>
      </c>
      <c r="Z549"/>
    </row>
    <row r="550" spans="1:26" s="17" customFormat="1" ht="25.5" x14ac:dyDescent="0.2">
      <c r="A550" s="96">
        <v>44860</v>
      </c>
      <c r="B550" s="79" t="s">
        <v>2807</v>
      </c>
      <c r="C550" s="79" t="s">
        <v>1954</v>
      </c>
      <c r="D550" s="79" t="s">
        <v>140</v>
      </c>
      <c r="E550" s="102" t="s">
        <v>143</v>
      </c>
      <c r="F550" s="60">
        <v>44825</v>
      </c>
      <c r="G550" s="61">
        <v>2022</v>
      </c>
      <c r="H550" s="97" t="s">
        <v>1992</v>
      </c>
      <c r="I550" s="97" t="str">
        <f t="shared" si="44"/>
        <v>KY</v>
      </c>
      <c r="J550" s="97" t="str">
        <f t="shared" si="45"/>
        <v>LA</v>
      </c>
      <c r="K550" s="104" t="str">
        <f t="shared" si="46"/>
        <v>Midwest, South Central</v>
      </c>
      <c r="L550" s="97" t="str">
        <f>INDEX('State '!$A$1:$C$62,MATCH($I550,'State '!$B:$B,0),3)</f>
        <v>Midwest</v>
      </c>
      <c r="M550" s="97" t="str">
        <f>INDEX('State '!$A$1:$C$62,MATCH($J550,'State '!$B:$B,0),3)</f>
        <v>South Central</v>
      </c>
      <c r="N550" s="97"/>
      <c r="O550" s="158">
        <v>472</v>
      </c>
      <c r="P550" s="158"/>
      <c r="Q550" s="146">
        <v>493</v>
      </c>
      <c r="R550" s="98"/>
      <c r="S550" s="97" t="s">
        <v>135</v>
      </c>
      <c r="T550" s="97" t="s">
        <v>381</v>
      </c>
      <c r="U550" s="97" t="s">
        <v>2808</v>
      </c>
      <c r="V550" s="97" t="s">
        <v>2178</v>
      </c>
      <c r="W550" s="79" t="s">
        <v>2809</v>
      </c>
      <c r="X550" s="79"/>
      <c r="Y550" s="195"/>
      <c r="Z550"/>
    </row>
    <row r="551" spans="1:26" s="17" customFormat="1" ht="51" x14ac:dyDescent="0.2">
      <c r="A551" s="96">
        <v>45170</v>
      </c>
      <c r="B551" s="79" t="s">
        <v>3355</v>
      </c>
      <c r="C551" s="79" t="s">
        <v>2989</v>
      </c>
      <c r="D551" s="79" t="s">
        <v>140</v>
      </c>
      <c r="E551" s="79" t="s">
        <v>143</v>
      </c>
      <c r="F551" s="60">
        <v>45168</v>
      </c>
      <c r="G551" s="98">
        <v>2023</v>
      </c>
      <c r="H551" s="97" t="s">
        <v>0</v>
      </c>
      <c r="I551" s="97" t="str">
        <f t="shared" si="44"/>
        <v>LA</v>
      </c>
      <c r="J551" s="97" t="str">
        <f t="shared" si="45"/>
        <v>LA</v>
      </c>
      <c r="K551" s="104" t="str">
        <f t="shared" si="46"/>
        <v>South Central</v>
      </c>
      <c r="L551" s="97" t="str">
        <f>INDEX('State '!$A$1:$C$62,MATCH($I551,'State '!$B:$B,0),3)</f>
        <v>South Central</v>
      </c>
      <c r="M551" s="97" t="str">
        <f>INDEX('State '!$A$1:$C$62,MATCH($J551,'State '!$B:$B,0),3)</f>
        <v>South Central</v>
      </c>
      <c r="N551" s="97"/>
      <c r="O551" s="145"/>
      <c r="P551" s="158"/>
      <c r="Q551" s="146">
        <v>300</v>
      </c>
      <c r="R551" s="98"/>
      <c r="S551" s="97" t="s">
        <v>138</v>
      </c>
      <c r="T551" s="97"/>
      <c r="U551" s="97"/>
      <c r="V551" s="97" t="s">
        <v>2175</v>
      </c>
      <c r="W551" s="79" t="s">
        <v>3403</v>
      </c>
      <c r="X551" s="79" t="s">
        <v>2827</v>
      </c>
      <c r="Y551" s="195"/>
      <c r="Z551"/>
    </row>
    <row r="552" spans="1:26" s="17" customFormat="1" ht="89.25" x14ac:dyDescent="0.2">
      <c r="A552" s="97">
        <v>45272</v>
      </c>
      <c r="B552" s="79" t="s">
        <v>3356</v>
      </c>
      <c r="C552" s="79" t="s">
        <v>2989</v>
      </c>
      <c r="D552" s="79" t="s">
        <v>140</v>
      </c>
      <c r="E552" s="79" t="s">
        <v>143</v>
      </c>
      <c r="F552" s="60">
        <v>45266</v>
      </c>
      <c r="G552" s="98">
        <v>2024</v>
      </c>
      <c r="H552" s="97" t="s">
        <v>0</v>
      </c>
      <c r="I552" s="97" t="str">
        <f t="shared" si="44"/>
        <v>LA</v>
      </c>
      <c r="J552" s="97" t="str">
        <f t="shared" si="45"/>
        <v>LA</v>
      </c>
      <c r="K552" s="104" t="str">
        <f t="shared" si="46"/>
        <v>South Central</v>
      </c>
      <c r="L552" s="97" t="str">
        <f>INDEX('State '!$A$1:$C$62,MATCH($I552,'State '!$B:$B,0),3)</f>
        <v>South Central</v>
      </c>
      <c r="M552" s="97" t="str">
        <f>INDEX('State '!$A$1:$C$62,MATCH($J552,'State '!$B:$B,0),3)</f>
        <v>South Central</v>
      </c>
      <c r="N552" s="97"/>
      <c r="O552" s="145"/>
      <c r="P552" s="158"/>
      <c r="Q552" s="146">
        <v>400</v>
      </c>
      <c r="R552" s="98"/>
      <c r="S552" s="97" t="s">
        <v>138</v>
      </c>
      <c r="T552" s="97"/>
      <c r="U552" s="97"/>
      <c r="V552" s="97" t="s">
        <v>2175</v>
      </c>
      <c r="W552" s="79" t="s">
        <v>3430</v>
      </c>
      <c r="X552" s="79" t="s">
        <v>3431</v>
      </c>
      <c r="Y552" s="207" t="s">
        <v>3432</v>
      </c>
    </row>
    <row r="553" spans="1:26" s="17" customFormat="1" ht="25.5" x14ac:dyDescent="0.2">
      <c r="A553" s="97">
        <v>44923</v>
      </c>
      <c r="B553" s="79" t="s">
        <v>2886</v>
      </c>
      <c r="C553" s="79" t="s">
        <v>1980</v>
      </c>
      <c r="D553" s="79" t="s">
        <v>134</v>
      </c>
      <c r="E553" s="102" t="s">
        <v>143</v>
      </c>
      <c r="F553" s="60">
        <v>44773</v>
      </c>
      <c r="G553" s="61">
        <v>2022</v>
      </c>
      <c r="H553" s="97" t="s">
        <v>17</v>
      </c>
      <c r="I553" s="97" t="str">
        <f t="shared" si="44"/>
        <v>AL</v>
      </c>
      <c r="J553" s="97" t="str">
        <f t="shared" si="45"/>
        <v>AL</v>
      </c>
      <c r="K553" s="104" t="str">
        <f t="shared" si="46"/>
        <v>South Central</v>
      </c>
      <c r="L553" s="97" t="str">
        <f>INDEX('State '!$A$1:$C$62,MATCH($I553,'State '!$B:$B,0),3)</f>
        <v>South Central</v>
      </c>
      <c r="M553" s="97" t="str">
        <f>INDEX('State '!$A$1:$C$62,MATCH($J553,'State '!$B:$B,0),3)</f>
        <v>South Central</v>
      </c>
      <c r="N553" s="97"/>
      <c r="O553" s="158"/>
      <c r="P553" s="111">
        <v>50</v>
      </c>
      <c r="Q553" s="146"/>
      <c r="R553" s="98">
        <v>16</v>
      </c>
      <c r="S553" s="97" t="s">
        <v>138</v>
      </c>
      <c r="T553" s="97" t="s">
        <v>2888</v>
      </c>
      <c r="U553" s="97"/>
      <c r="V553" s="97" t="s">
        <v>2175</v>
      </c>
      <c r="W553" s="79" t="s">
        <v>2887</v>
      </c>
      <c r="X553" s="79" t="s">
        <v>2828</v>
      </c>
      <c r="Y553" s="195"/>
    </row>
    <row r="554" spans="1:26" s="17" customFormat="1" x14ac:dyDescent="0.2">
      <c r="A554" s="151">
        <v>41584</v>
      </c>
      <c r="B554" s="152" t="s">
        <v>1835</v>
      </c>
      <c r="C554" s="152" t="s">
        <v>1836</v>
      </c>
      <c r="D554" s="152" t="s">
        <v>136</v>
      </c>
      <c r="E554" s="153" t="s">
        <v>143</v>
      </c>
      <c r="F554" s="154">
        <v>41821</v>
      </c>
      <c r="G554" s="155">
        <v>2014</v>
      </c>
      <c r="H554" s="151" t="s">
        <v>25</v>
      </c>
      <c r="I554" s="151" t="str">
        <f t="shared" si="44"/>
        <v>CO</v>
      </c>
      <c r="J554" s="151" t="str">
        <f t="shared" si="45"/>
        <v>CO</v>
      </c>
      <c r="K554" s="151" t="str">
        <f t="shared" si="46"/>
        <v>Mountain</v>
      </c>
      <c r="L554" s="151" t="str">
        <f>INDEX('State '!$A$1:$C$62,MATCH($I554,'State '!$B:$B,0),3)</f>
        <v>Mountain</v>
      </c>
      <c r="M554" s="151" t="str">
        <f>INDEX('State '!$A$1:$C$62,MATCH($J554,'State '!$B:$B,0),3)</f>
        <v>Mountain</v>
      </c>
      <c r="N554" s="151"/>
      <c r="O554" s="158">
        <v>12</v>
      </c>
      <c r="P554" s="157">
        <v>7.6</v>
      </c>
      <c r="Q554" s="157">
        <v>230</v>
      </c>
      <c r="R554" s="158"/>
      <c r="S554" s="159" t="s">
        <v>135</v>
      </c>
      <c r="T554" s="156" t="s">
        <v>381</v>
      </c>
      <c r="U554" s="160" t="s">
        <v>1837</v>
      </c>
      <c r="V554" s="151"/>
      <c r="W554" s="150"/>
      <c r="X554" s="150"/>
      <c r="Y554" s="150"/>
    </row>
    <row r="555" spans="1:26" s="17" customFormat="1" x14ac:dyDescent="0.2">
      <c r="A555" s="97">
        <v>43691</v>
      </c>
      <c r="B555" s="79" t="s">
        <v>2084</v>
      </c>
      <c r="C555" s="79" t="s">
        <v>2085</v>
      </c>
      <c r="D555" s="79" t="s">
        <v>140</v>
      </c>
      <c r="E555" s="79" t="s">
        <v>2221</v>
      </c>
      <c r="F555" s="60"/>
      <c r="G555" s="61"/>
      <c r="H555" s="97" t="s">
        <v>483</v>
      </c>
      <c r="I555" s="97" t="str">
        <f t="shared" si="44"/>
        <v>MS</v>
      </c>
      <c r="J555" s="97" t="str">
        <f t="shared" si="45"/>
        <v>AL</v>
      </c>
      <c r="K555" s="104" t="str">
        <f t="shared" si="46"/>
        <v>South Central</v>
      </c>
      <c r="L555" s="97" t="str">
        <f>INDEX('State '!$A$1:$C$62,MATCH($I555,'State '!$B:$B,0),3)</f>
        <v>South Central</v>
      </c>
      <c r="M555" s="97" t="str">
        <f>INDEX('State '!$A$1:$C$62,MATCH($J555,'State '!$B:$B,0),3)</f>
        <v>South Central</v>
      </c>
      <c r="N555" s="97"/>
      <c r="O555" s="158">
        <v>45</v>
      </c>
      <c r="P555" s="178"/>
      <c r="Q555" s="146">
        <v>500</v>
      </c>
      <c r="R555" s="98"/>
      <c r="S555" s="97" t="s">
        <v>138</v>
      </c>
      <c r="T555" s="97" t="s">
        <v>2086</v>
      </c>
      <c r="U555" s="97" t="s">
        <v>382</v>
      </c>
      <c r="V555" s="97" t="s">
        <v>2178</v>
      </c>
      <c r="W555" s="79"/>
      <c r="X555" s="79"/>
      <c r="Y555" s="195"/>
    </row>
    <row r="556" spans="1:26" s="17" customFormat="1" x14ac:dyDescent="0.2">
      <c r="A556" s="151">
        <v>40619</v>
      </c>
      <c r="B556" s="152" t="s">
        <v>519</v>
      </c>
      <c r="C556" s="152" t="s">
        <v>237</v>
      </c>
      <c r="D556" s="152" t="s">
        <v>140</v>
      </c>
      <c r="E556" s="153" t="s">
        <v>143</v>
      </c>
      <c r="F556" s="154">
        <v>40576</v>
      </c>
      <c r="G556" s="155">
        <v>2011</v>
      </c>
      <c r="H556" s="151" t="s">
        <v>29</v>
      </c>
      <c r="I556" s="151" t="str">
        <f t="shared" si="44"/>
        <v>WY</v>
      </c>
      <c r="J556" s="151" t="str">
        <f t="shared" si="45"/>
        <v>WY</v>
      </c>
      <c r="K556" s="151" t="str">
        <f t="shared" si="46"/>
        <v>Mountain</v>
      </c>
      <c r="L556" s="151" t="str">
        <f>INDEX('State '!$A$1:$C$62,MATCH($I556,'State '!$B:$B,0),3)</f>
        <v>Mountain</v>
      </c>
      <c r="M556" s="151" t="str">
        <f>INDEX('State '!$A$1:$C$62,MATCH($J556,'State '!$B:$B,0),3)</f>
        <v>Mountain</v>
      </c>
      <c r="N556" s="151"/>
      <c r="O556" s="158">
        <v>94</v>
      </c>
      <c r="P556" s="157">
        <v>43.3</v>
      </c>
      <c r="Q556" s="157">
        <v>800</v>
      </c>
      <c r="R556" s="158">
        <v>36</v>
      </c>
      <c r="S556" s="159" t="s">
        <v>135</v>
      </c>
      <c r="T556" s="156" t="s">
        <v>381</v>
      </c>
      <c r="U556" s="160" t="s">
        <v>520</v>
      </c>
      <c r="V556" s="151"/>
      <c r="W556" s="150"/>
      <c r="X556" s="150"/>
      <c r="Y556" s="150"/>
    </row>
    <row r="557" spans="1:26" s="17" customFormat="1" ht="25.5" x14ac:dyDescent="0.2">
      <c r="A557" s="97">
        <v>44923</v>
      </c>
      <c r="B557" s="194" t="s">
        <v>3066</v>
      </c>
      <c r="C557" s="194" t="s">
        <v>261</v>
      </c>
      <c r="D557" s="194" t="s">
        <v>142</v>
      </c>
      <c r="E557" s="102" t="s">
        <v>2374</v>
      </c>
      <c r="F557" s="196"/>
      <c r="G557" s="106" t="s">
        <v>382</v>
      </c>
      <c r="H557" s="197" t="s">
        <v>23</v>
      </c>
      <c r="I557" s="97" t="str">
        <f t="shared" si="44"/>
        <v>KY</v>
      </c>
      <c r="J557" s="97" t="str">
        <f t="shared" si="45"/>
        <v>KY</v>
      </c>
      <c r="K557" s="104" t="s">
        <v>9</v>
      </c>
      <c r="L557" s="97" t="s">
        <v>9</v>
      </c>
      <c r="M557" s="97" t="s">
        <v>9</v>
      </c>
      <c r="N557" s="97"/>
      <c r="O557" s="158">
        <v>18.899999999999999</v>
      </c>
      <c r="P557" s="202">
        <v>0.5</v>
      </c>
      <c r="Q557" s="200"/>
      <c r="R557" s="198">
        <v>30</v>
      </c>
      <c r="S557" s="97" t="s">
        <v>138</v>
      </c>
      <c r="T557" s="97" t="s">
        <v>381</v>
      </c>
      <c r="U557" s="197" t="s">
        <v>3067</v>
      </c>
      <c r="V557" s="97" t="s">
        <v>2175</v>
      </c>
      <c r="W557" s="79" t="s">
        <v>3345</v>
      </c>
      <c r="X557" s="79"/>
      <c r="Y557" s="148"/>
    </row>
    <row r="558" spans="1:26" s="17" customFormat="1" x14ac:dyDescent="0.2">
      <c r="A558" s="151">
        <v>40283</v>
      </c>
      <c r="B558" s="152" t="s">
        <v>545</v>
      </c>
      <c r="C558" s="152" t="s">
        <v>224</v>
      </c>
      <c r="D558" s="152" t="s">
        <v>140</v>
      </c>
      <c r="E558" s="153" t="s">
        <v>143</v>
      </c>
      <c r="F558" s="154">
        <v>40277</v>
      </c>
      <c r="G558" s="155">
        <v>2010</v>
      </c>
      <c r="H558" s="151" t="s">
        <v>546</v>
      </c>
      <c r="I558" s="151" t="str">
        <f t="shared" si="44"/>
        <v>WY</v>
      </c>
      <c r="J558" s="151" t="str">
        <f t="shared" si="45"/>
        <v>NV</v>
      </c>
      <c r="K558" s="151" t="str">
        <f>IF($L558=$M558,L558,CONCATENATE($L558,", ",IF(ISBLANK(N558),"",CONCATENATE(N558,", ")),$M558))</f>
        <v>Mountain</v>
      </c>
      <c r="L558" s="151" t="str">
        <f>INDEX('State '!$A$1:$C$62,MATCH($I558,'State '!$B:$B,0),3)</f>
        <v>Mountain</v>
      </c>
      <c r="M558" s="151" t="str">
        <f>INDEX('State '!$A$1:$C$62,MATCH($J558,'State '!$B:$B,0),3)</f>
        <v>Mountain</v>
      </c>
      <c r="N558" s="151"/>
      <c r="O558" s="158">
        <v>62.1</v>
      </c>
      <c r="P558" s="157"/>
      <c r="Q558" s="157">
        <v>145</v>
      </c>
      <c r="R558" s="158">
        <v>36</v>
      </c>
      <c r="S558" s="159" t="s">
        <v>135</v>
      </c>
      <c r="T558" s="156" t="s">
        <v>381</v>
      </c>
      <c r="U558" s="160" t="s">
        <v>547</v>
      </c>
      <c r="V558" s="151"/>
      <c r="W558" s="150"/>
      <c r="X558" s="150"/>
      <c r="Y558" s="150"/>
    </row>
    <row r="559" spans="1:26" s="17" customFormat="1" ht="25.5" x14ac:dyDescent="0.2">
      <c r="A559" s="97">
        <v>44575</v>
      </c>
      <c r="B559" s="79" t="s">
        <v>3122</v>
      </c>
      <c r="C559" s="80" t="s">
        <v>1954</v>
      </c>
      <c r="D559" s="79" t="s">
        <v>142</v>
      </c>
      <c r="E559" s="102" t="s">
        <v>143</v>
      </c>
      <c r="F559" s="60">
        <v>44406</v>
      </c>
      <c r="G559" s="61">
        <v>2021</v>
      </c>
      <c r="H559" s="97" t="s">
        <v>23</v>
      </c>
      <c r="I559" s="97" t="s">
        <v>23</v>
      </c>
      <c r="J559" s="97" t="s">
        <v>23</v>
      </c>
      <c r="K559" s="104" t="s">
        <v>15</v>
      </c>
      <c r="L559" s="104" t="s">
        <v>15</v>
      </c>
      <c r="M559" s="104" t="s">
        <v>15</v>
      </c>
      <c r="N559" s="97"/>
      <c r="O559" s="158">
        <v>5.4</v>
      </c>
      <c r="P559" s="158">
        <v>0.14768000000000001</v>
      </c>
      <c r="Q559" s="146">
        <v>0</v>
      </c>
      <c r="R559" s="98">
        <v>36</v>
      </c>
      <c r="S559" s="97" t="s">
        <v>135</v>
      </c>
      <c r="T559" s="97" t="s">
        <v>381</v>
      </c>
      <c r="U559" s="97" t="s">
        <v>3123</v>
      </c>
      <c r="V559" s="97" t="s">
        <v>2175</v>
      </c>
      <c r="W559" s="79" t="s">
        <v>3124</v>
      </c>
      <c r="X559" s="79"/>
      <c r="Y559" s="148"/>
    </row>
    <row r="560" spans="1:26" s="17" customFormat="1" x14ac:dyDescent="0.2">
      <c r="A560" s="151">
        <v>42612</v>
      </c>
      <c r="B560" s="164" t="s">
        <v>2118</v>
      </c>
      <c r="C560" s="164" t="s">
        <v>266</v>
      </c>
      <c r="D560" s="164" t="s">
        <v>134</v>
      </c>
      <c r="E560" s="164" t="s">
        <v>143</v>
      </c>
      <c r="F560" s="165">
        <v>42477</v>
      </c>
      <c r="G560" s="166">
        <v>2016</v>
      </c>
      <c r="H560" s="151" t="s">
        <v>43</v>
      </c>
      <c r="I560" s="151" t="str">
        <f t="shared" ref="I560:I623" si="47">LEFT($H560,2)</f>
        <v>NM</v>
      </c>
      <c r="J560" s="151" t="str">
        <f t="shared" ref="J560:J623" si="48">RIGHT($H560,2)</f>
        <v>NM</v>
      </c>
      <c r="K560" s="151" t="str">
        <f t="shared" ref="K560:K571" si="49">IF($L560=$M560,L560,CONCATENATE($L560,", ",IF(ISBLANK(N560),"",CONCATENATE(N560,", ")),$M560))</f>
        <v>Mountain</v>
      </c>
      <c r="L560" s="151" t="str">
        <f>INDEX('State '!$A$1:$C$62,MATCH($I560,'State '!$B:$B,0),3)</f>
        <v>Mountain</v>
      </c>
      <c r="M560" s="151" t="str">
        <f>INDEX('State '!$A$1:$C$62,MATCH($J560,'State '!$B:$B,0),3)</f>
        <v>Mountain</v>
      </c>
      <c r="N560" s="151"/>
      <c r="O560" s="158">
        <v>23</v>
      </c>
      <c r="P560" s="158">
        <v>15</v>
      </c>
      <c r="Q560" s="158">
        <v>200</v>
      </c>
      <c r="R560" s="157"/>
      <c r="S560" s="151" t="s">
        <v>135</v>
      </c>
      <c r="T560" s="151" t="s">
        <v>381</v>
      </c>
      <c r="U560" s="151" t="s">
        <v>2119</v>
      </c>
      <c r="V560" s="151" t="s">
        <v>2175</v>
      </c>
      <c r="W560" s="150"/>
      <c r="X560" s="150"/>
      <c r="Y560" s="150"/>
    </row>
    <row r="561" spans="1:26" s="17" customFormat="1" x14ac:dyDescent="0.2">
      <c r="A561" s="97">
        <v>43124</v>
      </c>
      <c r="B561" s="80" t="s">
        <v>1922</v>
      </c>
      <c r="C561" s="80" t="s">
        <v>229</v>
      </c>
      <c r="D561" s="80" t="s">
        <v>134</v>
      </c>
      <c r="E561" s="102" t="s">
        <v>2374</v>
      </c>
      <c r="F561" s="62"/>
      <c r="G561" s="107"/>
      <c r="H561" s="97" t="s">
        <v>7</v>
      </c>
      <c r="I561" s="97" t="str">
        <f t="shared" si="47"/>
        <v>PA</v>
      </c>
      <c r="J561" s="97" t="str">
        <f t="shared" si="48"/>
        <v>PA</v>
      </c>
      <c r="K561" s="104" t="str">
        <f t="shared" si="49"/>
        <v>Northeast</v>
      </c>
      <c r="L561" s="97" t="str">
        <f>INDEX('State '!$A$1:$C$62,MATCH($I561,'State '!$B:$B,0),3)</f>
        <v>Northeast</v>
      </c>
      <c r="M561" s="97" t="str">
        <f>INDEX('State '!$A$1:$C$62,MATCH($J561,'State '!$B:$B,0),3)</f>
        <v>Northeast</v>
      </c>
      <c r="N561" s="97"/>
      <c r="O561" s="158">
        <v>400</v>
      </c>
      <c r="P561" s="179">
        <v>30</v>
      </c>
      <c r="Q561" s="108">
        <v>700</v>
      </c>
      <c r="R561" s="63">
        <v>30</v>
      </c>
      <c r="S561" s="103" t="s">
        <v>135</v>
      </c>
      <c r="T561" s="104" t="s">
        <v>381</v>
      </c>
      <c r="U561" s="105" t="s">
        <v>382</v>
      </c>
      <c r="V561" s="97" t="s">
        <v>2175</v>
      </c>
      <c r="W561" s="79"/>
      <c r="X561" s="79"/>
      <c r="Y561" s="195"/>
    </row>
    <row r="562" spans="1:26" s="17" customFormat="1" x14ac:dyDescent="0.2">
      <c r="A562" s="151">
        <v>39990</v>
      </c>
      <c r="B562" s="164" t="s">
        <v>1069</v>
      </c>
      <c r="C562" s="164" t="s">
        <v>317</v>
      </c>
      <c r="D562" s="164" t="s">
        <v>140</v>
      </c>
      <c r="E562" s="164" t="s">
        <v>143</v>
      </c>
      <c r="F562" s="165">
        <v>38671</v>
      </c>
      <c r="G562" s="166">
        <v>2005</v>
      </c>
      <c r="H562" s="151" t="s">
        <v>8</v>
      </c>
      <c r="I562" s="151" t="str">
        <f t="shared" si="47"/>
        <v>OH</v>
      </c>
      <c r="J562" s="151" t="str">
        <f t="shared" si="48"/>
        <v>OH</v>
      </c>
      <c r="K562" s="151" t="str">
        <f t="shared" si="49"/>
        <v>Northeast</v>
      </c>
      <c r="L562" s="151" t="str">
        <f>INDEX('State '!$A$1:$C$62,MATCH($I562,'State '!$B:$B,0),3)</f>
        <v>Northeast</v>
      </c>
      <c r="M562" s="151" t="str">
        <f>INDEX('State '!$A$1:$C$62,MATCH($J562,'State '!$B:$B,0),3)</f>
        <v>Northeast</v>
      </c>
      <c r="N562" s="151"/>
      <c r="O562" s="158">
        <v>9</v>
      </c>
      <c r="P562" s="158">
        <v>20</v>
      </c>
      <c r="Q562" s="158">
        <v>100</v>
      </c>
      <c r="R562" s="157">
        <v>12</v>
      </c>
      <c r="S562" s="151" t="s">
        <v>138</v>
      </c>
      <c r="T562" s="151" t="s">
        <v>187</v>
      </c>
      <c r="U562" s="151" t="s">
        <v>382</v>
      </c>
      <c r="V562" s="151"/>
      <c r="W562" s="150"/>
      <c r="X562" s="150"/>
      <c r="Y562" s="150"/>
    </row>
    <row r="563" spans="1:26" s="17" customFormat="1" x14ac:dyDescent="0.2">
      <c r="A563" s="151">
        <v>39990</v>
      </c>
      <c r="B563" s="164" t="s">
        <v>1848</v>
      </c>
      <c r="C563" s="164" t="s">
        <v>298</v>
      </c>
      <c r="D563" s="164" t="s">
        <v>140</v>
      </c>
      <c r="E563" s="164" t="s">
        <v>143</v>
      </c>
      <c r="F563" s="165">
        <v>37210</v>
      </c>
      <c r="G563" s="166">
        <v>2001</v>
      </c>
      <c r="H563" s="151" t="s">
        <v>1397</v>
      </c>
      <c r="I563" s="151" t="str">
        <f t="shared" si="47"/>
        <v>NB</v>
      </c>
      <c r="J563" s="151" t="str">
        <f t="shared" si="48"/>
        <v>ME</v>
      </c>
      <c r="K563" s="151" t="str">
        <f t="shared" si="49"/>
        <v>Canada, Northeast</v>
      </c>
      <c r="L563" s="151" t="str">
        <f>INDEX('State '!$A$1:$C$62,MATCH($I563,'State '!$B:$B,0),3)</f>
        <v>Canada</v>
      </c>
      <c r="M563" s="151" t="str">
        <f>INDEX('State '!$A$1:$C$62,MATCH($J563,'State '!$B:$B,0),3)</f>
        <v>Northeast</v>
      </c>
      <c r="N563" s="151"/>
      <c r="O563" s="158"/>
      <c r="P563" s="158"/>
      <c r="Q563" s="158">
        <v>40</v>
      </c>
      <c r="R563" s="157">
        <v>36</v>
      </c>
      <c r="S563" s="151" t="s">
        <v>135</v>
      </c>
      <c r="T563" s="151" t="s">
        <v>381</v>
      </c>
      <c r="U563" s="151" t="s">
        <v>1398</v>
      </c>
      <c r="V563" s="151"/>
      <c r="W563" s="150"/>
      <c r="X563" s="150"/>
      <c r="Y563" s="150"/>
    </row>
    <row r="564" spans="1:26" s="17" customFormat="1" x14ac:dyDescent="0.2">
      <c r="A564" s="151">
        <v>39990</v>
      </c>
      <c r="B564" s="164" t="s">
        <v>1524</v>
      </c>
      <c r="C564" s="164" t="s">
        <v>298</v>
      </c>
      <c r="D564" s="164" t="s">
        <v>136</v>
      </c>
      <c r="E564" s="164" t="s">
        <v>143</v>
      </c>
      <c r="F564" s="165">
        <v>36465</v>
      </c>
      <c r="G564" s="166">
        <v>1999</v>
      </c>
      <c r="H564" s="151" t="s">
        <v>1397</v>
      </c>
      <c r="I564" s="151" t="str">
        <f t="shared" si="47"/>
        <v>NB</v>
      </c>
      <c r="J564" s="151" t="str">
        <f t="shared" si="48"/>
        <v>ME</v>
      </c>
      <c r="K564" s="151" t="str">
        <f t="shared" si="49"/>
        <v>Canada, Northeast</v>
      </c>
      <c r="L564" s="151" t="str">
        <f>INDEX('State '!$A$1:$C$62,MATCH($I564,'State '!$B:$B,0),3)</f>
        <v>Canada</v>
      </c>
      <c r="M564" s="151" t="str">
        <f>INDEX('State '!$A$1:$C$62,MATCH($J564,'State '!$B:$B,0),3)</f>
        <v>Northeast</v>
      </c>
      <c r="N564" s="151"/>
      <c r="O564" s="158">
        <v>611</v>
      </c>
      <c r="P564" s="158">
        <v>347</v>
      </c>
      <c r="Q564" s="158">
        <v>400</v>
      </c>
      <c r="R564" s="157" t="s">
        <v>3204</v>
      </c>
      <c r="S564" s="151" t="s">
        <v>135</v>
      </c>
      <c r="T564" s="151" t="s">
        <v>381</v>
      </c>
      <c r="U564" s="151" t="s">
        <v>1525</v>
      </c>
      <c r="V564" s="151"/>
      <c r="W564" s="150"/>
      <c r="X564" s="150"/>
      <c r="Y564" s="150"/>
    </row>
    <row r="565" spans="1:26" s="17" customFormat="1" x14ac:dyDescent="0.2">
      <c r="A565" s="151">
        <v>39990</v>
      </c>
      <c r="B565" s="164" t="s">
        <v>1218</v>
      </c>
      <c r="C565" s="164" t="s">
        <v>298</v>
      </c>
      <c r="D565" s="164" t="s">
        <v>140</v>
      </c>
      <c r="E565" s="164" t="s">
        <v>143</v>
      </c>
      <c r="F565" s="165">
        <v>37949</v>
      </c>
      <c r="G565" s="166">
        <v>2003</v>
      </c>
      <c r="H565" s="151" t="s">
        <v>36</v>
      </c>
      <c r="I565" s="151" t="str">
        <f t="shared" si="47"/>
        <v>MA</v>
      </c>
      <c r="J565" s="151" t="str">
        <f t="shared" si="48"/>
        <v>MA</v>
      </c>
      <c r="K565" s="151" t="str">
        <f t="shared" si="49"/>
        <v>Northeast</v>
      </c>
      <c r="L565" s="151" t="str">
        <f>INDEX('State '!$A$1:$C$62,MATCH($I565,'State '!$B:$B,0),3)</f>
        <v>Northeast</v>
      </c>
      <c r="M565" s="151" t="str">
        <f>INDEX('State '!$A$1:$C$62,MATCH($J565,'State '!$B:$B,0),3)</f>
        <v>Northeast</v>
      </c>
      <c r="N565" s="151"/>
      <c r="O565" s="158">
        <v>133.99</v>
      </c>
      <c r="P565" s="158">
        <v>25</v>
      </c>
      <c r="Q565" s="158">
        <v>230</v>
      </c>
      <c r="R565" s="157" t="s">
        <v>1822</v>
      </c>
      <c r="S565" s="151" t="s">
        <v>135</v>
      </c>
      <c r="T565" s="151" t="s">
        <v>381</v>
      </c>
      <c r="U565" s="151" t="s">
        <v>1219</v>
      </c>
      <c r="V565" s="151"/>
      <c r="W565" s="150"/>
      <c r="X565" s="150"/>
      <c r="Y565" s="150"/>
    </row>
    <row r="566" spans="1:26" s="17" customFormat="1" x14ac:dyDescent="0.2">
      <c r="A566" s="151">
        <v>39990</v>
      </c>
      <c r="B566" s="164" t="s">
        <v>874</v>
      </c>
      <c r="C566" s="164" t="s">
        <v>298</v>
      </c>
      <c r="D566" s="164" t="s">
        <v>140</v>
      </c>
      <c r="E566" s="164" t="s">
        <v>143</v>
      </c>
      <c r="F566" s="165">
        <v>39797</v>
      </c>
      <c r="G566" s="166">
        <v>2008</v>
      </c>
      <c r="H566" s="151" t="s">
        <v>875</v>
      </c>
      <c r="I566" s="151" t="str">
        <f t="shared" si="47"/>
        <v>NB</v>
      </c>
      <c r="J566" s="151" t="str">
        <f t="shared" si="48"/>
        <v>MA</v>
      </c>
      <c r="K566" s="151" t="str">
        <f t="shared" si="49"/>
        <v>Canada, Northeast</v>
      </c>
      <c r="L566" s="151" t="str">
        <f>INDEX('State '!$A$1:$C$62,MATCH($I566,'State '!$B:$B,0),3)</f>
        <v>Canada</v>
      </c>
      <c r="M566" s="151" t="str">
        <f>INDEX('State '!$A$1:$C$62,MATCH($J566,'State '!$B:$B,0),3)</f>
        <v>Northeast</v>
      </c>
      <c r="N566" s="151"/>
      <c r="O566" s="158">
        <v>321.3</v>
      </c>
      <c r="P566" s="158">
        <v>1.7</v>
      </c>
      <c r="Q566" s="158">
        <v>420</v>
      </c>
      <c r="R566" s="157">
        <v>30</v>
      </c>
      <c r="S566" s="151" t="s">
        <v>135</v>
      </c>
      <c r="T566" s="151" t="s">
        <v>381</v>
      </c>
      <c r="U566" s="151" t="s">
        <v>876</v>
      </c>
      <c r="V566" s="151"/>
      <c r="W566" s="150"/>
      <c r="X566" s="150"/>
      <c r="Y566" s="150"/>
    </row>
    <row r="567" spans="1:26" s="17" customFormat="1" x14ac:dyDescent="0.2">
      <c r="A567" s="151">
        <v>39990</v>
      </c>
      <c r="B567" s="164" t="s">
        <v>1522</v>
      </c>
      <c r="C567" s="164" t="s">
        <v>298</v>
      </c>
      <c r="D567" s="164" t="s">
        <v>134</v>
      </c>
      <c r="E567" s="164" t="s">
        <v>143</v>
      </c>
      <c r="F567" s="165">
        <v>36465</v>
      </c>
      <c r="G567" s="166">
        <v>1999</v>
      </c>
      <c r="H567" s="151" t="s">
        <v>4</v>
      </c>
      <c r="I567" s="151" t="str">
        <f t="shared" si="47"/>
        <v>ME</v>
      </c>
      <c r="J567" s="151" t="str">
        <f t="shared" si="48"/>
        <v>ME</v>
      </c>
      <c r="K567" s="151" t="str">
        <f t="shared" si="49"/>
        <v>Northeast</v>
      </c>
      <c r="L567" s="151" t="str">
        <f>INDEX('State '!$A$1:$C$62,MATCH($I567,'State '!$B:$B,0),3)</f>
        <v>Northeast</v>
      </c>
      <c r="M567" s="151" t="str">
        <f>INDEX('State '!$A$1:$C$62,MATCH($J567,'State '!$B:$B,0),3)</f>
        <v>Northeast</v>
      </c>
      <c r="N567" s="151"/>
      <c r="O567" s="158">
        <v>5.6</v>
      </c>
      <c r="P567" s="158">
        <v>1.1000000000000001</v>
      </c>
      <c r="Q567" s="158">
        <v>105</v>
      </c>
      <c r="R567" s="157">
        <v>12</v>
      </c>
      <c r="S567" s="151" t="s">
        <v>135</v>
      </c>
      <c r="T567" s="151" t="s">
        <v>381</v>
      </c>
      <c r="U567" s="151" t="s">
        <v>1523</v>
      </c>
      <c r="V567" s="151"/>
      <c r="W567" s="150"/>
      <c r="X567" s="150"/>
      <c r="Y567" s="150"/>
    </row>
    <row r="568" spans="1:26" s="17" customFormat="1" x14ac:dyDescent="0.2">
      <c r="A568" s="151">
        <v>40248</v>
      </c>
      <c r="B568" s="164" t="s">
        <v>659</v>
      </c>
      <c r="C568" s="164" t="s">
        <v>265</v>
      </c>
      <c r="D568" s="164" t="s">
        <v>134</v>
      </c>
      <c r="E568" s="164" t="s">
        <v>143</v>
      </c>
      <c r="F568" s="165">
        <v>40008</v>
      </c>
      <c r="G568" s="166">
        <v>2009</v>
      </c>
      <c r="H568" s="151" t="s">
        <v>37</v>
      </c>
      <c r="I568" s="151" t="str">
        <f t="shared" si="47"/>
        <v>OK</v>
      </c>
      <c r="J568" s="151" t="str">
        <f t="shared" si="48"/>
        <v>OK</v>
      </c>
      <c r="K568" s="151" t="str">
        <f t="shared" si="49"/>
        <v>South Central</v>
      </c>
      <c r="L568" s="151" t="str">
        <f>INDEX('State '!$A$1:$C$62,MATCH($I568,'State '!$B:$B,0),3)</f>
        <v>South Central</v>
      </c>
      <c r="M568" s="151" t="str">
        <f>INDEX('State '!$A$1:$C$62,MATCH($J568,'State '!$B:$B,0),3)</f>
        <v>South Central</v>
      </c>
      <c r="N568" s="151"/>
      <c r="O568" s="158">
        <v>75</v>
      </c>
      <c r="P568" s="158">
        <v>50</v>
      </c>
      <c r="Q568" s="158">
        <v>638</v>
      </c>
      <c r="R568" s="157">
        <v>24</v>
      </c>
      <c r="S568" s="151" t="s">
        <v>135</v>
      </c>
      <c r="T568" s="151" t="s">
        <v>381</v>
      </c>
      <c r="U568" s="151" t="s">
        <v>660</v>
      </c>
      <c r="V568" s="151"/>
      <c r="W568" s="150"/>
      <c r="X568" s="150"/>
      <c r="Y568" s="150"/>
    </row>
    <row r="569" spans="1:26" s="17" customFormat="1" x14ac:dyDescent="0.2">
      <c r="A569" s="151">
        <v>39990</v>
      </c>
      <c r="B569" s="164" t="s">
        <v>879</v>
      </c>
      <c r="C569" s="164" t="s">
        <v>299</v>
      </c>
      <c r="D569" s="164" t="s">
        <v>140</v>
      </c>
      <c r="E569" s="164" t="s">
        <v>143</v>
      </c>
      <c r="F569" s="165">
        <v>39706</v>
      </c>
      <c r="G569" s="166">
        <v>2008</v>
      </c>
      <c r="H569" s="151" t="s">
        <v>43</v>
      </c>
      <c r="I569" s="151" t="str">
        <f t="shared" si="47"/>
        <v>NM</v>
      </c>
      <c r="J569" s="151" t="str">
        <f t="shared" si="48"/>
        <v>NM</v>
      </c>
      <c r="K569" s="151" t="str">
        <f t="shared" si="49"/>
        <v>Mountain</v>
      </c>
      <c r="L569" s="151" t="str">
        <f>INDEX('State '!$A$1:$C$62,MATCH($I569,'State '!$B:$B,0),3)</f>
        <v>Mountain</v>
      </c>
      <c r="M569" s="151" t="str">
        <f>INDEX('State '!$A$1:$C$62,MATCH($J569,'State '!$B:$B,0),3)</f>
        <v>Mountain</v>
      </c>
      <c r="N569" s="151"/>
      <c r="O569" s="158">
        <v>3.2</v>
      </c>
      <c r="P569" s="158">
        <v>3.16</v>
      </c>
      <c r="Q569" s="158">
        <v>110</v>
      </c>
      <c r="R569" s="157">
        <v>16</v>
      </c>
      <c r="S569" s="151" t="s">
        <v>135</v>
      </c>
      <c r="T569" s="151" t="s">
        <v>381</v>
      </c>
      <c r="U569" s="151" t="s">
        <v>880</v>
      </c>
      <c r="V569" s="151"/>
      <c r="W569" s="150"/>
      <c r="X569" s="150"/>
      <c r="Y569" s="150"/>
    </row>
    <row r="570" spans="1:26" s="17" customFormat="1" x14ac:dyDescent="0.2">
      <c r="A570" s="151">
        <v>39990</v>
      </c>
      <c r="B570" s="164" t="s">
        <v>1112</v>
      </c>
      <c r="C570" s="164" t="s">
        <v>299</v>
      </c>
      <c r="D570" s="164" t="s">
        <v>134</v>
      </c>
      <c r="E570" s="164" t="s">
        <v>143</v>
      </c>
      <c r="F570" s="165">
        <v>38078</v>
      </c>
      <c r="G570" s="166">
        <v>2004</v>
      </c>
      <c r="H570" s="151" t="s">
        <v>43</v>
      </c>
      <c r="I570" s="151" t="str">
        <f t="shared" si="47"/>
        <v>NM</v>
      </c>
      <c r="J570" s="151" t="str">
        <f t="shared" si="48"/>
        <v>NM</v>
      </c>
      <c r="K570" s="151" t="str">
        <f t="shared" si="49"/>
        <v>Mountain</v>
      </c>
      <c r="L570" s="151" t="str">
        <f>INDEX('State '!$A$1:$C$62,MATCH($I570,'State '!$B:$B,0),3)</f>
        <v>Mountain</v>
      </c>
      <c r="M570" s="151" t="str">
        <f>INDEX('State '!$A$1:$C$62,MATCH($J570,'State '!$B:$B,0),3)</f>
        <v>Mountain</v>
      </c>
      <c r="N570" s="151"/>
      <c r="O570" s="158">
        <v>0.56000000000000005</v>
      </c>
      <c r="P570" s="158">
        <v>2.4</v>
      </c>
      <c r="Q570" s="158">
        <v>124</v>
      </c>
      <c r="R570" s="157">
        <v>12</v>
      </c>
      <c r="S570" s="151" t="s">
        <v>135</v>
      </c>
      <c r="T570" s="151" t="s">
        <v>381</v>
      </c>
      <c r="U570" s="151" t="s">
        <v>1113</v>
      </c>
      <c r="V570" s="151"/>
      <c r="W570" s="150"/>
      <c r="X570" s="150"/>
      <c r="Y570" s="150"/>
    </row>
    <row r="571" spans="1:26" s="17" customFormat="1" ht="25.5" x14ac:dyDescent="0.2">
      <c r="A571" s="97">
        <v>43838</v>
      </c>
      <c r="B571" s="80" t="s">
        <v>2619</v>
      </c>
      <c r="C571" s="79" t="s">
        <v>330</v>
      </c>
      <c r="D571" s="80" t="s">
        <v>140</v>
      </c>
      <c r="E571" s="102" t="s">
        <v>143</v>
      </c>
      <c r="F571" s="62">
        <v>43749</v>
      </c>
      <c r="G571" s="107">
        <v>2019</v>
      </c>
      <c r="H571" s="97" t="s">
        <v>41</v>
      </c>
      <c r="I571" s="97" t="str">
        <f t="shared" si="47"/>
        <v>MI</v>
      </c>
      <c r="J571" s="97" t="str">
        <f t="shared" si="48"/>
        <v>MI</v>
      </c>
      <c r="K571" s="104" t="str">
        <f t="shared" si="49"/>
        <v>Midwest</v>
      </c>
      <c r="L571" s="97" t="str">
        <f>INDEX('State '!$A$1:$C$62,MATCH($I571,'State '!$B:$B,0),3)</f>
        <v>Midwest</v>
      </c>
      <c r="M571" s="97" t="str">
        <f>INDEX('State '!$A$1:$C$62,MATCH($J571,'State '!$B:$B,0),3)</f>
        <v>Midwest</v>
      </c>
      <c r="N571" s="97"/>
      <c r="O571" s="158">
        <v>22.1</v>
      </c>
      <c r="P571" s="179"/>
      <c r="Q571" s="108">
        <v>24.6</v>
      </c>
      <c r="R571" s="63"/>
      <c r="S571" s="103" t="s">
        <v>135</v>
      </c>
      <c r="T571" s="104" t="s">
        <v>381</v>
      </c>
      <c r="U571" s="105" t="s">
        <v>2621</v>
      </c>
      <c r="V571" s="97" t="s">
        <v>2175</v>
      </c>
      <c r="W571" s="79" t="s">
        <v>2620</v>
      </c>
      <c r="X571" s="79" t="s">
        <v>2828</v>
      </c>
      <c r="Y571" s="195"/>
    </row>
    <row r="572" spans="1:26" s="17" customFormat="1" ht="25.5" x14ac:dyDescent="0.2">
      <c r="A572" s="197">
        <v>44923</v>
      </c>
      <c r="B572" s="194" t="s">
        <v>3086</v>
      </c>
      <c r="C572" s="194" t="s">
        <v>199</v>
      </c>
      <c r="D572" s="194" t="s">
        <v>142</v>
      </c>
      <c r="E572" s="194" t="s">
        <v>143</v>
      </c>
      <c r="F572" s="196">
        <v>44860</v>
      </c>
      <c r="G572" s="198">
        <v>2022</v>
      </c>
      <c r="H572" s="197" t="s">
        <v>33</v>
      </c>
      <c r="I572" s="97" t="str">
        <f t="shared" si="47"/>
        <v>WV</v>
      </c>
      <c r="J572" s="97" t="str">
        <f t="shared" si="48"/>
        <v>WV</v>
      </c>
      <c r="K572" s="104" t="s">
        <v>5</v>
      </c>
      <c r="L572" s="97" t="s">
        <v>5</v>
      </c>
      <c r="M572" s="97" t="s">
        <v>5</v>
      </c>
      <c r="N572" s="97"/>
      <c r="O572" s="158">
        <v>77</v>
      </c>
      <c r="P572" s="158"/>
      <c r="Q572" s="200"/>
      <c r="R572" s="198" t="s">
        <v>1179</v>
      </c>
      <c r="S572" s="103" t="s">
        <v>138</v>
      </c>
      <c r="T572" s="104" t="s">
        <v>381</v>
      </c>
      <c r="U572" s="197" t="s">
        <v>3087</v>
      </c>
      <c r="V572" s="97" t="s">
        <v>2175</v>
      </c>
      <c r="W572" s="79" t="s">
        <v>3088</v>
      </c>
      <c r="X572" s="79"/>
      <c r="Y572" s="148"/>
    </row>
    <row r="573" spans="1:26" s="17" customFormat="1" x14ac:dyDescent="0.2">
      <c r="A573" s="151">
        <v>41215</v>
      </c>
      <c r="B573" s="152" t="s">
        <v>1796</v>
      </c>
      <c r="C573" s="152" t="s">
        <v>1725</v>
      </c>
      <c r="D573" s="152" t="s">
        <v>140</v>
      </c>
      <c r="E573" s="153" t="s">
        <v>143</v>
      </c>
      <c r="F573" s="154">
        <v>41214</v>
      </c>
      <c r="G573" s="155">
        <v>2012</v>
      </c>
      <c r="H573" s="151" t="s">
        <v>34</v>
      </c>
      <c r="I573" s="151" t="str">
        <f t="shared" si="47"/>
        <v>WI</v>
      </c>
      <c r="J573" s="151" t="str">
        <f t="shared" si="48"/>
        <v>WI</v>
      </c>
      <c r="K573" s="151" t="str">
        <f t="shared" ref="K573:K579" si="50">IF($L573=$M573,L573,CONCATENATE($L573,", ",IF(ISBLANK(N573),"",CONCATENATE(N573,", ")),$M573))</f>
        <v>Midwest</v>
      </c>
      <c r="L573" s="151" t="str">
        <f>INDEX('State '!$A$1:$C$62,MATCH($I573,'State '!$B:$B,0),3)</f>
        <v>Midwest</v>
      </c>
      <c r="M573" s="151" t="str">
        <f>INDEX('State '!$A$1:$C$62,MATCH($J573,'State '!$B:$B,0),3)</f>
        <v>Midwest</v>
      </c>
      <c r="N573" s="151"/>
      <c r="O573" s="158">
        <v>25.1</v>
      </c>
      <c r="P573" s="157"/>
      <c r="Q573" s="157">
        <v>101.1</v>
      </c>
      <c r="R573" s="158"/>
      <c r="S573" s="159" t="s">
        <v>135</v>
      </c>
      <c r="T573" s="156" t="s">
        <v>381</v>
      </c>
      <c r="U573" s="160" t="s">
        <v>1797</v>
      </c>
      <c r="V573" s="151"/>
      <c r="W573" s="150"/>
      <c r="X573" s="150"/>
      <c r="Y573" s="150"/>
    </row>
    <row r="574" spans="1:26" s="17" customFormat="1" x14ac:dyDescent="0.2">
      <c r="A574" s="97">
        <v>44656</v>
      </c>
      <c r="B574" s="80" t="s">
        <v>2906</v>
      </c>
      <c r="C574" s="79" t="s">
        <v>2400</v>
      </c>
      <c r="D574" s="80" t="s">
        <v>140</v>
      </c>
      <c r="E574" s="102" t="s">
        <v>143</v>
      </c>
      <c r="F574" s="62">
        <v>44287</v>
      </c>
      <c r="G574" s="107">
        <v>2021</v>
      </c>
      <c r="H574" s="97" t="s">
        <v>37</v>
      </c>
      <c r="I574" s="97" t="str">
        <f t="shared" si="47"/>
        <v>OK</v>
      </c>
      <c r="J574" s="97" t="str">
        <f t="shared" si="48"/>
        <v>OK</v>
      </c>
      <c r="K574" s="104" t="str">
        <f t="shared" si="50"/>
        <v>South Central</v>
      </c>
      <c r="L574" s="97" t="str">
        <f>INDEX('State '!$A$1:$C$62,MATCH($I574,'State '!$B:$B,0),3)</f>
        <v>South Central</v>
      </c>
      <c r="M574" s="97" t="str">
        <f>INDEX('State '!$A$1:$C$62,MATCH($J574,'State '!$B:$B,0),3)</f>
        <v>South Central</v>
      </c>
      <c r="N574" s="97"/>
      <c r="O574" s="158">
        <v>35.9</v>
      </c>
      <c r="P574" s="202">
        <v>1.5</v>
      </c>
      <c r="Q574" s="108">
        <v>100</v>
      </c>
      <c r="R574" s="63"/>
      <c r="S574" s="103" t="s">
        <v>135</v>
      </c>
      <c r="T574" s="104" t="s">
        <v>381</v>
      </c>
      <c r="U574" s="105" t="s">
        <v>3052</v>
      </c>
      <c r="V574" s="97" t="s">
        <v>2175</v>
      </c>
      <c r="W574" s="79" t="s">
        <v>2907</v>
      </c>
      <c r="X574" s="79"/>
      <c r="Y574" s="148" t="s">
        <v>3048</v>
      </c>
    </row>
    <row r="575" spans="1:26" s="17" customFormat="1" ht="63.75" x14ac:dyDescent="0.2">
      <c r="A575" s="96">
        <v>45580</v>
      </c>
      <c r="B575" s="79" t="s">
        <v>3301</v>
      </c>
      <c r="C575" s="152" t="s">
        <v>3459</v>
      </c>
      <c r="D575" s="79" t="s">
        <v>136</v>
      </c>
      <c r="E575" s="79" t="s">
        <v>3469</v>
      </c>
      <c r="F575" s="60">
        <v>45550</v>
      </c>
      <c r="G575" s="61">
        <v>2024</v>
      </c>
      <c r="H575" s="97" t="s">
        <v>6</v>
      </c>
      <c r="I575" s="97" t="str">
        <f t="shared" si="47"/>
        <v>TX</v>
      </c>
      <c r="J575" s="97" t="str">
        <f t="shared" si="48"/>
        <v>TX</v>
      </c>
      <c r="K575" s="104" t="str">
        <f t="shared" si="50"/>
        <v>South Central</v>
      </c>
      <c r="L575" s="97" t="str">
        <f>INDEX('State '!$A$1:$C$62,MATCH($I575,'State '!$B:$B,0),3)</f>
        <v>South Central</v>
      </c>
      <c r="M575" s="97" t="str">
        <f>INDEX('State '!$A$1:$C$62,MATCH($J575,'State '!$B:$B,0),3)</f>
        <v>South Central</v>
      </c>
      <c r="N575" s="97"/>
      <c r="O575" s="145"/>
      <c r="P575" s="158">
        <v>687</v>
      </c>
      <c r="Q575" s="146">
        <v>2500</v>
      </c>
      <c r="R575" s="98">
        <v>42</v>
      </c>
      <c r="S575" s="97" t="s">
        <v>138</v>
      </c>
      <c r="T575" s="97" t="s">
        <v>2601</v>
      </c>
      <c r="U575" s="97"/>
      <c r="V575" s="97" t="s">
        <v>2175</v>
      </c>
      <c r="W575" s="79" t="s">
        <v>3302</v>
      </c>
      <c r="X575" s="79"/>
      <c r="Y575" s="207" t="s">
        <v>3474</v>
      </c>
      <c r="Z575"/>
    </row>
    <row r="576" spans="1:26" s="17" customFormat="1" ht="25.5" x14ac:dyDescent="0.2">
      <c r="A576" s="97">
        <v>44295</v>
      </c>
      <c r="B576" s="80" t="s">
        <v>2938</v>
      </c>
      <c r="C576" s="79" t="s">
        <v>239</v>
      </c>
      <c r="D576" s="80" t="s">
        <v>140</v>
      </c>
      <c r="E576" s="102" t="s">
        <v>143</v>
      </c>
      <c r="F576" s="62">
        <v>44256</v>
      </c>
      <c r="G576" s="107">
        <v>2021</v>
      </c>
      <c r="H576" s="97" t="s">
        <v>14</v>
      </c>
      <c r="I576" s="97" t="str">
        <f t="shared" si="47"/>
        <v>MS</v>
      </c>
      <c r="J576" s="97" t="str">
        <f t="shared" si="48"/>
        <v>MS</v>
      </c>
      <c r="K576" s="104" t="str">
        <f t="shared" si="50"/>
        <v>South Central</v>
      </c>
      <c r="L576" s="97" t="str">
        <f>INDEX('State '!$A$1:$C$62,MATCH($I576,'State '!$B:$B,0),3)</f>
        <v>South Central</v>
      </c>
      <c r="M576" s="97" t="str">
        <f>INDEX('State '!$A$1:$C$62,MATCH($J576,'State '!$B:$B,0),3)</f>
        <v>South Central</v>
      </c>
      <c r="N576" s="97"/>
      <c r="O576" s="158"/>
      <c r="P576" s="158"/>
      <c r="Q576" s="108">
        <v>48</v>
      </c>
      <c r="R576" s="63"/>
      <c r="S576" s="103" t="s">
        <v>135</v>
      </c>
      <c r="T576" s="104" t="s">
        <v>381</v>
      </c>
      <c r="U576" s="105" t="s">
        <v>2939</v>
      </c>
      <c r="V576" s="97" t="s">
        <v>2175</v>
      </c>
      <c r="W576" s="79" t="s">
        <v>2940</v>
      </c>
      <c r="X576" s="79"/>
      <c r="Y576" s="195"/>
    </row>
    <row r="577" spans="1:25" s="17" customFormat="1" x14ac:dyDescent="0.2">
      <c r="A577" s="151">
        <v>39990</v>
      </c>
      <c r="B577" s="164" t="s">
        <v>1266</v>
      </c>
      <c r="C577" s="164" t="s">
        <v>268</v>
      </c>
      <c r="D577" s="164" t="s">
        <v>134</v>
      </c>
      <c r="E577" s="164" t="s">
        <v>143</v>
      </c>
      <c r="F577" s="165">
        <v>37287</v>
      </c>
      <c r="G577" s="166">
        <v>2002</v>
      </c>
      <c r="H577" s="151" t="s">
        <v>41</v>
      </c>
      <c r="I577" s="151" t="str">
        <f t="shared" si="47"/>
        <v>MI</v>
      </c>
      <c r="J577" s="151" t="str">
        <f t="shared" si="48"/>
        <v>MI</v>
      </c>
      <c r="K577" s="151" t="str">
        <f t="shared" si="50"/>
        <v>Midwest</v>
      </c>
      <c r="L577" s="151" t="str">
        <f>INDEX('State '!$A$1:$C$62,MATCH($I577,'State '!$B:$B,0),3)</f>
        <v>Midwest</v>
      </c>
      <c r="M577" s="151" t="str">
        <f>INDEX('State '!$A$1:$C$62,MATCH($J577,'State '!$B:$B,0),3)</f>
        <v>Midwest</v>
      </c>
      <c r="N577" s="151"/>
      <c r="O577" s="158"/>
      <c r="P577" s="158">
        <v>9.1999999999999993</v>
      </c>
      <c r="Q577" s="158">
        <v>110</v>
      </c>
      <c r="R577" s="157">
        <v>20</v>
      </c>
      <c r="S577" s="151" t="s">
        <v>138</v>
      </c>
      <c r="T577" s="151" t="s">
        <v>187</v>
      </c>
      <c r="U577" s="151" t="s">
        <v>382</v>
      </c>
      <c r="V577" s="151"/>
      <c r="W577" s="150"/>
      <c r="X577" s="150"/>
      <c r="Y577" s="150"/>
    </row>
    <row r="578" spans="1:25" s="17" customFormat="1" x14ac:dyDescent="0.2">
      <c r="A578" s="151">
        <v>40367</v>
      </c>
      <c r="B578" s="164" t="s">
        <v>673</v>
      </c>
      <c r="C578" s="164" t="s">
        <v>268</v>
      </c>
      <c r="D578" s="164" t="s">
        <v>140</v>
      </c>
      <c r="E578" s="164" t="s">
        <v>143</v>
      </c>
      <c r="F578" s="165">
        <v>40027</v>
      </c>
      <c r="G578" s="166">
        <v>2009</v>
      </c>
      <c r="H578" s="151" t="s">
        <v>41</v>
      </c>
      <c r="I578" s="151" t="str">
        <f t="shared" si="47"/>
        <v>MI</v>
      </c>
      <c r="J578" s="151" t="str">
        <f t="shared" si="48"/>
        <v>MI</v>
      </c>
      <c r="K578" s="151" t="str">
        <f t="shared" si="50"/>
        <v>Midwest</v>
      </c>
      <c r="L578" s="151" t="str">
        <f>INDEX('State '!$A$1:$C$62,MATCH($I578,'State '!$B:$B,0),3)</f>
        <v>Midwest</v>
      </c>
      <c r="M578" s="151" t="str">
        <f>INDEX('State '!$A$1:$C$62,MATCH($J578,'State '!$B:$B,0),3)</f>
        <v>Midwest</v>
      </c>
      <c r="N578" s="151"/>
      <c r="O578" s="158">
        <v>61</v>
      </c>
      <c r="P578" s="158">
        <v>15</v>
      </c>
      <c r="Q578" s="158">
        <v>214</v>
      </c>
      <c r="R578" s="157">
        <v>24</v>
      </c>
      <c r="S578" s="151" t="s">
        <v>138</v>
      </c>
      <c r="T578" s="151" t="s">
        <v>187</v>
      </c>
      <c r="U578" s="151" t="s">
        <v>674</v>
      </c>
      <c r="V578" s="151"/>
      <c r="W578" s="150"/>
      <c r="X578" s="150"/>
      <c r="Y578" s="150"/>
    </row>
    <row r="579" spans="1:25" s="17" customFormat="1" x14ac:dyDescent="0.2">
      <c r="A579" s="151">
        <v>39990</v>
      </c>
      <c r="B579" s="164" t="s">
        <v>1208</v>
      </c>
      <c r="C579" s="164" t="s">
        <v>338</v>
      </c>
      <c r="D579" s="164" t="s">
        <v>134</v>
      </c>
      <c r="E579" s="164" t="s">
        <v>143</v>
      </c>
      <c r="F579" s="165">
        <v>37773</v>
      </c>
      <c r="G579" s="166">
        <v>2003</v>
      </c>
      <c r="H579" s="151" t="s">
        <v>42</v>
      </c>
      <c r="I579" s="151" t="str">
        <f t="shared" si="47"/>
        <v>IA</v>
      </c>
      <c r="J579" s="151" t="str">
        <f t="shared" si="48"/>
        <v>IA</v>
      </c>
      <c r="K579" s="151" t="str">
        <f t="shared" si="50"/>
        <v>Midwest</v>
      </c>
      <c r="L579" s="151" t="str">
        <f>INDEX('State '!$A$1:$C$62,MATCH($I579,'State '!$B:$B,0),3)</f>
        <v>Midwest</v>
      </c>
      <c r="M579" s="151" t="str">
        <f>INDEX('State '!$A$1:$C$62,MATCH($J579,'State '!$B:$B,0),3)</f>
        <v>Midwest</v>
      </c>
      <c r="N579" s="151"/>
      <c r="O579" s="158">
        <v>1.5</v>
      </c>
      <c r="P579" s="158">
        <v>13</v>
      </c>
      <c r="Q579" s="158">
        <v>175</v>
      </c>
      <c r="R579" s="157">
        <v>20</v>
      </c>
      <c r="S579" s="151" t="s">
        <v>138</v>
      </c>
      <c r="T579" s="151" t="s">
        <v>187</v>
      </c>
      <c r="U579" s="151" t="s">
        <v>382</v>
      </c>
      <c r="V579" s="151"/>
      <c r="W579" s="150"/>
      <c r="X579" s="150"/>
      <c r="Y579" s="150"/>
    </row>
    <row r="580" spans="1:25" s="17" customFormat="1" ht="38.25" x14ac:dyDescent="0.2">
      <c r="A580" s="97">
        <v>44656</v>
      </c>
      <c r="B580" s="79" t="s">
        <v>3127</v>
      </c>
      <c r="C580" s="79" t="s">
        <v>3128</v>
      </c>
      <c r="D580" s="79" t="s">
        <v>140</v>
      </c>
      <c r="E580" s="79" t="s">
        <v>2374</v>
      </c>
      <c r="F580" s="60"/>
      <c r="G580" s="61" t="s">
        <v>382</v>
      </c>
      <c r="H580" s="97" t="s">
        <v>3309</v>
      </c>
      <c r="I580" s="97" t="str">
        <f t="shared" si="47"/>
        <v>PA</v>
      </c>
      <c r="J580" s="97" t="str">
        <f t="shared" si="48"/>
        <v>VA</v>
      </c>
      <c r="K580" s="104" t="s">
        <v>5</v>
      </c>
      <c r="L580" s="97" t="s">
        <v>5</v>
      </c>
      <c r="M580" s="97" t="s">
        <v>5</v>
      </c>
      <c r="N580" s="97"/>
      <c r="O580" s="158"/>
      <c r="P580" s="158">
        <v>0</v>
      </c>
      <c r="Q580" s="146">
        <v>25</v>
      </c>
      <c r="R580" s="98"/>
      <c r="S580" s="97" t="s">
        <v>135</v>
      </c>
      <c r="T580" s="97" t="s">
        <v>381</v>
      </c>
      <c r="U580" s="97" t="s">
        <v>3129</v>
      </c>
      <c r="V580" s="97" t="s">
        <v>2178</v>
      </c>
      <c r="W580" s="79" t="s">
        <v>3130</v>
      </c>
      <c r="X580" s="79"/>
      <c r="Y580" s="195"/>
    </row>
    <row r="581" spans="1:25" s="17" customFormat="1" x14ac:dyDescent="0.2">
      <c r="A581" s="151">
        <v>41610</v>
      </c>
      <c r="B581" s="164" t="s">
        <v>436</v>
      </c>
      <c r="C581" s="164" t="s">
        <v>1875</v>
      </c>
      <c r="D581" s="164" t="s">
        <v>140</v>
      </c>
      <c r="E581" s="164" t="s">
        <v>143</v>
      </c>
      <c r="F581" s="165">
        <v>41327</v>
      </c>
      <c r="G581" s="166">
        <v>2013</v>
      </c>
      <c r="H581" s="151" t="s">
        <v>19</v>
      </c>
      <c r="I581" s="151" t="str">
        <f t="shared" si="47"/>
        <v>VA</v>
      </c>
      <c r="J581" s="151" t="str">
        <f t="shared" si="48"/>
        <v>VA</v>
      </c>
      <c r="K581" s="151" t="str">
        <f t="shared" ref="K581:K612" si="51">IF($L581=$M581,L581,CONCATENATE($L581,", ",IF(ISBLANK(N581),"",CONCATENATE(N581,", ")),$M581))</f>
        <v>Northeast</v>
      </c>
      <c r="L581" s="151" t="str">
        <f>INDEX('State '!$A$1:$C$62,MATCH($I581,'State '!$B:$B,0),3)</f>
        <v>Northeast</v>
      </c>
      <c r="M581" s="151" t="str">
        <f>INDEX('State '!$A$1:$C$62,MATCH($J581,'State '!$B:$B,0),3)</f>
        <v>Northeast</v>
      </c>
      <c r="N581" s="151"/>
      <c r="O581" s="158">
        <v>55</v>
      </c>
      <c r="P581" s="158">
        <v>1.44</v>
      </c>
      <c r="Q581" s="158">
        <v>142</v>
      </c>
      <c r="R581" s="157">
        <v>42</v>
      </c>
      <c r="S581" s="151" t="s">
        <v>135</v>
      </c>
      <c r="T581" s="151" t="s">
        <v>381</v>
      </c>
      <c r="U581" s="151" t="s">
        <v>437</v>
      </c>
      <c r="V581" s="151"/>
      <c r="W581" s="150"/>
      <c r="X581" s="150"/>
      <c r="Y581" s="150"/>
    </row>
    <row r="582" spans="1:25" s="17" customFormat="1" x14ac:dyDescent="0.2">
      <c r="A582" s="151">
        <v>39990</v>
      </c>
      <c r="B582" s="164" t="s">
        <v>1696</v>
      </c>
      <c r="C582" s="164" t="s">
        <v>345</v>
      </c>
      <c r="D582" s="164" t="s">
        <v>140</v>
      </c>
      <c r="E582" s="164" t="s">
        <v>143</v>
      </c>
      <c r="F582" s="165">
        <v>35735</v>
      </c>
      <c r="G582" s="166">
        <v>1997</v>
      </c>
      <c r="H582" s="151" t="s">
        <v>17</v>
      </c>
      <c r="I582" s="151" t="str">
        <f t="shared" si="47"/>
        <v>AL</v>
      </c>
      <c r="J582" s="151" t="str">
        <f t="shared" si="48"/>
        <v>AL</v>
      </c>
      <c r="K582" s="151" t="str">
        <f t="shared" si="51"/>
        <v>South Central</v>
      </c>
      <c r="L582" s="151" t="str">
        <f>INDEX('State '!$A$1:$C$62,MATCH($I582,'State '!$B:$B,0),3)</f>
        <v>South Central</v>
      </c>
      <c r="M582" s="151" t="str">
        <f>INDEX('State '!$A$1:$C$62,MATCH($J582,'State '!$B:$B,0),3)</f>
        <v>South Central</v>
      </c>
      <c r="N582" s="151"/>
      <c r="O582" s="158">
        <v>1.8</v>
      </c>
      <c r="P582" s="158"/>
      <c r="Q582" s="158">
        <v>8.3000000000000007</v>
      </c>
      <c r="R582" s="157"/>
      <c r="S582" s="151" t="s">
        <v>135</v>
      </c>
      <c r="T582" s="151" t="s">
        <v>381</v>
      </c>
      <c r="U582" s="151" t="s">
        <v>1697</v>
      </c>
      <c r="V582" s="151"/>
      <c r="W582" s="150"/>
      <c r="X582" s="150"/>
      <c r="Y582" s="150"/>
    </row>
    <row r="583" spans="1:25" s="17" customFormat="1" x14ac:dyDescent="0.2">
      <c r="A583" s="151">
        <v>39990</v>
      </c>
      <c r="B583" s="164" t="s">
        <v>1733</v>
      </c>
      <c r="C583" s="164" t="s">
        <v>1734</v>
      </c>
      <c r="D583" s="164" t="s">
        <v>136</v>
      </c>
      <c r="E583" s="164" t="s">
        <v>143</v>
      </c>
      <c r="F583" s="165">
        <v>35339</v>
      </c>
      <c r="G583" s="166">
        <v>1996</v>
      </c>
      <c r="H583" s="151" t="s">
        <v>6</v>
      </c>
      <c r="I583" s="151" t="str">
        <f t="shared" si="47"/>
        <v>TX</v>
      </c>
      <c r="J583" s="151" t="str">
        <f t="shared" si="48"/>
        <v>TX</v>
      </c>
      <c r="K583" s="151" t="str">
        <f t="shared" si="51"/>
        <v>South Central</v>
      </c>
      <c r="L583" s="151" t="str">
        <f>INDEX('State '!$A$1:$C$62,MATCH($I583,'State '!$B:$B,0),3)</f>
        <v>South Central</v>
      </c>
      <c r="M583" s="151" t="str">
        <f>INDEX('State '!$A$1:$C$62,MATCH($J583,'State '!$B:$B,0),3)</f>
        <v>South Central</v>
      </c>
      <c r="N583" s="151"/>
      <c r="O583" s="158">
        <v>17</v>
      </c>
      <c r="P583" s="158">
        <v>70</v>
      </c>
      <c r="Q583" s="158">
        <v>274</v>
      </c>
      <c r="R583" s="157">
        <v>24</v>
      </c>
      <c r="S583" s="151" t="s">
        <v>135</v>
      </c>
      <c r="T583" s="151" t="s">
        <v>381</v>
      </c>
      <c r="U583" s="151" t="s">
        <v>1232</v>
      </c>
      <c r="V583" s="151"/>
      <c r="W583" s="150"/>
      <c r="X583" s="150"/>
      <c r="Y583" s="150"/>
    </row>
    <row r="584" spans="1:25" s="17" customFormat="1" x14ac:dyDescent="0.2">
      <c r="A584" s="151">
        <v>40367</v>
      </c>
      <c r="B584" s="152" t="s">
        <v>252</v>
      </c>
      <c r="C584" s="152" t="s">
        <v>252</v>
      </c>
      <c r="D584" s="152" t="s">
        <v>136</v>
      </c>
      <c r="E584" s="153" t="s">
        <v>143</v>
      </c>
      <c r="F584" s="154">
        <v>39913</v>
      </c>
      <c r="G584" s="155">
        <v>2009</v>
      </c>
      <c r="H584" s="151" t="s">
        <v>664</v>
      </c>
      <c r="I584" s="151" t="str">
        <f t="shared" si="47"/>
        <v>OK</v>
      </c>
      <c r="J584" s="151" t="str">
        <f t="shared" si="48"/>
        <v>AL</v>
      </c>
      <c r="K584" s="151" t="str">
        <f t="shared" si="51"/>
        <v>South Central</v>
      </c>
      <c r="L584" s="151" t="str">
        <f>INDEX('State '!$A$1:$C$62,MATCH($I584,'State '!$B:$B,0),3)</f>
        <v>South Central</v>
      </c>
      <c r="M584" s="151" t="str">
        <f>INDEX('State '!$A$1:$C$62,MATCH($J584,'State '!$B:$B,0),3)</f>
        <v>South Central</v>
      </c>
      <c r="N584" s="151"/>
      <c r="O584" s="158">
        <v>1832</v>
      </c>
      <c r="P584" s="157">
        <v>507.3</v>
      </c>
      <c r="Q584" s="157">
        <v>1533</v>
      </c>
      <c r="R584" s="158" t="s">
        <v>550</v>
      </c>
      <c r="S584" s="159" t="s">
        <v>135</v>
      </c>
      <c r="T584" s="156" t="s">
        <v>381</v>
      </c>
      <c r="U584" s="160" t="s">
        <v>665</v>
      </c>
      <c r="V584" s="151"/>
      <c r="W584" s="150"/>
      <c r="X584" s="150"/>
      <c r="Y584" s="150"/>
    </row>
    <row r="585" spans="1:25" s="17" customFormat="1" x14ac:dyDescent="0.2">
      <c r="A585" s="151">
        <v>40367</v>
      </c>
      <c r="B585" s="164" t="s">
        <v>580</v>
      </c>
      <c r="C585" s="164" t="s">
        <v>252</v>
      </c>
      <c r="D585" s="164" t="s">
        <v>140</v>
      </c>
      <c r="E585" s="164" t="s">
        <v>143</v>
      </c>
      <c r="F585" s="165">
        <v>40329</v>
      </c>
      <c r="G585" s="166">
        <v>2010</v>
      </c>
      <c r="H585" s="151" t="s">
        <v>581</v>
      </c>
      <c r="I585" s="151" t="str">
        <f t="shared" si="47"/>
        <v>OK</v>
      </c>
      <c r="J585" s="151" t="str">
        <f t="shared" si="48"/>
        <v>LA</v>
      </c>
      <c r="K585" s="151" t="str">
        <f t="shared" si="51"/>
        <v>South Central</v>
      </c>
      <c r="L585" s="151" t="str">
        <f>INDEX('State '!$A$1:$C$62,MATCH($I585,'State '!$B:$B,0),3)</f>
        <v>South Central</v>
      </c>
      <c r="M585" s="151" t="str">
        <f>INDEX('State '!$A$1:$C$62,MATCH($J585,'State '!$B:$B,0),3)</f>
        <v>South Central</v>
      </c>
      <c r="N585" s="151"/>
      <c r="O585" s="158">
        <v>1340</v>
      </c>
      <c r="P585" s="158"/>
      <c r="Q585" s="158">
        <v>1500</v>
      </c>
      <c r="R585" s="157"/>
      <c r="S585" s="151" t="s">
        <v>135</v>
      </c>
      <c r="T585" s="151" t="s">
        <v>381</v>
      </c>
      <c r="U585" s="151" t="s">
        <v>582</v>
      </c>
      <c r="V585" s="151"/>
      <c r="W585" s="150"/>
      <c r="X585" s="150"/>
      <c r="Y585" s="150"/>
    </row>
    <row r="586" spans="1:25" s="17" customFormat="1" ht="38.25" x14ac:dyDescent="0.2">
      <c r="A586" s="97">
        <v>44470</v>
      </c>
      <c r="B586" s="80" t="s">
        <v>2935</v>
      </c>
      <c r="C586" s="79" t="s">
        <v>199</v>
      </c>
      <c r="D586" s="80" t="s">
        <v>140</v>
      </c>
      <c r="E586" s="102" t="s">
        <v>143</v>
      </c>
      <c r="F586" s="62">
        <v>44467</v>
      </c>
      <c r="G586" s="107">
        <v>2021</v>
      </c>
      <c r="H586" s="97" t="s">
        <v>20</v>
      </c>
      <c r="I586" s="97" t="str">
        <f t="shared" si="47"/>
        <v>NJ</v>
      </c>
      <c r="J586" s="97" t="str">
        <f t="shared" si="48"/>
        <v>NJ</v>
      </c>
      <c r="K586" s="104" t="str">
        <f t="shared" si="51"/>
        <v>Northeast</v>
      </c>
      <c r="L586" s="97" t="str">
        <f>INDEX('State '!$A$1:$C$62,MATCH($I586,'State '!$B:$B,0),3)</f>
        <v>Northeast</v>
      </c>
      <c r="M586" s="97" t="str">
        <f>INDEX('State '!$A$1:$C$62,MATCH($J586,'State '!$B:$B,0),3)</f>
        <v>Northeast</v>
      </c>
      <c r="N586" s="97"/>
      <c r="O586" s="158">
        <v>52</v>
      </c>
      <c r="P586" s="158">
        <f>1.55+0.2</f>
        <v>1.75</v>
      </c>
      <c r="Q586" s="108">
        <v>264</v>
      </c>
      <c r="R586" s="63" t="s">
        <v>1096</v>
      </c>
      <c r="S586" s="103" t="s">
        <v>135</v>
      </c>
      <c r="T586" s="104" t="s">
        <v>381</v>
      </c>
      <c r="U586" s="105" t="s">
        <v>2936</v>
      </c>
      <c r="V586" s="97" t="s">
        <v>2175</v>
      </c>
      <c r="W586" s="79" t="s">
        <v>2937</v>
      </c>
      <c r="X586" s="79" t="s">
        <v>2828</v>
      </c>
      <c r="Y586" s="195" t="s">
        <v>3173</v>
      </c>
    </row>
    <row r="587" spans="1:25" s="17" customFormat="1" x14ac:dyDescent="0.2">
      <c r="A587" s="151">
        <v>39990</v>
      </c>
      <c r="B587" s="164" t="s">
        <v>817</v>
      </c>
      <c r="C587" s="164" t="s">
        <v>259</v>
      </c>
      <c r="D587" s="164" t="s">
        <v>140</v>
      </c>
      <c r="E587" s="164" t="s">
        <v>143</v>
      </c>
      <c r="F587" s="165">
        <v>39553</v>
      </c>
      <c r="G587" s="166">
        <v>2008</v>
      </c>
      <c r="H587" s="151" t="s">
        <v>52</v>
      </c>
      <c r="I587" s="151" t="str">
        <f t="shared" si="47"/>
        <v>TN</v>
      </c>
      <c r="J587" s="151" t="str">
        <f t="shared" si="48"/>
        <v>TN</v>
      </c>
      <c r="K587" s="151" t="str">
        <f t="shared" si="51"/>
        <v>Midwest</v>
      </c>
      <c r="L587" s="151" t="str">
        <f>INDEX('State '!$A$1:$C$62,MATCH($I587,'State '!$B:$B,0),3)</f>
        <v>Midwest</v>
      </c>
      <c r="M587" s="151" t="str">
        <f>INDEX('State '!$A$1:$C$62,MATCH($J587,'State '!$B:$B,0),3)</f>
        <v>Midwest</v>
      </c>
      <c r="N587" s="151"/>
      <c r="O587" s="158">
        <v>26.27</v>
      </c>
      <c r="P587" s="158">
        <v>30.9</v>
      </c>
      <c r="Q587" s="158">
        <v>120</v>
      </c>
      <c r="R587" s="157">
        <v>16</v>
      </c>
      <c r="S587" s="151" t="s">
        <v>135</v>
      </c>
      <c r="T587" s="151" t="s">
        <v>381</v>
      </c>
      <c r="U587" s="151" t="s">
        <v>818</v>
      </c>
      <c r="V587" s="151"/>
      <c r="W587" s="150"/>
      <c r="X587" s="150"/>
      <c r="Y587" s="150"/>
    </row>
    <row r="588" spans="1:25" s="17" customFormat="1" ht="25.5" x14ac:dyDescent="0.2">
      <c r="A588" s="151">
        <v>39990</v>
      </c>
      <c r="B588" s="152" t="s">
        <v>1353</v>
      </c>
      <c r="C588" s="152" t="s">
        <v>259</v>
      </c>
      <c r="D588" s="152" t="s">
        <v>134</v>
      </c>
      <c r="E588" s="164" t="s">
        <v>143</v>
      </c>
      <c r="F588" s="165">
        <v>37042</v>
      </c>
      <c r="G588" s="166">
        <v>2001</v>
      </c>
      <c r="H588" s="151" t="s">
        <v>609</v>
      </c>
      <c r="I588" s="151" t="str">
        <f t="shared" si="47"/>
        <v>IL</v>
      </c>
      <c r="J588" s="151" t="str">
        <f t="shared" si="48"/>
        <v>IN</v>
      </c>
      <c r="K588" s="151" t="str">
        <f t="shared" si="51"/>
        <v>Midwest</v>
      </c>
      <c r="L588" s="151" t="str">
        <f>INDEX('State '!$A$1:$C$62,MATCH($I588,'State '!$B:$B,0),3)</f>
        <v>Midwest</v>
      </c>
      <c r="M588" s="151" t="str">
        <f>INDEX('State '!$A$1:$C$62,MATCH($J588,'State '!$B:$B,0),3)</f>
        <v>Midwest</v>
      </c>
      <c r="N588" s="151"/>
      <c r="O588" s="158">
        <v>8</v>
      </c>
      <c r="P588" s="158">
        <v>9.1999999999999993</v>
      </c>
      <c r="Q588" s="157">
        <v>215</v>
      </c>
      <c r="R588" s="157">
        <v>20</v>
      </c>
      <c r="S588" s="151" t="s">
        <v>135</v>
      </c>
      <c r="T588" s="151" t="s">
        <v>381</v>
      </c>
      <c r="U588" s="151" t="s">
        <v>1354</v>
      </c>
      <c r="V588" s="151"/>
      <c r="W588" s="150"/>
      <c r="X588" s="150"/>
      <c r="Y588" s="150"/>
    </row>
    <row r="589" spans="1:25" s="17" customFormat="1" ht="25.5" x14ac:dyDescent="0.2">
      <c r="A589" s="97">
        <v>43229</v>
      </c>
      <c r="B589" s="79" t="s">
        <v>2102</v>
      </c>
      <c r="C589" s="79" t="s">
        <v>340</v>
      </c>
      <c r="D589" s="79" t="s">
        <v>140</v>
      </c>
      <c r="E589" s="79" t="s">
        <v>2221</v>
      </c>
      <c r="F589" s="60"/>
      <c r="G589" s="61"/>
      <c r="H589" s="97" t="s">
        <v>408</v>
      </c>
      <c r="I589" s="97" t="str">
        <f t="shared" si="47"/>
        <v>TX</v>
      </c>
      <c r="J589" s="97" t="str">
        <f t="shared" si="48"/>
        <v>MX</v>
      </c>
      <c r="K589" s="104" t="str">
        <f t="shared" si="51"/>
        <v>South Central, Mexico</v>
      </c>
      <c r="L589" s="97" t="str">
        <f>INDEX('State '!$A$1:$C$62,MATCH($I589,'State '!$B:$B,0),3)</f>
        <v>South Central</v>
      </c>
      <c r="M589" s="97" t="str">
        <f>INDEX('State '!$A$1:$C$62,MATCH($J589,'State '!$B:$B,0),3)</f>
        <v>Mexico</v>
      </c>
      <c r="N589" s="97"/>
      <c r="O589" s="158"/>
      <c r="P589" s="178"/>
      <c r="Q589" s="146">
        <v>200</v>
      </c>
      <c r="R589" s="98"/>
      <c r="S589" s="97" t="s">
        <v>138</v>
      </c>
      <c r="T589" s="97" t="s">
        <v>187</v>
      </c>
      <c r="U589" s="97"/>
      <c r="V589" s="97" t="s">
        <v>2178</v>
      </c>
      <c r="W589" s="79" t="s">
        <v>2479</v>
      </c>
      <c r="X589" s="79"/>
      <c r="Y589" s="195"/>
    </row>
    <row r="590" spans="1:25" s="17" customFormat="1" x14ac:dyDescent="0.2">
      <c r="A590" s="151">
        <v>42613</v>
      </c>
      <c r="B590" s="152" t="s">
        <v>2209</v>
      </c>
      <c r="C590" s="164" t="s">
        <v>340</v>
      </c>
      <c r="D590" s="152" t="s">
        <v>140</v>
      </c>
      <c r="E590" s="153" t="s">
        <v>143</v>
      </c>
      <c r="F590" s="154">
        <v>41730</v>
      </c>
      <c r="G590" s="155">
        <v>2014</v>
      </c>
      <c r="H590" s="151" t="s">
        <v>408</v>
      </c>
      <c r="I590" s="151" t="str">
        <f t="shared" si="47"/>
        <v>TX</v>
      </c>
      <c r="J590" s="151" t="str">
        <f t="shared" si="48"/>
        <v>MX</v>
      </c>
      <c r="K590" s="151" t="str">
        <f t="shared" si="51"/>
        <v>South Central, Mexico</v>
      </c>
      <c r="L590" s="151" t="str">
        <f>INDEX('State '!$A$1:$C$62,MATCH($I590,'State '!$B:$B,0),3)</f>
        <v>South Central</v>
      </c>
      <c r="M590" s="151" t="str">
        <f>INDEX('State '!$A$1:$C$62,MATCH($J590,'State '!$B:$B,0),3)</f>
        <v>Mexico</v>
      </c>
      <c r="N590" s="151"/>
      <c r="O590" s="158">
        <v>126</v>
      </c>
      <c r="P590" s="157"/>
      <c r="Q590" s="157">
        <v>215</v>
      </c>
      <c r="R590" s="158"/>
      <c r="S590" s="151" t="s">
        <v>138</v>
      </c>
      <c r="T590" s="151" t="s">
        <v>187</v>
      </c>
      <c r="U590" s="160"/>
      <c r="V590" s="151" t="s">
        <v>2178</v>
      </c>
      <c r="W590" s="150"/>
      <c r="X590" s="150"/>
      <c r="Y590" s="150"/>
    </row>
    <row r="591" spans="1:25" s="17" customFormat="1" x14ac:dyDescent="0.2">
      <c r="A591" s="151">
        <v>39990</v>
      </c>
      <c r="B591" s="164" t="s">
        <v>721</v>
      </c>
      <c r="C591" s="164" t="s">
        <v>277</v>
      </c>
      <c r="D591" s="164" t="s">
        <v>140</v>
      </c>
      <c r="E591" s="164" t="s">
        <v>143</v>
      </c>
      <c r="F591" s="165">
        <v>39493</v>
      </c>
      <c r="G591" s="166">
        <v>2008</v>
      </c>
      <c r="H591" s="151" t="s">
        <v>29</v>
      </c>
      <c r="I591" s="151" t="str">
        <f t="shared" si="47"/>
        <v>WY</v>
      </c>
      <c r="J591" s="151" t="str">
        <f t="shared" si="48"/>
        <v>WY</v>
      </c>
      <c r="K591" s="151" t="str">
        <f t="shared" si="51"/>
        <v>Mountain</v>
      </c>
      <c r="L591" s="151" t="str">
        <f>INDEX('State '!$A$1:$C$62,MATCH($I591,'State '!$B:$B,0),3)</f>
        <v>Mountain</v>
      </c>
      <c r="M591" s="151" t="str">
        <f>INDEX('State '!$A$1:$C$62,MATCH($J591,'State '!$B:$B,0),3)</f>
        <v>Mountain</v>
      </c>
      <c r="N591" s="151"/>
      <c r="O591" s="158">
        <v>3.86</v>
      </c>
      <c r="P591" s="158"/>
      <c r="Q591" s="158">
        <v>45</v>
      </c>
      <c r="R591" s="157"/>
      <c r="S591" s="151" t="s">
        <v>135</v>
      </c>
      <c r="T591" s="151" t="s">
        <v>381</v>
      </c>
      <c r="U591" s="151" t="s">
        <v>722</v>
      </c>
      <c r="V591" s="151"/>
      <c r="W591" s="150"/>
      <c r="X591" s="150"/>
      <c r="Y591" s="150"/>
    </row>
    <row r="592" spans="1:25" s="17" customFormat="1" x14ac:dyDescent="0.2">
      <c r="A592" s="151">
        <v>39990</v>
      </c>
      <c r="B592" s="164" t="s">
        <v>1600</v>
      </c>
      <c r="C592" s="164" t="s">
        <v>277</v>
      </c>
      <c r="D592" s="164" t="s">
        <v>140</v>
      </c>
      <c r="E592" s="164" t="s">
        <v>143</v>
      </c>
      <c r="F592" s="165">
        <v>36100</v>
      </c>
      <c r="G592" s="166">
        <v>1998</v>
      </c>
      <c r="H592" s="151" t="s">
        <v>29</v>
      </c>
      <c r="I592" s="151" t="str">
        <f t="shared" si="47"/>
        <v>WY</v>
      </c>
      <c r="J592" s="151" t="str">
        <f t="shared" si="48"/>
        <v>WY</v>
      </c>
      <c r="K592" s="151" t="str">
        <f t="shared" si="51"/>
        <v>Mountain</v>
      </c>
      <c r="L592" s="151" t="str">
        <f>INDEX('State '!$A$1:$C$62,MATCH($I592,'State '!$B:$B,0),3)</f>
        <v>Mountain</v>
      </c>
      <c r="M592" s="151" t="str">
        <f>INDEX('State '!$A$1:$C$62,MATCH($J592,'State '!$B:$B,0),3)</f>
        <v>Mountain</v>
      </c>
      <c r="N592" s="151"/>
      <c r="O592" s="158">
        <v>5.7</v>
      </c>
      <c r="P592" s="158"/>
      <c r="Q592" s="158">
        <v>40</v>
      </c>
      <c r="R592" s="157"/>
      <c r="S592" s="151" t="s">
        <v>135</v>
      </c>
      <c r="T592" s="151" t="s">
        <v>381</v>
      </c>
      <c r="U592" s="151" t="s">
        <v>1601</v>
      </c>
      <c r="V592" s="151"/>
      <c r="W592" s="150"/>
      <c r="X592" s="150"/>
      <c r="Y592" s="150"/>
    </row>
    <row r="593" spans="1:25" s="17" customFormat="1" x14ac:dyDescent="0.2">
      <c r="A593" s="151">
        <v>39990</v>
      </c>
      <c r="B593" s="164" t="s">
        <v>716</v>
      </c>
      <c r="C593" s="164" t="s">
        <v>1724</v>
      </c>
      <c r="D593" s="164" t="s">
        <v>136</v>
      </c>
      <c r="E593" s="164" t="s">
        <v>143</v>
      </c>
      <c r="F593" s="165">
        <v>39804</v>
      </c>
      <c r="G593" s="166">
        <v>2008</v>
      </c>
      <c r="H593" s="151" t="s">
        <v>10</v>
      </c>
      <c r="I593" s="151" t="str">
        <f t="shared" si="47"/>
        <v>NY</v>
      </c>
      <c r="J593" s="151" t="str">
        <f t="shared" si="48"/>
        <v>NY</v>
      </c>
      <c r="K593" s="151" t="str">
        <f t="shared" si="51"/>
        <v>Northeast</v>
      </c>
      <c r="L593" s="151" t="str">
        <f>INDEX('State '!$A$1:$C$62,MATCH($I593,'State '!$B:$B,0),3)</f>
        <v>Northeast</v>
      </c>
      <c r="M593" s="151" t="str">
        <f>INDEX('State '!$A$1:$C$62,MATCH($J593,'State '!$B:$B,0),3)</f>
        <v>Northeast</v>
      </c>
      <c r="N593" s="151"/>
      <c r="O593" s="158">
        <v>664</v>
      </c>
      <c r="P593" s="158">
        <v>181.7</v>
      </c>
      <c r="Q593" s="158">
        <v>525</v>
      </c>
      <c r="R593" s="157" t="s">
        <v>3233</v>
      </c>
      <c r="S593" s="151" t="s">
        <v>135</v>
      </c>
      <c r="T593" s="151" t="s">
        <v>381</v>
      </c>
      <c r="U593" s="151" t="s">
        <v>717</v>
      </c>
      <c r="V593" s="151"/>
      <c r="W593" s="150"/>
      <c r="X593" s="150"/>
      <c r="Y593" s="150"/>
    </row>
    <row r="594" spans="1:25" s="17" customFormat="1" x14ac:dyDescent="0.2">
      <c r="A594" s="151">
        <v>41276</v>
      </c>
      <c r="B594" s="152" t="s">
        <v>444</v>
      </c>
      <c r="C594" s="152" t="s">
        <v>1724</v>
      </c>
      <c r="D594" s="152" t="s">
        <v>140</v>
      </c>
      <c r="E594" s="153" t="s">
        <v>143</v>
      </c>
      <c r="F594" s="154">
        <v>41426</v>
      </c>
      <c r="G594" s="155">
        <v>2013</v>
      </c>
      <c r="H594" s="151" t="s">
        <v>10</v>
      </c>
      <c r="I594" s="151" t="str">
        <f t="shared" si="47"/>
        <v>NY</v>
      </c>
      <c r="J594" s="151" t="str">
        <f t="shared" si="48"/>
        <v>NY</v>
      </c>
      <c r="K594" s="151" t="str">
        <f t="shared" si="51"/>
        <v>Northeast</v>
      </c>
      <c r="L594" s="151" t="str">
        <f>INDEX('State '!$A$1:$C$62,MATCH($I594,'State '!$B:$B,0),3)</f>
        <v>Northeast</v>
      </c>
      <c r="M594" s="151" t="str">
        <f>INDEX('State '!$A$1:$C$62,MATCH($J594,'State '!$B:$B,0),3)</f>
        <v>Northeast</v>
      </c>
      <c r="N594" s="151"/>
      <c r="O594" s="158">
        <v>44</v>
      </c>
      <c r="P594" s="157">
        <v>0.1</v>
      </c>
      <c r="Q594" s="157">
        <v>225</v>
      </c>
      <c r="R594" s="158">
        <v>36</v>
      </c>
      <c r="S594" s="159" t="s">
        <v>135</v>
      </c>
      <c r="T594" s="156" t="s">
        <v>381</v>
      </c>
      <c r="U594" s="160" t="s">
        <v>445</v>
      </c>
      <c r="V594" s="151"/>
      <c r="W594" s="150"/>
      <c r="X594" s="150"/>
      <c r="Y594" s="150"/>
    </row>
    <row r="595" spans="1:25" s="17" customFormat="1" x14ac:dyDescent="0.2">
      <c r="A595" s="151">
        <v>39990</v>
      </c>
      <c r="B595" s="164" t="s">
        <v>749</v>
      </c>
      <c r="C595" s="164" t="s">
        <v>208</v>
      </c>
      <c r="D595" s="164" t="s">
        <v>134</v>
      </c>
      <c r="E595" s="164" t="s">
        <v>143</v>
      </c>
      <c r="F595" s="165">
        <v>39797</v>
      </c>
      <c r="G595" s="166">
        <v>2008</v>
      </c>
      <c r="H595" s="151" t="s">
        <v>14</v>
      </c>
      <c r="I595" s="151" t="str">
        <f t="shared" si="47"/>
        <v>MS</v>
      </c>
      <c r="J595" s="151" t="str">
        <f t="shared" si="48"/>
        <v>MS</v>
      </c>
      <c r="K595" s="151" t="str">
        <f t="shared" si="51"/>
        <v>South Central</v>
      </c>
      <c r="L595" s="151" t="str">
        <f>INDEX('State '!$A$1:$C$62,MATCH($I595,'State '!$B:$B,0),3)</f>
        <v>South Central</v>
      </c>
      <c r="M595" s="151" t="str">
        <f>INDEX('State '!$A$1:$C$62,MATCH($J595,'State '!$B:$B,0),3)</f>
        <v>South Central</v>
      </c>
      <c r="N595" s="151"/>
      <c r="O595" s="158"/>
      <c r="P595" s="158">
        <v>11</v>
      </c>
      <c r="Q595" s="158">
        <v>1200</v>
      </c>
      <c r="R595" s="157">
        <v>36</v>
      </c>
      <c r="S595" s="151" t="s">
        <v>135</v>
      </c>
      <c r="T595" s="151" t="s">
        <v>381</v>
      </c>
      <c r="U595" s="151" t="s">
        <v>750</v>
      </c>
      <c r="V595" s="151"/>
      <c r="W595" s="150"/>
      <c r="X595" s="150"/>
      <c r="Y595" s="150"/>
    </row>
    <row r="596" spans="1:25" s="17" customFormat="1" x14ac:dyDescent="0.2">
      <c r="A596" s="151">
        <v>41354</v>
      </c>
      <c r="B596" s="164" t="s">
        <v>410</v>
      </c>
      <c r="C596" s="164" t="s">
        <v>208</v>
      </c>
      <c r="D596" s="164" t="s">
        <v>136</v>
      </c>
      <c r="E596" s="164" t="s">
        <v>143</v>
      </c>
      <c r="F596" s="165">
        <v>41130</v>
      </c>
      <c r="G596" s="166">
        <v>2012</v>
      </c>
      <c r="H596" s="151" t="s">
        <v>14</v>
      </c>
      <c r="I596" s="151" t="str">
        <f t="shared" si="47"/>
        <v>MS</v>
      </c>
      <c r="J596" s="151" t="str">
        <f t="shared" si="48"/>
        <v>MS</v>
      </c>
      <c r="K596" s="151" t="str">
        <f t="shared" si="51"/>
        <v>South Central</v>
      </c>
      <c r="L596" s="151" t="str">
        <f>INDEX('State '!$A$1:$C$62,MATCH($I596,'State '!$B:$B,0),3)</f>
        <v>South Central</v>
      </c>
      <c r="M596" s="151" t="str">
        <f>INDEX('State '!$A$1:$C$62,MATCH($J596,'State '!$B:$B,0),3)</f>
        <v>South Central</v>
      </c>
      <c r="N596" s="151"/>
      <c r="O596" s="158">
        <v>75</v>
      </c>
      <c r="P596" s="158">
        <v>36.799999999999997</v>
      </c>
      <c r="Q596" s="158">
        <v>200</v>
      </c>
      <c r="R596" s="157" t="s">
        <v>1822</v>
      </c>
      <c r="S596" s="151" t="s">
        <v>135</v>
      </c>
      <c r="T596" s="151" t="s">
        <v>381</v>
      </c>
      <c r="U596" s="151" t="s">
        <v>411</v>
      </c>
      <c r="V596" s="151"/>
      <c r="W596" s="150"/>
      <c r="X596" s="150"/>
      <c r="Y596" s="150"/>
    </row>
    <row r="597" spans="1:25" s="17" customFormat="1" x14ac:dyDescent="0.2">
      <c r="A597" s="151">
        <v>39990</v>
      </c>
      <c r="B597" s="164" t="s">
        <v>1248</v>
      </c>
      <c r="C597" s="164" t="s">
        <v>344</v>
      </c>
      <c r="D597" s="164" t="s">
        <v>141</v>
      </c>
      <c r="E597" s="164" t="s">
        <v>143</v>
      </c>
      <c r="F597" s="165">
        <v>37605</v>
      </c>
      <c r="G597" s="166">
        <v>2002</v>
      </c>
      <c r="H597" s="151" t="s">
        <v>1249</v>
      </c>
      <c r="I597" s="151" t="str">
        <f t="shared" si="47"/>
        <v>IL</v>
      </c>
      <c r="J597" s="151" t="str">
        <f t="shared" si="48"/>
        <v>MO</v>
      </c>
      <c r="K597" s="151" t="str">
        <f t="shared" si="51"/>
        <v>Midwest</v>
      </c>
      <c r="L597" s="151" t="str">
        <f>INDEX('State '!$A$1:$C$62,MATCH($I597,'State '!$B:$B,0),3)</f>
        <v>Midwest</v>
      </c>
      <c r="M597" s="151" t="str">
        <f>INDEX('State '!$A$1:$C$62,MATCH($J597,'State '!$B:$B,0),3)</f>
        <v>Midwest</v>
      </c>
      <c r="N597" s="151"/>
      <c r="O597" s="158">
        <v>13.4</v>
      </c>
      <c r="P597" s="158">
        <v>5.6</v>
      </c>
      <c r="Q597" s="158">
        <v>20</v>
      </c>
      <c r="R597" s="157">
        <v>12</v>
      </c>
      <c r="S597" s="151" t="s">
        <v>135</v>
      </c>
      <c r="T597" s="151" t="s">
        <v>381</v>
      </c>
      <c r="U597" s="151" t="s">
        <v>1250</v>
      </c>
      <c r="V597" s="151"/>
      <c r="W597" s="150"/>
      <c r="X597" s="150"/>
      <c r="Y597" s="150"/>
    </row>
    <row r="598" spans="1:25" s="17" customFormat="1" x14ac:dyDescent="0.2">
      <c r="A598" s="151">
        <v>40388</v>
      </c>
      <c r="B598" s="164" t="s">
        <v>503</v>
      </c>
      <c r="C598" s="164" t="s">
        <v>1875</v>
      </c>
      <c r="D598" s="164" t="s">
        <v>140</v>
      </c>
      <c r="E598" s="164" t="s">
        <v>143</v>
      </c>
      <c r="F598" s="165">
        <v>40664</v>
      </c>
      <c r="G598" s="166">
        <v>2011</v>
      </c>
      <c r="H598" s="151" t="s">
        <v>17</v>
      </c>
      <c r="I598" s="151" t="str">
        <f t="shared" si="47"/>
        <v>AL</v>
      </c>
      <c r="J598" s="151" t="str">
        <f t="shared" si="48"/>
        <v>AL</v>
      </c>
      <c r="K598" s="151" t="str">
        <f t="shared" si="51"/>
        <v>South Central</v>
      </c>
      <c r="L598" s="151" t="str">
        <f>INDEX('State '!$A$1:$C$62,MATCH($I598,'State '!$B:$B,0),3)</f>
        <v>South Central</v>
      </c>
      <c r="M598" s="151" t="str">
        <f>INDEX('State '!$A$1:$C$62,MATCH($J598,'State '!$B:$B,0),3)</f>
        <v>South Central</v>
      </c>
      <c r="N598" s="151"/>
      <c r="O598" s="158">
        <v>36</v>
      </c>
      <c r="P598" s="158"/>
      <c r="Q598" s="158">
        <v>380</v>
      </c>
      <c r="R598" s="157"/>
      <c r="S598" s="151" t="s">
        <v>135</v>
      </c>
      <c r="T598" s="151" t="s">
        <v>381</v>
      </c>
      <c r="U598" s="151" t="s">
        <v>504</v>
      </c>
      <c r="V598" s="151"/>
      <c r="W598" s="150"/>
      <c r="X598" s="150"/>
      <c r="Y598" s="150"/>
    </row>
    <row r="599" spans="1:25" s="17" customFormat="1" x14ac:dyDescent="0.2">
      <c r="A599" s="151">
        <v>42171</v>
      </c>
      <c r="B599" s="152" t="s">
        <v>1731</v>
      </c>
      <c r="C599" s="152" t="s">
        <v>1875</v>
      </c>
      <c r="D599" s="152" t="s">
        <v>140</v>
      </c>
      <c r="E599" s="153" t="s">
        <v>143</v>
      </c>
      <c r="F599" s="154">
        <v>42090</v>
      </c>
      <c r="G599" s="155">
        <v>2015</v>
      </c>
      <c r="H599" s="151" t="s">
        <v>17</v>
      </c>
      <c r="I599" s="151" t="str">
        <f t="shared" si="47"/>
        <v>AL</v>
      </c>
      <c r="J599" s="151" t="str">
        <f t="shared" si="48"/>
        <v>AL</v>
      </c>
      <c r="K599" s="151" t="str">
        <f t="shared" si="51"/>
        <v>South Central</v>
      </c>
      <c r="L599" s="151" t="str">
        <f>INDEX('State '!$A$1:$C$62,MATCH($I599,'State '!$B:$B,0),3)</f>
        <v>South Central</v>
      </c>
      <c r="M599" s="151" t="str">
        <f>INDEX('State '!$A$1:$C$62,MATCH($J599,'State '!$B:$B,0),3)</f>
        <v>South Central</v>
      </c>
      <c r="N599" s="151"/>
      <c r="O599" s="158">
        <v>50</v>
      </c>
      <c r="P599" s="157"/>
      <c r="Q599" s="157">
        <v>225</v>
      </c>
      <c r="R599" s="158"/>
      <c r="S599" s="159" t="s">
        <v>135</v>
      </c>
      <c r="T599" s="156" t="s">
        <v>381</v>
      </c>
      <c r="U599" s="160" t="s">
        <v>1802</v>
      </c>
      <c r="V599" s="151" t="s">
        <v>2175</v>
      </c>
      <c r="W599" s="150"/>
      <c r="X599" s="150"/>
      <c r="Y599" s="150"/>
    </row>
    <row r="600" spans="1:25" s="17" customFormat="1" ht="38.25" x14ac:dyDescent="0.2">
      <c r="A600" s="97">
        <v>44923</v>
      </c>
      <c r="B600" s="194" t="s">
        <v>3182</v>
      </c>
      <c r="C600" s="194" t="s">
        <v>235</v>
      </c>
      <c r="D600" s="194" t="s">
        <v>140</v>
      </c>
      <c r="E600" s="194" t="s">
        <v>143</v>
      </c>
      <c r="F600" s="196">
        <v>44592</v>
      </c>
      <c r="G600" s="106">
        <v>2022</v>
      </c>
      <c r="H600" s="197" t="s">
        <v>483</v>
      </c>
      <c r="I600" s="97" t="str">
        <f t="shared" si="47"/>
        <v>MS</v>
      </c>
      <c r="J600" s="97" t="str">
        <f t="shared" si="48"/>
        <v>AL</v>
      </c>
      <c r="K600" s="104" t="str">
        <f t="shared" si="51"/>
        <v>South Central</v>
      </c>
      <c r="L600" s="97" t="str">
        <f>INDEX('State '!$A$1:$C$62,MATCH($I600,'State '!$B:$B,0),3)</f>
        <v>South Central</v>
      </c>
      <c r="M600" s="97" t="str">
        <f>INDEX('State '!$A$1:$C$62,MATCH($J600,'State '!$B:$B,0),3)</f>
        <v>South Central</v>
      </c>
      <c r="N600" s="97"/>
      <c r="O600" s="158">
        <v>0.32</v>
      </c>
      <c r="P600" s="201"/>
      <c r="Q600" s="200">
        <v>175</v>
      </c>
      <c r="R600" s="198"/>
      <c r="S600" s="197" t="s">
        <v>135</v>
      </c>
      <c r="T600" s="197" t="s">
        <v>381</v>
      </c>
      <c r="U600" s="197" t="s">
        <v>3183</v>
      </c>
      <c r="V600" s="97" t="s">
        <v>2178</v>
      </c>
      <c r="W600" s="79" t="s">
        <v>3184</v>
      </c>
      <c r="X600" s="79"/>
      <c r="Y600" s="195"/>
    </row>
    <row r="601" spans="1:25" s="17" customFormat="1" x14ac:dyDescent="0.2">
      <c r="A601" s="151">
        <v>40633</v>
      </c>
      <c r="B601" s="164" t="s">
        <v>572</v>
      </c>
      <c r="C601" s="164" t="s">
        <v>249</v>
      </c>
      <c r="D601" s="164" t="s">
        <v>136</v>
      </c>
      <c r="E601" s="164" t="s">
        <v>143</v>
      </c>
      <c r="F601" s="165">
        <v>40483</v>
      </c>
      <c r="G601" s="166">
        <v>2010</v>
      </c>
      <c r="H601" s="151" t="s">
        <v>16</v>
      </c>
      <c r="I601" s="151" t="str">
        <f t="shared" si="47"/>
        <v>NC</v>
      </c>
      <c r="J601" s="151" t="str">
        <f t="shared" si="48"/>
        <v>NC</v>
      </c>
      <c r="K601" s="151" t="str">
        <f t="shared" si="51"/>
        <v>Southeast</v>
      </c>
      <c r="L601" s="151" t="str">
        <f>INDEX('State '!$A$1:$C$62,MATCH($I601,'State '!$B:$B,0),3)</f>
        <v>Southeast</v>
      </c>
      <c r="M601" s="151" t="str">
        <f>INDEX('State '!$A$1:$C$62,MATCH($J601,'State '!$B:$B,0),3)</f>
        <v>Southeast</v>
      </c>
      <c r="N601" s="151"/>
      <c r="O601" s="158">
        <v>42</v>
      </c>
      <c r="P601" s="158">
        <v>43</v>
      </c>
      <c r="Q601" s="158">
        <v>70</v>
      </c>
      <c r="R601" s="157">
        <v>12</v>
      </c>
      <c r="S601" s="151" t="s">
        <v>138</v>
      </c>
      <c r="T601" s="151" t="s">
        <v>187</v>
      </c>
      <c r="U601" s="151" t="s">
        <v>382</v>
      </c>
      <c r="V601" s="151"/>
      <c r="W601" s="150"/>
      <c r="X601" s="150"/>
      <c r="Y601" s="150"/>
    </row>
    <row r="602" spans="1:25" s="17" customFormat="1" x14ac:dyDescent="0.2">
      <c r="A602" s="151">
        <v>40248</v>
      </c>
      <c r="B602" s="164" t="s">
        <v>697</v>
      </c>
      <c r="C602" s="164" t="s">
        <v>273</v>
      </c>
      <c r="D602" s="164" t="s">
        <v>134</v>
      </c>
      <c r="E602" s="164" t="s">
        <v>143</v>
      </c>
      <c r="F602" s="165">
        <v>40026</v>
      </c>
      <c r="G602" s="166">
        <v>2009</v>
      </c>
      <c r="H602" s="151" t="s">
        <v>14</v>
      </c>
      <c r="I602" s="151" t="str">
        <f t="shared" si="47"/>
        <v>MS</v>
      </c>
      <c r="J602" s="151" t="str">
        <f t="shared" si="48"/>
        <v>MS</v>
      </c>
      <c r="K602" s="151" t="str">
        <f t="shared" si="51"/>
        <v>South Central</v>
      </c>
      <c r="L602" s="151" t="str">
        <f>INDEX('State '!$A$1:$C$62,MATCH($I602,'State '!$B:$B,0),3)</f>
        <v>South Central</v>
      </c>
      <c r="M602" s="151" t="str">
        <f>INDEX('State '!$A$1:$C$62,MATCH($J602,'State '!$B:$B,0),3)</f>
        <v>South Central</v>
      </c>
      <c r="N602" s="151"/>
      <c r="O602" s="158">
        <v>42</v>
      </c>
      <c r="P602" s="158">
        <v>22.9</v>
      </c>
      <c r="Q602" s="158">
        <v>465</v>
      </c>
      <c r="R602" s="157">
        <v>24</v>
      </c>
      <c r="S602" s="151" t="s">
        <v>135</v>
      </c>
      <c r="T602" s="151" t="s">
        <v>381</v>
      </c>
      <c r="U602" s="151" t="s">
        <v>698</v>
      </c>
      <c r="V602" s="151"/>
      <c r="W602" s="150"/>
      <c r="X602" s="150"/>
      <c r="Y602" s="150"/>
    </row>
    <row r="603" spans="1:25" s="17" customFormat="1" x14ac:dyDescent="0.2">
      <c r="A603" s="151">
        <v>39990</v>
      </c>
      <c r="B603" s="164" t="s">
        <v>844</v>
      </c>
      <c r="C603" s="164" t="s">
        <v>273</v>
      </c>
      <c r="D603" s="164" t="s">
        <v>134</v>
      </c>
      <c r="E603" s="164" t="s">
        <v>143</v>
      </c>
      <c r="F603" s="165">
        <v>39797</v>
      </c>
      <c r="G603" s="166">
        <v>2008</v>
      </c>
      <c r="H603" s="151" t="s">
        <v>14</v>
      </c>
      <c r="I603" s="151" t="str">
        <f t="shared" si="47"/>
        <v>MS</v>
      </c>
      <c r="J603" s="151" t="str">
        <f t="shared" si="48"/>
        <v>MS</v>
      </c>
      <c r="K603" s="151" t="str">
        <f t="shared" si="51"/>
        <v>South Central</v>
      </c>
      <c r="L603" s="151" t="str">
        <f>INDEX('State '!$A$1:$C$62,MATCH($I603,'State '!$B:$B,0),3)</f>
        <v>South Central</v>
      </c>
      <c r="M603" s="151" t="str">
        <f>INDEX('State '!$A$1:$C$62,MATCH($J603,'State '!$B:$B,0),3)</f>
        <v>South Central</v>
      </c>
      <c r="N603" s="151"/>
      <c r="O603" s="158">
        <v>42</v>
      </c>
      <c r="P603" s="158">
        <v>22.9</v>
      </c>
      <c r="Q603" s="158">
        <v>465</v>
      </c>
      <c r="R603" s="157">
        <v>24</v>
      </c>
      <c r="S603" s="151" t="s">
        <v>135</v>
      </c>
      <c r="T603" s="151" t="s">
        <v>381</v>
      </c>
      <c r="U603" s="151" t="s">
        <v>698</v>
      </c>
      <c r="V603" s="151"/>
      <c r="W603" s="150"/>
      <c r="X603" s="150"/>
      <c r="Y603" s="150"/>
    </row>
    <row r="604" spans="1:25" s="17" customFormat="1" x14ac:dyDescent="0.2">
      <c r="A604" s="151">
        <v>39990</v>
      </c>
      <c r="B604" s="164" t="s">
        <v>1507</v>
      </c>
      <c r="C604" s="164" t="s">
        <v>365</v>
      </c>
      <c r="D604" s="164" t="s">
        <v>136</v>
      </c>
      <c r="E604" s="164" t="s">
        <v>143</v>
      </c>
      <c r="F604" s="165">
        <v>36461</v>
      </c>
      <c r="G604" s="166">
        <v>1999</v>
      </c>
      <c r="H604" s="151" t="s">
        <v>1508</v>
      </c>
      <c r="I604" s="151" t="str">
        <f t="shared" si="47"/>
        <v>SK</v>
      </c>
      <c r="J604" s="151" t="str">
        <f t="shared" si="48"/>
        <v>MT</v>
      </c>
      <c r="K604" s="151" t="str">
        <f t="shared" si="51"/>
        <v>Canada, Mountain</v>
      </c>
      <c r="L604" s="151" t="str">
        <f>INDEX('State '!$A$1:$C$62,MATCH($I604,'State '!$B:$B,0),3)</f>
        <v>Canada</v>
      </c>
      <c r="M604" s="151" t="str">
        <f>INDEX('State '!$A$1:$C$62,MATCH($J604,'State '!$B:$B,0),3)</f>
        <v>Mountain</v>
      </c>
      <c r="N604" s="151"/>
      <c r="O604" s="158">
        <v>0.5</v>
      </c>
      <c r="P604" s="158">
        <v>4</v>
      </c>
      <c r="Q604" s="158">
        <v>10</v>
      </c>
      <c r="R604" s="157">
        <v>8</v>
      </c>
      <c r="S604" s="151" t="s">
        <v>135</v>
      </c>
      <c r="T604" s="151" t="s">
        <v>381</v>
      </c>
      <c r="U604" s="151" t="s">
        <v>1509</v>
      </c>
      <c r="V604" s="151"/>
      <c r="W604" s="150"/>
      <c r="X604" s="150"/>
      <c r="Y604" s="150"/>
    </row>
    <row r="605" spans="1:25" s="17" customFormat="1" x14ac:dyDescent="0.2">
      <c r="A605" s="151">
        <v>39990</v>
      </c>
      <c r="B605" s="164" t="s">
        <v>1100</v>
      </c>
      <c r="C605" s="164" t="s">
        <v>326</v>
      </c>
      <c r="D605" s="164" t="s">
        <v>134</v>
      </c>
      <c r="E605" s="164" t="s">
        <v>143</v>
      </c>
      <c r="F605" s="165">
        <v>38162</v>
      </c>
      <c r="G605" s="166">
        <v>2004</v>
      </c>
      <c r="H605" s="151" t="s">
        <v>25</v>
      </c>
      <c r="I605" s="151" t="str">
        <f t="shared" si="47"/>
        <v>CO</v>
      </c>
      <c r="J605" s="151" t="str">
        <f t="shared" si="48"/>
        <v>CO</v>
      </c>
      <c r="K605" s="151" t="str">
        <f t="shared" si="51"/>
        <v>Mountain</v>
      </c>
      <c r="L605" s="151" t="str">
        <f>INDEX('State '!$A$1:$C$62,MATCH($I605,'State '!$B:$B,0),3)</f>
        <v>Mountain</v>
      </c>
      <c r="M605" s="151" t="str">
        <f>INDEX('State '!$A$1:$C$62,MATCH($J605,'State '!$B:$B,0),3)</f>
        <v>Mountain</v>
      </c>
      <c r="N605" s="151"/>
      <c r="O605" s="158">
        <v>20</v>
      </c>
      <c r="P605" s="158">
        <v>58</v>
      </c>
      <c r="Q605" s="158">
        <v>14</v>
      </c>
      <c r="R605" s="157" t="s">
        <v>3234</v>
      </c>
      <c r="S605" s="151" t="s">
        <v>138</v>
      </c>
      <c r="T605" s="151" t="s">
        <v>187</v>
      </c>
      <c r="U605" s="151" t="s">
        <v>382</v>
      </c>
      <c r="V605" s="151"/>
      <c r="W605" s="150"/>
      <c r="X605" s="150"/>
      <c r="Y605" s="150"/>
    </row>
    <row r="606" spans="1:25" s="17" customFormat="1" ht="51" x14ac:dyDescent="0.2">
      <c r="A606" s="197">
        <v>44923</v>
      </c>
      <c r="B606" s="194" t="s">
        <v>3285</v>
      </c>
      <c r="C606" s="194" t="s">
        <v>3286</v>
      </c>
      <c r="D606" s="194" t="s">
        <v>140</v>
      </c>
      <c r="E606" s="194" t="s">
        <v>143</v>
      </c>
      <c r="F606" s="196">
        <v>44834</v>
      </c>
      <c r="G606" s="198">
        <v>2022</v>
      </c>
      <c r="H606" s="197" t="s">
        <v>53</v>
      </c>
      <c r="I606" s="97" t="str">
        <f t="shared" si="47"/>
        <v>SC</v>
      </c>
      <c r="J606" s="97" t="str">
        <f t="shared" si="48"/>
        <v>SC</v>
      </c>
      <c r="K606" s="104" t="str">
        <f t="shared" si="51"/>
        <v>Southeast</v>
      </c>
      <c r="L606" s="97" t="str">
        <f>INDEX('State '!$A$1:$C$62,MATCH($I606,'State '!$B:$B,0),3)</f>
        <v>Southeast</v>
      </c>
      <c r="M606" s="97" t="str">
        <f>INDEX('State '!$A$1:$C$62,MATCH($J606,'State '!$B:$B,0),3)</f>
        <v>Southeast</v>
      </c>
      <c r="N606" s="97"/>
      <c r="O606" s="158">
        <v>5.5</v>
      </c>
      <c r="P606" s="206"/>
      <c r="Q606" s="200">
        <v>10</v>
      </c>
      <c r="R606" s="198"/>
      <c r="S606" s="197" t="s">
        <v>135</v>
      </c>
      <c r="T606" s="197" t="s">
        <v>381</v>
      </c>
      <c r="U606" s="197" t="s">
        <v>3287</v>
      </c>
      <c r="V606" s="97" t="s">
        <v>2175</v>
      </c>
      <c r="W606" s="79" t="s">
        <v>3288</v>
      </c>
      <c r="X606" s="79" t="s">
        <v>2830</v>
      </c>
      <c r="Y606" s="195"/>
    </row>
    <row r="607" spans="1:25" s="17" customFormat="1" ht="38.25" x14ac:dyDescent="0.2">
      <c r="A607" s="97">
        <v>44575</v>
      </c>
      <c r="B607" s="79" t="s">
        <v>3155</v>
      </c>
      <c r="C607" s="79" t="s">
        <v>3128</v>
      </c>
      <c r="D607" s="79" t="s">
        <v>140</v>
      </c>
      <c r="E607" s="102" t="s">
        <v>2374</v>
      </c>
      <c r="F607" s="60"/>
      <c r="G607" s="61" t="s">
        <v>382</v>
      </c>
      <c r="H607" s="97" t="s">
        <v>33</v>
      </c>
      <c r="I607" s="97" t="str">
        <f t="shared" si="47"/>
        <v>WV</v>
      </c>
      <c r="J607" s="97" t="str">
        <f t="shared" si="48"/>
        <v>WV</v>
      </c>
      <c r="K607" s="104" t="str">
        <f t="shared" si="51"/>
        <v>Northeast</v>
      </c>
      <c r="L607" s="97" t="str">
        <f>INDEX('State '!$A$1:$C$62,MATCH($I607,'State '!$B:$B,0),3)</f>
        <v>Northeast</v>
      </c>
      <c r="M607" s="97" t="str">
        <f>INDEX('State '!$A$1:$C$62,MATCH($J607,'State '!$B:$B,0),3)</f>
        <v>Northeast</v>
      </c>
      <c r="N607" s="97"/>
      <c r="O607" s="158">
        <v>190.8</v>
      </c>
      <c r="P607" s="178">
        <v>21</v>
      </c>
      <c r="Q607" s="146">
        <v>240</v>
      </c>
      <c r="R607" s="98"/>
      <c r="S607" s="97" t="s">
        <v>135</v>
      </c>
      <c r="T607" s="97" t="s">
        <v>381</v>
      </c>
      <c r="U607" s="97" t="s">
        <v>3156</v>
      </c>
      <c r="V607" s="97" t="s">
        <v>2175</v>
      </c>
      <c r="W607" s="79" t="s">
        <v>3157</v>
      </c>
      <c r="X607" s="79"/>
      <c r="Y607" s="137" t="s">
        <v>3160</v>
      </c>
    </row>
    <row r="608" spans="1:25" s="17" customFormat="1" x14ac:dyDescent="0.2">
      <c r="A608" s="151">
        <v>41106</v>
      </c>
      <c r="B608" s="164" t="s">
        <v>476</v>
      </c>
      <c r="C608" s="164" t="s">
        <v>196</v>
      </c>
      <c r="D608" s="164" t="s">
        <v>134</v>
      </c>
      <c r="E608" s="164" t="s">
        <v>143</v>
      </c>
      <c r="F608" s="165"/>
      <c r="G608" s="166">
        <v>2012</v>
      </c>
      <c r="H608" s="151" t="s">
        <v>6</v>
      </c>
      <c r="I608" s="151" t="str">
        <f t="shared" si="47"/>
        <v>TX</v>
      </c>
      <c r="J608" s="151" t="str">
        <f t="shared" si="48"/>
        <v>TX</v>
      </c>
      <c r="K608" s="151" t="str">
        <f t="shared" si="51"/>
        <v>South Central</v>
      </c>
      <c r="L608" s="151" t="str">
        <f>INDEX('State '!$A$1:$C$62,MATCH($I608,'State '!$B:$B,0),3)</f>
        <v>South Central</v>
      </c>
      <c r="M608" s="151" t="str">
        <f>INDEX('State '!$A$1:$C$62,MATCH($J608,'State '!$B:$B,0),3)</f>
        <v>South Central</v>
      </c>
      <c r="N608" s="151"/>
      <c r="O608" s="158"/>
      <c r="P608" s="158">
        <v>2.5499999999999998</v>
      </c>
      <c r="Q608" s="158"/>
      <c r="R608" s="157">
        <v>30</v>
      </c>
      <c r="S608" s="151" t="s">
        <v>135</v>
      </c>
      <c r="T608" s="151" t="s">
        <v>381</v>
      </c>
      <c r="U608" s="151" t="s">
        <v>477</v>
      </c>
      <c r="V608" s="151"/>
      <c r="W608" s="150"/>
      <c r="X608" s="150"/>
      <c r="Y608" s="150"/>
    </row>
    <row r="609" spans="1:25" s="17" customFormat="1" x14ac:dyDescent="0.2">
      <c r="A609" s="151">
        <v>41106</v>
      </c>
      <c r="B609" s="164" t="s">
        <v>456</v>
      </c>
      <c r="C609" s="164" t="s">
        <v>224</v>
      </c>
      <c r="D609" s="164" t="s">
        <v>134</v>
      </c>
      <c r="E609" s="164" t="s">
        <v>143</v>
      </c>
      <c r="F609" s="165">
        <v>41044</v>
      </c>
      <c r="G609" s="166">
        <v>2012</v>
      </c>
      <c r="H609" s="151" t="s">
        <v>13</v>
      </c>
      <c r="I609" s="151" t="str">
        <f t="shared" si="47"/>
        <v>CA</v>
      </c>
      <c r="J609" s="151" t="str">
        <f t="shared" si="48"/>
        <v>CA</v>
      </c>
      <c r="K609" s="151" t="str">
        <f t="shared" si="51"/>
        <v>Pacific</v>
      </c>
      <c r="L609" s="151" t="str">
        <f>INDEX('State '!$A$1:$C$62,MATCH($I609,'State '!$B:$B,0),3)</f>
        <v>Pacific</v>
      </c>
      <c r="M609" s="151" t="str">
        <f>INDEX('State '!$A$1:$C$62,MATCH($J609,'State '!$B:$B,0),3)</f>
        <v>Pacific</v>
      </c>
      <c r="N609" s="151"/>
      <c r="O609" s="158">
        <v>15.7</v>
      </c>
      <c r="P609" s="158">
        <v>8.6</v>
      </c>
      <c r="Q609" s="158">
        <v>24.27</v>
      </c>
      <c r="R609" s="157">
        <v>8</v>
      </c>
      <c r="S609" s="151" t="s">
        <v>135</v>
      </c>
      <c r="T609" s="151" t="s">
        <v>381</v>
      </c>
      <c r="U609" s="151" t="s">
        <v>481</v>
      </c>
      <c r="V609" s="151"/>
      <c r="W609" s="150"/>
      <c r="X609" s="150"/>
      <c r="Y609" s="150"/>
    </row>
    <row r="610" spans="1:25" s="17" customFormat="1" x14ac:dyDescent="0.2">
      <c r="A610" s="97">
        <v>45455</v>
      </c>
      <c r="B610" s="79" t="s">
        <v>1973</v>
      </c>
      <c r="C610" s="79" t="s">
        <v>2455</v>
      </c>
      <c r="D610" s="79" t="s">
        <v>136</v>
      </c>
      <c r="E610" s="102" t="s">
        <v>3469</v>
      </c>
      <c r="F610" s="60">
        <v>45454</v>
      </c>
      <c r="G610" s="61">
        <v>2024</v>
      </c>
      <c r="H610" s="97" t="s">
        <v>2394</v>
      </c>
      <c r="I610" s="97" t="str">
        <f t="shared" si="47"/>
        <v>WV</v>
      </c>
      <c r="J610" s="97" t="str">
        <f t="shared" si="48"/>
        <v>VA</v>
      </c>
      <c r="K610" s="104" t="str">
        <f t="shared" si="51"/>
        <v>Northeast</v>
      </c>
      <c r="L610" s="97" t="str">
        <f>INDEX('State '!$A$1:$C$62,MATCH($I610,'State '!$B:$B,0),3)</f>
        <v>Northeast</v>
      </c>
      <c r="M610" s="97" t="str">
        <f>INDEX('State '!$A$1:$C$62,MATCH($J610,'State '!$B:$B,0),3)</f>
        <v>Northeast</v>
      </c>
      <c r="N610" s="97"/>
      <c r="O610" s="158">
        <v>6600</v>
      </c>
      <c r="P610" s="158">
        <v>303.5</v>
      </c>
      <c r="Q610" s="146">
        <v>2000</v>
      </c>
      <c r="R610" s="98">
        <v>42</v>
      </c>
      <c r="S610" s="97" t="s">
        <v>135</v>
      </c>
      <c r="T610" s="97" t="s">
        <v>381</v>
      </c>
      <c r="U610" s="97" t="s">
        <v>2095</v>
      </c>
      <c r="V610" s="97" t="s">
        <v>2178</v>
      </c>
      <c r="W610" s="79" t="s">
        <v>2420</v>
      </c>
      <c r="X610" s="79"/>
      <c r="Y610" s="137" t="s">
        <v>2500</v>
      </c>
    </row>
    <row r="611" spans="1:25" s="17" customFormat="1" ht="25.5" x14ac:dyDescent="0.2">
      <c r="A611" s="97">
        <v>43692</v>
      </c>
      <c r="B611" s="80" t="s">
        <v>2823</v>
      </c>
      <c r="C611" s="80" t="s">
        <v>261</v>
      </c>
      <c r="D611" s="80" t="s">
        <v>140</v>
      </c>
      <c r="E611" s="102" t="s">
        <v>143</v>
      </c>
      <c r="F611" s="62">
        <v>43525</v>
      </c>
      <c r="G611" s="107">
        <v>2019</v>
      </c>
      <c r="H611" s="97" t="s">
        <v>33</v>
      </c>
      <c r="I611" s="97" t="str">
        <f t="shared" si="47"/>
        <v>WV</v>
      </c>
      <c r="J611" s="97" t="str">
        <f t="shared" si="48"/>
        <v>WV</v>
      </c>
      <c r="K611" s="104" t="str">
        <f t="shared" si="51"/>
        <v>Northeast</v>
      </c>
      <c r="L611" s="97" t="str">
        <f>INDEX('State '!$A$1:$C$62,MATCH($I611,'State '!$B:$B,0),3)</f>
        <v>Northeast</v>
      </c>
      <c r="M611" s="97" t="str">
        <f>INDEX('State '!$A$1:$C$62,MATCH($J611,'State '!$B:$B,0),3)</f>
        <v>Northeast</v>
      </c>
      <c r="N611" s="97"/>
      <c r="O611" s="158">
        <v>3000</v>
      </c>
      <c r="P611" s="179">
        <v>171</v>
      </c>
      <c r="Q611" s="108">
        <v>1840</v>
      </c>
      <c r="R611" s="63"/>
      <c r="S611" s="103" t="s">
        <v>135</v>
      </c>
      <c r="T611" s="104" t="s">
        <v>381</v>
      </c>
      <c r="U611" s="105" t="s">
        <v>2210</v>
      </c>
      <c r="V611" s="97" t="s">
        <v>2175</v>
      </c>
      <c r="W611" s="79" t="s">
        <v>2419</v>
      </c>
      <c r="X611" s="79"/>
      <c r="Y611" s="137" t="s">
        <v>2501</v>
      </c>
    </row>
    <row r="612" spans="1:25" s="17" customFormat="1" ht="25.5" x14ac:dyDescent="0.2">
      <c r="A612" s="96">
        <v>43692</v>
      </c>
      <c r="B612" s="80" t="s">
        <v>2824</v>
      </c>
      <c r="C612" s="80" t="s">
        <v>261</v>
      </c>
      <c r="D612" s="80" t="s">
        <v>140</v>
      </c>
      <c r="E612" s="102" t="s">
        <v>143</v>
      </c>
      <c r="F612" s="62">
        <v>43525</v>
      </c>
      <c r="G612" s="107">
        <v>2019</v>
      </c>
      <c r="H612" s="97" t="s">
        <v>2184</v>
      </c>
      <c r="I612" s="97" t="str">
        <f t="shared" si="47"/>
        <v>WV</v>
      </c>
      <c r="J612" s="97" t="str">
        <f t="shared" si="48"/>
        <v>KY</v>
      </c>
      <c r="K612" s="104" t="str">
        <f t="shared" si="51"/>
        <v>Northeast, Midwest</v>
      </c>
      <c r="L612" s="97" t="str">
        <f>INDEX('State '!$A$1:$C$62,MATCH($I612,'State '!$B:$B,0),3)</f>
        <v>Northeast</v>
      </c>
      <c r="M612" s="97" t="str">
        <f>INDEX('State '!$A$1:$C$62,MATCH($J612,'State '!$B:$B,0),3)</f>
        <v>Midwest</v>
      </c>
      <c r="N612" s="97"/>
      <c r="O612" s="158"/>
      <c r="P612" s="179">
        <v>171</v>
      </c>
      <c r="Q612" s="108">
        <v>860</v>
      </c>
      <c r="R612" s="63"/>
      <c r="S612" s="103" t="s">
        <v>135</v>
      </c>
      <c r="T612" s="104" t="s">
        <v>381</v>
      </c>
      <c r="U612" s="105" t="s">
        <v>2210</v>
      </c>
      <c r="V612" s="97" t="s">
        <v>2178</v>
      </c>
      <c r="W612" s="79" t="s">
        <v>2825</v>
      </c>
      <c r="X612" s="79"/>
      <c r="Y612" s="137" t="s">
        <v>2501</v>
      </c>
    </row>
    <row r="613" spans="1:25" s="17" customFormat="1" x14ac:dyDescent="0.2">
      <c r="A613" s="151">
        <v>41537</v>
      </c>
      <c r="B613" s="152" t="s">
        <v>424</v>
      </c>
      <c r="C613" s="152" t="s">
        <v>206</v>
      </c>
      <c r="D613" s="152" t="s">
        <v>140</v>
      </c>
      <c r="E613" s="153" t="s">
        <v>143</v>
      </c>
      <c r="F613" s="154">
        <v>41537</v>
      </c>
      <c r="G613" s="155">
        <v>2013</v>
      </c>
      <c r="H613" s="151" t="s">
        <v>7</v>
      </c>
      <c r="I613" s="151" t="str">
        <f t="shared" si="47"/>
        <v>PA</v>
      </c>
      <c r="J613" s="151" t="str">
        <f t="shared" si="48"/>
        <v>PA</v>
      </c>
      <c r="K613" s="151" t="str">
        <f t="shared" ref="K613:K644" si="52">IF($L613=$M613,L613,CONCATENATE($L613,", ",IF(ISBLANK(N613),"",CONCATENATE(N613,", ")),$M613))</f>
        <v>Northeast</v>
      </c>
      <c r="L613" s="151" t="str">
        <f>INDEX('State '!$A$1:$C$62,MATCH($I613,'State '!$B:$B,0),3)</f>
        <v>Northeast</v>
      </c>
      <c r="M613" s="151" t="str">
        <f>INDEX('State '!$A$1:$C$62,MATCH($J613,'State '!$B:$B,0),3)</f>
        <v>Northeast</v>
      </c>
      <c r="N613" s="151"/>
      <c r="O613" s="158">
        <v>89</v>
      </c>
      <c r="P613" s="157">
        <v>7.9</v>
      </c>
      <c r="Q613" s="157">
        <v>240</v>
      </c>
      <c r="R613" s="158">
        <v>30</v>
      </c>
      <c r="S613" s="159" t="s">
        <v>135</v>
      </c>
      <c r="T613" s="156" t="s">
        <v>381</v>
      </c>
      <c r="U613" s="160" t="s">
        <v>425</v>
      </c>
      <c r="V613" s="151"/>
      <c r="W613" s="150"/>
      <c r="X613" s="150"/>
      <c r="Y613" s="150"/>
    </row>
    <row r="614" spans="1:25" s="17" customFormat="1" x14ac:dyDescent="0.2">
      <c r="A614" s="151">
        <v>42600</v>
      </c>
      <c r="B614" s="152" t="s">
        <v>2152</v>
      </c>
      <c r="C614" s="152" t="s">
        <v>2154</v>
      </c>
      <c r="D614" s="152" t="s">
        <v>136</v>
      </c>
      <c r="E614" s="153" t="s">
        <v>143</v>
      </c>
      <c r="F614" s="154">
        <v>42823</v>
      </c>
      <c r="G614" s="155">
        <v>2017</v>
      </c>
      <c r="H614" s="151" t="s">
        <v>0</v>
      </c>
      <c r="I614" s="151" t="str">
        <f t="shared" si="47"/>
        <v>LA</v>
      </c>
      <c r="J614" s="151" t="str">
        <f t="shared" si="48"/>
        <v>LA</v>
      </c>
      <c r="K614" s="156" t="str">
        <f t="shared" si="52"/>
        <v>South Central</v>
      </c>
      <c r="L614" s="151" t="str">
        <f>INDEX('State '!$A$1:$C$62,MATCH($I614,'State '!$B:$B,0),3)</f>
        <v>South Central</v>
      </c>
      <c r="M614" s="151" t="str">
        <f>INDEX('State '!$A$1:$C$62,MATCH($J614,'State '!$B:$B,0),3)</f>
        <v>South Central</v>
      </c>
      <c r="N614" s="151"/>
      <c r="O614" s="158">
        <v>66.2</v>
      </c>
      <c r="P614" s="157">
        <v>52</v>
      </c>
      <c r="Q614" s="157">
        <v>48</v>
      </c>
      <c r="R614" s="158">
        <v>12</v>
      </c>
      <c r="S614" s="159" t="s">
        <v>135</v>
      </c>
      <c r="T614" s="156" t="s">
        <v>381</v>
      </c>
      <c r="U614" s="160" t="s">
        <v>2153</v>
      </c>
      <c r="V614" s="151" t="s">
        <v>2175</v>
      </c>
      <c r="W614" s="150"/>
      <c r="X614" s="150"/>
      <c r="Y614" s="150"/>
    </row>
    <row r="615" spans="1:25" s="17" customFormat="1" x14ac:dyDescent="0.2">
      <c r="A615" s="151">
        <v>41220</v>
      </c>
      <c r="B615" s="152" t="s">
        <v>1908</v>
      </c>
      <c r="C615" s="152" t="s">
        <v>223</v>
      </c>
      <c r="D615" s="152" t="s">
        <v>140</v>
      </c>
      <c r="E615" s="153" t="s">
        <v>143</v>
      </c>
      <c r="F615" s="154">
        <v>41950</v>
      </c>
      <c r="G615" s="155">
        <v>2014</v>
      </c>
      <c r="H615" s="151" t="s">
        <v>438</v>
      </c>
      <c r="I615" s="151" t="str">
        <f t="shared" si="47"/>
        <v>WV</v>
      </c>
      <c r="J615" s="151" t="str">
        <f t="shared" si="48"/>
        <v>PA</v>
      </c>
      <c r="K615" s="151" t="str">
        <f t="shared" si="52"/>
        <v>Northeast</v>
      </c>
      <c r="L615" s="151" t="str">
        <f>INDEX('State '!$A$1:$C$62,MATCH($I615,'State '!$B:$B,0),3)</f>
        <v>Northeast</v>
      </c>
      <c r="M615" s="151" t="str">
        <f>INDEX('State '!$A$1:$C$62,MATCH($J615,'State '!$B:$B,0),3)</f>
        <v>Northeast</v>
      </c>
      <c r="N615" s="151"/>
      <c r="O615" s="158">
        <v>41.7</v>
      </c>
      <c r="P615" s="157">
        <v>0</v>
      </c>
      <c r="Q615" s="157">
        <v>185</v>
      </c>
      <c r="R615" s="158"/>
      <c r="S615" s="159" t="s">
        <v>135</v>
      </c>
      <c r="T615" s="156" t="s">
        <v>381</v>
      </c>
      <c r="U615" s="160" t="s">
        <v>1985</v>
      </c>
      <c r="V615" s="151"/>
      <c r="W615" s="150"/>
      <c r="X615" s="150"/>
      <c r="Y615" s="150"/>
    </row>
    <row r="616" spans="1:25" s="17" customFormat="1" ht="25.5" x14ac:dyDescent="0.2">
      <c r="A616" s="97">
        <v>44013</v>
      </c>
      <c r="B616" s="80" t="s">
        <v>2581</v>
      </c>
      <c r="C616" s="80" t="s">
        <v>2582</v>
      </c>
      <c r="D616" s="80" t="s">
        <v>136</v>
      </c>
      <c r="E616" s="102" t="s">
        <v>143</v>
      </c>
      <c r="F616" s="62">
        <v>43801</v>
      </c>
      <c r="G616" s="107">
        <v>2019</v>
      </c>
      <c r="H616" s="97" t="s">
        <v>29</v>
      </c>
      <c r="I616" s="97" t="str">
        <f t="shared" si="47"/>
        <v>WY</v>
      </c>
      <c r="J616" s="97" t="str">
        <f t="shared" si="48"/>
        <v>WY</v>
      </c>
      <c r="K616" s="104" t="str">
        <f t="shared" si="52"/>
        <v>Mountain</v>
      </c>
      <c r="L616" s="97" t="str">
        <f>INDEX('State '!$A$1:$C$62,MATCH($I616,'State '!$B:$B,0),3)</f>
        <v>Mountain</v>
      </c>
      <c r="M616" s="97" t="str">
        <f>INDEX('State '!$A$1:$C$62,MATCH($J616,'State '!$B:$B,0),3)</f>
        <v>Mountain</v>
      </c>
      <c r="N616" s="97"/>
      <c r="O616" s="158">
        <v>54</v>
      </c>
      <c r="P616" s="179">
        <v>35</v>
      </c>
      <c r="Q616" s="108"/>
      <c r="R616" s="63">
        <v>12</v>
      </c>
      <c r="S616" s="103" t="s">
        <v>138</v>
      </c>
      <c r="T616" s="104" t="s">
        <v>187</v>
      </c>
      <c r="U616" s="105"/>
      <c r="V616" s="97" t="s">
        <v>2175</v>
      </c>
      <c r="W616" s="79" t="s">
        <v>2583</v>
      </c>
      <c r="X616" s="79" t="s">
        <v>2830</v>
      </c>
      <c r="Y616" s="137" t="s">
        <v>2941</v>
      </c>
    </row>
    <row r="617" spans="1:25" s="17" customFormat="1" x14ac:dyDescent="0.2">
      <c r="A617" s="151">
        <v>42976</v>
      </c>
      <c r="B617" s="164" t="s">
        <v>2266</v>
      </c>
      <c r="C617" s="164" t="s">
        <v>2267</v>
      </c>
      <c r="D617" s="164" t="s">
        <v>136</v>
      </c>
      <c r="E617" s="164" t="s">
        <v>143</v>
      </c>
      <c r="F617" s="165">
        <v>42887</v>
      </c>
      <c r="G617" s="166">
        <v>2017</v>
      </c>
      <c r="H617" s="151" t="s">
        <v>6</v>
      </c>
      <c r="I617" s="151" t="str">
        <f t="shared" si="47"/>
        <v>TX</v>
      </c>
      <c r="J617" s="151" t="str">
        <f t="shared" si="48"/>
        <v>TX</v>
      </c>
      <c r="K617" s="156" t="str">
        <f t="shared" si="52"/>
        <v>South Central</v>
      </c>
      <c r="L617" s="151" t="str">
        <f>INDEX('State '!$A$1:$C$62,MATCH($I617,'State '!$B:$B,0),3)</f>
        <v>South Central</v>
      </c>
      <c r="M617" s="151" t="str">
        <f>INDEX('State '!$A$1:$C$62,MATCH($J617,'State '!$B:$B,0),3)</f>
        <v>South Central</v>
      </c>
      <c r="N617" s="151"/>
      <c r="O617" s="158"/>
      <c r="P617" s="158">
        <v>194</v>
      </c>
      <c r="Q617" s="158">
        <v>250</v>
      </c>
      <c r="R617" s="157"/>
      <c r="S617" s="151" t="s">
        <v>138</v>
      </c>
      <c r="T617" s="151" t="s">
        <v>187</v>
      </c>
      <c r="U617" s="151" t="s">
        <v>382</v>
      </c>
      <c r="V617" s="151" t="s">
        <v>2175</v>
      </c>
      <c r="W617" s="150" t="s">
        <v>2589</v>
      </c>
      <c r="X617" s="150"/>
      <c r="Y617" s="150"/>
    </row>
    <row r="618" spans="1:25" s="17" customFormat="1" x14ac:dyDescent="0.2">
      <c r="A618" s="151">
        <v>39990</v>
      </c>
      <c r="B618" s="164" t="s">
        <v>1698</v>
      </c>
      <c r="C618" s="164" t="s">
        <v>377</v>
      </c>
      <c r="D618" s="164" t="s">
        <v>136</v>
      </c>
      <c r="E618" s="164" t="s">
        <v>143</v>
      </c>
      <c r="F618" s="165">
        <v>35735</v>
      </c>
      <c r="G618" s="166">
        <v>1997</v>
      </c>
      <c r="H618" s="151" t="s">
        <v>1095</v>
      </c>
      <c r="I618" s="151" t="str">
        <f t="shared" si="47"/>
        <v>GM</v>
      </c>
      <c r="J618" s="151" t="str">
        <f t="shared" si="48"/>
        <v>LA</v>
      </c>
      <c r="K618" s="151" t="str">
        <f t="shared" si="52"/>
        <v>Gulf of Mexico, South Central</v>
      </c>
      <c r="L618" s="151" t="str">
        <f>INDEX('State '!$A$1:$C$62,MATCH($I618,'State '!$B:$B,0),3)</f>
        <v>Gulf of Mexico</v>
      </c>
      <c r="M618" s="151" t="str">
        <f>INDEX('State '!$A$1:$C$62,MATCH($J618,'State '!$B:$B,0),3)</f>
        <v>South Central</v>
      </c>
      <c r="N618" s="151"/>
      <c r="O618" s="158">
        <v>121</v>
      </c>
      <c r="P618" s="158">
        <v>87</v>
      </c>
      <c r="Q618" s="158">
        <v>600</v>
      </c>
      <c r="R618" s="157">
        <v>30</v>
      </c>
      <c r="S618" s="151" t="s">
        <v>135</v>
      </c>
      <c r="T618" s="151" t="s">
        <v>381</v>
      </c>
      <c r="U618" s="151" t="s">
        <v>1699</v>
      </c>
      <c r="V618" s="151"/>
      <c r="W618" s="150"/>
      <c r="X618" s="150"/>
      <c r="Y618" s="150"/>
    </row>
    <row r="619" spans="1:25" s="17" customFormat="1" x14ac:dyDescent="0.2">
      <c r="A619" s="151">
        <v>39990</v>
      </c>
      <c r="B619" s="164" t="s">
        <v>1431</v>
      </c>
      <c r="C619" s="164" t="s">
        <v>227</v>
      </c>
      <c r="D619" s="164" t="s">
        <v>140</v>
      </c>
      <c r="E619" s="164" t="s">
        <v>143</v>
      </c>
      <c r="F619" s="165">
        <v>37165</v>
      </c>
      <c r="G619" s="166">
        <v>2001</v>
      </c>
      <c r="H619" s="151" t="s">
        <v>710</v>
      </c>
      <c r="I619" s="151" t="str">
        <f t="shared" si="47"/>
        <v>IA</v>
      </c>
      <c r="J619" s="151" t="str">
        <f t="shared" si="48"/>
        <v>IL</v>
      </c>
      <c r="K619" s="151" t="str">
        <f t="shared" si="52"/>
        <v>Midwest</v>
      </c>
      <c r="L619" s="151" t="str">
        <f>INDEX('State '!$A$1:$C$62,MATCH($I619,'State '!$B:$B,0),3)</f>
        <v>Midwest</v>
      </c>
      <c r="M619" s="151" t="str">
        <f>INDEX('State '!$A$1:$C$62,MATCH($J619,'State '!$B:$B,0),3)</f>
        <v>Midwest</v>
      </c>
      <c r="N619" s="151"/>
      <c r="O619" s="158">
        <v>33</v>
      </c>
      <c r="P619" s="158"/>
      <c r="Q619" s="158">
        <v>195</v>
      </c>
      <c r="R619" s="157">
        <v>30</v>
      </c>
      <c r="S619" s="151" t="s">
        <v>135</v>
      </c>
      <c r="T619" s="151" t="s">
        <v>381</v>
      </c>
      <c r="U619" s="151" t="s">
        <v>1429</v>
      </c>
      <c r="V619" s="151"/>
      <c r="W619" s="150"/>
      <c r="X619" s="150"/>
      <c r="Y619" s="150"/>
    </row>
    <row r="620" spans="1:25" s="17" customFormat="1" x14ac:dyDescent="0.2">
      <c r="A620" s="151">
        <v>39990</v>
      </c>
      <c r="B620" s="164" t="s">
        <v>1428</v>
      </c>
      <c r="C620" s="164" t="s">
        <v>227</v>
      </c>
      <c r="D620" s="164" t="s">
        <v>140</v>
      </c>
      <c r="E620" s="164" t="s">
        <v>143</v>
      </c>
      <c r="F620" s="165">
        <v>37165</v>
      </c>
      <c r="G620" s="166">
        <v>2001</v>
      </c>
      <c r="H620" s="151" t="s">
        <v>609</v>
      </c>
      <c r="I620" s="151" t="str">
        <f t="shared" si="47"/>
        <v>IL</v>
      </c>
      <c r="J620" s="151" t="str">
        <f t="shared" si="48"/>
        <v>IN</v>
      </c>
      <c r="K620" s="151" t="str">
        <f t="shared" si="52"/>
        <v>Midwest</v>
      </c>
      <c r="L620" s="151" t="str">
        <f>INDEX('State '!$A$1:$C$62,MATCH($I620,'State '!$B:$B,0),3)</f>
        <v>Midwest</v>
      </c>
      <c r="M620" s="151" t="str">
        <f>INDEX('State '!$A$1:$C$62,MATCH($J620,'State '!$B:$B,0),3)</f>
        <v>Midwest</v>
      </c>
      <c r="N620" s="151"/>
      <c r="O620" s="158">
        <v>94.4</v>
      </c>
      <c r="P620" s="158">
        <v>34.4</v>
      </c>
      <c r="Q620" s="158">
        <v>544</v>
      </c>
      <c r="R620" s="157">
        <v>30</v>
      </c>
      <c r="S620" s="151" t="s">
        <v>135</v>
      </c>
      <c r="T620" s="151" t="s">
        <v>381</v>
      </c>
      <c r="U620" s="151" t="s">
        <v>1429</v>
      </c>
      <c r="V620" s="151"/>
      <c r="W620" s="150"/>
      <c r="X620" s="150"/>
      <c r="Y620" s="150"/>
    </row>
    <row r="621" spans="1:25" s="17" customFormat="1" x14ac:dyDescent="0.2">
      <c r="A621" s="151">
        <v>39990</v>
      </c>
      <c r="B621" s="164" t="s">
        <v>1435</v>
      </c>
      <c r="C621" s="164" t="s">
        <v>227</v>
      </c>
      <c r="D621" s="164" t="s">
        <v>140</v>
      </c>
      <c r="E621" s="164" t="s">
        <v>143</v>
      </c>
      <c r="F621" s="165">
        <v>37165</v>
      </c>
      <c r="G621" s="166">
        <v>2001</v>
      </c>
      <c r="H621" s="151" t="s">
        <v>1436</v>
      </c>
      <c r="I621" s="151" t="str">
        <f t="shared" si="47"/>
        <v>SK</v>
      </c>
      <c r="J621" s="151" t="str">
        <f t="shared" si="48"/>
        <v>IA</v>
      </c>
      <c r="K621" s="151" t="str">
        <f t="shared" si="52"/>
        <v>Canada, Mountain, Midwest</v>
      </c>
      <c r="L621" s="151" t="str">
        <f>INDEX('State '!$A$1:$C$62,MATCH($I621,'State '!$B:$B,0),3)</f>
        <v>Canada</v>
      </c>
      <c r="M621" s="151" t="str">
        <f>INDEX('State '!$A$1:$C$62,MATCH($J621,'State '!$B:$B,0),3)</f>
        <v>Midwest</v>
      </c>
      <c r="N621" s="151" t="s">
        <v>2463</v>
      </c>
      <c r="O621" s="158">
        <v>1</v>
      </c>
      <c r="P621" s="158"/>
      <c r="Q621" s="158">
        <v>0.99</v>
      </c>
      <c r="R621" s="157" t="s">
        <v>550</v>
      </c>
      <c r="S621" s="151" t="s">
        <v>135</v>
      </c>
      <c r="T621" s="151" t="s">
        <v>381</v>
      </c>
      <c r="U621" s="151" t="s">
        <v>1429</v>
      </c>
      <c r="V621" s="151"/>
      <c r="W621" s="150"/>
      <c r="X621" s="150"/>
      <c r="Y621" s="150"/>
    </row>
    <row r="622" spans="1:25" s="17" customFormat="1" x14ac:dyDescent="0.2">
      <c r="A622" s="151">
        <v>39990</v>
      </c>
      <c r="B622" s="164" t="s">
        <v>1377</v>
      </c>
      <c r="C622" s="164" t="s">
        <v>353</v>
      </c>
      <c r="D622" s="164" t="s">
        <v>136</v>
      </c>
      <c r="E622" s="164" t="s">
        <v>143</v>
      </c>
      <c r="F622" s="165">
        <v>36951</v>
      </c>
      <c r="G622" s="166">
        <v>2001</v>
      </c>
      <c r="H622" s="151" t="s">
        <v>16</v>
      </c>
      <c r="I622" s="151" t="str">
        <f t="shared" si="47"/>
        <v>NC</v>
      </c>
      <c r="J622" s="151" t="str">
        <f t="shared" si="48"/>
        <v>NC</v>
      </c>
      <c r="K622" s="151" t="str">
        <f t="shared" si="52"/>
        <v>Southeast</v>
      </c>
      <c r="L622" s="151" t="str">
        <f>INDEX('State '!$A$1:$C$62,MATCH($I622,'State '!$B:$B,0),3)</f>
        <v>Southeast</v>
      </c>
      <c r="M622" s="151" t="str">
        <f>INDEX('State '!$A$1:$C$62,MATCH($J622,'State '!$B:$B,0),3)</f>
        <v>Southeast</v>
      </c>
      <c r="N622" s="151"/>
      <c r="O622" s="158">
        <v>100</v>
      </c>
      <c r="P622" s="158">
        <v>84</v>
      </c>
      <c r="Q622" s="158">
        <v>300</v>
      </c>
      <c r="R622" s="157">
        <v>30</v>
      </c>
      <c r="S622" s="151" t="s">
        <v>138</v>
      </c>
      <c r="T622" s="151" t="s">
        <v>187</v>
      </c>
      <c r="U622" s="151" t="s">
        <v>382</v>
      </c>
      <c r="V622" s="151"/>
      <c r="W622" s="150"/>
      <c r="X622" s="150"/>
      <c r="Y622" s="150"/>
    </row>
    <row r="623" spans="1:25" s="17" customFormat="1" x14ac:dyDescent="0.2">
      <c r="A623" s="151">
        <v>39990</v>
      </c>
      <c r="B623" s="164" t="s">
        <v>1098</v>
      </c>
      <c r="C623" s="164" t="s">
        <v>325</v>
      </c>
      <c r="D623" s="164" t="s">
        <v>140</v>
      </c>
      <c r="E623" s="164" t="s">
        <v>143</v>
      </c>
      <c r="F623" s="165">
        <v>38292</v>
      </c>
      <c r="G623" s="166">
        <v>2004</v>
      </c>
      <c r="H623" s="151" t="s">
        <v>35</v>
      </c>
      <c r="I623" s="151" t="str">
        <f t="shared" si="47"/>
        <v>CT</v>
      </c>
      <c r="J623" s="151" t="str">
        <f t="shared" si="48"/>
        <v>CT</v>
      </c>
      <c r="K623" s="151" t="str">
        <f t="shared" si="52"/>
        <v>Northeast</v>
      </c>
      <c r="L623" s="151" t="str">
        <f>INDEX('State '!$A$1:$C$62,MATCH($I623,'State '!$B:$B,0),3)</f>
        <v>Northeast</v>
      </c>
      <c r="M623" s="151" t="str">
        <f>INDEX('State '!$A$1:$C$62,MATCH($J623,'State '!$B:$B,0),3)</f>
        <v>Northeast</v>
      </c>
      <c r="N623" s="151"/>
      <c r="O623" s="158">
        <v>5</v>
      </c>
      <c r="P623" s="158">
        <v>9</v>
      </c>
      <c r="Q623" s="158">
        <v>4.97</v>
      </c>
      <c r="R623" s="157" t="s">
        <v>2173</v>
      </c>
      <c r="S623" s="151" t="s">
        <v>135</v>
      </c>
      <c r="T623" s="151" t="s">
        <v>381</v>
      </c>
      <c r="U623" s="151" t="s">
        <v>1099</v>
      </c>
      <c r="V623" s="151"/>
      <c r="W623" s="150"/>
      <c r="X623" s="150"/>
      <c r="Y623" s="150"/>
    </row>
    <row r="624" spans="1:25" s="17" customFormat="1" x14ac:dyDescent="0.2">
      <c r="A624" s="151">
        <v>39990</v>
      </c>
      <c r="B624" s="164" t="s">
        <v>839</v>
      </c>
      <c r="C624" s="164" t="s">
        <v>294</v>
      </c>
      <c r="D624" s="164" t="s">
        <v>134</v>
      </c>
      <c r="E624" s="164" t="s">
        <v>143</v>
      </c>
      <c r="F624" s="165">
        <v>39736</v>
      </c>
      <c r="G624" s="166">
        <v>2008</v>
      </c>
      <c r="H624" s="151" t="s">
        <v>36</v>
      </c>
      <c r="I624" s="151" t="str">
        <f t="shared" ref="I624:I687" si="53">LEFT($H624,2)</f>
        <v>MA</v>
      </c>
      <c r="J624" s="151" t="str">
        <f t="shared" ref="J624:J687" si="54">RIGHT($H624,2)</f>
        <v>MA</v>
      </c>
      <c r="K624" s="151" t="str">
        <f t="shared" si="52"/>
        <v>Northeast</v>
      </c>
      <c r="L624" s="151" t="str">
        <f>INDEX('State '!$A$1:$C$62,MATCH($I624,'State '!$B:$B,0),3)</f>
        <v>Northeast</v>
      </c>
      <c r="M624" s="151" t="str">
        <f>INDEX('State '!$A$1:$C$62,MATCH($J624,'State '!$B:$B,0),3)</f>
        <v>Northeast</v>
      </c>
      <c r="N624" s="151"/>
      <c r="O624" s="158">
        <v>23</v>
      </c>
      <c r="P624" s="158">
        <v>13</v>
      </c>
      <c r="Q624" s="158">
        <v>750</v>
      </c>
      <c r="R624" s="157">
        <v>24</v>
      </c>
      <c r="S624" s="151" t="s">
        <v>135</v>
      </c>
      <c r="T624" s="151" t="s">
        <v>840</v>
      </c>
      <c r="U624" s="151" t="s">
        <v>382</v>
      </c>
      <c r="V624" s="151"/>
      <c r="W624" s="150"/>
      <c r="X624" s="150"/>
      <c r="Y624" s="150"/>
    </row>
    <row r="625" spans="1:25" s="17" customFormat="1" x14ac:dyDescent="0.2">
      <c r="A625" s="97">
        <v>44162</v>
      </c>
      <c r="B625" s="79" t="s">
        <v>2932</v>
      </c>
      <c r="C625" s="79" t="s">
        <v>260</v>
      </c>
      <c r="D625" s="79" t="s">
        <v>140</v>
      </c>
      <c r="E625" s="79" t="s">
        <v>143</v>
      </c>
      <c r="F625" s="60">
        <v>44133</v>
      </c>
      <c r="G625" s="98">
        <v>2020</v>
      </c>
      <c r="H625" s="97" t="s">
        <v>34</v>
      </c>
      <c r="I625" s="97" t="str">
        <f t="shared" si="53"/>
        <v>WI</v>
      </c>
      <c r="J625" s="97" t="str">
        <f t="shared" si="54"/>
        <v>WI</v>
      </c>
      <c r="K625" s="104" t="str">
        <f t="shared" si="52"/>
        <v>Midwest</v>
      </c>
      <c r="L625" s="97" t="str">
        <f>INDEX('State '!$A$1:$C$62,MATCH($I625,'State '!$B:$B,0),3)</f>
        <v>Midwest</v>
      </c>
      <c r="M625" s="97" t="str">
        <f>INDEX('State '!$A$1:$C$62,MATCH($J625,'State '!$B:$B,0),3)</f>
        <v>Midwest</v>
      </c>
      <c r="N625" s="97"/>
      <c r="O625" s="158">
        <v>24.6</v>
      </c>
      <c r="P625" s="158">
        <v>7.4</v>
      </c>
      <c r="Q625" s="146">
        <v>15</v>
      </c>
      <c r="R625" s="98">
        <v>8</v>
      </c>
      <c r="S625" s="97" t="s">
        <v>135</v>
      </c>
      <c r="T625" s="97" t="s">
        <v>381</v>
      </c>
      <c r="U625" s="97" t="s">
        <v>2933</v>
      </c>
      <c r="V625" s="97" t="s">
        <v>2175</v>
      </c>
      <c r="W625" s="79" t="s">
        <v>2934</v>
      </c>
      <c r="X625" s="79" t="s">
        <v>2831</v>
      </c>
      <c r="Y625" s="195"/>
    </row>
    <row r="626" spans="1:25" s="17" customFormat="1" x14ac:dyDescent="0.2">
      <c r="A626" s="151">
        <v>43068</v>
      </c>
      <c r="B626" s="164" t="s">
        <v>2309</v>
      </c>
      <c r="C626" s="164" t="s">
        <v>223</v>
      </c>
      <c r="D626" s="164" t="s">
        <v>140</v>
      </c>
      <c r="E626" s="153" t="s">
        <v>143</v>
      </c>
      <c r="F626" s="165">
        <v>43040</v>
      </c>
      <c r="G626" s="166">
        <v>2017</v>
      </c>
      <c r="H626" s="151" t="s">
        <v>388</v>
      </c>
      <c r="I626" s="151" t="str">
        <f t="shared" si="53"/>
        <v>PA</v>
      </c>
      <c r="J626" s="151" t="str">
        <f t="shared" si="54"/>
        <v>NY</v>
      </c>
      <c r="K626" s="156" t="str">
        <f t="shared" si="52"/>
        <v>Northeast</v>
      </c>
      <c r="L626" s="151" t="str">
        <f>INDEX('State '!$A$1:$C$62,MATCH($I626,'State '!$B:$B,0),3)</f>
        <v>Northeast</v>
      </c>
      <c r="M626" s="151" t="str">
        <f>INDEX('State '!$A$1:$C$62,MATCH($J626,'State '!$B:$B,0),3)</f>
        <v>Northeast</v>
      </c>
      <c r="N626" s="151"/>
      <c r="O626" s="158">
        <v>159</v>
      </c>
      <c r="P626" s="158">
        <v>0</v>
      </c>
      <c r="Q626" s="158">
        <v>112</v>
      </c>
      <c r="R626" s="157"/>
      <c r="S626" s="151" t="s">
        <v>135</v>
      </c>
      <c r="T626" s="151" t="s">
        <v>381</v>
      </c>
      <c r="U626" s="151" t="s">
        <v>2115</v>
      </c>
      <c r="V626" s="151" t="s">
        <v>2178</v>
      </c>
      <c r="W626" s="150"/>
      <c r="X626" s="150"/>
      <c r="Y626" s="150"/>
    </row>
    <row r="627" spans="1:25" s="17" customFormat="1" x14ac:dyDescent="0.2">
      <c r="A627" s="151">
        <v>43068</v>
      </c>
      <c r="B627" s="152" t="s">
        <v>2104</v>
      </c>
      <c r="C627" s="152" t="s">
        <v>1875</v>
      </c>
      <c r="D627" s="152" t="s">
        <v>140</v>
      </c>
      <c r="E627" s="153" t="s">
        <v>143</v>
      </c>
      <c r="F627" s="154">
        <v>43014</v>
      </c>
      <c r="G627" s="155">
        <v>2017</v>
      </c>
      <c r="H627" s="151" t="s">
        <v>402</v>
      </c>
      <c r="I627" s="151" t="str">
        <f t="shared" si="53"/>
        <v>PA</v>
      </c>
      <c r="J627" s="151" t="str">
        <f t="shared" si="54"/>
        <v>NY</v>
      </c>
      <c r="K627" s="156" t="str">
        <f t="shared" si="52"/>
        <v>Northeast</v>
      </c>
      <c r="L627" s="151" t="str">
        <f>INDEX('State '!$A$1:$C$62,MATCH($I627,'State '!$B:$B,0),3)</f>
        <v>Northeast</v>
      </c>
      <c r="M627" s="151" t="str">
        <f>INDEX('State '!$A$1:$C$62,MATCH($J627,'State '!$B:$B,0),3)</f>
        <v>Northeast</v>
      </c>
      <c r="N627" s="151"/>
      <c r="O627" s="158">
        <v>112</v>
      </c>
      <c r="P627" s="157"/>
      <c r="Q627" s="157">
        <v>115</v>
      </c>
      <c r="R627" s="158"/>
      <c r="S627" s="159" t="s">
        <v>135</v>
      </c>
      <c r="T627" s="156" t="s">
        <v>381</v>
      </c>
      <c r="U627" s="160" t="s">
        <v>2105</v>
      </c>
      <c r="V627" s="151" t="s">
        <v>2178</v>
      </c>
      <c r="W627" s="150"/>
      <c r="X627" s="150"/>
      <c r="Y627" s="150"/>
    </row>
    <row r="628" spans="1:25" s="17" customFormat="1" x14ac:dyDescent="0.2">
      <c r="A628" s="151">
        <v>43383</v>
      </c>
      <c r="B628" s="164" t="s">
        <v>1812</v>
      </c>
      <c r="C628" s="164" t="s">
        <v>196</v>
      </c>
      <c r="D628" s="164" t="s">
        <v>136</v>
      </c>
      <c r="E628" s="153" t="s">
        <v>143</v>
      </c>
      <c r="F628" s="165">
        <v>43383</v>
      </c>
      <c r="G628" s="166">
        <v>2018</v>
      </c>
      <c r="H628" s="151" t="s">
        <v>2315</v>
      </c>
      <c r="I628" s="151" t="str">
        <f t="shared" si="53"/>
        <v>OH</v>
      </c>
      <c r="J628" s="151" t="str">
        <f t="shared" si="54"/>
        <v>MI</v>
      </c>
      <c r="K628" s="156" t="str">
        <f t="shared" si="52"/>
        <v>Northeast, Midwest</v>
      </c>
      <c r="L628" s="151" t="str">
        <f>INDEX('State '!$A$1:$C$62,MATCH($I628,'State '!$B:$B,0),3)</f>
        <v>Northeast</v>
      </c>
      <c r="M628" s="151" t="str">
        <f>INDEX('State '!$A$1:$C$62,MATCH($J628,'State '!$B:$B,0),3)</f>
        <v>Midwest</v>
      </c>
      <c r="N628" s="151"/>
      <c r="O628" s="158">
        <v>2000</v>
      </c>
      <c r="P628" s="158">
        <v>255</v>
      </c>
      <c r="Q628" s="158">
        <v>1500</v>
      </c>
      <c r="R628" s="157">
        <v>36</v>
      </c>
      <c r="S628" s="151" t="s">
        <v>1813</v>
      </c>
      <c r="T628" s="151" t="s">
        <v>381</v>
      </c>
      <c r="U628" s="151" t="s">
        <v>2106</v>
      </c>
      <c r="V628" s="151" t="s">
        <v>2178</v>
      </c>
      <c r="W628" s="150"/>
      <c r="X628" s="150"/>
      <c r="Y628" s="150"/>
    </row>
    <row r="629" spans="1:25" s="17" customFormat="1" x14ac:dyDescent="0.2">
      <c r="A629" s="151">
        <v>39990</v>
      </c>
      <c r="B629" s="164" t="s">
        <v>1473</v>
      </c>
      <c r="C629" s="164" t="s">
        <v>201</v>
      </c>
      <c r="D629" s="164" t="s">
        <v>140</v>
      </c>
      <c r="E629" s="164" t="s">
        <v>143</v>
      </c>
      <c r="F629" s="165">
        <v>36831</v>
      </c>
      <c r="G629" s="166">
        <v>2000</v>
      </c>
      <c r="H629" s="151" t="s">
        <v>7</v>
      </c>
      <c r="I629" s="151" t="str">
        <f t="shared" si="53"/>
        <v>PA</v>
      </c>
      <c r="J629" s="151" t="str">
        <f t="shared" si="54"/>
        <v>PA</v>
      </c>
      <c r="K629" s="151" t="str">
        <f t="shared" si="52"/>
        <v>Northeast</v>
      </c>
      <c r="L629" s="151" t="str">
        <f>INDEX('State '!$A$1:$C$62,MATCH($I629,'State '!$B:$B,0),3)</f>
        <v>Northeast</v>
      </c>
      <c r="M629" s="151" t="str">
        <f>INDEX('State '!$A$1:$C$62,MATCH($J629,'State '!$B:$B,0),3)</f>
        <v>Northeast</v>
      </c>
      <c r="N629" s="151"/>
      <c r="O629" s="158">
        <v>11.4</v>
      </c>
      <c r="P629" s="158"/>
      <c r="Q629" s="158">
        <v>35</v>
      </c>
      <c r="R629" s="157">
        <v>20</v>
      </c>
      <c r="S629" s="151" t="s">
        <v>135</v>
      </c>
      <c r="T629" s="151" t="s">
        <v>381</v>
      </c>
      <c r="U629" s="151" t="s">
        <v>1474</v>
      </c>
      <c r="V629" s="151"/>
      <c r="W629" s="150"/>
      <c r="X629" s="150"/>
      <c r="Y629" s="150"/>
    </row>
    <row r="630" spans="1:25" s="17" customFormat="1" x14ac:dyDescent="0.2">
      <c r="A630" s="151">
        <v>39990</v>
      </c>
      <c r="B630" s="164" t="s">
        <v>1504</v>
      </c>
      <c r="C630" s="164" t="s">
        <v>201</v>
      </c>
      <c r="D630" s="164" t="s">
        <v>140</v>
      </c>
      <c r="E630" s="164" t="s">
        <v>143</v>
      </c>
      <c r="F630" s="165">
        <v>36404</v>
      </c>
      <c r="G630" s="166">
        <v>1999</v>
      </c>
      <c r="H630" s="151" t="s">
        <v>7</v>
      </c>
      <c r="I630" s="151" t="str">
        <f t="shared" si="53"/>
        <v>PA</v>
      </c>
      <c r="J630" s="151" t="str">
        <f t="shared" si="54"/>
        <v>PA</v>
      </c>
      <c r="K630" s="151" t="str">
        <f t="shared" si="52"/>
        <v>Northeast</v>
      </c>
      <c r="L630" s="151" t="str">
        <f>INDEX('State '!$A$1:$C$62,MATCH($I630,'State '!$B:$B,0),3)</f>
        <v>Northeast</v>
      </c>
      <c r="M630" s="151" t="str">
        <f>INDEX('State '!$A$1:$C$62,MATCH($J630,'State '!$B:$B,0),3)</f>
        <v>Northeast</v>
      </c>
      <c r="N630" s="151"/>
      <c r="O630" s="158">
        <v>0.11</v>
      </c>
      <c r="P630" s="158"/>
      <c r="Q630" s="158">
        <v>59</v>
      </c>
      <c r="R630" s="157"/>
      <c r="S630" s="151" t="s">
        <v>135</v>
      </c>
      <c r="T630" s="151" t="s">
        <v>381</v>
      </c>
      <c r="U630" s="151" t="s">
        <v>1505</v>
      </c>
      <c r="V630" s="151"/>
      <c r="W630" s="150"/>
      <c r="X630" s="150"/>
      <c r="Y630" s="150"/>
    </row>
    <row r="631" spans="1:25" s="17" customFormat="1" x14ac:dyDescent="0.2">
      <c r="A631" s="151">
        <v>40588</v>
      </c>
      <c r="B631" s="164" t="s">
        <v>507</v>
      </c>
      <c r="C631" s="164" t="s">
        <v>201</v>
      </c>
      <c r="D631" s="164" t="s">
        <v>140</v>
      </c>
      <c r="E631" s="164" t="s">
        <v>143</v>
      </c>
      <c r="F631" s="165">
        <v>40835</v>
      </c>
      <c r="G631" s="166">
        <v>2011</v>
      </c>
      <c r="H631" s="151" t="s">
        <v>7</v>
      </c>
      <c r="I631" s="151" t="str">
        <f t="shared" si="53"/>
        <v>PA</v>
      </c>
      <c r="J631" s="151" t="str">
        <f t="shared" si="54"/>
        <v>PA</v>
      </c>
      <c r="K631" s="151" t="str">
        <f t="shared" si="52"/>
        <v>Northeast</v>
      </c>
      <c r="L631" s="151" t="str">
        <f>INDEX('State '!$A$1:$C$62,MATCH($I631,'State '!$B:$B,0),3)</f>
        <v>Northeast</v>
      </c>
      <c r="M631" s="151" t="str">
        <f>INDEX('State '!$A$1:$C$62,MATCH($J631,'State '!$B:$B,0),3)</f>
        <v>Northeast</v>
      </c>
      <c r="N631" s="151"/>
      <c r="O631" s="158">
        <v>55.6</v>
      </c>
      <c r="P631" s="158">
        <v>18.2</v>
      </c>
      <c r="Q631" s="158">
        <v>150</v>
      </c>
      <c r="R631" s="157">
        <v>20</v>
      </c>
      <c r="S631" s="151" t="s">
        <v>135</v>
      </c>
      <c r="T631" s="151" t="s">
        <v>381</v>
      </c>
      <c r="U631" s="151" t="s">
        <v>508</v>
      </c>
      <c r="V631" s="151"/>
      <c r="W631" s="150"/>
      <c r="X631" s="150"/>
      <c r="Y631" s="150"/>
    </row>
    <row r="632" spans="1:25" s="17" customFormat="1" x14ac:dyDescent="0.2">
      <c r="A632" s="151">
        <v>39990</v>
      </c>
      <c r="B632" s="164" t="s">
        <v>1665</v>
      </c>
      <c r="C632" s="164" t="s">
        <v>201</v>
      </c>
      <c r="D632" s="164" t="s">
        <v>136</v>
      </c>
      <c r="E632" s="164" t="s">
        <v>143</v>
      </c>
      <c r="F632" s="165">
        <v>35735</v>
      </c>
      <c r="G632" s="166">
        <v>1997</v>
      </c>
      <c r="H632" s="151" t="s">
        <v>1327</v>
      </c>
      <c r="I632" s="151" t="str">
        <f t="shared" si="53"/>
        <v>NY</v>
      </c>
      <c r="J632" s="151" t="str">
        <f t="shared" si="54"/>
        <v>PA</v>
      </c>
      <c r="K632" s="151" t="str">
        <f t="shared" si="52"/>
        <v>Northeast</v>
      </c>
      <c r="L632" s="151" t="str">
        <f>INDEX('State '!$A$1:$C$62,MATCH($I632,'State '!$B:$B,0),3)</f>
        <v>Northeast</v>
      </c>
      <c r="M632" s="151" t="str">
        <f>INDEX('State '!$A$1:$C$62,MATCH($J632,'State '!$B:$B,0),3)</f>
        <v>Northeast</v>
      </c>
      <c r="N632" s="151"/>
      <c r="O632" s="158">
        <v>5.5</v>
      </c>
      <c r="P632" s="158">
        <v>139</v>
      </c>
      <c r="Q632" s="158">
        <v>25</v>
      </c>
      <c r="R632" s="157"/>
      <c r="S632" s="151" t="s">
        <v>135</v>
      </c>
      <c r="T632" s="151" t="s">
        <v>381</v>
      </c>
      <c r="U632" s="151" t="s">
        <v>1666</v>
      </c>
      <c r="V632" s="151"/>
      <c r="W632" s="150"/>
      <c r="X632" s="150"/>
      <c r="Y632" s="150"/>
    </row>
    <row r="633" spans="1:25" s="17" customFormat="1" x14ac:dyDescent="0.2">
      <c r="A633" s="151">
        <v>39990</v>
      </c>
      <c r="B633" s="164" t="s">
        <v>1842</v>
      </c>
      <c r="C633" s="164" t="s">
        <v>201</v>
      </c>
      <c r="D633" s="164" t="s">
        <v>140</v>
      </c>
      <c r="E633" s="164" t="s">
        <v>143</v>
      </c>
      <c r="F633" s="165">
        <v>36100</v>
      </c>
      <c r="G633" s="166">
        <v>1998</v>
      </c>
      <c r="H633" s="151" t="s">
        <v>1327</v>
      </c>
      <c r="I633" s="151" t="str">
        <f t="shared" si="53"/>
        <v>NY</v>
      </c>
      <c r="J633" s="151" t="str">
        <f t="shared" si="54"/>
        <v>PA</v>
      </c>
      <c r="K633" s="151" t="str">
        <f t="shared" si="52"/>
        <v>Northeast</v>
      </c>
      <c r="L633" s="151" t="str">
        <f>INDEX('State '!$A$1:$C$62,MATCH($I633,'State '!$B:$B,0),3)</f>
        <v>Northeast</v>
      </c>
      <c r="M633" s="151" t="str">
        <f>INDEX('State '!$A$1:$C$62,MATCH($J633,'State '!$B:$B,0),3)</f>
        <v>Northeast</v>
      </c>
      <c r="N633" s="151"/>
      <c r="O633" s="158">
        <v>5.0999999999999996</v>
      </c>
      <c r="P633" s="158"/>
      <c r="Q633" s="158">
        <v>22</v>
      </c>
      <c r="R633" s="157"/>
      <c r="S633" s="151" t="s">
        <v>135</v>
      </c>
      <c r="T633" s="151" t="s">
        <v>381</v>
      </c>
      <c r="U633" s="151" t="s">
        <v>1625</v>
      </c>
      <c r="V633" s="151"/>
      <c r="W633" s="150"/>
      <c r="X633" s="150"/>
      <c r="Y633" s="150"/>
    </row>
    <row r="634" spans="1:25" s="17" customFormat="1" x14ac:dyDescent="0.2">
      <c r="A634" s="151">
        <v>39990</v>
      </c>
      <c r="B634" s="164" t="s">
        <v>977</v>
      </c>
      <c r="C634" s="164" t="s">
        <v>2066</v>
      </c>
      <c r="D634" s="164" t="s">
        <v>140</v>
      </c>
      <c r="E634" s="164" t="s">
        <v>143</v>
      </c>
      <c r="F634" s="165">
        <v>38837</v>
      </c>
      <c r="G634" s="166">
        <v>2006</v>
      </c>
      <c r="H634" s="151" t="s">
        <v>37</v>
      </c>
      <c r="I634" s="151" t="str">
        <f t="shared" si="53"/>
        <v>OK</v>
      </c>
      <c r="J634" s="151" t="str">
        <f t="shared" si="54"/>
        <v>OK</v>
      </c>
      <c r="K634" s="151" t="str">
        <f t="shared" si="52"/>
        <v>South Central</v>
      </c>
      <c r="L634" s="151" t="str">
        <f>INDEX('State '!$A$1:$C$62,MATCH($I634,'State '!$B:$B,0),3)</f>
        <v>South Central</v>
      </c>
      <c r="M634" s="151" t="str">
        <f>INDEX('State '!$A$1:$C$62,MATCH($J634,'State '!$B:$B,0),3)</f>
        <v>South Central</v>
      </c>
      <c r="N634" s="151"/>
      <c r="O634" s="158">
        <v>10.4</v>
      </c>
      <c r="P634" s="158"/>
      <c r="Q634" s="158">
        <v>31</v>
      </c>
      <c r="R634" s="157" t="s">
        <v>535</v>
      </c>
      <c r="S634" s="151" t="s">
        <v>135</v>
      </c>
      <c r="T634" s="151" t="s">
        <v>381</v>
      </c>
      <c r="U634" s="151" t="s">
        <v>978</v>
      </c>
      <c r="V634" s="151"/>
      <c r="W634" s="150"/>
      <c r="X634" s="150"/>
      <c r="Y634" s="150"/>
    </row>
    <row r="635" spans="1:25" s="17" customFormat="1" x14ac:dyDescent="0.2">
      <c r="A635" s="151">
        <v>39990</v>
      </c>
      <c r="B635" s="164" t="s">
        <v>982</v>
      </c>
      <c r="C635" s="164" t="s">
        <v>2066</v>
      </c>
      <c r="D635" s="164" t="s">
        <v>140</v>
      </c>
      <c r="E635" s="164" t="s">
        <v>143</v>
      </c>
      <c r="F635" s="165">
        <v>39082</v>
      </c>
      <c r="G635" s="166">
        <v>2006</v>
      </c>
      <c r="H635" s="151" t="s">
        <v>6</v>
      </c>
      <c r="I635" s="151" t="str">
        <f t="shared" si="53"/>
        <v>TX</v>
      </c>
      <c r="J635" s="151" t="str">
        <f t="shared" si="54"/>
        <v>TX</v>
      </c>
      <c r="K635" s="151" t="str">
        <f t="shared" si="52"/>
        <v>South Central</v>
      </c>
      <c r="L635" s="151" t="str">
        <f>INDEX('State '!$A$1:$C$62,MATCH($I635,'State '!$B:$B,0),3)</f>
        <v>South Central</v>
      </c>
      <c r="M635" s="151" t="str">
        <f>INDEX('State '!$A$1:$C$62,MATCH($J635,'State '!$B:$B,0),3)</f>
        <v>South Central</v>
      </c>
      <c r="N635" s="151"/>
      <c r="O635" s="158">
        <v>16</v>
      </c>
      <c r="P635" s="158"/>
      <c r="Q635" s="158">
        <v>139</v>
      </c>
      <c r="R635" s="157">
        <v>30</v>
      </c>
      <c r="S635" s="151" t="s">
        <v>135</v>
      </c>
      <c r="T635" s="151" t="s">
        <v>381</v>
      </c>
      <c r="U635" s="151" t="s">
        <v>382</v>
      </c>
      <c r="V635" s="151"/>
      <c r="W635" s="150"/>
      <c r="X635" s="150"/>
      <c r="Y635" s="150"/>
    </row>
    <row r="636" spans="1:25" s="17" customFormat="1" x14ac:dyDescent="0.2">
      <c r="A636" s="151">
        <v>39990</v>
      </c>
      <c r="B636" s="164" t="s">
        <v>1466</v>
      </c>
      <c r="C636" s="164" t="s">
        <v>2066</v>
      </c>
      <c r="D636" s="164" t="s">
        <v>140</v>
      </c>
      <c r="E636" s="164" t="s">
        <v>143</v>
      </c>
      <c r="F636" s="165">
        <v>36739</v>
      </c>
      <c r="G636" s="166">
        <v>2000</v>
      </c>
      <c r="H636" s="151" t="s">
        <v>28</v>
      </c>
      <c r="I636" s="151" t="str">
        <f t="shared" si="53"/>
        <v>IL</v>
      </c>
      <c r="J636" s="151" t="str">
        <f t="shared" si="54"/>
        <v>IL</v>
      </c>
      <c r="K636" s="151" t="str">
        <f t="shared" si="52"/>
        <v>Midwest</v>
      </c>
      <c r="L636" s="151" t="str">
        <f>INDEX('State '!$A$1:$C$62,MATCH($I636,'State '!$B:$B,0),3)</f>
        <v>Midwest</v>
      </c>
      <c r="M636" s="151" t="str">
        <f>INDEX('State '!$A$1:$C$62,MATCH($J636,'State '!$B:$B,0),3)</f>
        <v>Midwest</v>
      </c>
      <c r="N636" s="151"/>
      <c r="O636" s="158">
        <v>12.4</v>
      </c>
      <c r="P636" s="158">
        <v>0.6</v>
      </c>
      <c r="Q636" s="158">
        <v>1600</v>
      </c>
      <c r="R636" s="157">
        <v>36</v>
      </c>
      <c r="S636" s="151" t="s">
        <v>135</v>
      </c>
      <c r="T636" s="151" t="s">
        <v>381</v>
      </c>
      <c r="U636" s="151" t="s">
        <v>1467</v>
      </c>
      <c r="V636" s="151"/>
      <c r="W636" s="150"/>
      <c r="X636" s="150"/>
      <c r="Y636" s="150"/>
    </row>
    <row r="637" spans="1:25" s="17" customFormat="1" x14ac:dyDescent="0.2">
      <c r="A637" s="151">
        <v>39990</v>
      </c>
      <c r="B637" s="164" t="s">
        <v>1558</v>
      </c>
      <c r="C637" s="164" t="s">
        <v>2066</v>
      </c>
      <c r="D637" s="164" t="s">
        <v>140</v>
      </c>
      <c r="E637" s="164" t="s">
        <v>143</v>
      </c>
      <c r="F637" s="165">
        <v>36100</v>
      </c>
      <c r="G637" s="166">
        <v>1998</v>
      </c>
      <c r="H637" s="151" t="s">
        <v>710</v>
      </c>
      <c r="I637" s="151" t="str">
        <f t="shared" si="53"/>
        <v>IA</v>
      </c>
      <c r="J637" s="151" t="str">
        <f t="shared" si="54"/>
        <v>IL</v>
      </c>
      <c r="K637" s="151" t="str">
        <f t="shared" si="52"/>
        <v>Midwest</v>
      </c>
      <c r="L637" s="151" t="str">
        <f>INDEX('State '!$A$1:$C$62,MATCH($I637,'State '!$B:$B,0),3)</f>
        <v>Midwest</v>
      </c>
      <c r="M637" s="151" t="str">
        <f>INDEX('State '!$A$1:$C$62,MATCH($J637,'State '!$B:$B,0),3)</f>
        <v>Midwest</v>
      </c>
      <c r="N637" s="151"/>
      <c r="O637" s="158">
        <v>15</v>
      </c>
      <c r="P637" s="158"/>
      <c r="Q637" s="158">
        <v>110</v>
      </c>
      <c r="R637" s="157">
        <v>36</v>
      </c>
      <c r="S637" s="151" t="s">
        <v>135</v>
      </c>
      <c r="T637" s="151" t="s">
        <v>381</v>
      </c>
      <c r="U637" s="151" t="s">
        <v>1559</v>
      </c>
      <c r="V637" s="151"/>
      <c r="W637" s="150"/>
      <c r="X637" s="150"/>
      <c r="Y637" s="150"/>
    </row>
    <row r="638" spans="1:25" s="17" customFormat="1" x14ac:dyDescent="0.2">
      <c r="A638" s="151">
        <v>39990</v>
      </c>
      <c r="B638" s="164" t="s">
        <v>1565</v>
      </c>
      <c r="C638" s="164" t="s">
        <v>2066</v>
      </c>
      <c r="D638" s="164" t="s">
        <v>140</v>
      </c>
      <c r="E638" s="164" t="s">
        <v>143</v>
      </c>
      <c r="F638" s="165">
        <v>36100</v>
      </c>
      <c r="G638" s="166">
        <v>1998</v>
      </c>
      <c r="H638" s="151" t="s">
        <v>1566</v>
      </c>
      <c r="I638" s="151" t="str">
        <f t="shared" si="53"/>
        <v>OK</v>
      </c>
      <c r="J638" s="151" t="str">
        <f t="shared" si="54"/>
        <v>NE</v>
      </c>
      <c r="K638" s="151" t="str">
        <f t="shared" si="52"/>
        <v>South Central, Mountain</v>
      </c>
      <c r="L638" s="151" t="str">
        <f>INDEX('State '!$A$1:$C$62,MATCH($I638,'State '!$B:$B,0),3)</f>
        <v>South Central</v>
      </c>
      <c r="M638" s="151" t="str">
        <f>INDEX('State '!$A$1:$C$62,MATCH($J638,'State '!$B:$B,0),3)</f>
        <v>Mountain</v>
      </c>
      <c r="N638" s="151"/>
      <c r="O638" s="158">
        <v>32.799999999999997</v>
      </c>
      <c r="P638" s="158">
        <v>14</v>
      </c>
      <c r="Q638" s="158">
        <v>-25</v>
      </c>
      <c r="R638" s="157" t="s">
        <v>384</v>
      </c>
      <c r="S638" s="151" t="s">
        <v>135</v>
      </c>
      <c r="T638" s="151" t="s">
        <v>381</v>
      </c>
      <c r="U638" s="151" t="s">
        <v>1567</v>
      </c>
      <c r="V638" s="151"/>
      <c r="W638" s="150"/>
      <c r="X638" s="150"/>
      <c r="Y638" s="150"/>
    </row>
    <row r="639" spans="1:25" s="17" customFormat="1" x14ac:dyDescent="0.2">
      <c r="A639" s="151">
        <v>39990</v>
      </c>
      <c r="B639" s="164" t="s">
        <v>1274</v>
      </c>
      <c r="C639" s="164" t="s">
        <v>2066</v>
      </c>
      <c r="D639" s="164" t="s">
        <v>140</v>
      </c>
      <c r="E639" s="164" t="s">
        <v>143</v>
      </c>
      <c r="F639" s="165">
        <v>37500</v>
      </c>
      <c r="G639" s="166">
        <v>2002</v>
      </c>
      <c r="H639" s="151" t="s">
        <v>28</v>
      </c>
      <c r="I639" s="151" t="str">
        <f t="shared" si="53"/>
        <v>IL</v>
      </c>
      <c r="J639" s="151" t="str">
        <f t="shared" si="54"/>
        <v>IL</v>
      </c>
      <c r="K639" s="151" t="str">
        <f t="shared" si="52"/>
        <v>Midwest</v>
      </c>
      <c r="L639" s="151" t="str">
        <f>INDEX('State '!$A$1:$C$62,MATCH($I639,'State '!$B:$B,0),3)</f>
        <v>Midwest</v>
      </c>
      <c r="M639" s="151" t="str">
        <f>INDEX('State '!$A$1:$C$62,MATCH($J639,'State '!$B:$B,0),3)</f>
        <v>Midwest</v>
      </c>
      <c r="N639" s="151"/>
      <c r="O639" s="158">
        <v>37</v>
      </c>
      <c r="P639" s="158">
        <v>47</v>
      </c>
      <c r="Q639" s="158">
        <v>300</v>
      </c>
      <c r="R639" s="157">
        <v>24</v>
      </c>
      <c r="S639" s="151" t="s">
        <v>135</v>
      </c>
      <c r="T639" s="151" t="s">
        <v>381</v>
      </c>
      <c r="U639" s="151" t="s">
        <v>382</v>
      </c>
      <c r="V639" s="151"/>
      <c r="W639" s="150"/>
      <c r="X639" s="150"/>
      <c r="Y639" s="150"/>
    </row>
    <row r="640" spans="1:25" s="17" customFormat="1" ht="25.5" x14ac:dyDescent="0.2">
      <c r="A640" s="151">
        <v>43377</v>
      </c>
      <c r="B640" s="164" t="s">
        <v>2343</v>
      </c>
      <c r="C640" s="164" t="s">
        <v>2066</v>
      </c>
      <c r="D640" s="164" t="s">
        <v>1878</v>
      </c>
      <c r="E640" s="164" t="s">
        <v>143</v>
      </c>
      <c r="F640" s="165">
        <v>43377</v>
      </c>
      <c r="G640" s="166">
        <v>2018</v>
      </c>
      <c r="H640" s="151" t="s">
        <v>2344</v>
      </c>
      <c r="I640" s="151" t="str">
        <f t="shared" si="53"/>
        <v>IL</v>
      </c>
      <c r="J640" s="151" t="str">
        <f t="shared" si="54"/>
        <v>TX</v>
      </c>
      <c r="K640" s="156" t="str">
        <f t="shared" si="52"/>
        <v>Midwest, South Central</v>
      </c>
      <c r="L640" s="151" t="str">
        <f>INDEX('State '!$A$1:$C$62,MATCH($I640,'State '!$B:$B,0),3)</f>
        <v>Midwest</v>
      </c>
      <c r="M640" s="151" t="str">
        <f>INDEX('State '!$A$1:$C$62,MATCH($J640,'State '!$B:$B,0),3)</f>
        <v>South Central</v>
      </c>
      <c r="N640" s="151"/>
      <c r="O640" s="158">
        <v>149</v>
      </c>
      <c r="P640" s="158"/>
      <c r="Q640" s="158">
        <v>460</v>
      </c>
      <c r="R640" s="157"/>
      <c r="S640" s="151" t="s">
        <v>135</v>
      </c>
      <c r="T640" s="151" t="s">
        <v>381</v>
      </c>
      <c r="U640" s="151" t="s">
        <v>2376</v>
      </c>
      <c r="V640" s="151" t="s">
        <v>2178</v>
      </c>
      <c r="W640" s="150" t="s">
        <v>2706</v>
      </c>
      <c r="X640" s="150"/>
      <c r="Y640" s="150"/>
    </row>
    <row r="641" spans="1:25" s="17" customFormat="1" ht="25.5" x14ac:dyDescent="0.2">
      <c r="A641" s="97">
        <v>44274</v>
      </c>
      <c r="B641" s="79" t="s">
        <v>2768</v>
      </c>
      <c r="C641" s="79" t="s">
        <v>2066</v>
      </c>
      <c r="D641" s="79" t="s">
        <v>1878</v>
      </c>
      <c r="E641" s="79" t="s">
        <v>143</v>
      </c>
      <c r="F641" s="60">
        <v>44256</v>
      </c>
      <c r="G641" s="61">
        <v>2021</v>
      </c>
      <c r="H641" s="97" t="s">
        <v>2344</v>
      </c>
      <c r="I641" s="97" t="str">
        <f t="shared" si="53"/>
        <v>IL</v>
      </c>
      <c r="J641" s="97" t="str">
        <f t="shared" si="54"/>
        <v>TX</v>
      </c>
      <c r="K641" s="104" t="str">
        <f t="shared" si="52"/>
        <v>Midwest, South Central</v>
      </c>
      <c r="L641" s="97" t="str">
        <f>INDEX('State '!$A$1:$C$62,MATCH($I641,'State '!$B:$B,0),3)</f>
        <v>Midwest</v>
      </c>
      <c r="M641" s="97" t="str">
        <f>INDEX('State '!$A$1:$C$62,MATCH($J641,'State '!$B:$B,0),3)</f>
        <v>South Central</v>
      </c>
      <c r="N641" s="97"/>
      <c r="O641" s="158">
        <v>176</v>
      </c>
      <c r="P641" s="158"/>
      <c r="Q641" s="146">
        <v>300</v>
      </c>
      <c r="R641" s="98"/>
      <c r="S641" s="97" t="s">
        <v>135</v>
      </c>
      <c r="T641" s="97" t="s">
        <v>381</v>
      </c>
      <c r="U641" s="97" t="s">
        <v>2766</v>
      </c>
      <c r="V641" s="97" t="s">
        <v>2178</v>
      </c>
      <c r="W641" s="79" t="s">
        <v>2767</v>
      </c>
      <c r="X641" s="79" t="s">
        <v>2827</v>
      </c>
      <c r="Y641" s="195"/>
    </row>
    <row r="642" spans="1:25" s="17" customFormat="1" x14ac:dyDescent="0.2">
      <c r="A642" s="151">
        <v>39990</v>
      </c>
      <c r="B642" s="164" t="s">
        <v>1253</v>
      </c>
      <c r="C642" s="164" t="s">
        <v>2066</v>
      </c>
      <c r="D642" s="164" t="s">
        <v>140</v>
      </c>
      <c r="E642" s="164" t="s">
        <v>143</v>
      </c>
      <c r="F642" s="165">
        <v>37287</v>
      </c>
      <c r="G642" s="166">
        <v>2002</v>
      </c>
      <c r="H642" s="151" t="s">
        <v>43</v>
      </c>
      <c r="I642" s="151" t="str">
        <f t="shared" si="53"/>
        <v>NM</v>
      </c>
      <c r="J642" s="151" t="str">
        <f t="shared" si="54"/>
        <v>NM</v>
      </c>
      <c r="K642" s="151" t="str">
        <f t="shared" si="52"/>
        <v>Mountain</v>
      </c>
      <c r="L642" s="151" t="str">
        <f>INDEX('State '!$A$1:$C$62,MATCH($I642,'State '!$B:$B,0),3)</f>
        <v>Mountain</v>
      </c>
      <c r="M642" s="151" t="str">
        <f>INDEX('State '!$A$1:$C$62,MATCH($J642,'State '!$B:$B,0),3)</f>
        <v>Mountain</v>
      </c>
      <c r="N642" s="151"/>
      <c r="O642" s="158">
        <v>1.2</v>
      </c>
      <c r="P642" s="158"/>
      <c r="Q642" s="158">
        <v>60.1</v>
      </c>
      <c r="R642" s="157">
        <v>20</v>
      </c>
      <c r="S642" s="151" t="s">
        <v>135</v>
      </c>
      <c r="T642" s="151" t="s">
        <v>381</v>
      </c>
      <c r="U642" s="151" t="s">
        <v>382</v>
      </c>
      <c r="V642" s="151"/>
      <c r="W642" s="150"/>
      <c r="X642" s="150"/>
      <c r="Y642" s="150"/>
    </row>
    <row r="643" spans="1:25" s="17" customFormat="1" x14ac:dyDescent="0.2">
      <c r="A643" s="151">
        <v>39990</v>
      </c>
      <c r="B643" s="164" t="s">
        <v>847</v>
      </c>
      <c r="C643" s="164" t="s">
        <v>2066</v>
      </c>
      <c r="D643" s="164" t="s">
        <v>140</v>
      </c>
      <c r="E643" s="164" t="s">
        <v>143</v>
      </c>
      <c r="F643" s="165">
        <v>39492</v>
      </c>
      <c r="G643" s="166">
        <v>2008</v>
      </c>
      <c r="H643" s="151" t="s">
        <v>429</v>
      </c>
      <c r="I643" s="151" t="str">
        <f t="shared" si="53"/>
        <v>TX</v>
      </c>
      <c r="J643" s="151" t="str">
        <f t="shared" si="54"/>
        <v>LA</v>
      </c>
      <c r="K643" s="151" t="str">
        <f t="shared" si="52"/>
        <v>South Central</v>
      </c>
      <c r="L643" s="151" t="str">
        <f>INDEX('State '!$A$1:$C$62,MATCH($I643,'State '!$B:$B,0),3)</f>
        <v>South Central</v>
      </c>
      <c r="M643" s="151" t="str">
        <f>INDEX('State '!$A$1:$C$62,MATCH($J643,'State '!$B:$B,0),3)</f>
        <v>South Central</v>
      </c>
      <c r="N643" s="151"/>
      <c r="O643" s="158">
        <v>69</v>
      </c>
      <c r="P643" s="158">
        <v>4.5</v>
      </c>
      <c r="Q643" s="158">
        <v>200</v>
      </c>
      <c r="R643" s="157">
        <v>36</v>
      </c>
      <c r="S643" s="151" t="s">
        <v>135</v>
      </c>
      <c r="T643" s="151" t="s">
        <v>381</v>
      </c>
      <c r="U643" s="151" t="s">
        <v>848</v>
      </c>
      <c r="V643" s="151"/>
      <c r="W643" s="150"/>
      <c r="X643" s="150"/>
      <c r="Y643" s="150"/>
    </row>
    <row r="644" spans="1:25" s="17" customFormat="1" x14ac:dyDescent="0.2">
      <c r="A644" s="151">
        <v>39990</v>
      </c>
      <c r="B644" s="152" t="s">
        <v>919</v>
      </c>
      <c r="C644" s="152" t="s">
        <v>2066</v>
      </c>
      <c r="D644" s="152" t="s">
        <v>134</v>
      </c>
      <c r="E644" s="153" t="s">
        <v>143</v>
      </c>
      <c r="F644" s="154">
        <v>39309</v>
      </c>
      <c r="G644" s="155">
        <v>2007</v>
      </c>
      <c r="H644" s="151" t="s">
        <v>6</v>
      </c>
      <c r="I644" s="151" t="str">
        <f t="shared" si="53"/>
        <v>TX</v>
      </c>
      <c r="J644" s="151" t="str">
        <f t="shared" si="54"/>
        <v>TX</v>
      </c>
      <c r="K644" s="151" t="str">
        <f t="shared" si="52"/>
        <v>South Central</v>
      </c>
      <c r="L644" s="151" t="str">
        <f>INDEX('State '!$A$1:$C$62,MATCH($I644,'State '!$B:$B,0),3)</f>
        <v>South Central</v>
      </c>
      <c r="M644" s="151" t="str">
        <f>INDEX('State '!$A$1:$C$62,MATCH($J644,'State '!$B:$B,0),3)</f>
        <v>South Central</v>
      </c>
      <c r="N644" s="151"/>
      <c r="O644" s="158">
        <v>9.84</v>
      </c>
      <c r="P644" s="157">
        <v>8.6999999999999993</v>
      </c>
      <c r="Q644" s="157">
        <v>140</v>
      </c>
      <c r="R644" s="158">
        <v>30</v>
      </c>
      <c r="S644" s="159" t="s">
        <v>135</v>
      </c>
      <c r="T644" s="156" t="s">
        <v>381</v>
      </c>
      <c r="U644" s="160" t="s">
        <v>920</v>
      </c>
      <c r="V644" s="151"/>
      <c r="W644" s="150"/>
      <c r="X644" s="150"/>
      <c r="Y644" s="150"/>
    </row>
    <row r="645" spans="1:25" s="17" customFormat="1" x14ac:dyDescent="0.2">
      <c r="A645" s="151">
        <v>39990</v>
      </c>
      <c r="B645" s="152" t="s">
        <v>993</v>
      </c>
      <c r="C645" s="152" t="s">
        <v>2066</v>
      </c>
      <c r="D645" s="152" t="s">
        <v>140</v>
      </c>
      <c r="E645" s="153" t="s">
        <v>143</v>
      </c>
      <c r="F645" s="154">
        <v>38822</v>
      </c>
      <c r="G645" s="155">
        <v>2006</v>
      </c>
      <c r="H645" s="151" t="s">
        <v>994</v>
      </c>
      <c r="I645" s="151" t="str">
        <f t="shared" si="53"/>
        <v>TX</v>
      </c>
      <c r="J645" s="151" t="str">
        <f t="shared" si="54"/>
        <v>OK</v>
      </c>
      <c r="K645" s="151" t="str">
        <f t="shared" ref="K645:K676" si="55">IF($L645=$M645,L645,CONCATENATE($L645,", ",IF(ISBLANK(N645),"",CONCATENATE(N645,", ")),$M645))</f>
        <v>South Central</v>
      </c>
      <c r="L645" s="151" t="str">
        <f>INDEX('State '!$A$1:$C$62,MATCH($I645,'State '!$B:$B,0),3)</f>
        <v>South Central</v>
      </c>
      <c r="M645" s="151" t="str">
        <f>INDEX('State '!$A$1:$C$62,MATCH($J645,'State '!$B:$B,0),3)</f>
        <v>South Central</v>
      </c>
      <c r="N645" s="151"/>
      <c r="O645" s="158">
        <v>10.6</v>
      </c>
      <c r="P645" s="157"/>
      <c r="Q645" s="157">
        <v>20</v>
      </c>
      <c r="R645" s="158">
        <v>20</v>
      </c>
      <c r="S645" s="159" t="s">
        <v>135</v>
      </c>
      <c r="T645" s="156" t="s">
        <v>381</v>
      </c>
      <c r="U645" s="160" t="s">
        <v>978</v>
      </c>
      <c r="V645" s="151"/>
      <c r="W645" s="150"/>
      <c r="X645" s="150"/>
      <c r="Y645" s="150"/>
    </row>
    <row r="646" spans="1:25" s="17" customFormat="1" x14ac:dyDescent="0.2">
      <c r="A646" s="97">
        <v>43691</v>
      </c>
      <c r="B646" s="79" t="s">
        <v>2341</v>
      </c>
      <c r="C646" s="79" t="s">
        <v>2066</v>
      </c>
      <c r="D646" s="79" t="s">
        <v>1878</v>
      </c>
      <c r="E646" s="79" t="s">
        <v>2221</v>
      </c>
      <c r="F646" s="60"/>
      <c r="G646" s="61"/>
      <c r="H646" s="97" t="s">
        <v>2342</v>
      </c>
      <c r="I646" s="97" t="str">
        <f t="shared" si="53"/>
        <v>IL</v>
      </c>
      <c r="J646" s="97" t="str">
        <f t="shared" si="54"/>
        <v>TX</v>
      </c>
      <c r="K646" s="104" t="str">
        <f t="shared" si="55"/>
        <v>Midwest, South Central</v>
      </c>
      <c r="L646" s="97" t="str">
        <f>INDEX('State '!$A$1:$C$62,MATCH($I646,'State '!$B:$B,0),3)</f>
        <v>Midwest</v>
      </c>
      <c r="M646" s="97" t="str">
        <f>INDEX('State '!$A$1:$C$62,MATCH($J646,'State '!$B:$B,0),3)</f>
        <v>South Central</v>
      </c>
      <c r="N646" s="97"/>
      <c r="O646" s="158"/>
      <c r="P646" s="178"/>
      <c r="Q646" s="146">
        <v>465</v>
      </c>
      <c r="R646" s="98"/>
      <c r="S646" s="97" t="s">
        <v>135</v>
      </c>
      <c r="T646" s="97" t="s">
        <v>381</v>
      </c>
      <c r="U646" s="97"/>
      <c r="V646" s="97" t="s">
        <v>2178</v>
      </c>
      <c r="W646" s="79"/>
      <c r="X646" s="79"/>
      <c r="Y646" s="195"/>
    </row>
    <row r="647" spans="1:25" s="17" customFormat="1" x14ac:dyDescent="0.2">
      <c r="A647" s="151">
        <v>42281</v>
      </c>
      <c r="B647" s="152" t="s">
        <v>1960</v>
      </c>
      <c r="C647" s="152" t="s">
        <v>206</v>
      </c>
      <c r="D647" s="152" t="s">
        <v>140</v>
      </c>
      <c r="E647" s="153" t="s">
        <v>143</v>
      </c>
      <c r="F647" s="154">
        <v>42278</v>
      </c>
      <c r="G647" s="155">
        <v>2015</v>
      </c>
      <c r="H647" s="151" t="s">
        <v>1961</v>
      </c>
      <c r="I647" s="151" t="str">
        <f t="shared" si="53"/>
        <v>NY</v>
      </c>
      <c r="J647" s="151" t="str">
        <f t="shared" si="54"/>
        <v>CN</v>
      </c>
      <c r="K647" s="151" t="e">
        <f t="shared" si="55"/>
        <v>#N/A</v>
      </c>
      <c r="L647" s="151" t="str">
        <f>INDEX('State '!$A$1:$C$62,MATCH($I647,'State '!$B:$B,0),3)</f>
        <v>Northeast</v>
      </c>
      <c r="M647" s="151" t="e">
        <f>INDEX('State '!$A$1:$C$62,MATCH($J647,'State '!$B:$B,0),3)</f>
        <v>#N/A</v>
      </c>
      <c r="N647" s="151"/>
      <c r="O647" s="158">
        <v>27.5</v>
      </c>
      <c r="P647" s="157">
        <v>3.1</v>
      </c>
      <c r="Q647" s="157">
        <v>158</v>
      </c>
      <c r="R647" s="158">
        <v>30</v>
      </c>
      <c r="S647" s="159" t="s">
        <v>135</v>
      </c>
      <c r="T647" s="156" t="s">
        <v>381</v>
      </c>
      <c r="U647" s="160" t="s">
        <v>1962</v>
      </c>
      <c r="V647" s="151" t="s">
        <v>2178</v>
      </c>
      <c r="W647" s="150"/>
      <c r="X647" s="150"/>
      <c r="Y647" s="150"/>
    </row>
    <row r="648" spans="1:25" s="17" customFormat="1" x14ac:dyDescent="0.2">
      <c r="A648" s="151">
        <v>39990</v>
      </c>
      <c r="B648" s="164" t="s">
        <v>1176</v>
      </c>
      <c r="C648" s="164" t="s">
        <v>332</v>
      </c>
      <c r="D648" s="164" t="s">
        <v>134</v>
      </c>
      <c r="E648" s="164" t="s">
        <v>143</v>
      </c>
      <c r="F648" s="165">
        <v>37926</v>
      </c>
      <c r="G648" s="166">
        <v>2003</v>
      </c>
      <c r="H648" s="151" t="s">
        <v>10</v>
      </c>
      <c r="I648" s="151" t="str">
        <f t="shared" si="53"/>
        <v>NY</v>
      </c>
      <c r="J648" s="151" t="str">
        <f t="shared" si="54"/>
        <v>NY</v>
      </c>
      <c r="K648" s="151" t="str">
        <f t="shared" si="55"/>
        <v>Northeast</v>
      </c>
      <c r="L648" s="151" t="str">
        <f>INDEX('State '!$A$1:$C$62,MATCH($I648,'State '!$B:$B,0),3)</f>
        <v>Northeast</v>
      </c>
      <c r="M648" s="151" t="str">
        <f>INDEX('State '!$A$1:$C$62,MATCH($J648,'State '!$B:$B,0),3)</f>
        <v>Northeast</v>
      </c>
      <c r="N648" s="151"/>
      <c r="O648" s="158">
        <v>2</v>
      </c>
      <c r="P648" s="158">
        <v>9.36</v>
      </c>
      <c r="Q648" s="158">
        <v>200</v>
      </c>
      <c r="R648" s="157">
        <v>24</v>
      </c>
      <c r="S648" s="151" t="s">
        <v>138</v>
      </c>
      <c r="T648" s="151" t="s">
        <v>187</v>
      </c>
      <c r="U648" s="151" t="s">
        <v>382</v>
      </c>
      <c r="V648" s="151"/>
      <c r="W648" s="150"/>
      <c r="X648" s="150"/>
      <c r="Y648" s="150"/>
    </row>
    <row r="649" spans="1:25" s="17" customFormat="1" ht="25.5" x14ac:dyDescent="0.2">
      <c r="A649" s="97">
        <v>44923</v>
      </c>
      <c r="B649" s="79" t="s">
        <v>2971</v>
      </c>
      <c r="C649" s="79" t="s">
        <v>1725</v>
      </c>
      <c r="D649" s="79" t="s">
        <v>134</v>
      </c>
      <c r="E649" s="79" t="s">
        <v>143</v>
      </c>
      <c r="F649" s="60">
        <v>44755</v>
      </c>
      <c r="G649" s="61">
        <v>2022</v>
      </c>
      <c r="H649" s="97" t="s">
        <v>41</v>
      </c>
      <c r="I649" s="97" t="str">
        <f t="shared" si="53"/>
        <v>MI</v>
      </c>
      <c r="J649" s="97" t="str">
        <f t="shared" si="54"/>
        <v>MI</v>
      </c>
      <c r="K649" s="104" t="str">
        <f t="shared" si="55"/>
        <v>Midwest</v>
      </c>
      <c r="L649" s="97" t="str">
        <f>INDEX('State '!$A$1:$C$62,MATCH($I649,'State '!$B:$B,0),3)</f>
        <v>Midwest</v>
      </c>
      <c r="M649" s="97" t="str">
        <f>INDEX('State '!$A$1:$C$62,MATCH($J649,'State '!$B:$B,0),3)</f>
        <v>Midwest</v>
      </c>
      <c r="N649" s="97"/>
      <c r="O649" s="158"/>
      <c r="P649" s="178"/>
      <c r="Q649" s="146"/>
      <c r="R649" s="98"/>
      <c r="S649" s="97" t="s">
        <v>135</v>
      </c>
      <c r="T649" s="97" t="s">
        <v>381</v>
      </c>
      <c r="U649" s="97"/>
      <c r="V649" s="97" t="s">
        <v>2175</v>
      </c>
      <c r="W649" s="79" t="s">
        <v>2972</v>
      </c>
      <c r="X649" s="79" t="s">
        <v>2828</v>
      </c>
      <c r="Y649" s="195"/>
    </row>
    <row r="650" spans="1:25" s="17" customFormat="1" x14ac:dyDescent="0.2">
      <c r="A650" s="151">
        <v>39990</v>
      </c>
      <c r="B650" s="164" t="s">
        <v>1233</v>
      </c>
      <c r="C650" s="164" t="s">
        <v>341</v>
      </c>
      <c r="D650" s="164" t="s">
        <v>136</v>
      </c>
      <c r="E650" s="164" t="s">
        <v>143</v>
      </c>
      <c r="F650" s="165">
        <v>37895</v>
      </c>
      <c r="G650" s="166">
        <v>2003</v>
      </c>
      <c r="H650" s="151" t="s">
        <v>532</v>
      </c>
      <c r="I650" s="151" t="str">
        <f t="shared" si="53"/>
        <v>AK</v>
      </c>
      <c r="J650" s="151" t="str">
        <f t="shared" si="54"/>
        <v>AK</v>
      </c>
      <c r="K650" s="151" t="str">
        <f t="shared" si="55"/>
        <v>Pacific</v>
      </c>
      <c r="L650" s="151" t="str">
        <f>INDEX('State '!$A$1:$C$62,MATCH($I650,'State '!$B:$B,0),3)</f>
        <v>Pacific</v>
      </c>
      <c r="M650" s="151" t="str">
        <f>INDEX('State '!$A$1:$C$62,MATCH($J650,'State '!$B:$B,0),3)</f>
        <v>Pacific</v>
      </c>
      <c r="N650" s="151"/>
      <c r="O650" s="158">
        <v>25</v>
      </c>
      <c r="P650" s="158">
        <v>33</v>
      </c>
      <c r="Q650" s="158">
        <v>120</v>
      </c>
      <c r="R650" s="157">
        <v>12</v>
      </c>
      <c r="S650" s="151" t="s">
        <v>138</v>
      </c>
      <c r="T650" s="151" t="s">
        <v>187</v>
      </c>
      <c r="U650" s="151" t="s">
        <v>382</v>
      </c>
      <c r="V650" s="151"/>
      <c r="W650" s="150"/>
      <c r="X650" s="150"/>
      <c r="Y650" s="150"/>
    </row>
    <row r="651" spans="1:25" s="17" customFormat="1" x14ac:dyDescent="0.2">
      <c r="A651" s="151">
        <v>41584</v>
      </c>
      <c r="B651" s="164" t="s">
        <v>420</v>
      </c>
      <c r="C651" s="164" t="s">
        <v>199</v>
      </c>
      <c r="D651" s="164" t="s">
        <v>140</v>
      </c>
      <c r="E651" s="164" t="s">
        <v>143</v>
      </c>
      <c r="F651" s="165">
        <v>41584</v>
      </c>
      <c r="G651" s="166">
        <v>2013</v>
      </c>
      <c r="H651" s="151" t="s">
        <v>396</v>
      </c>
      <c r="I651" s="151" t="str">
        <f t="shared" si="53"/>
        <v>NJ</v>
      </c>
      <c r="J651" s="151" t="str">
        <f t="shared" si="54"/>
        <v>NY</v>
      </c>
      <c r="K651" s="151" t="str">
        <f t="shared" si="55"/>
        <v>Northeast</v>
      </c>
      <c r="L651" s="151" t="str">
        <f>INDEX('State '!$A$1:$C$62,MATCH($I651,'State '!$B:$B,0),3)</f>
        <v>Northeast</v>
      </c>
      <c r="M651" s="151" t="str">
        <f>INDEX('State '!$A$1:$C$62,MATCH($J651,'State '!$B:$B,0),3)</f>
        <v>Northeast</v>
      </c>
      <c r="N651" s="151"/>
      <c r="O651" s="158">
        <v>1200</v>
      </c>
      <c r="P651" s="158">
        <v>20.9</v>
      </c>
      <c r="Q651" s="158">
        <v>800</v>
      </c>
      <c r="R651" s="157" t="s">
        <v>421</v>
      </c>
      <c r="S651" s="151" t="s">
        <v>135</v>
      </c>
      <c r="T651" s="151" t="s">
        <v>381</v>
      </c>
      <c r="U651" s="151" t="s">
        <v>403</v>
      </c>
      <c r="V651" s="151"/>
      <c r="W651" s="150"/>
      <c r="X651" s="150"/>
      <c r="Y651" s="150"/>
    </row>
    <row r="652" spans="1:25" s="17" customFormat="1" x14ac:dyDescent="0.2">
      <c r="A652" s="151">
        <v>39990</v>
      </c>
      <c r="B652" s="152" t="s">
        <v>1548</v>
      </c>
      <c r="C652" s="152" t="s">
        <v>260</v>
      </c>
      <c r="D652" s="152" t="s">
        <v>140</v>
      </c>
      <c r="E652" s="164" t="s">
        <v>143</v>
      </c>
      <c r="F652" s="165">
        <v>36465</v>
      </c>
      <c r="G652" s="166">
        <v>1999</v>
      </c>
      <c r="H652" s="151" t="s">
        <v>30</v>
      </c>
      <c r="I652" s="151" t="str">
        <f t="shared" si="53"/>
        <v>MN</v>
      </c>
      <c r="J652" s="151" t="str">
        <f t="shared" si="54"/>
        <v>MN</v>
      </c>
      <c r="K652" s="151" t="str">
        <f t="shared" si="55"/>
        <v>Midwest</v>
      </c>
      <c r="L652" s="151" t="str">
        <f>INDEX('State '!$A$1:$C$62,MATCH($I652,'State '!$B:$B,0),3)</f>
        <v>Midwest</v>
      </c>
      <c r="M652" s="151" t="str">
        <f>INDEX('State '!$A$1:$C$62,MATCH($J652,'State '!$B:$B,0),3)</f>
        <v>Midwest</v>
      </c>
      <c r="N652" s="151"/>
      <c r="O652" s="158">
        <v>0.05</v>
      </c>
      <c r="P652" s="158">
        <v>6</v>
      </c>
      <c r="Q652" s="157">
        <v>50</v>
      </c>
      <c r="R652" s="157"/>
      <c r="S652" s="151" t="s">
        <v>135</v>
      </c>
      <c r="T652" s="151" t="s">
        <v>381</v>
      </c>
      <c r="U652" s="151" t="s">
        <v>1549</v>
      </c>
      <c r="V652" s="151"/>
      <c r="W652" s="150"/>
      <c r="X652" s="150"/>
      <c r="Y652" s="150"/>
    </row>
    <row r="653" spans="1:25" s="17" customFormat="1" x14ac:dyDescent="0.2">
      <c r="A653" s="151">
        <v>39990</v>
      </c>
      <c r="B653" s="164" t="s">
        <v>1313</v>
      </c>
      <c r="C653" s="164" t="s">
        <v>260</v>
      </c>
      <c r="D653" s="164" t="s">
        <v>140</v>
      </c>
      <c r="E653" s="164" t="s">
        <v>143</v>
      </c>
      <c r="F653" s="165">
        <v>37605</v>
      </c>
      <c r="G653" s="166">
        <v>2002</v>
      </c>
      <c r="H653" s="151" t="s">
        <v>1314</v>
      </c>
      <c r="I653" s="151" t="str">
        <f t="shared" si="53"/>
        <v>NE</v>
      </c>
      <c r="J653" s="151" t="str">
        <f t="shared" si="54"/>
        <v>MN</v>
      </c>
      <c r="K653" s="151" t="str">
        <f t="shared" si="55"/>
        <v>Mountain, Midwest</v>
      </c>
      <c r="L653" s="151" t="str">
        <f>INDEX('State '!$A$1:$C$62,MATCH($I653,'State '!$B:$B,0),3)</f>
        <v>Mountain</v>
      </c>
      <c r="M653" s="151" t="str">
        <f>INDEX('State '!$A$1:$C$62,MATCH($J653,'State '!$B:$B,0),3)</f>
        <v>Midwest</v>
      </c>
      <c r="N653" s="151"/>
      <c r="O653" s="158">
        <v>0.28999999999999998</v>
      </c>
      <c r="P653" s="158"/>
      <c r="Q653" s="158">
        <v>90</v>
      </c>
      <c r="R653" s="157">
        <v>24</v>
      </c>
      <c r="S653" s="151" t="s">
        <v>135</v>
      </c>
      <c r="T653" s="151" t="s">
        <v>381</v>
      </c>
      <c r="U653" s="151" t="s">
        <v>1315</v>
      </c>
      <c r="V653" s="151"/>
      <c r="W653" s="150"/>
      <c r="X653" s="150"/>
      <c r="Y653" s="150"/>
    </row>
    <row r="654" spans="1:25" s="17" customFormat="1" x14ac:dyDescent="0.2">
      <c r="A654" s="151">
        <v>39990</v>
      </c>
      <c r="B654" s="164" t="s">
        <v>1084</v>
      </c>
      <c r="C654" s="164" t="s">
        <v>260</v>
      </c>
      <c r="D654" s="164" t="s">
        <v>140</v>
      </c>
      <c r="E654" s="164" t="s">
        <v>143</v>
      </c>
      <c r="F654" s="165">
        <v>38657</v>
      </c>
      <c r="G654" s="166">
        <v>2005</v>
      </c>
      <c r="H654" s="151" t="s">
        <v>30</v>
      </c>
      <c r="I654" s="151" t="str">
        <f t="shared" si="53"/>
        <v>MN</v>
      </c>
      <c r="J654" s="151" t="str">
        <f t="shared" si="54"/>
        <v>MN</v>
      </c>
      <c r="K654" s="151" t="str">
        <f t="shared" si="55"/>
        <v>Midwest</v>
      </c>
      <c r="L654" s="151" t="str">
        <f>INDEX('State '!$A$1:$C$62,MATCH($I654,'State '!$B:$B,0),3)</f>
        <v>Midwest</v>
      </c>
      <c r="M654" s="151" t="str">
        <f>INDEX('State '!$A$1:$C$62,MATCH($J654,'State '!$B:$B,0),3)</f>
        <v>Midwest</v>
      </c>
      <c r="N654" s="151"/>
      <c r="O654" s="158">
        <v>7.7</v>
      </c>
      <c r="P654" s="158">
        <v>3.2</v>
      </c>
      <c r="Q654" s="158">
        <v>1.75</v>
      </c>
      <c r="R654" s="157">
        <v>30</v>
      </c>
      <c r="S654" s="151" t="s">
        <v>135</v>
      </c>
      <c r="T654" s="151" t="s">
        <v>381</v>
      </c>
      <c r="U654" s="151" t="s">
        <v>1085</v>
      </c>
      <c r="V654" s="151"/>
      <c r="W654" s="150"/>
      <c r="X654" s="150"/>
      <c r="Y654" s="150"/>
    </row>
    <row r="655" spans="1:25" s="17" customFormat="1" x14ac:dyDescent="0.2">
      <c r="A655" s="151">
        <v>39990</v>
      </c>
      <c r="B655" s="152" t="s">
        <v>762</v>
      </c>
      <c r="C655" s="152" t="s">
        <v>260</v>
      </c>
      <c r="D655" s="152" t="s">
        <v>140</v>
      </c>
      <c r="E655" s="153" t="s">
        <v>143</v>
      </c>
      <c r="F655" s="154">
        <v>39753</v>
      </c>
      <c r="G655" s="155">
        <v>2008</v>
      </c>
      <c r="H655" s="151" t="s">
        <v>42</v>
      </c>
      <c r="I655" s="151" t="str">
        <f t="shared" si="53"/>
        <v>IA</v>
      </c>
      <c r="J655" s="151" t="str">
        <f t="shared" si="54"/>
        <v>IA</v>
      </c>
      <c r="K655" s="151" t="str">
        <f t="shared" si="55"/>
        <v>Midwest</v>
      </c>
      <c r="L655" s="151" t="str">
        <f>INDEX('State '!$A$1:$C$62,MATCH($I655,'State '!$B:$B,0),3)</f>
        <v>Midwest</v>
      </c>
      <c r="M655" s="151" t="str">
        <f>INDEX('State '!$A$1:$C$62,MATCH($J655,'State '!$B:$B,0),3)</f>
        <v>Midwest</v>
      </c>
      <c r="N655" s="151"/>
      <c r="O655" s="158">
        <v>6.89</v>
      </c>
      <c r="P655" s="157">
        <v>8</v>
      </c>
      <c r="Q655" s="157">
        <v>12.5</v>
      </c>
      <c r="R655" s="158" t="s">
        <v>3235</v>
      </c>
      <c r="S655" s="159" t="s">
        <v>135</v>
      </c>
      <c r="T655" s="156" t="s">
        <v>381</v>
      </c>
      <c r="U655" s="160" t="s">
        <v>763</v>
      </c>
      <c r="V655" s="151"/>
      <c r="W655" s="150"/>
      <c r="X655" s="150"/>
      <c r="Y655" s="150"/>
    </row>
    <row r="656" spans="1:25" s="17" customFormat="1" x14ac:dyDescent="0.2">
      <c r="A656" s="151">
        <v>39990</v>
      </c>
      <c r="B656" s="164" t="s">
        <v>1447</v>
      </c>
      <c r="C656" s="164" t="s">
        <v>260</v>
      </c>
      <c r="D656" s="164" t="s">
        <v>140</v>
      </c>
      <c r="E656" s="164" t="s">
        <v>143</v>
      </c>
      <c r="F656" s="165">
        <v>37196</v>
      </c>
      <c r="G656" s="166">
        <v>2000</v>
      </c>
      <c r="H656" s="151" t="s">
        <v>30</v>
      </c>
      <c r="I656" s="151" t="str">
        <f t="shared" si="53"/>
        <v>MN</v>
      </c>
      <c r="J656" s="151" t="str">
        <f t="shared" si="54"/>
        <v>MN</v>
      </c>
      <c r="K656" s="151" t="str">
        <f t="shared" si="55"/>
        <v>Midwest</v>
      </c>
      <c r="L656" s="151" t="str">
        <f>INDEX('State '!$A$1:$C$62,MATCH($I656,'State '!$B:$B,0),3)</f>
        <v>Midwest</v>
      </c>
      <c r="M656" s="151" t="str">
        <f>INDEX('State '!$A$1:$C$62,MATCH($J656,'State '!$B:$B,0),3)</f>
        <v>Midwest</v>
      </c>
      <c r="N656" s="151"/>
      <c r="O656" s="158">
        <v>12.5</v>
      </c>
      <c r="P656" s="158">
        <v>14.7</v>
      </c>
      <c r="Q656" s="158">
        <v>23.24</v>
      </c>
      <c r="R656" s="157">
        <v>16</v>
      </c>
      <c r="S656" s="151" t="s">
        <v>135</v>
      </c>
      <c r="T656" s="151" t="s">
        <v>381</v>
      </c>
      <c r="U656" s="151" t="s">
        <v>1448</v>
      </c>
      <c r="V656" s="151"/>
      <c r="W656" s="150"/>
      <c r="X656" s="150"/>
      <c r="Y656" s="150"/>
    </row>
    <row r="657" spans="1:25" s="17" customFormat="1" x14ac:dyDescent="0.2">
      <c r="A657" s="151">
        <v>39990</v>
      </c>
      <c r="B657" s="164" t="s">
        <v>1760</v>
      </c>
      <c r="C657" s="164" t="s">
        <v>260</v>
      </c>
      <c r="D657" s="164" t="s">
        <v>140</v>
      </c>
      <c r="E657" s="164" t="s">
        <v>143</v>
      </c>
      <c r="F657" s="165">
        <v>35370</v>
      </c>
      <c r="G657" s="166">
        <v>1996</v>
      </c>
      <c r="H657" s="151" t="s">
        <v>710</v>
      </c>
      <c r="I657" s="151" t="str">
        <f t="shared" si="53"/>
        <v>IA</v>
      </c>
      <c r="J657" s="151" t="str">
        <f t="shared" si="54"/>
        <v>IL</v>
      </c>
      <c r="K657" s="151" t="str">
        <f t="shared" si="55"/>
        <v>Midwest</v>
      </c>
      <c r="L657" s="151" t="str">
        <f>INDEX('State '!$A$1:$C$62,MATCH($I657,'State '!$B:$B,0),3)</f>
        <v>Midwest</v>
      </c>
      <c r="M657" s="151" t="str">
        <f>INDEX('State '!$A$1:$C$62,MATCH($J657,'State '!$B:$B,0),3)</f>
        <v>Midwest</v>
      </c>
      <c r="N657" s="151"/>
      <c r="O657" s="158"/>
      <c r="P657" s="158"/>
      <c r="Q657" s="158">
        <v>35.4</v>
      </c>
      <c r="R657" s="157" t="s">
        <v>1762</v>
      </c>
      <c r="S657" s="151" t="s">
        <v>135</v>
      </c>
      <c r="T657" s="151" t="s">
        <v>381</v>
      </c>
      <c r="U657" s="151" t="s">
        <v>382</v>
      </c>
      <c r="V657" s="151"/>
      <c r="W657" s="150"/>
      <c r="X657" s="150"/>
      <c r="Y657" s="150"/>
    </row>
    <row r="658" spans="1:25" s="17" customFormat="1" x14ac:dyDescent="0.2">
      <c r="A658" s="151">
        <v>39990</v>
      </c>
      <c r="B658" s="164" t="s">
        <v>1393</v>
      </c>
      <c r="C658" s="164" t="s">
        <v>260</v>
      </c>
      <c r="D658" s="164" t="s">
        <v>134</v>
      </c>
      <c r="E658" s="164" t="s">
        <v>143</v>
      </c>
      <c r="F658" s="165">
        <v>37183</v>
      </c>
      <c r="G658" s="166">
        <v>2001</v>
      </c>
      <c r="H658" s="151" t="s">
        <v>30</v>
      </c>
      <c r="I658" s="151" t="str">
        <f t="shared" si="53"/>
        <v>MN</v>
      </c>
      <c r="J658" s="151" t="str">
        <f t="shared" si="54"/>
        <v>MN</v>
      </c>
      <c r="K658" s="151" t="str">
        <f t="shared" si="55"/>
        <v>Midwest</v>
      </c>
      <c r="L658" s="151" t="str">
        <f>INDEX('State '!$A$1:$C$62,MATCH($I658,'State '!$B:$B,0),3)</f>
        <v>Midwest</v>
      </c>
      <c r="M658" s="151" t="str">
        <f>INDEX('State '!$A$1:$C$62,MATCH($J658,'State '!$B:$B,0),3)</f>
        <v>Midwest</v>
      </c>
      <c r="N658" s="151"/>
      <c r="O658" s="158">
        <v>8.1</v>
      </c>
      <c r="P658" s="158">
        <v>5.6</v>
      </c>
      <c r="Q658" s="158">
        <v>40</v>
      </c>
      <c r="R658" s="157">
        <v>30</v>
      </c>
      <c r="S658" s="151" t="s">
        <v>135</v>
      </c>
      <c r="T658" s="151" t="s">
        <v>381</v>
      </c>
      <c r="U658" s="151" t="s">
        <v>1394</v>
      </c>
      <c r="V658" s="151"/>
      <c r="W658" s="150"/>
      <c r="X658" s="150"/>
      <c r="Y658" s="150"/>
    </row>
    <row r="659" spans="1:25" s="17" customFormat="1" x14ac:dyDescent="0.2">
      <c r="A659" s="151">
        <v>40589</v>
      </c>
      <c r="B659" s="164" t="s">
        <v>611</v>
      </c>
      <c r="C659" s="164" t="s">
        <v>260</v>
      </c>
      <c r="D659" s="164" t="s">
        <v>140</v>
      </c>
      <c r="E659" s="164" t="s">
        <v>143</v>
      </c>
      <c r="F659" s="165">
        <v>40483</v>
      </c>
      <c r="G659" s="166">
        <v>2010</v>
      </c>
      <c r="H659" s="151" t="s">
        <v>30</v>
      </c>
      <c r="I659" s="151" t="str">
        <f t="shared" si="53"/>
        <v>MN</v>
      </c>
      <c r="J659" s="151" t="str">
        <f t="shared" si="54"/>
        <v>MN</v>
      </c>
      <c r="K659" s="151" t="str">
        <f t="shared" si="55"/>
        <v>Midwest</v>
      </c>
      <c r="L659" s="151" t="str">
        <f>INDEX('State '!$A$1:$C$62,MATCH($I659,'State '!$B:$B,0),3)</f>
        <v>Midwest</v>
      </c>
      <c r="M659" s="151" t="str">
        <f>INDEX('State '!$A$1:$C$62,MATCH($J659,'State '!$B:$B,0),3)</f>
        <v>Midwest</v>
      </c>
      <c r="N659" s="151"/>
      <c r="O659" s="158">
        <v>43</v>
      </c>
      <c r="P659" s="158">
        <v>10</v>
      </c>
      <c r="Q659" s="158">
        <v>135</v>
      </c>
      <c r="R659" s="157">
        <v>16</v>
      </c>
      <c r="S659" s="151" t="s">
        <v>135</v>
      </c>
      <c r="T659" s="151" t="s">
        <v>381</v>
      </c>
      <c r="U659" s="151" t="s">
        <v>612</v>
      </c>
      <c r="V659" s="151"/>
      <c r="W659" s="150"/>
      <c r="X659" s="150"/>
      <c r="Y659" s="150"/>
    </row>
    <row r="660" spans="1:25" s="17" customFormat="1" x14ac:dyDescent="0.2">
      <c r="A660" s="151">
        <v>39990</v>
      </c>
      <c r="B660" s="152" t="s">
        <v>900</v>
      </c>
      <c r="C660" s="152" t="s">
        <v>260</v>
      </c>
      <c r="D660" s="152" t="s">
        <v>140</v>
      </c>
      <c r="E660" s="153" t="s">
        <v>143</v>
      </c>
      <c r="F660" s="154">
        <v>39386</v>
      </c>
      <c r="G660" s="155">
        <v>2007</v>
      </c>
      <c r="H660" s="151" t="s">
        <v>901</v>
      </c>
      <c r="I660" s="151" t="str">
        <f t="shared" si="53"/>
        <v>IA</v>
      </c>
      <c r="J660" s="151" t="str">
        <f t="shared" si="54"/>
        <v>MN</v>
      </c>
      <c r="K660" s="151" t="str">
        <f t="shared" si="55"/>
        <v>Midwest</v>
      </c>
      <c r="L660" s="151" t="str">
        <f>INDEX('State '!$A$1:$C$62,MATCH($I660,'State '!$B:$B,0),3)</f>
        <v>Midwest</v>
      </c>
      <c r="M660" s="151" t="str">
        <f>INDEX('State '!$A$1:$C$62,MATCH($J660,'State '!$B:$B,0),3)</f>
        <v>Midwest</v>
      </c>
      <c r="N660" s="151"/>
      <c r="O660" s="158">
        <v>129.19999999999999</v>
      </c>
      <c r="P660" s="157">
        <v>79</v>
      </c>
      <c r="Q660" s="157">
        <v>374.23</v>
      </c>
      <c r="R660" s="158" t="s">
        <v>3236</v>
      </c>
      <c r="S660" s="159" t="s">
        <v>135</v>
      </c>
      <c r="T660" s="156" t="s">
        <v>381</v>
      </c>
      <c r="U660" s="160" t="s">
        <v>902</v>
      </c>
      <c r="V660" s="151"/>
      <c r="W660" s="150"/>
      <c r="X660" s="150"/>
      <c r="Y660" s="150"/>
    </row>
    <row r="661" spans="1:25" s="17" customFormat="1" ht="25.5" x14ac:dyDescent="0.2">
      <c r="A661" s="151">
        <v>39990</v>
      </c>
      <c r="B661" s="152" t="s">
        <v>895</v>
      </c>
      <c r="C661" s="152" t="s">
        <v>260</v>
      </c>
      <c r="D661" s="152" t="s">
        <v>140</v>
      </c>
      <c r="E661" s="153" t="s">
        <v>143</v>
      </c>
      <c r="F661" s="154">
        <v>39386</v>
      </c>
      <c r="G661" s="155">
        <v>2007</v>
      </c>
      <c r="H661" s="151" t="s">
        <v>896</v>
      </c>
      <c r="I661" s="151" t="str">
        <f t="shared" si="53"/>
        <v>KS</v>
      </c>
      <c r="J661" s="151" t="str">
        <f t="shared" si="54"/>
        <v>IA</v>
      </c>
      <c r="K661" s="151" t="str">
        <f t="shared" si="55"/>
        <v>South Central, Mountain, Midwest</v>
      </c>
      <c r="L661" s="151" t="str">
        <f>INDEX('State '!$A$1:$C$62,MATCH($I661,'State '!$B:$B,0),3)</f>
        <v>South Central</v>
      </c>
      <c r="M661" s="151" t="str">
        <f>INDEX('State '!$A$1:$C$62,MATCH($J661,'State '!$B:$B,0),3)</f>
        <v>Midwest</v>
      </c>
      <c r="N661" s="151" t="s">
        <v>2463</v>
      </c>
      <c r="O661" s="158">
        <v>8.98</v>
      </c>
      <c r="P661" s="157">
        <v>6</v>
      </c>
      <c r="Q661" s="157">
        <v>44.2</v>
      </c>
      <c r="R661" s="158"/>
      <c r="S661" s="159" t="s">
        <v>135</v>
      </c>
      <c r="T661" s="156" t="s">
        <v>381</v>
      </c>
      <c r="U661" s="160" t="s">
        <v>897</v>
      </c>
      <c r="V661" s="151"/>
      <c r="W661" s="150"/>
      <c r="X661" s="150"/>
      <c r="Y661" s="150"/>
    </row>
    <row r="662" spans="1:25" s="17" customFormat="1" ht="25.5" x14ac:dyDescent="0.2">
      <c r="A662" s="151">
        <v>39990</v>
      </c>
      <c r="B662" s="164" t="s">
        <v>1675</v>
      </c>
      <c r="C662" s="164" t="s">
        <v>260</v>
      </c>
      <c r="D662" s="164" t="s">
        <v>140</v>
      </c>
      <c r="E662" s="164" t="s">
        <v>143</v>
      </c>
      <c r="F662" s="165">
        <v>35735</v>
      </c>
      <c r="G662" s="166">
        <v>1997</v>
      </c>
      <c r="H662" s="151" t="s">
        <v>1676</v>
      </c>
      <c r="I662" s="151" t="str">
        <f t="shared" si="53"/>
        <v>KS</v>
      </c>
      <c r="J662" s="151" t="str">
        <f t="shared" si="54"/>
        <v>WI</v>
      </c>
      <c r="K662" s="151" t="str">
        <f t="shared" si="55"/>
        <v>South Central, Mountain, Midwest</v>
      </c>
      <c r="L662" s="151" t="str">
        <f>INDEX('State '!$A$1:$C$62,MATCH($I662,'State '!$B:$B,0),3)</f>
        <v>South Central</v>
      </c>
      <c r="M662" s="151" t="str">
        <f>INDEX('State '!$A$1:$C$62,MATCH($J662,'State '!$B:$B,0),3)</f>
        <v>Midwest</v>
      </c>
      <c r="N662" s="151" t="s">
        <v>2463</v>
      </c>
      <c r="O662" s="158">
        <v>102</v>
      </c>
      <c r="P662" s="158">
        <v>39</v>
      </c>
      <c r="Q662" s="158">
        <v>244</v>
      </c>
      <c r="R662" s="157"/>
      <c r="S662" s="151" t="s">
        <v>135</v>
      </c>
      <c r="T662" s="151" t="s">
        <v>381</v>
      </c>
      <c r="U662" s="151" t="s">
        <v>1589</v>
      </c>
      <c r="V662" s="151"/>
      <c r="W662" s="150"/>
      <c r="X662" s="150"/>
      <c r="Y662" s="150"/>
    </row>
    <row r="663" spans="1:25" s="17" customFormat="1" x14ac:dyDescent="0.2">
      <c r="A663" s="151">
        <v>39990</v>
      </c>
      <c r="B663" s="164" t="s">
        <v>1588</v>
      </c>
      <c r="C663" s="164" t="s">
        <v>260</v>
      </c>
      <c r="D663" s="164" t="s">
        <v>140</v>
      </c>
      <c r="E663" s="164" t="s">
        <v>143</v>
      </c>
      <c r="F663" s="165">
        <v>36114</v>
      </c>
      <c r="G663" s="166">
        <v>1998</v>
      </c>
      <c r="H663" s="151" t="s">
        <v>30</v>
      </c>
      <c r="I663" s="151" t="str">
        <f t="shared" si="53"/>
        <v>MN</v>
      </c>
      <c r="J663" s="151" t="str">
        <f t="shared" si="54"/>
        <v>MN</v>
      </c>
      <c r="K663" s="151" t="str">
        <f t="shared" si="55"/>
        <v>Midwest</v>
      </c>
      <c r="L663" s="151" t="str">
        <f>INDEX('State '!$A$1:$C$62,MATCH($I663,'State '!$B:$B,0),3)</f>
        <v>Midwest</v>
      </c>
      <c r="M663" s="151" t="str">
        <f>INDEX('State '!$A$1:$C$62,MATCH($J663,'State '!$B:$B,0),3)</f>
        <v>Midwest</v>
      </c>
      <c r="N663" s="151"/>
      <c r="O663" s="158">
        <v>20</v>
      </c>
      <c r="P663" s="158">
        <v>5</v>
      </c>
      <c r="Q663" s="158">
        <v>32</v>
      </c>
      <c r="R663" s="157"/>
      <c r="S663" s="151" t="s">
        <v>135</v>
      </c>
      <c r="T663" s="151" t="s">
        <v>381</v>
      </c>
      <c r="U663" s="151" t="s">
        <v>1589</v>
      </c>
      <c r="V663" s="151"/>
      <c r="W663" s="150"/>
      <c r="X663" s="150"/>
      <c r="Y663" s="150"/>
    </row>
    <row r="664" spans="1:25" s="17" customFormat="1" x14ac:dyDescent="0.2">
      <c r="A664" s="151">
        <v>39990</v>
      </c>
      <c r="B664" s="164" t="s">
        <v>1503</v>
      </c>
      <c r="C664" s="164" t="s">
        <v>260</v>
      </c>
      <c r="D664" s="164" t="s">
        <v>140</v>
      </c>
      <c r="E664" s="164" t="s">
        <v>143</v>
      </c>
      <c r="F664" s="165">
        <v>36465</v>
      </c>
      <c r="G664" s="166">
        <v>1999</v>
      </c>
      <c r="H664" s="151" t="s">
        <v>30</v>
      </c>
      <c r="I664" s="151" t="str">
        <f t="shared" si="53"/>
        <v>MN</v>
      </c>
      <c r="J664" s="151" t="str">
        <f t="shared" si="54"/>
        <v>MN</v>
      </c>
      <c r="K664" s="151" t="str">
        <f t="shared" si="55"/>
        <v>Midwest</v>
      </c>
      <c r="L664" s="151" t="str">
        <f>INDEX('State '!$A$1:$C$62,MATCH($I664,'State '!$B:$B,0),3)</f>
        <v>Midwest</v>
      </c>
      <c r="M664" s="151" t="str">
        <f>INDEX('State '!$A$1:$C$62,MATCH($J664,'State '!$B:$B,0),3)</f>
        <v>Midwest</v>
      </c>
      <c r="N664" s="151"/>
      <c r="O664" s="158">
        <v>1</v>
      </c>
      <c r="P664" s="158"/>
      <c r="Q664" s="158">
        <v>31</v>
      </c>
      <c r="R664" s="157"/>
      <c r="S664" s="151" t="s">
        <v>135</v>
      </c>
      <c r="T664" s="151" t="s">
        <v>381</v>
      </c>
      <c r="U664" s="151" t="s">
        <v>1350</v>
      </c>
      <c r="V664" s="151"/>
      <c r="W664" s="150"/>
      <c r="X664" s="150"/>
      <c r="Y664" s="150"/>
    </row>
    <row r="665" spans="1:25" s="17" customFormat="1" x14ac:dyDescent="0.2">
      <c r="A665" s="151">
        <v>39990</v>
      </c>
      <c r="B665" s="164" t="s">
        <v>1443</v>
      </c>
      <c r="C665" s="164" t="s">
        <v>260</v>
      </c>
      <c r="D665" s="164" t="s">
        <v>140</v>
      </c>
      <c r="E665" s="164" t="s">
        <v>143</v>
      </c>
      <c r="F665" s="165">
        <v>37196</v>
      </c>
      <c r="G665" s="166">
        <v>2000</v>
      </c>
      <c r="H665" s="151" t="s">
        <v>30</v>
      </c>
      <c r="I665" s="151" t="str">
        <f t="shared" si="53"/>
        <v>MN</v>
      </c>
      <c r="J665" s="151" t="str">
        <f t="shared" si="54"/>
        <v>MN</v>
      </c>
      <c r="K665" s="151" t="str">
        <f t="shared" si="55"/>
        <v>Midwest</v>
      </c>
      <c r="L665" s="151" t="str">
        <f>INDEX('State '!$A$1:$C$62,MATCH($I665,'State '!$B:$B,0),3)</f>
        <v>Midwest</v>
      </c>
      <c r="M665" s="151" t="str">
        <f>INDEX('State '!$A$1:$C$62,MATCH($J665,'State '!$B:$B,0),3)</f>
        <v>Midwest</v>
      </c>
      <c r="N665" s="151"/>
      <c r="O665" s="158">
        <v>0.5</v>
      </c>
      <c r="P665" s="158"/>
      <c r="Q665" s="158">
        <v>21</v>
      </c>
      <c r="R665" s="157"/>
      <c r="S665" s="151" t="s">
        <v>135</v>
      </c>
      <c r="T665" s="151" t="s">
        <v>381</v>
      </c>
      <c r="U665" s="151" t="s">
        <v>1350</v>
      </c>
      <c r="V665" s="151"/>
      <c r="W665" s="150"/>
      <c r="X665" s="150"/>
      <c r="Y665" s="150"/>
    </row>
    <row r="666" spans="1:25" s="17" customFormat="1" x14ac:dyDescent="0.2">
      <c r="A666" s="151">
        <v>39990</v>
      </c>
      <c r="B666" s="164" t="s">
        <v>1349</v>
      </c>
      <c r="C666" s="164" t="s">
        <v>260</v>
      </c>
      <c r="D666" s="164" t="s">
        <v>140</v>
      </c>
      <c r="E666" s="164" t="s">
        <v>143</v>
      </c>
      <c r="F666" s="165">
        <v>37087</v>
      </c>
      <c r="G666" s="166">
        <v>2001</v>
      </c>
      <c r="H666" s="151" t="s">
        <v>30</v>
      </c>
      <c r="I666" s="151" t="str">
        <f t="shared" si="53"/>
        <v>MN</v>
      </c>
      <c r="J666" s="151" t="str">
        <f t="shared" si="54"/>
        <v>MN</v>
      </c>
      <c r="K666" s="151" t="str">
        <f t="shared" si="55"/>
        <v>Midwest</v>
      </c>
      <c r="L666" s="151" t="str">
        <f>INDEX('State '!$A$1:$C$62,MATCH($I666,'State '!$B:$B,0),3)</f>
        <v>Midwest</v>
      </c>
      <c r="M666" s="151" t="str">
        <f>INDEX('State '!$A$1:$C$62,MATCH($J666,'State '!$B:$B,0),3)</f>
        <v>Midwest</v>
      </c>
      <c r="N666" s="151"/>
      <c r="O666" s="158">
        <v>2</v>
      </c>
      <c r="P666" s="158">
        <v>15</v>
      </c>
      <c r="Q666" s="158">
        <v>20</v>
      </c>
      <c r="R666" s="157">
        <v>16</v>
      </c>
      <c r="S666" s="151" t="s">
        <v>135</v>
      </c>
      <c r="T666" s="151" t="s">
        <v>381</v>
      </c>
      <c r="U666" s="151" t="s">
        <v>1350</v>
      </c>
      <c r="V666" s="151"/>
      <c r="W666" s="150"/>
      <c r="X666" s="150"/>
      <c r="Y666" s="150"/>
    </row>
    <row r="667" spans="1:25" s="17" customFormat="1" x14ac:dyDescent="0.2">
      <c r="A667" s="151">
        <v>39990</v>
      </c>
      <c r="B667" s="164" t="s">
        <v>1138</v>
      </c>
      <c r="C667" s="164" t="s">
        <v>260</v>
      </c>
      <c r="D667" s="164" t="s">
        <v>134</v>
      </c>
      <c r="E667" s="164" t="s">
        <v>143</v>
      </c>
      <c r="F667" s="165">
        <v>38292</v>
      </c>
      <c r="G667" s="166">
        <v>2004</v>
      </c>
      <c r="H667" s="151" t="s">
        <v>42</v>
      </c>
      <c r="I667" s="151" t="str">
        <f t="shared" si="53"/>
        <v>IA</v>
      </c>
      <c r="J667" s="151" t="str">
        <f t="shared" si="54"/>
        <v>IA</v>
      </c>
      <c r="K667" s="151" t="str">
        <f t="shared" si="55"/>
        <v>Midwest</v>
      </c>
      <c r="L667" s="151" t="str">
        <f>INDEX('State '!$A$1:$C$62,MATCH($I667,'State '!$B:$B,0),3)</f>
        <v>Midwest</v>
      </c>
      <c r="M667" s="151" t="str">
        <f>INDEX('State '!$A$1:$C$62,MATCH($J667,'State '!$B:$B,0),3)</f>
        <v>Midwest</v>
      </c>
      <c r="N667" s="151"/>
      <c r="O667" s="158">
        <v>4.0599999999999996</v>
      </c>
      <c r="P667" s="158">
        <v>2.6</v>
      </c>
      <c r="Q667" s="158">
        <v>96</v>
      </c>
      <c r="R667" s="157">
        <v>16</v>
      </c>
      <c r="S667" s="151" t="s">
        <v>135</v>
      </c>
      <c r="T667" s="151" t="s">
        <v>381</v>
      </c>
      <c r="U667" s="151" t="s">
        <v>1139</v>
      </c>
      <c r="V667" s="151"/>
      <c r="W667" s="150"/>
      <c r="X667" s="150"/>
      <c r="Y667" s="150"/>
    </row>
    <row r="668" spans="1:25" s="17" customFormat="1" x14ac:dyDescent="0.2">
      <c r="A668" s="151">
        <v>39990</v>
      </c>
      <c r="B668" s="164" t="s">
        <v>1197</v>
      </c>
      <c r="C668" s="164" t="s">
        <v>260</v>
      </c>
      <c r="D668" s="164" t="s">
        <v>140</v>
      </c>
      <c r="E668" s="164" t="s">
        <v>143</v>
      </c>
      <c r="F668" s="165">
        <v>37926</v>
      </c>
      <c r="G668" s="166">
        <v>2003</v>
      </c>
      <c r="H668" s="151" t="s">
        <v>30</v>
      </c>
      <c r="I668" s="151" t="str">
        <f t="shared" si="53"/>
        <v>MN</v>
      </c>
      <c r="J668" s="151" t="str">
        <f t="shared" si="54"/>
        <v>MN</v>
      </c>
      <c r="K668" s="151" t="str">
        <f t="shared" si="55"/>
        <v>Midwest</v>
      </c>
      <c r="L668" s="151" t="str">
        <f>INDEX('State '!$A$1:$C$62,MATCH($I668,'State '!$B:$B,0),3)</f>
        <v>Midwest</v>
      </c>
      <c r="M668" s="151" t="str">
        <f>INDEX('State '!$A$1:$C$62,MATCH($J668,'State '!$B:$B,0),3)</f>
        <v>Midwest</v>
      </c>
      <c r="N668" s="151"/>
      <c r="O668" s="158">
        <v>5.8</v>
      </c>
      <c r="P668" s="158">
        <v>4.5999999999999996</v>
      </c>
      <c r="Q668" s="158">
        <v>34.44</v>
      </c>
      <c r="R668" s="157">
        <v>8</v>
      </c>
      <c r="S668" s="151" t="s">
        <v>135</v>
      </c>
      <c r="T668" s="151" t="s">
        <v>381</v>
      </c>
      <c r="U668" s="151" t="s">
        <v>1198</v>
      </c>
      <c r="V668" s="151"/>
      <c r="W668" s="150"/>
      <c r="X668" s="150"/>
      <c r="Y668" s="150"/>
    </row>
    <row r="669" spans="1:25" s="17" customFormat="1" x14ac:dyDescent="0.2">
      <c r="A669" s="151">
        <v>39990</v>
      </c>
      <c r="B669" s="164" t="s">
        <v>771</v>
      </c>
      <c r="C669" s="164" t="s">
        <v>260</v>
      </c>
      <c r="D669" s="164" t="s">
        <v>140</v>
      </c>
      <c r="E669" s="164" t="s">
        <v>143</v>
      </c>
      <c r="F669" s="165">
        <v>39753</v>
      </c>
      <c r="G669" s="166">
        <v>2008</v>
      </c>
      <c r="H669" s="151" t="s">
        <v>24</v>
      </c>
      <c r="I669" s="151" t="str">
        <f t="shared" si="53"/>
        <v>NE</v>
      </c>
      <c r="J669" s="151" t="str">
        <f t="shared" si="54"/>
        <v>NE</v>
      </c>
      <c r="K669" s="151" t="str">
        <f t="shared" si="55"/>
        <v>Mountain</v>
      </c>
      <c r="L669" s="151" t="str">
        <f>INDEX('State '!$A$1:$C$62,MATCH($I669,'State '!$B:$B,0),3)</f>
        <v>Mountain</v>
      </c>
      <c r="M669" s="151" t="str">
        <f>INDEX('State '!$A$1:$C$62,MATCH($J669,'State '!$B:$B,0),3)</f>
        <v>Mountain</v>
      </c>
      <c r="N669" s="151"/>
      <c r="O669" s="158">
        <v>9.1199999999999992</v>
      </c>
      <c r="P669" s="158">
        <v>12</v>
      </c>
      <c r="Q669" s="158">
        <v>11</v>
      </c>
      <c r="R669" s="157" t="s">
        <v>3237</v>
      </c>
      <c r="S669" s="151" t="s">
        <v>135</v>
      </c>
      <c r="T669" s="151" t="s">
        <v>381</v>
      </c>
      <c r="U669" s="151" t="s">
        <v>772</v>
      </c>
      <c r="V669" s="151"/>
      <c r="W669" s="150"/>
      <c r="X669" s="150"/>
      <c r="Y669" s="150"/>
    </row>
    <row r="670" spans="1:25" s="17" customFormat="1" x14ac:dyDescent="0.2">
      <c r="A670" s="151">
        <v>39990</v>
      </c>
      <c r="B670" s="164" t="s">
        <v>1761</v>
      </c>
      <c r="C670" s="164" t="s">
        <v>260</v>
      </c>
      <c r="D670" s="164" t="s">
        <v>140</v>
      </c>
      <c r="E670" s="164" t="s">
        <v>143</v>
      </c>
      <c r="F670" s="165">
        <v>35370</v>
      </c>
      <c r="G670" s="166">
        <v>1996</v>
      </c>
      <c r="H670" s="151" t="s">
        <v>30</v>
      </c>
      <c r="I670" s="151" t="str">
        <f t="shared" si="53"/>
        <v>MN</v>
      </c>
      <c r="J670" s="151" t="str">
        <f t="shared" si="54"/>
        <v>MN</v>
      </c>
      <c r="K670" s="151" t="str">
        <f t="shared" si="55"/>
        <v>Midwest</v>
      </c>
      <c r="L670" s="151" t="str">
        <f>INDEX('State '!$A$1:$C$62,MATCH($I670,'State '!$B:$B,0),3)</f>
        <v>Midwest</v>
      </c>
      <c r="M670" s="151" t="str">
        <f>INDEX('State '!$A$1:$C$62,MATCH($J670,'State '!$B:$B,0),3)</f>
        <v>Midwest</v>
      </c>
      <c r="N670" s="151"/>
      <c r="O670" s="158">
        <v>18.5</v>
      </c>
      <c r="P670" s="158">
        <v>30</v>
      </c>
      <c r="Q670" s="158">
        <v>46.4</v>
      </c>
      <c r="R670" s="157" t="s">
        <v>1762</v>
      </c>
      <c r="S670" s="151" t="s">
        <v>135</v>
      </c>
      <c r="T670" s="151" t="s">
        <v>381</v>
      </c>
      <c r="U670" s="151" t="s">
        <v>1763</v>
      </c>
      <c r="V670" s="151"/>
      <c r="W670" s="150"/>
      <c r="X670" s="150"/>
      <c r="Y670" s="150"/>
    </row>
    <row r="671" spans="1:25" s="17" customFormat="1" x14ac:dyDescent="0.2">
      <c r="A671" s="151">
        <v>41432</v>
      </c>
      <c r="B671" s="152" t="s">
        <v>1717</v>
      </c>
      <c r="C671" s="152" t="s">
        <v>1718</v>
      </c>
      <c r="D671" s="152" t="s">
        <v>136</v>
      </c>
      <c r="E671" s="153" t="s">
        <v>143</v>
      </c>
      <c r="F671" s="154">
        <v>41432</v>
      </c>
      <c r="G671" s="155">
        <v>2013</v>
      </c>
      <c r="H671" s="151" t="s">
        <v>408</v>
      </c>
      <c r="I671" s="151" t="str">
        <f t="shared" si="53"/>
        <v>TX</v>
      </c>
      <c r="J671" s="151" t="str">
        <f t="shared" si="54"/>
        <v>MX</v>
      </c>
      <c r="K671" s="151" t="str">
        <f t="shared" si="55"/>
        <v>South Central, Mexico</v>
      </c>
      <c r="L671" s="151" t="str">
        <f>INDEX('State '!$A$1:$C$62,MATCH($I671,'State '!$B:$B,0),3)</f>
        <v>South Central</v>
      </c>
      <c r="M671" s="151" t="str">
        <f>INDEX('State '!$A$1:$C$62,MATCH($J671,'State '!$B:$B,0),3)</f>
        <v>Mexico</v>
      </c>
      <c r="N671" s="151"/>
      <c r="O671" s="158"/>
      <c r="P671" s="157">
        <v>0.28000000000000003</v>
      </c>
      <c r="Q671" s="157">
        <v>366</v>
      </c>
      <c r="R671" s="158">
        <v>36</v>
      </c>
      <c r="S671" s="159" t="s">
        <v>135</v>
      </c>
      <c r="T671" s="156" t="s">
        <v>381</v>
      </c>
      <c r="U671" s="160" t="s">
        <v>1719</v>
      </c>
      <c r="V671" s="151" t="s">
        <v>2178</v>
      </c>
      <c r="W671" s="150"/>
      <c r="X671" s="150"/>
      <c r="Y671" s="150"/>
    </row>
    <row r="672" spans="1:25" s="17" customFormat="1" x14ac:dyDescent="0.2">
      <c r="A672" s="151">
        <v>40617</v>
      </c>
      <c r="B672" s="152" t="s">
        <v>494</v>
      </c>
      <c r="C672" s="152" t="s">
        <v>229</v>
      </c>
      <c r="D672" s="152" t="s">
        <v>140</v>
      </c>
      <c r="E672" s="153" t="s">
        <v>143</v>
      </c>
      <c r="F672" s="154">
        <v>40848</v>
      </c>
      <c r="G672" s="155">
        <v>2011</v>
      </c>
      <c r="H672" s="151" t="s">
        <v>388</v>
      </c>
      <c r="I672" s="151" t="str">
        <f t="shared" si="53"/>
        <v>PA</v>
      </c>
      <c r="J672" s="151" t="str">
        <f t="shared" si="54"/>
        <v>NY</v>
      </c>
      <c r="K672" s="151" t="str">
        <f t="shared" si="55"/>
        <v>Northeast</v>
      </c>
      <c r="L672" s="151" t="str">
        <f>INDEX('State '!$A$1:$C$62,MATCH($I672,'State '!$B:$B,0),3)</f>
        <v>Northeast</v>
      </c>
      <c r="M672" s="151" t="str">
        <f>INDEX('State '!$A$1:$C$62,MATCH($J672,'State '!$B:$B,0),3)</f>
        <v>Northeast</v>
      </c>
      <c r="N672" s="151"/>
      <c r="O672" s="158">
        <v>0</v>
      </c>
      <c r="P672" s="157">
        <v>0</v>
      </c>
      <c r="Q672" s="157">
        <v>325</v>
      </c>
      <c r="R672" s="158"/>
      <c r="S672" s="159" t="s">
        <v>135</v>
      </c>
      <c r="T672" s="156" t="s">
        <v>381</v>
      </c>
      <c r="U672" s="160" t="s">
        <v>495</v>
      </c>
      <c r="V672" s="151"/>
      <c r="W672" s="150"/>
      <c r="X672" s="150"/>
      <c r="Y672" s="150"/>
    </row>
    <row r="673" spans="1:25" s="17" customFormat="1" x14ac:dyDescent="0.2">
      <c r="A673" s="151">
        <v>39990</v>
      </c>
      <c r="B673" s="152" t="s">
        <v>888</v>
      </c>
      <c r="C673" s="152" t="s">
        <v>244</v>
      </c>
      <c r="D673" s="152" t="s">
        <v>140</v>
      </c>
      <c r="E673" s="153" t="s">
        <v>143</v>
      </c>
      <c r="F673" s="154">
        <v>39522</v>
      </c>
      <c r="G673" s="155">
        <v>2007</v>
      </c>
      <c r="H673" s="151" t="s">
        <v>889</v>
      </c>
      <c r="I673" s="151" t="str">
        <f t="shared" si="53"/>
        <v>MX</v>
      </c>
      <c r="J673" s="151" t="str">
        <f t="shared" si="54"/>
        <v>AZ</v>
      </c>
      <c r="K673" s="151" t="str">
        <f t="shared" si="55"/>
        <v>Mexico, Mountain</v>
      </c>
      <c r="L673" s="151" t="str">
        <f>INDEX('State '!$A$1:$C$62,MATCH($I673,'State '!$B:$B,0),3)</f>
        <v>Mexico</v>
      </c>
      <c r="M673" s="151" t="str">
        <f>INDEX('State '!$A$1:$C$62,MATCH($J673,'State '!$B:$B,0),3)</f>
        <v>Mountain</v>
      </c>
      <c r="N673" s="151"/>
      <c r="O673" s="158">
        <v>4</v>
      </c>
      <c r="P673" s="157">
        <v>2</v>
      </c>
      <c r="Q673" s="157">
        <v>614</v>
      </c>
      <c r="R673" s="158" t="s">
        <v>1226</v>
      </c>
      <c r="S673" s="159" t="s">
        <v>135</v>
      </c>
      <c r="T673" s="156" t="s">
        <v>381</v>
      </c>
      <c r="U673" s="160" t="s">
        <v>890</v>
      </c>
      <c r="V673" s="151"/>
      <c r="W673" s="150"/>
      <c r="X673" s="150"/>
      <c r="Y673" s="150"/>
    </row>
    <row r="674" spans="1:25" s="17" customFormat="1" x14ac:dyDescent="0.2">
      <c r="A674" s="151">
        <v>39990</v>
      </c>
      <c r="B674" s="164" t="s">
        <v>1304</v>
      </c>
      <c r="C674" s="164" t="s">
        <v>244</v>
      </c>
      <c r="D674" s="164" t="s">
        <v>136</v>
      </c>
      <c r="E674" s="164" t="s">
        <v>143</v>
      </c>
      <c r="F674" s="165">
        <v>37530</v>
      </c>
      <c r="G674" s="166">
        <v>2002</v>
      </c>
      <c r="H674" s="151" t="s">
        <v>1305</v>
      </c>
      <c r="I674" s="151" t="str">
        <f t="shared" si="53"/>
        <v>AZ</v>
      </c>
      <c r="J674" s="151" t="str">
        <f t="shared" si="54"/>
        <v>MX</v>
      </c>
      <c r="K674" s="151" t="str">
        <f t="shared" si="55"/>
        <v>Mountain, Pacific, Mexico</v>
      </c>
      <c r="L674" s="151" t="str">
        <f>INDEX('State '!$A$1:$C$62,MATCH($I674,'State '!$B:$B,0),3)</f>
        <v>Mountain</v>
      </c>
      <c r="M674" s="151" t="str">
        <f>INDEX('State '!$A$1:$C$62,MATCH($J674,'State '!$B:$B,0),3)</f>
        <v>Mexico</v>
      </c>
      <c r="N674" s="151" t="s">
        <v>2464</v>
      </c>
      <c r="O674" s="158">
        <v>156</v>
      </c>
      <c r="P674" s="158">
        <v>80</v>
      </c>
      <c r="Q674" s="158">
        <v>500</v>
      </c>
      <c r="R674" s="157" t="s">
        <v>535</v>
      </c>
      <c r="S674" s="151" t="s">
        <v>135</v>
      </c>
      <c r="T674" s="151" t="s">
        <v>381</v>
      </c>
      <c r="U674" s="151" t="s">
        <v>1306</v>
      </c>
      <c r="V674" s="151"/>
      <c r="W674" s="150"/>
      <c r="X674" s="150"/>
      <c r="Y674" s="150"/>
    </row>
    <row r="675" spans="1:25" s="17" customFormat="1" ht="25.5" x14ac:dyDescent="0.2">
      <c r="A675" s="96">
        <v>45113</v>
      </c>
      <c r="B675" s="79" t="s">
        <v>2970</v>
      </c>
      <c r="C675" s="79" t="s">
        <v>2899</v>
      </c>
      <c r="D675" s="79" t="s">
        <v>140</v>
      </c>
      <c r="E675" s="79" t="s">
        <v>143</v>
      </c>
      <c r="F675" s="60">
        <v>45071</v>
      </c>
      <c r="G675" s="61">
        <v>2023</v>
      </c>
      <c r="H675" s="97" t="s">
        <v>1305</v>
      </c>
      <c r="I675" s="97" t="str">
        <f t="shared" si="53"/>
        <v>AZ</v>
      </c>
      <c r="J675" s="97" t="str">
        <f t="shared" si="54"/>
        <v>MX</v>
      </c>
      <c r="K675" s="104" t="str">
        <f t="shared" si="55"/>
        <v>Mountain, Pacific, Mexico</v>
      </c>
      <c r="L675" s="97" t="str">
        <f>INDEX('State '!$A$1:$C$62,MATCH($I675,'State '!$B:$B,0),3)</f>
        <v>Mountain</v>
      </c>
      <c r="M675" s="97" t="str">
        <f>INDEX('State '!$A$1:$C$62,MATCH($J675,'State '!$B:$B,0),3)</f>
        <v>Mexico</v>
      </c>
      <c r="N675" s="97" t="s">
        <v>2464</v>
      </c>
      <c r="O675" s="158">
        <v>127.2</v>
      </c>
      <c r="P675" s="158"/>
      <c r="Q675" s="146">
        <v>495</v>
      </c>
      <c r="R675" s="98"/>
      <c r="S675" s="97" t="s">
        <v>135</v>
      </c>
      <c r="T675" s="97" t="s">
        <v>381</v>
      </c>
      <c r="U675" s="97" t="s">
        <v>2973</v>
      </c>
      <c r="V675" s="97" t="s">
        <v>2178</v>
      </c>
      <c r="W675" s="79" t="s">
        <v>2974</v>
      </c>
      <c r="X675" s="79" t="s">
        <v>2827</v>
      </c>
      <c r="Y675" s="148" t="s">
        <v>3007</v>
      </c>
    </row>
    <row r="676" spans="1:25" s="17" customFormat="1" x14ac:dyDescent="0.2">
      <c r="A676" s="151">
        <v>40367</v>
      </c>
      <c r="B676" s="152" t="s">
        <v>560</v>
      </c>
      <c r="C676" s="152" t="s">
        <v>244</v>
      </c>
      <c r="D676" s="152" t="s">
        <v>134</v>
      </c>
      <c r="E676" s="153" t="s">
        <v>143</v>
      </c>
      <c r="F676" s="154">
        <v>40250</v>
      </c>
      <c r="G676" s="155">
        <v>2010</v>
      </c>
      <c r="H676" s="151" t="s">
        <v>561</v>
      </c>
      <c r="I676" s="151" t="str">
        <f t="shared" si="53"/>
        <v>MX</v>
      </c>
      <c r="J676" s="151" t="str">
        <f t="shared" si="54"/>
        <v>AZ</v>
      </c>
      <c r="K676" s="151" t="str">
        <f t="shared" si="55"/>
        <v>Mexico, Mountain</v>
      </c>
      <c r="L676" s="151" t="str">
        <f>INDEX('State '!$A$1:$C$62,MATCH($I676,'State '!$B:$B,0),3)</f>
        <v>Mexico</v>
      </c>
      <c r="M676" s="151" t="str">
        <f>INDEX('State '!$A$1:$C$62,MATCH($J676,'State '!$B:$B,0),3)</f>
        <v>Mountain</v>
      </c>
      <c r="N676" s="151"/>
      <c r="O676" s="158">
        <v>14.8</v>
      </c>
      <c r="P676" s="157">
        <v>3.27</v>
      </c>
      <c r="Q676" s="157">
        <v>81.25</v>
      </c>
      <c r="R676" s="158">
        <v>12</v>
      </c>
      <c r="S676" s="159" t="s">
        <v>135</v>
      </c>
      <c r="T676" s="156" t="s">
        <v>381</v>
      </c>
      <c r="U676" s="160" t="s">
        <v>562</v>
      </c>
      <c r="V676" s="151"/>
      <c r="W676" s="150"/>
      <c r="X676" s="150"/>
      <c r="Y676" s="150"/>
    </row>
    <row r="677" spans="1:25" s="17" customFormat="1" ht="25.5" x14ac:dyDescent="0.2">
      <c r="A677" s="97">
        <v>44589</v>
      </c>
      <c r="B677" s="79" t="s">
        <v>2866</v>
      </c>
      <c r="C677" s="79" t="s">
        <v>1729</v>
      </c>
      <c r="D677" s="79" t="s">
        <v>136</v>
      </c>
      <c r="E677" s="79" t="s">
        <v>143</v>
      </c>
      <c r="F677" s="60">
        <v>44587</v>
      </c>
      <c r="G677" s="61">
        <v>2022</v>
      </c>
      <c r="H677" s="97" t="s">
        <v>11</v>
      </c>
      <c r="I677" s="97" t="str">
        <f t="shared" si="53"/>
        <v>ND</v>
      </c>
      <c r="J677" s="97" t="str">
        <f t="shared" si="54"/>
        <v>ND</v>
      </c>
      <c r="K677" s="104" t="str">
        <f t="shared" ref="K677:K708" si="56">IF($L677=$M677,L677,CONCATENATE($L677,", ",IF(ISBLANK(N677),"",CONCATENATE(N677,", ")),$M677))</f>
        <v>Mountain</v>
      </c>
      <c r="L677" s="97" t="str">
        <f>INDEX('State '!$A$1:$C$62,MATCH($I677,'State '!$B:$B,0),3)</f>
        <v>Mountain</v>
      </c>
      <c r="M677" s="97" t="str">
        <f>INDEX('State '!$A$1:$C$62,MATCH($J677,'State '!$B:$B,0),3)</f>
        <v>Mountain</v>
      </c>
      <c r="N677" s="97"/>
      <c r="O677" s="158">
        <v>260.5</v>
      </c>
      <c r="P677" s="202">
        <v>62</v>
      </c>
      <c r="Q677" s="146">
        <v>245</v>
      </c>
      <c r="R677" s="98">
        <v>20</v>
      </c>
      <c r="S677" s="97" t="s">
        <v>135</v>
      </c>
      <c r="T677" s="97" t="s">
        <v>381</v>
      </c>
      <c r="U677" s="97" t="s">
        <v>3008</v>
      </c>
      <c r="V677" s="97" t="s">
        <v>2175</v>
      </c>
      <c r="W677" s="79" t="s">
        <v>2867</v>
      </c>
      <c r="X677" s="79" t="s">
        <v>2830</v>
      </c>
      <c r="Y677" s="148" t="s">
        <v>2868</v>
      </c>
    </row>
    <row r="678" spans="1:25" s="17" customFormat="1" x14ac:dyDescent="0.2">
      <c r="A678" s="151">
        <v>41074</v>
      </c>
      <c r="B678" s="164" t="s">
        <v>1989</v>
      </c>
      <c r="C678" s="164" t="s">
        <v>1990</v>
      </c>
      <c r="D678" s="164" t="s">
        <v>134</v>
      </c>
      <c r="E678" s="164" t="s">
        <v>143</v>
      </c>
      <c r="F678" s="165">
        <v>41609</v>
      </c>
      <c r="G678" s="166">
        <v>2013</v>
      </c>
      <c r="H678" s="151" t="s">
        <v>31</v>
      </c>
      <c r="I678" s="151" t="str">
        <f t="shared" si="53"/>
        <v>NV</v>
      </c>
      <c r="J678" s="151" t="str">
        <f t="shared" si="54"/>
        <v>NV</v>
      </c>
      <c r="K678" s="151" t="str">
        <f t="shared" si="56"/>
        <v>Mountain</v>
      </c>
      <c r="L678" s="151" t="str">
        <f>INDEX('State '!$A$1:$C$62,MATCH($I678,'State '!$B:$B,0),3)</f>
        <v>Mountain</v>
      </c>
      <c r="M678" s="151" t="str">
        <f>INDEX('State '!$A$1:$C$62,MATCH($J678,'State '!$B:$B,0),3)</f>
        <v>Mountain</v>
      </c>
      <c r="N678" s="151"/>
      <c r="O678" s="158"/>
      <c r="P678" s="158">
        <v>24</v>
      </c>
      <c r="Q678" s="158"/>
      <c r="R678" s="157">
        <v>12</v>
      </c>
      <c r="S678" s="151" t="s">
        <v>138</v>
      </c>
      <c r="T678" s="151" t="s">
        <v>187</v>
      </c>
      <c r="U678" s="151" t="s">
        <v>382</v>
      </c>
      <c r="V678" s="151"/>
      <c r="W678" s="150"/>
      <c r="X678" s="150"/>
      <c r="Y678" s="150"/>
    </row>
    <row r="679" spans="1:25" s="17" customFormat="1" x14ac:dyDescent="0.2">
      <c r="A679" s="151">
        <v>40609</v>
      </c>
      <c r="B679" s="152" t="s">
        <v>531</v>
      </c>
      <c r="C679" s="152" t="s">
        <v>241</v>
      </c>
      <c r="D679" s="152" t="s">
        <v>136</v>
      </c>
      <c r="E679" s="153" t="s">
        <v>143</v>
      </c>
      <c r="F679" s="154">
        <v>40640</v>
      </c>
      <c r="G679" s="155">
        <v>2011</v>
      </c>
      <c r="H679" s="151" t="s">
        <v>532</v>
      </c>
      <c r="I679" s="151" t="str">
        <f t="shared" si="53"/>
        <v>AK</v>
      </c>
      <c r="J679" s="151" t="str">
        <f t="shared" si="54"/>
        <v>AK</v>
      </c>
      <c r="K679" s="151" t="str">
        <f t="shared" si="56"/>
        <v>Pacific</v>
      </c>
      <c r="L679" s="151" t="str">
        <f>INDEX('State '!$A$1:$C$62,MATCH($I679,'State '!$B:$B,0),3)</f>
        <v>Pacific</v>
      </c>
      <c r="M679" s="151" t="str">
        <f>INDEX('State '!$A$1:$C$62,MATCH($J679,'State '!$B:$B,0),3)</f>
        <v>Pacific</v>
      </c>
      <c r="N679" s="151"/>
      <c r="O679" s="158"/>
      <c r="P679" s="157">
        <v>7.4</v>
      </c>
      <c r="Q679" s="157">
        <v>48.685000000000002</v>
      </c>
      <c r="R679" s="158"/>
      <c r="S679" s="159" t="s">
        <v>138</v>
      </c>
      <c r="T679" s="156" t="s">
        <v>187</v>
      </c>
      <c r="U679" s="160" t="s">
        <v>382</v>
      </c>
      <c r="V679" s="151"/>
      <c r="W679" s="150"/>
      <c r="X679" s="150"/>
      <c r="Y679" s="150"/>
    </row>
    <row r="680" spans="1:25" s="17" customFormat="1" x14ac:dyDescent="0.2">
      <c r="A680" s="151">
        <v>39990</v>
      </c>
      <c r="B680" s="152" t="s">
        <v>954</v>
      </c>
      <c r="C680" s="152" t="s">
        <v>282</v>
      </c>
      <c r="D680" s="152" t="s">
        <v>140</v>
      </c>
      <c r="E680" s="153" t="s">
        <v>143</v>
      </c>
      <c r="F680" s="154">
        <v>39234</v>
      </c>
      <c r="G680" s="161">
        <v>2007</v>
      </c>
      <c r="H680" s="151" t="s">
        <v>0</v>
      </c>
      <c r="I680" s="151" t="str">
        <f t="shared" si="53"/>
        <v>LA</v>
      </c>
      <c r="J680" s="151" t="str">
        <f t="shared" si="54"/>
        <v>LA</v>
      </c>
      <c r="K680" s="151" t="str">
        <f t="shared" si="56"/>
        <v>South Central</v>
      </c>
      <c r="L680" s="151" t="str">
        <f>INDEX('State '!$A$1:$C$62,MATCH($I680,'State '!$B:$B,0),3)</f>
        <v>South Central</v>
      </c>
      <c r="M680" s="151" t="str">
        <f>INDEX('State '!$A$1:$C$62,MATCH($J680,'State '!$B:$B,0),3)</f>
        <v>South Central</v>
      </c>
      <c r="N680" s="151"/>
      <c r="O680" s="158">
        <v>17</v>
      </c>
      <c r="P680" s="157"/>
      <c r="Q680" s="157">
        <v>200</v>
      </c>
      <c r="R680" s="158"/>
      <c r="S680" s="159" t="s">
        <v>138</v>
      </c>
      <c r="T680" s="156" t="s">
        <v>187</v>
      </c>
      <c r="U680" s="160" t="s">
        <v>382</v>
      </c>
      <c r="V680" s="151"/>
      <c r="W680" s="150"/>
      <c r="X680" s="150"/>
      <c r="Y680" s="150"/>
    </row>
    <row r="681" spans="1:25" s="17" customFormat="1" ht="25.5" x14ac:dyDescent="0.2">
      <c r="A681" s="97">
        <v>43640</v>
      </c>
      <c r="B681" s="79" t="s">
        <v>2328</v>
      </c>
      <c r="C681" s="79" t="s">
        <v>330</v>
      </c>
      <c r="D681" s="79" t="s">
        <v>136</v>
      </c>
      <c r="E681" s="79" t="s">
        <v>143</v>
      </c>
      <c r="F681" s="60">
        <v>43616</v>
      </c>
      <c r="G681" s="98">
        <v>2019</v>
      </c>
      <c r="H681" s="97" t="s">
        <v>2</v>
      </c>
      <c r="I681" s="97" t="str">
        <f t="shared" si="53"/>
        <v>OR</v>
      </c>
      <c r="J681" s="97" t="str">
        <f t="shared" si="54"/>
        <v>OR</v>
      </c>
      <c r="K681" s="104" t="str">
        <f t="shared" si="56"/>
        <v>Pacific</v>
      </c>
      <c r="L681" s="97" t="str">
        <f>INDEX('State '!$A$1:$C$62,MATCH($I681,'State '!$B:$B,0),3)</f>
        <v>Pacific</v>
      </c>
      <c r="M681" s="97" t="str">
        <f>INDEX('State '!$A$1:$C$62,MATCH($J681,'State '!$B:$B,0),3)</f>
        <v>Pacific</v>
      </c>
      <c r="N681" s="97"/>
      <c r="O681" s="158">
        <v>128</v>
      </c>
      <c r="P681" s="178">
        <v>13</v>
      </c>
      <c r="Q681" s="146">
        <v>120</v>
      </c>
      <c r="R681" s="98">
        <v>24</v>
      </c>
      <c r="S681" s="97" t="s">
        <v>138</v>
      </c>
      <c r="T681" s="97"/>
      <c r="U681" s="97"/>
      <c r="V681" s="97" t="s">
        <v>2175</v>
      </c>
      <c r="W681" s="79" t="s">
        <v>2844</v>
      </c>
      <c r="X681" s="79" t="s">
        <v>2828</v>
      </c>
      <c r="Y681" s="195"/>
    </row>
    <row r="682" spans="1:25" s="17" customFormat="1" x14ac:dyDescent="0.2">
      <c r="A682" s="151">
        <v>41276</v>
      </c>
      <c r="B682" s="164" t="s">
        <v>478</v>
      </c>
      <c r="C682" s="164" t="s">
        <v>209</v>
      </c>
      <c r="D682" s="164" t="s">
        <v>134</v>
      </c>
      <c r="E682" s="164" t="s">
        <v>143</v>
      </c>
      <c r="F682" s="165">
        <v>41214</v>
      </c>
      <c r="G682" s="157">
        <v>2012</v>
      </c>
      <c r="H682" s="151" t="s">
        <v>50</v>
      </c>
      <c r="I682" s="151" t="str">
        <f t="shared" si="53"/>
        <v>WA</v>
      </c>
      <c r="J682" s="151" t="str">
        <f t="shared" si="54"/>
        <v>WA</v>
      </c>
      <c r="K682" s="151" t="str">
        <f t="shared" si="56"/>
        <v>Pacific</v>
      </c>
      <c r="L682" s="151" t="str">
        <f>INDEX('State '!$A$1:$C$62,MATCH($I682,'State '!$B:$B,0),3)</f>
        <v>Pacific</v>
      </c>
      <c r="M682" s="151" t="str">
        <f>INDEX('State '!$A$1:$C$62,MATCH($J682,'State '!$B:$B,0),3)</f>
        <v>Pacific</v>
      </c>
      <c r="N682" s="151"/>
      <c r="O682" s="158"/>
      <c r="P682" s="158">
        <v>2.2000000000000002</v>
      </c>
      <c r="Q682" s="158">
        <v>84.2</v>
      </c>
      <c r="R682" s="157">
        <v>20</v>
      </c>
      <c r="S682" s="151" t="s">
        <v>135</v>
      </c>
      <c r="T682" s="151" t="s">
        <v>381</v>
      </c>
      <c r="U682" s="151" t="s">
        <v>415</v>
      </c>
      <c r="V682" s="151"/>
      <c r="W682" s="150"/>
      <c r="X682" s="150"/>
      <c r="Y682" s="150"/>
    </row>
    <row r="683" spans="1:25" s="17" customFormat="1" x14ac:dyDescent="0.2">
      <c r="A683" s="97">
        <v>43791</v>
      </c>
      <c r="B683" s="80" t="s">
        <v>2351</v>
      </c>
      <c r="C683" s="80" t="s">
        <v>256</v>
      </c>
      <c r="D683" s="80" t="s">
        <v>140</v>
      </c>
      <c r="E683" s="102" t="s">
        <v>143</v>
      </c>
      <c r="F683" s="60">
        <v>43783</v>
      </c>
      <c r="G683" s="98">
        <v>2019</v>
      </c>
      <c r="H683" s="97" t="s">
        <v>50</v>
      </c>
      <c r="I683" s="97" t="str">
        <f t="shared" si="53"/>
        <v>WA</v>
      </c>
      <c r="J683" s="97" t="str">
        <f t="shared" si="54"/>
        <v>WA</v>
      </c>
      <c r="K683" s="104" t="str">
        <f t="shared" si="56"/>
        <v>Pacific</v>
      </c>
      <c r="L683" s="97" t="str">
        <f>INDEX('State '!$A$1:$C$62,MATCH($I683,'State '!$B:$B,0),3)</f>
        <v>Pacific</v>
      </c>
      <c r="M683" s="97" t="str">
        <f>INDEX('State '!$A$1:$C$62,MATCH($J683,'State '!$B:$B,0),3)</f>
        <v>Pacific</v>
      </c>
      <c r="N683" s="97"/>
      <c r="O683" s="158">
        <v>47</v>
      </c>
      <c r="P683" s="178">
        <v>7</v>
      </c>
      <c r="Q683" s="108">
        <v>159.29900000000001</v>
      </c>
      <c r="R683" s="100">
        <v>8</v>
      </c>
      <c r="S683" s="103" t="s">
        <v>138</v>
      </c>
      <c r="T683" s="104" t="s">
        <v>381</v>
      </c>
      <c r="U683" s="97" t="s">
        <v>2443</v>
      </c>
      <c r="V683" s="97" t="s">
        <v>2175</v>
      </c>
      <c r="W683" s="79" t="s">
        <v>2442</v>
      </c>
      <c r="X683" s="79" t="s">
        <v>2830</v>
      </c>
      <c r="Y683" s="137" t="s">
        <v>2504</v>
      </c>
    </row>
    <row r="684" spans="1:25" s="17" customFormat="1" x14ac:dyDescent="0.2">
      <c r="A684" s="151">
        <v>39990</v>
      </c>
      <c r="B684" s="164" t="s">
        <v>1010</v>
      </c>
      <c r="C684" s="164" t="s">
        <v>312</v>
      </c>
      <c r="D684" s="164" t="s">
        <v>136</v>
      </c>
      <c r="E684" s="164" t="s">
        <v>143</v>
      </c>
      <c r="F684" s="165">
        <v>38991</v>
      </c>
      <c r="G684" s="157">
        <v>2006</v>
      </c>
      <c r="H684" s="151" t="s">
        <v>6</v>
      </c>
      <c r="I684" s="151" t="str">
        <f t="shared" si="53"/>
        <v>TX</v>
      </c>
      <c r="J684" s="151" t="str">
        <f t="shared" si="54"/>
        <v>TX</v>
      </c>
      <c r="K684" s="151" t="str">
        <f t="shared" si="56"/>
        <v>South Central</v>
      </c>
      <c r="L684" s="151" t="str">
        <f>INDEX('State '!$A$1:$C$62,MATCH($I684,'State '!$B:$B,0),3)</f>
        <v>South Central</v>
      </c>
      <c r="M684" s="151" t="str">
        <f>INDEX('State '!$A$1:$C$62,MATCH($J684,'State '!$B:$B,0),3)</f>
        <v>South Central</v>
      </c>
      <c r="N684" s="151"/>
      <c r="O684" s="158">
        <v>25</v>
      </c>
      <c r="P684" s="158">
        <v>25</v>
      </c>
      <c r="Q684" s="158">
        <v>225</v>
      </c>
      <c r="R684" s="157">
        <v>30</v>
      </c>
      <c r="S684" s="151" t="s">
        <v>138</v>
      </c>
      <c r="T684" s="151" t="s">
        <v>187</v>
      </c>
      <c r="U684" s="151" t="s">
        <v>382</v>
      </c>
      <c r="V684" s="151"/>
      <c r="W684" s="150"/>
      <c r="X684" s="150"/>
      <c r="Y684" s="150"/>
    </row>
    <row r="685" spans="1:25" s="17" customFormat="1" x14ac:dyDescent="0.2">
      <c r="A685" s="151">
        <v>39990</v>
      </c>
      <c r="B685" s="164" t="s">
        <v>1054</v>
      </c>
      <c r="C685" s="164" t="s">
        <v>312</v>
      </c>
      <c r="D685" s="164" t="s">
        <v>136</v>
      </c>
      <c r="E685" s="164" t="s">
        <v>143</v>
      </c>
      <c r="F685" s="165">
        <v>38473</v>
      </c>
      <c r="G685" s="157">
        <v>2005</v>
      </c>
      <c r="H685" s="151" t="s">
        <v>6</v>
      </c>
      <c r="I685" s="151" t="str">
        <f t="shared" si="53"/>
        <v>TX</v>
      </c>
      <c r="J685" s="151" t="str">
        <f t="shared" si="54"/>
        <v>TX</v>
      </c>
      <c r="K685" s="151" t="str">
        <f t="shared" si="56"/>
        <v>South Central</v>
      </c>
      <c r="L685" s="151" t="str">
        <f>INDEX('State '!$A$1:$C$62,MATCH($I685,'State '!$B:$B,0),3)</f>
        <v>South Central</v>
      </c>
      <c r="M685" s="151" t="str">
        <f>INDEX('State '!$A$1:$C$62,MATCH($J685,'State '!$B:$B,0),3)</f>
        <v>South Central</v>
      </c>
      <c r="N685" s="151"/>
      <c r="O685" s="158">
        <v>24</v>
      </c>
      <c r="P685" s="158">
        <v>22</v>
      </c>
      <c r="Q685" s="158">
        <v>225</v>
      </c>
      <c r="R685" s="157">
        <v>30</v>
      </c>
      <c r="S685" s="151" t="s">
        <v>138</v>
      </c>
      <c r="T685" s="151" t="s">
        <v>187</v>
      </c>
      <c r="U685" s="151" t="s">
        <v>382</v>
      </c>
      <c r="V685" s="151"/>
      <c r="W685" s="150"/>
      <c r="X685" s="150"/>
      <c r="Y685" s="150"/>
    </row>
    <row r="686" spans="1:25" s="17" customFormat="1" ht="51" x14ac:dyDescent="0.2">
      <c r="A686" s="197">
        <v>43517</v>
      </c>
      <c r="B686" s="194" t="s">
        <v>2633</v>
      </c>
      <c r="C686" s="194" t="s">
        <v>2568</v>
      </c>
      <c r="D686" s="194" t="s">
        <v>140</v>
      </c>
      <c r="E686" s="194" t="s">
        <v>143</v>
      </c>
      <c r="F686" s="196">
        <v>43480</v>
      </c>
      <c r="G686" s="198">
        <v>2019</v>
      </c>
      <c r="H686" s="197" t="s">
        <v>6</v>
      </c>
      <c r="I686" s="97" t="str">
        <f t="shared" si="53"/>
        <v>TX</v>
      </c>
      <c r="J686" s="97" t="str">
        <f t="shared" si="54"/>
        <v>TX</v>
      </c>
      <c r="K686" s="104" t="str">
        <f t="shared" si="56"/>
        <v>South Central</v>
      </c>
      <c r="L686" s="97" t="str">
        <f>INDEX('State '!$A$1:$C$62,MATCH($I686,'State '!$B:$B,0),3)</f>
        <v>South Central</v>
      </c>
      <c r="M686" s="97" t="str">
        <f>INDEX('State '!$A$1:$C$62,MATCH($J686,'State '!$B:$B,0),3)</f>
        <v>South Central</v>
      </c>
      <c r="N686" s="97"/>
      <c r="O686" s="158"/>
      <c r="P686" s="201"/>
      <c r="Q686" s="200">
        <v>150</v>
      </c>
      <c r="R686" s="198" t="s">
        <v>384</v>
      </c>
      <c r="S686" s="197" t="s">
        <v>138</v>
      </c>
      <c r="T686" s="197" t="s">
        <v>2598</v>
      </c>
      <c r="U686" s="197" t="s">
        <v>382</v>
      </c>
      <c r="V686" s="97" t="s">
        <v>2175</v>
      </c>
      <c r="W686" s="150" t="s">
        <v>2709</v>
      </c>
      <c r="X686" s="150"/>
      <c r="Y686" s="150" t="s">
        <v>2569</v>
      </c>
    </row>
    <row r="687" spans="1:25" s="17" customFormat="1" x14ac:dyDescent="0.2">
      <c r="A687" s="151">
        <v>39990</v>
      </c>
      <c r="B687" s="164" t="s">
        <v>1207</v>
      </c>
      <c r="C687" s="164" t="s">
        <v>337</v>
      </c>
      <c r="D687" s="164" t="s">
        <v>140</v>
      </c>
      <c r="E687" s="164" t="s">
        <v>143</v>
      </c>
      <c r="F687" s="165">
        <v>37742</v>
      </c>
      <c r="G687" s="157">
        <v>2003</v>
      </c>
      <c r="H687" s="151" t="s">
        <v>8</v>
      </c>
      <c r="I687" s="151" t="str">
        <f t="shared" si="53"/>
        <v>OH</v>
      </c>
      <c r="J687" s="151" t="str">
        <f t="shared" si="54"/>
        <v>OH</v>
      </c>
      <c r="K687" s="151" t="str">
        <f t="shared" si="56"/>
        <v>Northeast</v>
      </c>
      <c r="L687" s="151" t="str">
        <f>INDEX('State '!$A$1:$C$62,MATCH($I687,'State '!$B:$B,0),3)</f>
        <v>Northeast</v>
      </c>
      <c r="M687" s="151" t="str">
        <f>INDEX('State '!$A$1:$C$62,MATCH($J687,'State '!$B:$B,0),3)</f>
        <v>Northeast</v>
      </c>
      <c r="N687" s="151"/>
      <c r="O687" s="158">
        <v>2</v>
      </c>
      <c r="P687" s="158"/>
      <c r="Q687" s="158">
        <v>42</v>
      </c>
      <c r="R687" s="157">
        <v>12</v>
      </c>
      <c r="S687" s="151" t="s">
        <v>138</v>
      </c>
      <c r="T687" s="151" t="s">
        <v>187</v>
      </c>
      <c r="U687" s="151" t="s">
        <v>382</v>
      </c>
      <c r="V687" s="151"/>
      <c r="W687" s="150"/>
      <c r="X687" s="150"/>
      <c r="Y687" s="150"/>
    </row>
    <row r="688" spans="1:25" s="17" customFormat="1" x14ac:dyDescent="0.2">
      <c r="A688" s="151">
        <v>41339</v>
      </c>
      <c r="B688" s="164" t="s">
        <v>426</v>
      </c>
      <c r="C688" s="164" t="s">
        <v>1875</v>
      </c>
      <c r="D688" s="164" t="s">
        <v>140</v>
      </c>
      <c r="E688" s="164" t="s">
        <v>143</v>
      </c>
      <c r="F688" s="165">
        <v>41950</v>
      </c>
      <c r="G688" s="157">
        <v>2014</v>
      </c>
      <c r="H688" s="151" t="s">
        <v>402</v>
      </c>
      <c r="I688" s="151" t="str">
        <f t="shared" ref="I688:I751" si="57">LEFT($H688,2)</f>
        <v>PA</v>
      </c>
      <c r="J688" s="151" t="str">
        <f t="shared" ref="J688:J751" si="58">RIGHT($H688,2)</f>
        <v>NY</v>
      </c>
      <c r="K688" s="151" t="str">
        <f t="shared" si="56"/>
        <v>Northeast</v>
      </c>
      <c r="L688" s="151" t="str">
        <f>INDEX('State '!$A$1:$C$62,MATCH($I688,'State '!$B:$B,0),3)</f>
        <v>Northeast</v>
      </c>
      <c r="M688" s="151" t="str">
        <f>INDEX('State '!$A$1:$C$62,MATCH($J688,'State '!$B:$B,0),3)</f>
        <v>Northeast</v>
      </c>
      <c r="N688" s="151"/>
      <c r="O688" s="158">
        <v>48.5</v>
      </c>
      <c r="P688" s="158"/>
      <c r="Q688" s="158">
        <v>100</v>
      </c>
      <c r="R688" s="157"/>
      <c r="S688" s="151" t="s">
        <v>135</v>
      </c>
      <c r="T688" s="151" t="s">
        <v>381</v>
      </c>
      <c r="U688" s="151" t="s">
        <v>1984</v>
      </c>
      <c r="V688" s="151"/>
      <c r="W688" s="150"/>
      <c r="X688" s="150"/>
      <c r="Y688" s="150"/>
    </row>
    <row r="689" spans="1:25" s="17" customFormat="1" x14ac:dyDescent="0.2">
      <c r="A689" s="151">
        <v>39990</v>
      </c>
      <c r="B689" s="152" t="s">
        <v>949</v>
      </c>
      <c r="C689" s="152" t="s">
        <v>206</v>
      </c>
      <c r="D689" s="152" t="s">
        <v>140</v>
      </c>
      <c r="E689" s="153" t="s">
        <v>143</v>
      </c>
      <c r="F689" s="154">
        <v>39387</v>
      </c>
      <c r="G689" s="161">
        <v>2007</v>
      </c>
      <c r="H689" s="151" t="s">
        <v>950</v>
      </c>
      <c r="I689" s="151" t="str">
        <f t="shared" si="57"/>
        <v>NY</v>
      </c>
      <c r="J689" s="151" t="str">
        <f t="shared" si="58"/>
        <v>MA</v>
      </c>
      <c r="K689" s="151" t="str">
        <f t="shared" si="56"/>
        <v>Northeast</v>
      </c>
      <c r="L689" s="151" t="str">
        <f>INDEX('State '!$A$1:$C$62,MATCH($I689,'State '!$B:$B,0),3)</f>
        <v>Northeast</v>
      </c>
      <c r="M689" s="151" t="str">
        <f>INDEX('State '!$A$1:$C$62,MATCH($J689,'State '!$B:$B,0),3)</f>
        <v>Northeast</v>
      </c>
      <c r="N689" s="151"/>
      <c r="O689" s="158">
        <v>110.8</v>
      </c>
      <c r="P689" s="157"/>
      <c r="Q689" s="157">
        <v>136</v>
      </c>
      <c r="R689" s="158">
        <v>24</v>
      </c>
      <c r="S689" s="159" t="s">
        <v>135</v>
      </c>
      <c r="T689" s="156" t="s">
        <v>381</v>
      </c>
      <c r="U689" s="160" t="s">
        <v>951</v>
      </c>
      <c r="V689" s="151"/>
      <c r="W689" s="150"/>
      <c r="X689" s="150"/>
      <c r="Y689" s="150"/>
    </row>
    <row r="690" spans="1:25" s="17" customFormat="1" x14ac:dyDescent="0.2">
      <c r="A690" s="151">
        <v>39990</v>
      </c>
      <c r="B690" s="152" t="s">
        <v>1019</v>
      </c>
      <c r="C690" s="152" t="s">
        <v>206</v>
      </c>
      <c r="D690" s="152" t="s">
        <v>140</v>
      </c>
      <c r="E690" s="153" t="s">
        <v>143</v>
      </c>
      <c r="F690" s="154">
        <v>39037</v>
      </c>
      <c r="G690" s="161">
        <v>2006</v>
      </c>
      <c r="H690" s="151" t="s">
        <v>399</v>
      </c>
      <c r="I690" s="151" t="str">
        <f t="shared" si="57"/>
        <v>PA</v>
      </c>
      <c r="J690" s="151" t="str">
        <f t="shared" si="58"/>
        <v>NJ</v>
      </c>
      <c r="K690" s="151" t="str">
        <f t="shared" si="56"/>
        <v>Northeast</v>
      </c>
      <c r="L690" s="151" t="str">
        <f>INDEX('State '!$A$1:$C$62,MATCH($I690,'State '!$B:$B,0),3)</f>
        <v>Northeast</v>
      </c>
      <c r="M690" s="151" t="str">
        <f>INDEX('State '!$A$1:$C$62,MATCH($J690,'State '!$B:$B,0),3)</f>
        <v>Northeast</v>
      </c>
      <c r="N690" s="151"/>
      <c r="O690" s="158">
        <v>39</v>
      </c>
      <c r="P690" s="157">
        <v>6</v>
      </c>
      <c r="Q690" s="157">
        <v>101</v>
      </c>
      <c r="R690" s="158">
        <v>30</v>
      </c>
      <c r="S690" s="159" t="s">
        <v>135</v>
      </c>
      <c r="T690" s="156" t="s">
        <v>381</v>
      </c>
      <c r="U690" s="160" t="s">
        <v>1020</v>
      </c>
      <c r="V690" s="151"/>
      <c r="W690" s="150"/>
      <c r="X690" s="150"/>
      <c r="Y690" s="150"/>
    </row>
    <row r="691" spans="1:25" s="17" customFormat="1" x14ac:dyDescent="0.2">
      <c r="A691" s="97">
        <v>43199</v>
      </c>
      <c r="B691" s="80" t="s">
        <v>1971</v>
      </c>
      <c r="C691" s="80" t="s">
        <v>206</v>
      </c>
      <c r="D691" s="80" t="s">
        <v>136</v>
      </c>
      <c r="E691" s="79" t="s">
        <v>2374</v>
      </c>
      <c r="F691" s="62"/>
      <c r="G691" s="110"/>
      <c r="H691" s="97" t="s">
        <v>1972</v>
      </c>
      <c r="I691" s="97" t="str">
        <f t="shared" si="57"/>
        <v>PA</v>
      </c>
      <c r="J691" s="97" t="str">
        <f t="shared" si="58"/>
        <v>MA</v>
      </c>
      <c r="K691" s="104" t="str">
        <f t="shared" si="56"/>
        <v>Northeast</v>
      </c>
      <c r="L691" s="97" t="str">
        <f>INDEX('State '!$A$1:$C$62,MATCH($I691,'State '!$B:$B,0),3)</f>
        <v>Northeast</v>
      </c>
      <c r="M691" s="97" t="str">
        <f>INDEX('State '!$A$1:$C$62,MATCH($J691,'State '!$B:$B,0),3)</f>
        <v>Northeast</v>
      </c>
      <c r="N691" s="97"/>
      <c r="O691" s="158">
        <v>3300</v>
      </c>
      <c r="P691" s="179">
        <f>161+179</f>
        <v>340</v>
      </c>
      <c r="Q691" s="108">
        <v>1300</v>
      </c>
      <c r="R691" s="63">
        <v>36</v>
      </c>
      <c r="S691" s="103" t="s">
        <v>135</v>
      </c>
      <c r="T691" s="104" t="s">
        <v>381</v>
      </c>
      <c r="U691" s="105" t="s">
        <v>2194</v>
      </c>
      <c r="V691" s="97" t="s">
        <v>2178</v>
      </c>
      <c r="W691" s="79"/>
      <c r="X691" s="79"/>
      <c r="Y691" s="195"/>
    </row>
    <row r="692" spans="1:25" s="17" customFormat="1" x14ac:dyDescent="0.2">
      <c r="A692" s="151">
        <v>41215</v>
      </c>
      <c r="B692" s="152" t="s">
        <v>442</v>
      </c>
      <c r="C692" s="152" t="s">
        <v>223</v>
      </c>
      <c r="D692" s="152" t="s">
        <v>140</v>
      </c>
      <c r="E692" s="153" t="s">
        <v>143</v>
      </c>
      <c r="F692" s="154">
        <v>41213</v>
      </c>
      <c r="G692" s="161">
        <v>2012</v>
      </c>
      <c r="H692" s="151" t="s">
        <v>7</v>
      </c>
      <c r="I692" s="151" t="str">
        <f t="shared" si="57"/>
        <v>PA</v>
      </c>
      <c r="J692" s="151" t="str">
        <f t="shared" si="58"/>
        <v>PA</v>
      </c>
      <c r="K692" s="151" t="str">
        <f t="shared" si="56"/>
        <v>Northeast</v>
      </c>
      <c r="L692" s="151" t="str">
        <f>INDEX('State '!$A$1:$C$62,MATCH($I692,'State '!$B:$B,0),3)</f>
        <v>Northeast</v>
      </c>
      <c r="M692" s="151" t="str">
        <f>INDEX('State '!$A$1:$C$62,MATCH($J692,'State '!$B:$B,0),3)</f>
        <v>Northeast</v>
      </c>
      <c r="N692" s="151"/>
      <c r="O692" s="158">
        <v>97.3</v>
      </c>
      <c r="P692" s="157"/>
      <c r="Q692" s="157">
        <v>200</v>
      </c>
      <c r="R692" s="158"/>
      <c r="S692" s="159" t="s">
        <v>135</v>
      </c>
      <c r="T692" s="156" t="s">
        <v>381</v>
      </c>
      <c r="U692" s="160" t="s">
        <v>443</v>
      </c>
      <c r="V692" s="151"/>
      <c r="W692" s="150"/>
      <c r="X692" s="150"/>
      <c r="Y692" s="150"/>
    </row>
    <row r="693" spans="1:25" s="17" customFormat="1" x14ac:dyDescent="0.2">
      <c r="A693" s="151">
        <v>41198</v>
      </c>
      <c r="B693" s="152" t="s">
        <v>466</v>
      </c>
      <c r="C693" s="152" t="s">
        <v>206</v>
      </c>
      <c r="D693" s="152" t="s">
        <v>140</v>
      </c>
      <c r="E693" s="153" t="s">
        <v>143</v>
      </c>
      <c r="F693" s="154">
        <v>41201</v>
      </c>
      <c r="G693" s="161">
        <v>2012</v>
      </c>
      <c r="H693" s="151" t="s">
        <v>388</v>
      </c>
      <c r="I693" s="151" t="str">
        <f t="shared" si="57"/>
        <v>PA</v>
      </c>
      <c r="J693" s="151" t="str">
        <f t="shared" si="58"/>
        <v>NY</v>
      </c>
      <c r="K693" s="151" t="str">
        <f t="shared" si="56"/>
        <v>Northeast</v>
      </c>
      <c r="L693" s="151" t="str">
        <f>INDEX('State '!$A$1:$C$62,MATCH($I693,'State '!$B:$B,0),3)</f>
        <v>Northeast</v>
      </c>
      <c r="M693" s="151" t="str">
        <f>INDEX('State '!$A$1:$C$62,MATCH($J693,'State '!$B:$B,0),3)</f>
        <v>Northeast</v>
      </c>
      <c r="N693" s="151"/>
      <c r="O693" s="158">
        <v>100</v>
      </c>
      <c r="P693" s="157">
        <v>7</v>
      </c>
      <c r="Q693" s="157">
        <v>250</v>
      </c>
      <c r="R693" s="158">
        <v>30</v>
      </c>
      <c r="S693" s="159" t="s">
        <v>135</v>
      </c>
      <c r="T693" s="156" t="s">
        <v>381</v>
      </c>
      <c r="U693" s="160" t="s">
        <v>467</v>
      </c>
      <c r="V693" s="151"/>
      <c r="W693" s="150"/>
      <c r="X693" s="150"/>
      <c r="Y693" s="150"/>
    </row>
    <row r="694" spans="1:25" s="17" customFormat="1" x14ac:dyDescent="0.2">
      <c r="A694" s="97">
        <v>43970</v>
      </c>
      <c r="B694" s="194" t="s">
        <v>2270</v>
      </c>
      <c r="C694" s="194" t="s">
        <v>1875</v>
      </c>
      <c r="D694" s="194" t="s">
        <v>136</v>
      </c>
      <c r="E694" s="194" t="s">
        <v>2374</v>
      </c>
      <c r="F694" s="196"/>
      <c r="G694" s="198" t="s">
        <v>382</v>
      </c>
      <c r="H694" s="197" t="s">
        <v>402</v>
      </c>
      <c r="I694" s="197" t="str">
        <f t="shared" si="57"/>
        <v>PA</v>
      </c>
      <c r="J694" s="197" t="str">
        <f t="shared" si="58"/>
        <v>NY</v>
      </c>
      <c r="K694" s="104" t="str">
        <f t="shared" si="56"/>
        <v>Northeast</v>
      </c>
      <c r="L694" s="97" t="str">
        <f>INDEX('State '!$A$1:$C$62,MATCH($I694,'State '!$B:$B,0),3)</f>
        <v>Northeast</v>
      </c>
      <c r="M694" s="97" t="str">
        <f>INDEX('State '!$A$1:$C$62,MATCH($J694,'State '!$B:$B,0),3)</f>
        <v>Northeast</v>
      </c>
      <c r="N694" s="97"/>
      <c r="O694" s="158">
        <v>926.5</v>
      </c>
      <c r="P694" s="158">
        <v>37.1</v>
      </c>
      <c r="Q694" s="200">
        <v>400</v>
      </c>
      <c r="R694" s="198">
        <v>42</v>
      </c>
      <c r="S694" s="197" t="s">
        <v>135</v>
      </c>
      <c r="T694" s="197" t="s">
        <v>381</v>
      </c>
      <c r="U694" s="197" t="s">
        <v>2271</v>
      </c>
      <c r="V694" s="97" t="s">
        <v>2178</v>
      </c>
      <c r="W694" s="79" t="s">
        <v>3025</v>
      </c>
      <c r="X694" s="79"/>
      <c r="Y694" s="195"/>
    </row>
    <row r="695" spans="1:25" s="17" customFormat="1" ht="38.25" x14ac:dyDescent="0.2">
      <c r="A695" s="96">
        <v>45569</v>
      </c>
      <c r="B695" s="194" t="s">
        <v>2270</v>
      </c>
      <c r="C695" s="194" t="s">
        <v>2298</v>
      </c>
      <c r="D695" s="194" t="s">
        <v>136</v>
      </c>
      <c r="E695" s="194" t="s">
        <v>2374</v>
      </c>
      <c r="F695" s="196"/>
      <c r="G695" s="198" t="s">
        <v>382</v>
      </c>
      <c r="H695" s="197" t="s">
        <v>402</v>
      </c>
      <c r="I695" s="97" t="str">
        <f t="shared" si="57"/>
        <v>PA</v>
      </c>
      <c r="J695" s="97" t="str">
        <f t="shared" si="58"/>
        <v>NY</v>
      </c>
      <c r="K695" s="104" t="str">
        <f t="shared" si="56"/>
        <v>Northeast</v>
      </c>
      <c r="L695" s="97" t="str">
        <f>INDEX('State '!$A$1:$C$62,MATCH($I695,'State '!$B:$B,0),3)</f>
        <v>Northeast</v>
      </c>
      <c r="M695" s="97" t="str">
        <f>INDEX('State '!$A$1:$C$62,MATCH($J695,'State '!$B:$B,0),3)</f>
        <v>Northeast</v>
      </c>
      <c r="N695" s="97"/>
      <c r="O695" s="158">
        <v>926.5</v>
      </c>
      <c r="P695" s="158">
        <v>37.1</v>
      </c>
      <c r="Q695" s="200">
        <v>400</v>
      </c>
      <c r="R695" s="198">
        <v>42</v>
      </c>
      <c r="S695" s="197" t="s">
        <v>135</v>
      </c>
      <c r="T695" s="197" t="s">
        <v>381</v>
      </c>
      <c r="U695" s="197" t="s">
        <v>3357</v>
      </c>
      <c r="V695" s="97" t="s">
        <v>2178</v>
      </c>
      <c r="W695" s="79" t="s">
        <v>3433</v>
      </c>
      <c r="X695" s="79"/>
      <c r="Y695" s="207" t="s">
        <v>3552</v>
      </c>
    </row>
    <row r="696" spans="1:25" s="17" customFormat="1" x14ac:dyDescent="0.2">
      <c r="A696" s="151">
        <v>41531</v>
      </c>
      <c r="B696" s="152" t="s">
        <v>401</v>
      </c>
      <c r="C696" s="152" t="s">
        <v>1875</v>
      </c>
      <c r="D696" s="152" t="s">
        <v>140</v>
      </c>
      <c r="E696" s="153" t="s">
        <v>143</v>
      </c>
      <c r="F696" s="154">
        <v>41575</v>
      </c>
      <c r="G696" s="161">
        <v>2013</v>
      </c>
      <c r="H696" s="151" t="s">
        <v>399</v>
      </c>
      <c r="I696" s="151" t="str">
        <f t="shared" si="57"/>
        <v>PA</v>
      </c>
      <c r="J696" s="151" t="str">
        <f t="shared" si="58"/>
        <v>NJ</v>
      </c>
      <c r="K696" s="151" t="str">
        <f t="shared" si="56"/>
        <v>Northeast</v>
      </c>
      <c r="L696" s="151" t="str">
        <f>INDEX('State '!$A$1:$C$62,MATCH($I696,'State '!$B:$B,0),3)</f>
        <v>Northeast</v>
      </c>
      <c r="M696" s="151" t="str">
        <f>INDEX('State '!$A$1:$C$62,MATCH($J696,'State '!$B:$B,0),3)</f>
        <v>Northeast</v>
      </c>
      <c r="N696" s="151"/>
      <c r="O696" s="158">
        <v>390</v>
      </c>
      <c r="P696" s="157">
        <v>12.5</v>
      </c>
      <c r="Q696" s="157">
        <v>250</v>
      </c>
      <c r="R696" s="158" t="s">
        <v>550</v>
      </c>
      <c r="S696" s="159" t="s">
        <v>135</v>
      </c>
      <c r="T696" s="156" t="s">
        <v>381</v>
      </c>
      <c r="U696" s="160" t="s">
        <v>422</v>
      </c>
      <c r="V696" s="151"/>
      <c r="W696" s="150"/>
      <c r="X696" s="150"/>
      <c r="Y696" s="150"/>
    </row>
    <row r="697" spans="1:25" s="17" customFormat="1" x14ac:dyDescent="0.2">
      <c r="A697" s="151">
        <v>41617</v>
      </c>
      <c r="B697" s="164" t="s">
        <v>398</v>
      </c>
      <c r="C697" s="164" t="s">
        <v>206</v>
      </c>
      <c r="D697" s="164" t="s">
        <v>140</v>
      </c>
      <c r="E697" s="164" t="s">
        <v>143</v>
      </c>
      <c r="F697" s="165">
        <v>41613</v>
      </c>
      <c r="G697" s="157">
        <v>2013</v>
      </c>
      <c r="H697" s="151" t="s">
        <v>399</v>
      </c>
      <c r="I697" s="151" t="str">
        <f t="shared" si="57"/>
        <v>PA</v>
      </c>
      <c r="J697" s="151" t="str">
        <f t="shared" si="58"/>
        <v>NJ</v>
      </c>
      <c r="K697" s="151" t="str">
        <f t="shared" si="56"/>
        <v>Northeast</v>
      </c>
      <c r="L697" s="151" t="str">
        <f>INDEX('State '!$A$1:$C$62,MATCH($I697,'State '!$B:$B,0),3)</f>
        <v>Northeast</v>
      </c>
      <c r="M697" s="151" t="str">
        <f>INDEX('State '!$A$1:$C$62,MATCH($J697,'State '!$B:$B,0),3)</f>
        <v>Northeast</v>
      </c>
      <c r="N697" s="151"/>
      <c r="O697" s="158">
        <v>500</v>
      </c>
      <c r="P697" s="158">
        <v>40.299999999999997</v>
      </c>
      <c r="Q697" s="158">
        <v>636</v>
      </c>
      <c r="R697" s="157">
        <v>24</v>
      </c>
      <c r="S697" s="151" t="s">
        <v>135</v>
      </c>
      <c r="T697" s="151" t="s">
        <v>381</v>
      </c>
      <c r="U697" s="151" t="s">
        <v>2063</v>
      </c>
      <c r="V697" s="151"/>
      <c r="W697" s="150"/>
      <c r="X697" s="150"/>
      <c r="Y697" s="150"/>
    </row>
    <row r="698" spans="1:25" s="17" customFormat="1" x14ac:dyDescent="0.2">
      <c r="A698" s="151">
        <v>40647</v>
      </c>
      <c r="B698" s="152" t="s">
        <v>2065</v>
      </c>
      <c r="C698" s="152" t="s">
        <v>231</v>
      </c>
      <c r="D698" s="152" t="s">
        <v>134</v>
      </c>
      <c r="E698" s="153" t="s">
        <v>143</v>
      </c>
      <c r="F698" s="154">
        <v>40786</v>
      </c>
      <c r="G698" s="161">
        <v>2011</v>
      </c>
      <c r="H698" s="151" t="s">
        <v>1746</v>
      </c>
      <c r="I698" s="151" t="str">
        <f t="shared" si="57"/>
        <v>VA</v>
      </c>
      <c r="J698" s="151" t="str">
        <f t="shared" si="58"/>
        <v>TN</v>
      </c>
      <c r="K698" s="151" t="str">
        <f t="shared" si="56"/>
        <v>Northeast, Midwest</v>
      </c>
      <c r="L698" s="151" t="str">
        <f>INDEX('State '!$A$1:$C$62,MATCH($I698,'State '!$B:$B,0),3)</f>
        <v>Northeast</v>
      </c>
      <c r="M698" s="151" t="str">
        <f>INDEX('State '!$A$1:$C$62,MATCH($J698,'State '!$B:$B,0),3)</f>
        <v>Midwest</v>
      </c>
      <c r="N698" s="151"/>
      <c r="O698" s="158">
        <v>135</v>
      </c>
      <c r="P698" s="157">
        <v>28</v>
      </c>
      <c r="Q698" s="157">
        <v>150</v>
      </c>
      <c r="R698" s="158">
        <v>24</v>
      </c>
      <c r="S698" s="159" t="s">
        <v>135</v>
      </c>
      <c r="T698" s="156" t="s">
        <v>381</v>
      </c>
      <c r="U698" s="160" t="s">
        <v>501</v>
      </c>
      <c r="V698" s="151"/>
      <c r="W698" s="150"/>
      <c r="X698" s="150"/>
      <c r="Y698" s="150"/>
    </row>
    <row r="699" spans="1:25" s="17" customFormat="1" x14ac:dyDescent="0.2">
      <c r="A699" s="151">
        <v>42342</v>
      </c>
      <c r="B699" s="164" t="s">
        <v>1966</v>
      </c>
      <c r="C699" s="164" t="s">
        <v>201</v>
      </c>
      <c r="D699" s="164" t="s">
        <v>140</v>
      </c>
      <c r="E699" s="164" t="s">
        <v>143</v>
      </c>
      <c r="F699" s="165">
        <v>42341</v>
      </c>
      <c r="G699" s="157">
        <v>2015</v>
      </c>
      <c r="H699" s="151" t="s">
        <v>10</v>
      </c>
      <c r="I699" s="151" t="str">
        <f t="shared" si="57"/>
        <v>NY</v>
      </c>
      <c r="J699" s="151" t="str">
        <f t="shared" si="58"/>
        <v>NY</v>
      </c>
      <c r="K699" s="151" t="str">
        <f t="shared" si="56"/>
        <v>Northeast</v>
      </c>
      <c r="L699" s="151" t="str">
        <f>INDEX('State '!$A$1:$C$62,MATCH($I699,'State '!$B:$B,0),3)</f>
        <v>Northeast</v>
      </c>
      <c r="M699" s="151" t="str">
        <f>INDEX('State '!$A$1:$C$62,MATCH($J699,'State '!$B:$B,0),3)</f>
        <v>Northeast</v>
      </c>
      <c r="N699" s="151"/>
      <c r="O699" s="158">
        <v>65.7</v>
      </c>
      <c r="P699" s="158"/>
      <c r="Q699" s="158">
        <v>140</v>
      </c>
      <c r="R699" s="157"/>
      <c r="S699" s="151" t="s">
        <v>135</v>
      </c>
      <c r="T699" s="151" t="s">
        <v>381</v>
      </c>
      <c r="U699" s="151" t="s">
        <v>1967</v>
      </c>
      <c r="V699" s="151" t="s">
        <v>2175</v>
      </c>
      <c r="W699" s="150"/>
      <c r="X699" s="150"/>
      <c r="Y699" s="150"/>
    </row>
    <row r="700" spans="1:25" s="17" customFormat="1" x14ac:dyDescent="0.2">
      <c r="A700" s="151">
        <v>41215</v>
      </c>
      <c r="B700" s="164" t="s">
        <v>474</v>
      </c>
      <c r="C700" s="164" t="s">
        <v>201</v>
      </c>
      <c r="D700" s="164" t="s">
        <v>140</v>
      </c>
      <c r="E700" s="164" t="s">
        <v>143</v>
      </c>
      <c r="F700" s="165">
        <v>41213</v>
      </c>
      <c r="G700" s="157">
        <v>2012</v>
      </c>
      <c r="H700" s="151" t="s">
        <v>388</v>
      </c>
      <c r="I700" s="151" t="str">
        <f t="shared" si="57"/>
        <v>PA</v>
      </c>
      <c r="J700" s="151" t="str">
        <f t="shared" si="58"/>
        <v>NY</v>
      </c>
      <c r="K700" s="151" t="str">
        <f t="shared" si="56"/>
        <v>Northeast</v>
      </c>
      <c r="L700" s="151" t="str">
        <f>INDEX('State '!$A$1:$C$62,MATCH($I700,'State '!$B:$B,0),3)</f>
        <v>Northeast</v>
      </c>
      <c r="M700" s="151" t="str">
        <f>INDEX('State '!$A$1:$C$62,MATCH($J700,'State '!$B:$B,0),3)</f>
        <v>Northeast</v>
      </c>
      <c r="N700" s="151"/>
      <c r="O700" s="158">
        <v>80</v>
      </c>
      <c r="P700" s="158">
        <v>0</v>
      </c>
      <c r="Q700" s="158">
        <v>320</v>
      </c>
      <c r="R700" s="157"/>
      <c r="S700" s="151" t="s">
        <v>135</v>
      </c>
      <c r="T700" s="151" t="s">
        <v>458</v>
      </c>
      <c r="U700" s="151" t="s">
        <v>475</v>
      </c>
      <c r="V700" s="151"/>
      <c r="W700" s="150"/>
      <c r="X700" s="150"/>
      <c r="Y700" s="150"/>
    </row>
    <row r="701" spans="1:25" s="17" customFormat="1" x14ac:dyDescent="0.2">
      <c r="A701" s="151">
        <v>39990</v>
      </c>
      <c r="B701" s="164" t="s">
        <v>1035</v>
      </c>
      <c r="C701" s="164" t="s">
        <v>227</v>
      </c>
      <c r="D701" s="164" t="s">
        <v>140</v>
      </c>
      <c r="E701" s="164" t="s">
        <v>143</v>
      </c>
      <c r="F701" s="165">
        <v>38838</v>
      </c>
      <c r="G701" s="157">
        <v>2006</v>
      </c>
      <c r="H701" s="151" t="s">
        <v>1036</v>
      </c>
      <c r="I701" s="151" t="str">
        <f t="shared" si="57"/>
        <v>IA</v>
      </c>
      <c r="J701" s="151" t="str">
        <f t="shared" si="58"/>
        <v>IN</v>
      </c>
      <c r="K701" s="151" t="str">
        <f t="shared" si="56"/>
        <v>Midwest</v>
      </c>
      <c r="L701" s="151" t="str">
        <f>INDEX('State '!$A$1:$C$62,MATCH($I701,'State '!$B:$B,0),3)</f>
        <v>Midwest</v>
      </c>
      <c r="M701" s="151" t="str">
        <f>INDEX('State '!$A$1:$C$62,MATCH($J701,'State '!$B:$B,0),3)</f>
        <v>Midwest</v>
      </c>
      <c r="N701" s="151"/>
      <c r="O701" s="158">
        <v>20.7</v>
      </c>
      <c r="P701" s="158"/>
      <c r="Q701" s="158">
        <v>130</v>
      </c>
      <c r="R701" s="157"/>
      <c r="S701" s="151" t="s">
        <v>135</v>
      </c>
      <c r="T701" s="151" t="s">
        <v>381</v>
      </c>
      <c r="U701" s="151" t="s">
        <v>1037</v>
      </c>
      <c r="V701" s="151"/>
      <c r="W701" s="150"/>
      <c r="X701" s="150"/>
      <c r="Y701" s="150"/>
    </row>
    <row r="702" spans="1:25" s="17" customFormat="1" x14ac:dyDescent="0.2">
      <c r="A702" s="151">
        <v>40248</v>
      </c>
      <c r="B702" s="152" t="s">
        <v>633</v>
      </c>
      <c r="C702" s="152" t="s">
        <v>227</v>
      </c>
      <c r="D702" s="152" t="s">
        <v>140</v>
      </c>
      <c r="E702" s="164" t="s">
        <v>143</v>
      </c>
      <c r="F702" s="165">
        <v>39877</v>
      </c>
      <c r="G702" s="157">
        <v>2009</v>
      </c>
      <c r="H702" s="151" t="s">
        <v>634</v>
      </c>
      <c r="I702" s="151" t="str">
        <f t="shared" si="57"/>
        <v>IL</v>
      </c>
      <c r="J702" s="151" t="str">
        <f t="shared" si="58"/>
        <v>IA</v>
      </c>
      <c r="K702" s="151" t="str">
        <f t="shared" si="56"/>
        <v>Midwest</v>
      </c>
      <c r="L702" s="151" t="str">
        <f>INDEX('State '!$A$1:$C$62,MATCH($I702,'State '!$B:$B,0),3)</f>
        <v>Midwest</v>
      </c>
      <c r="M702" s="151" t="str">
        <f>INDEX('State '!$A$1:$C$62,MATCH($J702,'State '!$B:$B,0),3)</f>
        <v>Midwest</v>
      </c>
      <c r="N702" s="151"/>
      <c r="O702" s="158">
        <v>16.8</v>
      </c>
      <c r="P702" s="158"/>
      <c r="Q702" s="157"/>
      <c r="R702" s="157"/>
      <c r="S702" s="151" t="s">
        <v>135</v>
      </c>
      <c r="T702" s="151" t="s">
        <v>381</v>
      </c>
      <c r="U702" s="151" t="s">
        <v>635</v>
      </c>
      <c r="V702" s="151"/>
      <c r="W702" s="150"/>
      <c r="X702" s="150"/>
      <c r="Y702" s="150"/>
    </row>
    <row r="703" spans="1:25" s="17" customFormat="1" x14ac:dyDescent="0.2">
      <c r="A703" s="151">
        <v>39990</v>
      </c>
      <c r="B703" s="164" t="s">
        <v>1571</v>
      </c>
      <c r="C703" s="164" t="s">
        <v>227</v>
      </c>
      <c r="D703" s="164" t="s">
        <v>140</v>
      </c>
      <c r="E703" s="164" t="s">
        <v>143</v>
      </c>
      <c r="F703" s="165">
        <v>36151</v>
      </c>
      <c r="G703" s="157">
        <v>1998</v>
      </c>
      <c r="H703" s="151" t="s">
        <v>42</v>
      </c>
      <c r="I703" s="151" t="str">
        <f t="shared" si="57"/>
        <v>IA</v>
      </c>
      <c r="J703" s="151" t="str">
        <f t="shared" si="58"/>
        <v>IA</v>
      </c>
      <c r="K703" s="151" t="str">
        <f t="shared" si="56"/>
        <v>Midwest</v>
      </c>
      <c r="L703" s="151" t="str">
        <f>INDEX('State '!$A$1:$C$62,MATCH($I703,'State '!$B:$B,0),3)</f>
        <v>Midwest</v>
      </c>
      <c r="M703" s="151" t="str">
        <f>INDEX('State '!$A$1:$C$62,MATCH($J703,'State '!$B:$B,0),3)</f>
        <v>Midwest</v>
      </c>
      <c r="N703" s="151"/>
      <c r="O703" s="158"/>
      <c r="P703" s="158">
        <v>142</v>
      </c>
      <c r="Q703" s="158">
        <v>260</v>
      </c>
      <c r="R703" s="157"/>
      <c r="S703" s="151" t="s">
        <v>135</v>
      </c>
      <c r="T703" s="151" t="s">
        <v>381</v>
      </c>
      <c r="U703" s="151" t="s">
        <v>1572</v>
      </c>
      <c r="V703" s="151"/>
      <c r="W703" s="150"/>
      <c r="X703" s="150"/>
      <c r="Y703" s="150"/>
    </row>
    <row r="704" spans="1:25" s="17" customFormat="1" x14ac:dyDescent="0.2">
      <c r="A704" s="151">
        <v>39990</v>
      </c>
      <c r="B704" s="152" t="s">
        <v>1594</v>
      </c>
      <c r="C704" s="152" t="s">
        <v>227</v>
      </c>
      <c r="D704" s="152" t="s">
        <v>140</v>
      </c>
      <c r="E704" s="164" t="s">
        <v>143</v>
      </c>
      <c r="F704" s="165">
        <v>36151</v>
      </c>
      <c r="G704" s="157">
        <v>1998</v>
      </c>
      <c r="H704" s="151" t="s">
        <v>710</v>
      </c>
      <c r="I704" s="151" t="str">
        <f t="shared" si="57"/>
        <v>IA</v>
      </c>
      <c r="J704" s="151" t="str">
        <f t="shared" si="58"/>
        <v>IL</v>
      </c>
      <c r="K704" s="151" t="str">
        <f t="shared" si="56"/>
        <v>Midwest</v>
      </c>
      <c r="L704" s="151" t="str">
        <f>INDEX('State '!$A$1:$C$62,MATCH($I704,'State '!$B:$B,0),3)</f>
        <v>Midwest</v>
      </c>
      <c r="M704" s="151" t="str">
        <f>INDEX('State '!$A$1:$C$62,MATCH($J704,'State '!$B:$B,0),3)</f>
        <v>Midwest</v>
      </c>
      <c r="N704" s="151"/>
      <c r="O704" s="158"/>
      <c r="P704" s="158">
        <v>200</v>
      </c>
      <c r="Q704" s="157">
        <v>650</v>
      </c>
      <c r="R704" s="157">
        <v>30</v>
      </c>
      <c r="S704" s="151" t="s">
        <v>135</v>
      </c>
      <c r="T704" s="151" t="s">
        <v>381</v>
      </c>
      <c r="U704" s="151" t="s">
        <v>1595</v>
      </c>
      <c r="V704" s="151"/>
      <c r="W704" s="150"/>
      <c r="X704" s="150"/>
      <c r="Y704" s="150"/>
    </row>
    <row r="705" spans="1:25" s="17" customFormat="1" x14ac:dyDescent="0.2">
      <c r="A705" s="151">
        <v>39990</v>
      </c>
      <c r="B705" s="164" t="s">
        <v>1620</v>
      </c>
      <c r="C705" s="164" t="s">
        <v>227</v>
      </c>
      <c r="D705" s="164" t="s">
        <v>140</v>
      </c>
      <c r="E705" s="164" t="s">
        <v>143</v>
      </c>
      <c r="F705" s="165">
        <v>36151</v>
      </c>
      <c r="G705" s="157">
        <v>1998</v>
      </c>
      <c r="H705" s="151" t="s">
        <v>1621</v>
      </c>
      <c r="I705" s="151" t="str">
        <f t="shared" si="57"/>
        <v>SK</v>
      </c>
      <c r="J705" s="151" t="str">
        <f t="shared" si="58"/>
        <v>IA</v>
      </c>
      <c r="K705" s="151" t="str">
        <f t="shared" si="56"/>
        <v>Canada, Mountain, Midwest</v>
      </c>
      <c r="L705" s="151" t="str">
        <f>INDEX('State '!$A$1:$C$62,MATCH($I705,'State '!$B:$B,0),3)</f>
        <v>Canada</v>
      </c>
      <c r="M705" s="151" t="str">
        <f>INDEX('State '!$A$1:$C$62,MATCH($J705,'State '!$B:$B,0),3)</f>
        <v>Midwest</v>
      </c>
      <c r="N705" s="151" t="s">
        <v>2463</v>
      </c>
      <c r="O705" s="158">
        <v>870</v>
      </c>
      <c r="P705" s="158">
        <v>243</v>
      </c>
      <c r="Q705" s="158">
        <v>700</v>
      </c>
      <c r="R705" s="157" t="s">
        <v>550</v>
      </c>
      <c r="S705" s="151" t="s">
        <v>135</v>
      </c>
      <c r="T705" s="151" t="s">
        <v>381</v>
      </c>
      <c r="U705" s="151" t="s">
        <v>1622</v>
      </c>
      <c r="V705" s="151"/>
      <c r="W705" s="150"/>
      <c r="X705" s="150"/>
      <c r="Y705" s="150"/>
    </row>
    <row r="706" spans="1:25" s="17" customFormat="1" x14ac:dyDescent="0.2">
      <c r="A706" s="151">
        <v>39990</v>
      </c>
      <c r="B706" s="152" t="s">
        <v>995</v>
      </c>
      <c r="C706" s="152" t="s">
        <v>309</v>
      </c>
      <c r="D706" s="152" t="s">
        <v>140</v>
      </c>
      <c r="E706" s="153" t="s">
        <v>143</v>
      </c>
      <c r="F706" s="154">
        <v>38895</v>
      </c>
      <c r="G706" s="161">
        <v>2006</v>
      </c>
      <c r="H706" s="151" t="s">
        <v>8</v>
      </c>
      <c r="I706" s="151" t="str">
        <f t="shared" si="57"/>
        <v>OH</v>
      </c>
      <c r="J706" s="151" t="str">
        <f t="shared" si="58"/>
        <v>OH</v>
      </c>
      <c r="K706" s="151" t="str">
        <f t="shared" si="56"/>
        <v>Northeast</v>
      </c>
      <c r="L706" s="151" t="str">
        <f>INDEX('State '!$A$1:$C$62,MATCH($I706,'State '!$B:$B,0),3)</f>
        <v>Northeast</v>
      </c>
      <c r="M706" s="151" t="str">
        <f>INDEX('State '!$A$1:$C$62,MATCH($J706,'State '!$B:$B,0),3)</f>
        <v>Northeast</v>
      </c>
      <c r="N706" s="151"/>
      <c r="O706" s="158">
        <v>41</v>
      </c>
      <c r="P706" s="157">
        <v>24</v>
      </c>
      <c r="Q706" s="157">
        <v>100</v>
      </c>
      <c r="R706" s="158" t="s">
        <v>3238</v>
      </c>
      <c r="S706" s="159" t="s">
        <v>138</v>
      </c>
      <c r="T706" s="156" t="s">
        <v>187</v>
      </c>
      <c r="U706" s="160" t="s">
        <v>382</v>
      </c>
      <c r="V706" s="151"/>
      <c r="W706" s="150"/>
      <c r="X706" s="150"/>
      <c r="Y706" s="150"/>
    </row>
    <row r="707" spans="1:25" s="17" customFormat="1" x14ac:dyDescent="0.2">
      <c r="A707" s="97">
        <v>44013</v>
      </c>
      <c r="B707" s="80" t="s">
        <v>2769</v>
      </c>
      <c r="C707" s="80" t="s">
        <v>1718</v>
      </c>
      <c r="D707" s="80" t="s">
        <v>140</v>
      </c>
      <c r="E707" s="102" t="s">
        <v>143</v>
      </c>
      <c r="F707" s="62">
        <v>43862</v>
      </c>
      <c r="G707" s="110">
        <v>2020</v>
      </c>
      <c r="H707" s="97" t="s">
        <v>6</v>
      </c>
      <c r="I707" s="97" t="str">
        <f t="shared" si="57"/>
        <v>TX</v>
      </c>
      <c r="J707" s="97" t="str">
        <f t="shared" si="58"/>
        <v>TX</v>
      </c>
      <c r="K707" s="104" t="str">
        <f t="shared" si="56"/>
        <v>South Central</v>
      </c>
      <c r="L707" s="97" t="str">
        <f>INDEX('State '!$A$1:$C$62,MATCH($I707,'State '!$B:$B,0),3)</f>
        <v>South Central</v>
      </c>
      <c r="M707" s="97" t="str">
        <f>INDEX('State '!$A$1:$C$62,MATCH($J707,'State '!$B:$B,0),3)</f>
        <v>South Central</v>
      </c>
      <c r="N707" s="97"/>
      <c r="O707" s="158">
        <v>33</v>
      </c>
      <c r="P707" s="158">
        <v>14.4</v>
      </c>
      <c r="Q707" s="108">
        <v>320</v>
      </c>
      <c r="R707" s="63">
        <v>24</v>
      </c>
      <c r="S707" s="103" t="s">
        <v>135</v>
      </c>
      <c r="T707" s="104" t="s">
        <v>381</v>
      </c>
      <c r="U707" s="105" t="s">
        <v>2770</v>
      </c>
      <c r="V707" s="97" t="s">
        <v>2175</v>
      </c>
      <c r="W707" s="79" t="s">
        <v>2771</v>
      </c>
      <c r="X707" s="79"/>
      <c r="Y707" s="137"/>
    </row>
    <row r="708" spans="1:25" s="17" customFormat="1" x14ac:dyDescent="0.2">
      <c r="A708" s="151">
        <v>43124</v>
      </c>
      <c r="B708" s="164" t="s">
        <v>2108</v>
      </c>
      <c r="C708" s="164" t="s">
        <v>260</v>
      </c>
      <c r="D708" s="164" t="s">
        <v>140</v>
      </c>
      <c r="E708" s="164" t="s">
        <v>143</v>
      </c>
      <c r="F708" s="165">
        <v>43040</v>
      </c>
      <c r="G708" s="157">
        <v>2017</v>
      </c>
      <c r="H708" s="151" t="s">
        <v>43</v>
      </c>
      <c r="I708" s="151" t="str">
        <f t="shared" si="57"/>
        <v>NM</v>
      </c>
      <c r="J708" s="151" t="str">
        <f t="shared" si="58"/>
        <v>NM</v>
      </c>
      <c r="K708" s="156" t="str">
        <f t="shared" si="56"/>
        <v>Mountain</v>
      </c>
      <c r="L708" s="151" t="str">
        <f>INDEX('State '!$A$1:$C$62,MATCH($I708,'State '!$B:$B,0),3)</f>
        <v>Mountain</v>
      </c>
      <c r="M708" s="151" t="str">
        <f>INDEX('State '!$A$1:$C$62,MATCH($J708,'State '!$B:$B,0),3)</f>
        <v>Mountain</v>
      </c>
      <c r="N708" s="151"/>
      <c r="O708" s="158">
        <v>44</v>
      </c>
      <c r="P708" s="158">
        <v>5</v>
      </c>
      <c r="Q708" s="158">
        <v>76</v>
      </c>
      <c r="R708" s="157" t="s">
        <v>2173</v>
      </c>
      <c r="S708" s="151" t="s">
        <v>135</v>
      </c>
      <c r="T708" s="151" t="s">
        <v>381</v>
      </c>
      <c r="U708" s="151" t="s">
        <v>2172</v>
      </c>
      <c r="V708" s="151" t="s">
        <v>2175</v>
      </c>
      <c r="W708" s="150"/>
      <c r="X708" s="150"/>
      <c r="Y708" s="150"/>
    </row>
    <row r="709" spans="1:25" s="17" customFormat="1" ht="25.5" x14ac:dyDescent="0.2">
      <c r="A709" s="97">
        <v>44008</v>
      </c>
      <c r="B709" s="79" t="s">
        <v>2674</v>
      </c>
      <c r="C709" s="79" t="s">
        <v>260</v>
      </c>
      <c r="D709" s="79" t="s">
        <v>136</v>
      </c>
      <c r="E709" s="79" t="s">
        <v>143</v>
      </c>
      <c r="F709" s="60">
        <v>43756</v>
      </c>
      <c r="G709" s="98">
        <v>2019</v>
      </c>
      <c r="H709" s="97" t="s">
        <v>30</v>
      </c>
      <c r="I709" s="97" t="str">
        <f t="shared" si="57"/>
        <v>MN</v>
      </c>
      <c r="J709" s="97" t="str">
        <f t="shared" si="58"/>
        <v>MN</v>
      </c>
      <c r="K709" s="104" t="str">
        <f t="shared" ref="K709:K740" si="59">IF($L709=$M709,L709,CONCATENATE($L709,", ",IF(ISBLANK(N709),"",CONCATENATE(N709,", ")),$M709))</f>
        <v>Midwest</v>
      </c>
      <c r="L709" s="97" t="str">
        <f>INDEX('State '!$A$1:$C$62,MATCH($I709,'State '!$B:$B,0),3)</f>
        <v>Midwest</v>
      </c>
      <c r="M709" s="97" t="str">
        <f>INDEX('State '!$A$1:$C$62,MATCH($J709,'State '!$B:$B,0),3)</f>
        <v>Midwest</v>
      </c>
      <c r="N709" s="97"/>
      <c r="O709" s="158">
        <v>158.07</v>
      </c>
      <c r="P709" s="178">
        <f>9.9+8.9</f>
        <v>18.8</v>
      </c>
      <c r="Q709" s="146">
        <v>101.411</v>
      </c>
      <c r="R709" s="98" t="s">
        <v>384</v>
      </c>
      <c r="S709" s="97" t="s">
        <v>135</v>
      </c>
      <c r="T709" s="97" t="s">
        <v>381</v>
      </c>
      <c r="U709" s="97" t="s">
        <v>2679</v>
      </c>
      <c r="V709" s="97" t="s">
        <v>2175</v>
      </c>
      <c r="W709" s="79"/>
      <c r="X709" s="79"/>
      <c r="Y709" s="137" t="s">
        <v>2775</v>
      </c>
    </row>
    <row r="710" spans="1:25" s="17" customFormat="1" ht="25.5" x14ac:dyDescent="0.2">
      <c r="A710" s="97">
        <v>44923</v>
      </c>
      <c r="B710" s="79" t="s">
        <v>2927</v>
      </c>
      <c r="C710" s="79" t="s">
        <v>260</v>
      </c>
      <c r="D710" s="79" t="s">
        <v>140</v>
      </c>
      <c r="E710" s="79" t="s">
        <v>143</v>
      </c>
      <c r="F710" s="60">
        <v>44908</v>
      </c>
      <c r="G710" s="98">
        <v>2022</v>
      </c>
      <c r="H710" s="97" t="s">
        <v>30</v>
      </c>
      <c r="I710" s="97" t="str">
        <f t="shared" si="57"/>
        <v>MN</v>
      </c>
      <c r="J710" s="97" t="str">
        <f t="shared" si="58"/>
        <v>MN</v>
      </c>
      <c r="K710" s="104" t="str">
        <f t="shared" si="59"/>
        <v>Midwest</v>
      </c>
      <c r="L710" s="97" t="str">
        <f>INDEX('State '!$A$1:$C$62,MATCH($I710,'State '!$B:$B,0),3)</f>
        <v>Midwest</v>
      </c>
      <c r="M710" s="97" t="str">
        <f>INDEX('State '!$A$1:$C$62,MATCH($J710,'State '!$B:$B,0),3)</f>
        <v>Midwest</v>
      </c>
      <c r="N710" s="97"/>
      <c r="O710" s="158">
        <v>57.4</v>
      </c>
      <c r="P710" s="202">
        <f>8.3+13.3</f>
        <v>21.6</v>
      </c>
      <c r="Q710" s="146">
        <v>45.7</v>
      </c>
      <c r="R710" s="98" t="s">
        <v>3205</v>
      </c>
      <c r="S710" s="97" t="s">
        <v>135</v>
      </c>
      <c r="T710" s="97" t="s">
        <v>381</v>
      </c>
      <c r="U710" s="97" t="s">
        <v>3254</v>
      </c>
      <c r="V710" s="97" t="s">
        <v>2175</v>
      </c>
      <c r="W710" s="79" t="s">
        <v>2928</v>
      </c>
      <c r="X710" s="79"/>
      <c r="Y710" s="148" t="s">
        <v>3139</v>
      </c>
    </row>
    <row r="711" spans="1:25" s="17" customFormat="1" ht="31.15" customHeight="1" x14ac:dyDescent="0.2">
      <c r="A711" s="96">
        <v>45595</v>
      </c>
      <c r="B711" s="80" t="s">
        <v>3289</v>
      </c>
      <c r="C711" s="80" t="s">
        <v>260</v>
      </c>
      <c r="D711" s="80" t="s">
        <v>140</v>
      </c>
      <c r="E711" s="102" t="s">
        <v>3469</v>
      </c>
      <c r="F711" s="62">
        <v>45585</v>
      </c>
      <c r="G711" s="107">
        <v>2024</v>
      </c>
      <c r="H711" s="97" t="s">
        <v>3308</v>
      </c>
      <c r="I711" s="97" t="str">
        <f t="shared" si="57"/>
        <v>MN</v>
      </c>
      <c r="J711" s="97" t="str">
        <f t="shared" si="58"/>
        <v>WI</v>
      </c>
      <c r="K711" s="104" t="str">
        <f t="shared" si="59"/>
        <v>Midwest</v>
      </c>
      <c r="L711" s="97" t="str">
        <f>INDEX('State '!$A$1:$C$62,MATCH($I711,'State '!$B:$B,0),3)</f>
        <v>Midwest</v>
      </c>
      <c r="M711" s="97" t="str">
        <f>INDEX('State '!$A$1:$C$62,MATCH($J711,'State '!$B:$B,0),3)</f>
        <v>Midwest</v>
      </c>
      <c r="N711" s="97"/>
      <c r="O711" s="158">
        <v>48.7</v>
      </c>
      <c r="P711" s="158">
        <v>9.4</v>
      </c>
      <c r="Q711" s="108">
        <v>50.9</v>
      </c>
      <c r="R711" s="63" t="s">
        <v>3291</v>
      </c>
      <c r="S711" s="103" t="s">
        <v>135</v>
      </c>
      <c r="T711" s="104" t="s">
        <v>381</v>
      </c>
      <c r="U711" s="105" t="s">
        <v>3290</v>
      </c>
      <c r="V711" s="97" t="s">
        <v>2178</v>
      </c>
      <c r="W711" s="79" t="s">
        <v>3292</v>
      </c>
      <c r="X711" s="79"/>
      <c r="Y711" s="137"/>
    </row>
    <row r="712" spans="1:25" s="17" customFormat="1" x14ac:dyDescent="0.2">
      <c r="A712" s="151">
        <v>39990</v>
      </c>
      <c r="B712" s="164" t="s">
        <v>1078</v>
      </c>
      <c r="C712" s="164" t="s">
        <v>282</v>
      </c>
      <c r="D712" s="164" t="s">
        <v>140</v>
      </c>
      <c r="E712" s="164" t="s">
        <v>143</v>
      </c>
      <c r="F712" s="165">
        <v>38701</v>
      </c>
      <c r="G712" s="157">
        <v>2005</v>
      </c>
      <c r="H712" s="151" t="s">
        <v>0</v>
      </c>
      <c r="I712" s="151" t="str">
        <f t="shared" si="57"/>
        <v>LA</v>
      </c>
      <c r="J712" s="151" t="str">
        <f t="shared" si="58"/>
        <v>LA</v>
      </c>
      <c r="K712" s="151" t="str">
        <f t="shared" si="59"/>
        <v>South Central</v>
      </c>
      <c r="L712" s="151" t="str">
        <f>INDEX('State '!$A$1:$C$62,MATCH($I712,'State '!$B:$B,0),3)</f>
        <v>South Central</v>
      </c>
      <c r="M712" s="151" t="str">
        <f>INDEX('State '!$A$1:$C$62,MATCH($J712,'State '!$B:$B,0),3)</f>
        <v>South Central</v>
      </c>
      <c r="N712" s="151"/>
      <c r="O712" s="158">
        <v>157</v>
      </c>
      <c r="P712" s="158">
        <v>120</v>
      </c>
      <c r="Q712" s="158">
        <v>615</v>
      </c>
      <c r="R712" s="157" t="s">
        <v>1822</v>
      </c>
      <c r="S712" s="151" t="s">
        <v>138</v>
      </c>
      <c r="T712" s="151" t="s">
        <v>187</v>
      </c>
      <c r="U712" s="151" t="s">
        <v>382</v>
      </c>
      <c r="V712" s="151"/>
      <c r="W712" s="150"/>
      <c r="X712" s="150"/>
      <c r="Y712" s="150"/>
    </row>
    <row r="713" spans="1:25" s="17" customFormat="1" ht="25.5" x14ac:dyDescent="0.2">
      <c r="A713" s="151">
        <v>43068</v>
      </c>
      <c r="B713" s="164" t="s">
        <v>2023</v>
      </c>
      <c r="C713" s="164" t="s">
        <v>1939</v>
      </c>
      <c r="D713" s="164" t="s">
        <v>1878</v>
      </c>
      <c r="E713" s="153" t="s">
        <v>143</v>
      </c>
      <c r="F713" s="165">
        <v>42796</v>
      </c>
      <c r="G713" s="157">
        <v>2017</v>
      </c>
      <c r="H713" s="151" t="s">
        <v>1940</v>
      </c>
      <c r="I713" s="151" t="str">
        <f t="shared" si="57"/>
        <v>OH</v>
      </c>
      <c r="J713" s="151" t="str">
        <f t="shared" si="58"/>
        <v>LA</v>
      </c>
      <c r="K713" s="156" t="str">
        <f t="shared" si="59"/>
        <v>Northeast, Midwest, South Central</v>
      </c>
      <c r="L713" s="151" t="str">
        <f>INDEX('State '!$A$1:$C$62,MATCH($I713,'State '!$B:$B,0),3)</f>
        <v>Northeast</v>
      </c>
      <c r="M713" s="151" t="str">
        <f>INDEX('State '!$A$1:$C$62,MATCH($J713,'State '!$B:$B,0),3)</f>
        <v>South Central</v>
      </c>
      <c r="N713" s="151" t="s">
        <v>9</v>
      </c>
      <c r="O713" s="158">
        <v>230</v>
      </c>
      <c r="P713" s="158"/>
      <c r="Q713" s="158">
        <v>284</v>
      </c>
      <c r="R713" s="157"/>
      <c r="S713" s="151" t="s">
        <v>135</v>
      </c>
      <c r="T713" s="151" t="s">
        <v>381</v>
      </c>
      <c r="U713" s="151" t="s">
        <v>2024</v>
      </c>
      <c r="V713" s="151" t="s">
        <v>2178</v>
      </c>
      <c r="W713" s="150"/>
      <c r="X713" s="150"/>
      <c r="Y713" s="150"/>
    </row>
    <row r="714" spans="1:25" s="17" customFormat="1" x14ac:dyDescent="0.2">
      <c r="A714" s="97">
        <v>43124</v>
      </c>
      <c r="B714" s="79" t="s">
        <v>1890</v>
      </c>
      <c r="C714" s="79" t="s">
        <v>346</v>
      </c>
      <c r="D714" s="79" t="s">
        <v>136</v>
      </c>
      <c r="E714" s="102" t="s">
        <v>2882</v>
      </c>
      <c r="F714" s="60"/>
      <c r="G714" s="98"/>
      <c r="H714" s="97" t="s">
        <v>13</v>
      </c>
      <c r="I714" s="97" t="str">
        <f t="shared" si="57"/>
        <v>CA</v>
      </c>
      <c r="J714" s="97" t="str">
        <f t="shared" si="58"/>
        <v>CA</v>
      </c>
      <c r="K714" s="104" t="str">
        <f t="shared" si="59"/>
        <v>Pacific</v>
      </c>
      <c r="L714" s="97" t="str">
        <f>INDEX('State '!$A$1:$C$62,MATCH($I714,'State '!$B:$B,0),3)</f>
        <v>Pacific</v>
      </c>
      <c r="M714" s="97" t="str">
        <f>INDEX('State '!$A$1:$C$62,MATCH($J714,'State '!$B:$B,0),3)</f>
        <v>Pacific</v>
      </c>
      <c r="N714" s="97"/>
      <c r="O714" s="158">
        <v>621</v>
      </c>
      <c r="P714" s="178">
        <v>63</v>
      </c>
      <c r="Q714" s="146">
        <v>300</v>
      </c>
      <c r="R714" s="98"/>
      <c r="S714" s="97" t="s">
        <v>138</v>
      </c>
      <c r="T714" s="97" t="s">
        <v>2377</v>
      </c>
      <c r="U714" s="97" t="s">
        <v>382</v>
      </c>
      <c r="V714" s="97" t="s">
        <v>2175</v>
      </c>
      <c r="W714" s="79"/>
      <c r="X714" s="79"/>
      <c r="Y714" s="195"/>
    </row>
    <row r="715" spans="1:25" s="17" customFormat="1" x14ac:dyDescent="0.2">
      <c r="A715" s="151">
        <v>42339</v>
      </c>
      <c r="B715" s="164" t="s">
        <v>2129</v>
      </c>
      <c r="C715" s="164" t="s">
        <v>236</v>
      </c>
      <c r="D715" s="164" t="s">
        <v>140</v>
      </c>
      <c r="E715" s="164" t="s">
        <v>143</v>
      </c>
      <c r="F715" s="165">
        <v>41988</v>
      </c>
      <c r="G715" s="157">
        <v>2014</v>
      </c>
      <c r="H715" s="151" t="s">
        <v>6</v>
      </c>
      <c r="I715" s="151" t="str">
        <f t="shared" si="57"/>
        <v>TX</v>
      </c>
      <c r="J715" s="151" t="str">
        <f t="shared" si="58"/>
        <v>TX</v>
      </c>
      <c r="K715" s="151" t="str">
        <f t="shared" si="59"/>
        <v>South Central</v>
      </c>
      <c r="L715" s="151" t="str">
        <f>INDEX('State '!$A$1:$C$62,MATCH($I715,'State '!$B:$B,0),3)</f>
        <v>South Central</v>
      </c>
      <c r="M715" s="151" t="str">
        <f>INDEX('State '!$A$1:$C$62,MATCH($J715,'State '!$B:$B,0),3)</f>
        <v>South Central</v>
      </c>
      <c r="N715" s="151"/>
      <c r="O715" s="158">
        <v>114</v>
      </c>
      <c r="P715" s="158">
        <v>51</v>
      </c>
      <c r="Q715" s="158">
        <v>800</v>
      </c>
      <c r="R715" s="157"/>
      <c r="S715" s="151"/>
      <c r="T715" s="151" t="s">
        <v>382</v>
      </c>
      <c r="U715" s="151"/>
      <c r="V715" s="151"/>
      <c r="W715" s="150"/>
      <c r="X715" s="150"/>
      <c r="Y715" s="150"/>
    </row>
    <row r="716" spans="1:25" s="17" customFormat="1" x14ac:dyDescent="0.2">
      <c r="A716" s="151">
        <v>39990</v>
      </c>
      <c r="B716" s="152" t="s">
        <v>2069</v>
      </c>
      <c r="C716" s="152" t="s">
        <v>256</v>
      </c>
      <c r="D716" s="152" t="s">
        <v>140</v>
      </c>
      <c r="E716" s="153" t="s">
        <v>143</v>
      </c>
      <c r="F716" s="154">
        <v>39052</v>
      </c>
      <c r="G716" s="161">
        <v>2006</v>
      </c>
      <c r="H716" s="151" t="s">
        <v>50</v>
      </c>
      <c r="I716" s="151" t="str">
        <f t="shared" si="57"/>
        <v>WA</v>
      </c>
      <c r="J716" s="151" t="str">
        <f t="shared" si="58"/>
        <v>WA</v>
      </c>
      <c r="K716" s="151" t="str">
        <f t="shared" si="59"/>
        <v>Pacific</v>
      </c>
      <c r="L716" s="151" t="str">
        <f>INDEX('State '!$A$1:$C$62,MATCH($I716,'State '!$B:$B,0),3)</f>
        <v>Pacific</v>
      </c>
      <c r="M716" s="151" t="str">
        <f>INDEX('State '!$A$1:$C$62,MATCH($J716,'State '!$B:$B,0),3)</f>
        <v>Pacific</v>
      </c>
      <c r="N716" s="151"/>
      <c r="O716" s="158">
        <v>333</v>
      </c>
      <c r="P716" s="157">
        <v>80</v>
      </c>
      <c r="Q716" s="157">
        <v>360</v>
      </c>
      <c r="R716" s="158" t="s">
        <v>3239</v>
      </c>
      <c r="S716" s="159" t="s">
        <v>135</v>
      </c>
      <c r="T716" s="156" t="s">
        <v>381</v>
      </c>
      <c r="U716" s="160" t="s">
        <v>1026</v>
      </c>
      <c r="V716" s="151"/>
      <c r="W716" s="150"/>
      <c r="X716" s="150"/>
      <c r="Y716" s="150"/>
    </row>
    <row r="717" spans="1:25" s="17" customFormat="1" x14ac:dyDescent="0.2">
      <c r="A717" s="151">
        <v>40248</v>
      </c>
      <c r="B717" s="164" t="s">
        <v>645</v>
      </c>
      <c r="C717" s="164" t="s">
        <v>256</v>
      </c>
      <c r="D717" s="164" t="s">
        <v>140</v>
      </c>
      <c r="E717" s="164" t="s">
        <v>143</v>
      </c>
      <c r="F717" s="165">
        <v>40127</v>
      </c>
      <c r="G717" s="157">
        <v>2009</v>
      </c>
      <c r="H717" s="151" t="s">
        <v>25</v>
      </c>
      <c r="I717" s="151" t="str">
        <f t="shared" si="57"/>
        <v>CO</v>
      </c>
      <c r="J717" s="151" t="str">
        <f t="shared" si="58"/>
        <v>CO</v>
      </c>
      <c r="K717" s="151" t="str">
        <f t="shared" si="59"/>
        <v>Mountain</v>
      </c>
      <c r="L717" s="151" t="str">
        <f>INDEX('State '!$A$1:$C$62,MATCH($I717,'State '!$B:$B,0),3)</f>
        <v>Mountain</v>
      </c>
      <c r="M717" s="151" t="str">
        <f>INDEX('State '!$A$1:$C$62,MATCH($J717,'State '!$B:$B,0),3)</f>
        <v>Mountain</v>
      </c>
      <c r="N717" s="151"/>
      <c r="O717" s="158">
        <v>60.4</v>
      </c>
      <c r="P717" s="158">
        <v>27.4</v>
      </c>
      <c r="Q717" s="158">
        <v>582</v>
      </c>
      <c r="R717" s="157">
        <v>24</v>
      </c>
      <c r="S717" s="151" t="s">
        <v>135</v>
      </c>
      <c r="T717" s="151" t="s">
        <v>381</v>
      </c>
      <c r="U717" s="151" t="s">
        <v>646</v>
      </c>
      <c r="V717" s="151"/>
      <c r="W717" s="150"/>
      <c r="X717" s="150"/>
      <c r="Y717" s="150"/>
    </row>
    <row r="718" spans="1:25" s="17" customFormat="1" x14ac:dyDescent="0.2">
      <c r="A718" s="151">
        <v>39990</v>
      </c>
      <c r="B718" s="164" t="s">
        <v>1544</v>
      </c>
      <c r="C718" s="164" t="s">
        <v>256</v>
      </c>
      <c r="D718" s="164" t="s">
        <v>140</v>
      </c>
      <c r="E718" s="164" t="s">
        <v>143</v>
      </c>
      <c r="F718" s="165">
        <v>36465</v>
      </c>
      <c r="G718" s="157">
        <v>1999</v>
      </c>
      <c r="H718" s="151" t="s">
        <v>400</v>
      </c>
      <c r="I718" s="151" t="str">
        <f t="shared" si="57"/>
        <v>OR</v>
      </c>
      <c r="J718" s="151" t="str">
        <f t="shared" si="58"/>
        <v>WA</v>
      </c>
      <c r="K718" s="151" t="str">
        <f t="shared" si="59"/>
        <v>Pacific</v>
      </c>
      <c r="L718" s="151" t="str">
        <f>INDEX('State '!$A$1:$C$62,MATCH($I718,'State '!$B:$B,0),3)</f>
        <v>Pacific</v>
      </c>
      <c r="M718" s="151" t="str">
        <f>INDEX('State '!$A$1:$C$62,MATCH($J718,'State '!$B:$B,0),3)</f>
        <v>Pacific</v>
      </c>
      <c r="N718" s="151"/>
      <c r="O718" s="158">
        <v>17</v>
      </c>
      <c r="P718" s="158"/>
      <c r="Q718" s="158">
        <v>51</v>
      </c>
      <c r="R718" s="157" t="s">
        <v>1179</v>
      </c>
      <c r="S718" s="151" t="s">
        <v>135</v>
      </c>
      <c r="T718" s="151" t="s">
        <v>381</v>
      </c>
      <c r="U718" s="151" t="s">
        <v>1545</v>
      </c>
      <c r="V718" s="151"/>
      <c r="W718" s="150"/>
      <c r="X718" s="150"/>
      <c r="Y718" s="150"/>
    </row>
    <row r="719" spans="1:25" s="17" customFormat="1" x14ac:dyDescent="0.2">
      <c r="A719" s="151">
        <v>39990</v>
      </c>
      <c r="B719" s="164" t="s">
        <v>1151</v>
      </c>
      <c r="C719" s="164" t="s">
        <v>256</v>
      </c>
      <c r="D719" s="164" t="s">
        <v>140</v>
      </c>
      <c r="E719" s="164" t="s">
        <v>143</v>
      </c>
      <c r="F719" s="165">
        <v>38292</v>
      </c>
      <c r="G719" s="157">
        <v>2004</v>
      </c>
      <c r="H719" s="151" t="s">
        <v>50</v>
      </c>
      <c r="I719" s="151" t="str">
        <f t="shared" si="57"/>
        <v>WA</v>
      </c>
      <c r="J719" s="151" t="str">
        <f t="shared" si="58"/>
        <v>WA</v>
      </c>
      <c r="K719" s="151" t="str">
        <f t="shared" si="59"/>
        <v>Pacific</v>
      </c>
      <c r="L719" s="151" t="str">
        <f>INDEX('State '!$A$1:$C$62,MATCH($I719,'State '!$B:$B,0),3)</f>
        <v>Pacific</v>
      </c>
      <c r="M719" s="151" t="str">
        <f>INDEX('State '!$A$1:$C$62,MATCH($J719,'State '!$B:$B,0),3)</f>
        <v>Pacific</v>
      </c>
      <c r="N719" s="151"/>
      <c r="O719" s="158">
        <v>24.6</v>
      </c>
      <c r="P719" s="158">
        <v>9.15</v>
      </c>
      <c r="Q719" s="158">
        <v>113.11</v>
      </c>
      <c r="R719" s="157">
        <v>16</v>
      </c>
      <c r="S719" s="151" t="s">
        <v>135</v>
      </c>
      <c r="T719" s="151" t="s">
        <v>381</v>
      </c>
      <c r="U719" s="151" t="s">
        <v>1152</v>
      </c>
      <c r="V719" s="151"/>
      <c r="W719" s="150"/>
      <c r="X719" s="150"/>
      <c r="Y719" s="150"/>
    </row>
    <row r="720" spans="1:25" s="17" customFormat="1" x14ac:dyDescent="0.2">
      <c r="A720" s="151">
        <v>39990</v>
      </c>
      <c r="B720" s="164" t="s">
        <v>1183</v>
      </c>
      <c r="C720" s="164" t="s">
        <v>256</v>
      </c>
      <c r="D720" s="164" t="s">
        <v>140</v>
      </c>
      <c r="E720" s="164" t="s">
        <v>143</v>
      </c>
      <c r="F720" s="165">
        <v>37903</v>
      </c>
      <c r="G720" s="157">
        <v>2003</v>
      </c>
      <c r="H720" s="151" t="s">
        <v>50</v>
      </c>
      <c r="I720" s="151" t="str">
        <f t="shared" si="57"/>
        <v>WA</v>
      </c>
      <c r="J720" s="151" t="str">
        <f t="shared" si="58"/>
        <v>WA</v>
      </c>
      <c r="K720" s="151" t="str">
        <f t="shared" si="59"/>
        <v>Pacific</v>
      </c>
      <c r="L720" s="151" t="str">
        <f>INDEX('State '!$A$1:$C$62,MATCH($I720,'State '!$B:$B,0),3)</f>
        <v>Pacific</v>
      </c>
      <c r="M720" s="151" t="str">
        <f>INDEX('State '!$A$1:$C$62,MATCH($J720,'State '!$B:$B,0),3)</f>
        <v>Pacific</v>
      </c>
      <c r="N720" s="151"/>
      <c r="O720" s="158">
        <v>240.9</v>
      </c>
      <c r="P720" s="158">
        <v>26</v>
      </c>
      <c r="Q720" s="158">
        <v>268</v>
      </c>
      <c r="R720" s="157">
        <v>36</v>
      </c>
      <c r="S720" s="151" t="s">
        <v>135</v>
      </c>
      <c r="T720" s="151" t="s">
        <v>381</v>
      </c>
      <c r="U720" s="151" t="s">
        <v>1184</v>
      </c>
      <c r="V720" s="151"/>
      <c r="W720" s="150"/>
      <c r="X720" s="150"/>
      <c r="Y720" s="150"/>
    </row>
    <row r="721" spans="1:25" s="17" customFormat="1" x14ac:dyDescent="0.2">
      <c r="A721" s="151">
        <v>39990</v>
      </c>
      <c r="B721" s="164" t="s">
        <v>1309</v>
      </c>
      <c r="C721" s="164" t="s">
        <v>256</v>
      </c>
      <c r="D721" s="164" t="s">
        <v>134</v>
      </c>
      <c r="E721" s="164" t="s">
        <v>143</v>
      </c>
      <c r="F721" s="165">
        <v>37590</v>
      </c>
      <c r="G721" s="157">
        <v>2002</v>
      </c>
      <c r="H721" s="151" t="s">
        <v>50</v>
      </c>
      <c r="I721" s="151" t="str">
        <f t="shared" si="57"/>
        <v>WA</v>
      </c>
      <c r="J721" s="151" t="str">
        <f t="shared" si="58"/>
        <v>WA</v>
      </c>
      <c r="K721" s="151" t="str">
        <f t="shared" si="59"/>
        <v>Pacific</v>
      </c>
      <c r="L721" s="151" t="str">
        <f>INDEX('State '!$A$1:$C$62,MATCH($I721,'State '!$B:$B,0),3)</f>
        <v>Pacific</v>
      </c>
      <c r="M721" s="151" t="str">
        <f>INDEX('State '!$A$1:$C$62,MATCH($J721,'State '!$B:$B,0),3)</f>
        <v>Pacific</v>
      </c>
      <c r="N721" s="151"/>
      <c r="O721" s="158">
        <v>124</v>
      </c>
      <c r="P721" s="158">
        <v>48.9</v>
      </c>
      <c r="Q721" s="158">
        <v>160</v>
      </c>
      <c r="R721" s="157">
        <v>20</v>
      </c>
      <c r="S721" s="151" t="s">
        <v>135</v>
      </c>
      <c r="T721" s="151" t="s">
        <v>381</v>
      </c>
      <c r="U721" s="151" t="s">
        <v>1310</v>
      </c>
      <c r="V721" s="151"/>
      <c r="W721" s="150"/>
      <c r="X721" s="150"/>
      <c r="Y721" s="150"/>
    </row>
    <row r="722" spans="1:25" s="17" customFormat="1" x14ac:dyDescent="0.2">
      <c r="A722" s="151">
        <v>39990</v>
      </c>
      <c r="B722" s="152" t="s">
        <v>883</v>
      </c>
      <c r="C722" s="152" t="s">
        <v>256</v>
      </c>
      <c r="D722" s="152" t="s">
        <v>140</v>
      </c>
      <c r="E722" s="153" t="s">
        <v>143</v>
      </c>
      <c r="F722" s="154">
        <v>39217</v>
      </c>
      <c r="G722" s="161">
        <v>2007</v>
      </c>
      <c r="H722" s="151" t="s">
        <v>25</v>
      </c>
      <c r="I722" s="151" t="str">
        <f t="shared" si="57"/>
        <v>CO</v>
      </c>
      <c r="J722" s="151" t="str">
        <f t="shared" si="58"/>
        <v>CO</v>
      </c>
      <c r="K722" s="151" t="str">
        <f t="shared" si="59"/>
        <v>Mountain</v>
      </c>
      <c r="L722" s="151" t="str">
        <f>INDEX('State '!$A$1:$C$62,MATCH($I722,'State '!$B:$B,0),3)</f>
        <v>Mountain</v>
      </c>
      <c r="M722" s="151" t="str">
        <f>INDEX('State '!$A$1:$C$62,MATCH($J722,'State '!$B:$B,0),3)</f>
        <v>Mountain</v>
      </c>
      <c r="N722" s="151"/>
      <c r="O722" s="158">
        <v>57.8</v>
      </c>
      <c r="P722" s="157">
        <v>38</v>
      </c>
      <c r="Q722" s="157">
        <v>450</v>
      </c>
      <c r="R722" s="158">
        <v>30</v>
      </c>
      <c r="S722" s="159" t="s">
        <v>135</v>
      </c>
      <c r="T722" s="156" t="s">
        <v>381</v>
      </c>
      <c r="U722" s="160" t="s">
        <v>884</v>
      </c>
      <c r="V722" s="151"/>
      <c r="W722" s="150"/>
      <c r="X722" s="150"/>
      <c r="Y722" s="150"/>
    </row>
    <row r="723" spans="1:25" s="17" customFormat="1" x14ac:dyDescent="0.2">
      <c r="A723" s="151">
        <v>39990</v>
      </c>
      <c r="B723" s="164" t="s">
        <v>1181</v>
      </c>
      <c r="C723" s="164" t="s">
        <v>256</v>
      </c>
      <c r="D723" s="164" t="s">
        <v>140</v>
      </c>
      <c r="E723" s="164" t="s">
        <v>143</v>
      </c>
      <c r="F723" s="165">
        <v>37970</v>
      </c>
      <c r="G723" s="157">
        <v>2003</v>
      </c>
      <c r="H723" s="151" t="s">
        <v>25</v>
      </c>
      <c r="I723" s="151" t="str">
        <f t="shared" si="57"/>
        <v>CO</v>
      </c>
      <c r="J723" s="151" t="str">
        <f t="shared" si="58"/>
        <v>CO</v>
      </c>
      <c r="K723" s="151" t="str">
        <f t="shared" si="59"/>
        <v>Mountain</v>
      </c>
      <c r="L723" s="151" t="str">
        <f>INDEX('State '!$A$1:$C$62,MATCH($I723,'State '!$B:$B,0),3)</f>
        <v>Mountain</v>
      </c>
      <c r="M723" s="151" t="str">
        <f>INDEX('State '!$A$1:$C$62,MATCH($J723,'State '!$B:$B,0),3)</f>
        <v>Mountain</v>
      </c>
      <c r="N723" s="151"/>
      <c r="O723" s="158">
        <v>16.899999999999999</v>
      </c>
      <c r="P723" s="158">
        <v>6.9</v>
      </c>
      <c r="Q723" s="158"/>
      <c r="R723" s="157">
        <v>26</v>
      </c>
      <c r="S723" s="151" t="s">
        <v>135</v>
      </c>
      <c r="T723" s="151" t="s">
        <v>381</v>
      </c>
      <c r="U723" s="151" t="s">
        <v>1182</v>
      </c>
      <c r="V723" s="151"/>
      <c r="W723" s="150"/>
      <c r="X723" s="150"/>
      <c r="Y723" s="150"/>
    </row>
    <row r="724" spans="1:25" s="17" customFormat="1" x14ac:dyDescent="0.2">
      <c r="A724" s="151">
        <v>39990</v>
      </c>
      <c r="B724" s="164" t="s">
        <v>1178</v>
      </c>
      <c r="C724" s="164" t="s">
        <v>256</v>
      </c>
      <c r="D724" s="164" t="s">
        <v>140</v>
      </c>
      <c r="E724" s="164" t="s">
        <v>143</v>
      </c>
      <c r="F724" s="165">
        <v>37926</v>
      </c>
      <c r="G724" s="157">
        <v>2003</v>
      </c>
      <c r="H724" s="151" t="s">
        <v>2183</v>
      </c>
      <c r="I724" s="151" t="str">
        <f t="shared" si="57"/>
        <v>WY</v>
      </c>
      <c r="J724" s="151" t="str">
        <f t="shared" si="58"/>
        <v>WA</v>
      </c>
      <c r="K724" s="151" t="str">
        <f t="shared" si="59"/>
        <v>Mountain, Pacific</v>
      </c>
      <c r="L724" s="151" t="str">
        <f>INDEX('State '!$A$1:$C$62,MATCH($I724,'State '!$B:$B,0),3)</f>
        <v>Mountain</v>
      </c>
      <c r="M724" s="151" t="str">
        <f>INDEX('State '!$A$1:$C$62,MATCH($J724,'State '!$B:$B,0),3)</f>
        <v>Pacific</v>
      </c>
      <c r="N724" s="151"/>
      <c r="O724" s="158">
        <v>139.4</v>
      </c>
      <c r="P724" s="158">
        <v>91</v>
      </c>
      <c r="Q724" s="158">
        <v>175</v>
      </c>
      <c r="R724" s="157" t="s">
        <v>1179</v>
      </c>
      <c r="S724" s="151" t="s">
        <v>135</v>
      </c>
      <c r="T724" s="151" t="s">
        <v>381</v>
      </c>
      <c r="U724" s="151" t="s">
        <v>1180</v>
      </c>
      <c r="V724" s="151"/>
      <c r="W724" s="150"/>
      <c r="X724" s="150"/>
      <c r="Y724" s="150"/>
    </row>
    <row r="725" spans="1:25" s="17" customFormat="1" x14ac:dyDescent="0.2">
      <c r="A725" s="151">
        <v>40388</v>
      </c>
      <c r="B725" s="152" t="s">
        <v>599</v>
      </c>
      <c r="C725" s="152" t="s">
        <v>256</v>
      </c>
      <c r="D725" s="152" t="s">
        <v>140</v>
      </c>
      <c r="E725" s="153" t="s">
        <v>143</v>
      </c>
      <c r="F725" s="154">
        <v>40483</v>
      </c>
      <c r="G725" s="161">
        <v>2010</v>
      </c>
      <c r="H725" s="151" t="s">
        <v>600</v>
      </c>
      <c r="I725" s="151" t="str">
        <f t="shared" si="57"/>
        <v>CO</v>
      </c>
      <c r="J725" s="151" t="str">
        <f t="shared" si="58"/>
        <v>WY</v>
      </c>
      <c r="K725" s="151" t="str">
        <f t="shared" si="59"/>
        <v>Mountain</v>
      </c>
      <c r="L725" s="151" t="str">
        <f>INDEX('State '!$A$1:$C$62,MATCH($I725,'State '!$B:$B,0),3)</f>
        <v>Mountain</v>
      </c>
      <c r="M725" s="151" t="str">
        <f>INDEX('State '!$A$1:$C$62,MATCH($J725,'State '!$B:$B,0),3)</f>
        <v>Mountain</v>
      </c>
      <c r="N725" s="151"/>
      <c r="O725" s="158">
        <v>59.4</v>
      </c>
      <c r="P725" s="157">
        <v>16</v>
      </c>
      <c r="Q725" s="157">
        <v>150</v>
      </c>
      <c r="R725" s="158">
        <v>30</v>
      </c>
      <c r="S725" s="159" t="s">
        <v>135</v>
      </c>
      <c r="T725" s="156" t="s">
        <v>381</v>
      </c>
      <c r="U725" s="160" t="s">
        <v>601</v>
      </c>
      <c r="V725" s="151"/>
      <c r="W725" s="150"/>
      <c r="X725" s="150"/>
      <c r="Y725" s="150"/>
    </row>
    <row r="726" spans="1:25" s="17" customFormat="1" x14ac:dyDescent="0.2">
      <c r="A726" s="151">
        <v>39990</v>
      </c>
      <c r="B726" s="164" t="s">
        <v>1048</v>
      </c>
      <c r="C726" s="164" t="s">
        <v>256</v>
      </c>
      <c r="D726" s="164" t="s">
        <v>140</v>
      </c>
      <c r="E726" s="164" t="s">
        <v>143</v>
      </c>
      <c r="F726" s="165">
        <v>38510</v>
      </c>
      <c r="G726" s="157">
        <v>2005</v>
      </c>
      <c r="H726" s="151" t="s">
        <v>50</v>
      </c>
      <c r="I726" s="151" t="str">
        <f t="shared" si="57"/>
        <v>WA</v>
      </c>
      <c r="J726" s="151" t="str">
        <f t="shared" si="58"/>
        <v>WA</v>
      </c>
      <c r="K726" s="151" t="str">
        <f t="shared" si="59"/>
        <v>Pacific</v>
      </c>
      <c r="L726" s="151" t="str">
        <f>INDEX('State '!$A$1:$C$62,MATCH($I726,'State '!$B:$B,0),3)</f>
        <v>Pacific</v>
      </c>
      <c r="M726" s="151" t="str">
        <f>INDEX('State '!$A$1:$C$62,MATCH($J726,'State '!$B:$B,0),3)</f>
        <v>Pacific</v>
      </c>
      <c r="N726" s="151"/>
      <c r="O726" s="158">
        <v>29.4</v>
      </c>
      <c r="P726" s="158">
        <v>2</v>
      </c>
      <c r="Q726" s="158"/>
      <c r="R726" s="157" t="s">
        <v>1179</v>
      </c>
      <c r="S726" s="151" t="s">
        <v>135</v>
      </c>
      <c r="T726" s="151" t="s">
        <v>381</v>
      </c>
      <c r="U726" s="151" t="s">
        <v>1049</v>
      </c>
      <c r="V726" s="151"/>
      <c r="W726" s="150"/>
      <c r="X726" s="150"/>
      <c r="Y726" s="150"/>
    </row>
    <row r="727" spans="1:25" s="17" customFormat="1" ht="38.25" x14ac:dyDescent="0.2">
      <c r="A727" s="96">
        <v>45098</v>
      </c>
      <c r="B727" s="194" t="s">
        <v>3316</v>
      </c>
      <c r="C727" s="194" t="s">
        <v>3317</v>
      </c>
      <c r="D727" s="194" t="s">
        <v>140</v>
      </c>
      <c r="E727" s="194" t="s">
        <v>143</v>
      </c>
      <c r="F727" s="196">
        <v>44896</v>
      </c>
      <c r="G727" s="198">
        <v>2023</v>
      </c>
      <c r="H727" s="197" t="s">
        <v>6</v>
      </c>
      <c r="I727" s="97" t="str">
        <f t="shared" si="57"/>
        <v>TX</v>
      </c>
      <c r="J727" s="97" t="str">
        <f t="shared" si="58"/>
        <v>TX</v>
      </c>
      <c r="K727" s="104" t="str">
        <f t="shared" si="59"/>
        <v>South Central</v>
      </c>
      <c r="L727" s="97" t="str">
        <f>INDEX('State '!$A$1:$C$62,MATCH($I727,'State '!$B:$B,0),3)</f>
        <v>South Central</v>
      </c>
      <c r="M727" s="97" t="str">
        <f>INDEX('State '!$A$1:$C$62,MATCH($J727,'State '!$B:$B,0),3)</f>
        <v>South Central</v>
      </c>
      <c r="N727" s="97"/>
      <c r="O727" s="145"/>
      <c r="P727" s="158">
        <v>0</v>
      </c>
      <c r="Q727" s="200">
        <v>60</v>
      </c>
      <c r="R727" s="198"/>
      <c r="S727" s="197" t="s">
        <v>138</v>
      </c>
      <c r="T727" s="197" t="s">
        <v>2601</v>
      </c>
      <c r="U727" s="197"/>
      <c r="V727" s="97" t="s">
        <v>2175</v>
      </c>
      <c r="W727" s="79" t="s">
        <v>3318</v>
      </c>
      <c r="X727" s="79"/>
      <c r="Y727" s="233" t="s">
        <v>3388</v>
      </c>
    </row>
    <row r="728" spans="1:25" s="17" customFormat="1" x14ac:dyDescent="0.2">
      <c r="A728" s="151">
        <v>40367</v>
      </c>
      <c r="B728" s="152" t="s">
        <v>921</v>
      </c>
      <c r="C728" s="152" t="s">
        <v>302</v>
      </c>
      <c r="D728" s="152" t="s">
        <v>134</v>
      </c>
      <c r="E728" s="153" t="s">
        <v>143</v>
      </c>
      <c r="F728" s="154">
        <v>39083</v>
      </c>
      <c r="G728" s="161">
        <v>2007</v>
      </c>
      <c r="H728" s="151" t="s">
        <v>6</v>
      </c>
      <c r="I728" s="151" t="str">
        <f t="shared" si="57"/>
        <v>TX</v>
      </c>
      <c r="J728" s="151" t="str">
        <f t="shared" si="58"/>
        <v>TX</v>
      </c>
      <c r="K728" s="151" t="str">
        <f t="shared" si="59"/>
        <v>South Central</v>
      </c>
      <c r="L728" s="151" t="str">
        <f>INDEX('State '!$A$1:$C$62,MATCH($I728,'State '!$B:$B,0),3)</f>
        <v>South Central</v>
      </c>
      <c r="M728" s="151" t="str">
        <f>INDEX('State '!$A$1:$C$62,MATCH($J728,'State '!$B:$B,0),3)</f>
        <v>South Central</v>
      </c>
      <c r="N728" s="151"/>
      <c r="O728" s="158">
        <v>90</v>
      </c>
      <c r="P728" s="157">
        <v>65</v>
      </c>
      <c r="Q728" s="157">
        <v>30</v>
      </c>
      <c r="R728" s="158">
        <v>20</v>
      </c>
      <c r="S728" s="159" t="s">
        <v>138</v>
      </c>
      <c r="T728" s="156" t="s">
        <v>187</v>
      </c>
      <c r="U728" s="160" t="s">
        <v>382</v>
      </c>
      <c r="V728" s="151"/>
      <c r="W728" s="150"/>
      <c r="X728" s="150"/>
      <c r="Y728" s="150"/>
    </row>
    <row r="729" spans="1:25" s="17" customFormat="1" ht="25.5" x14ac:dyDescent="0.2">
      <c r="A729" s="151">
        <v>42355</v>
      </c>
      <c r="B729" s="152" t="s">
        <v>390</v>
      </c>
      <c r="C729" s="152" t="s">
        <v>199</v>
      </c>
      <c r="D729" s="152" t="s">
        <v>1878</v>
      </c>
      <c r="E729" s="153" t="s">
        <v>143</v>
      </c>
      <c r="F729" s="154">
        <v>42339</v>
      </c>
      <c r="G729" s="161">
        <v>2015</v>
      </c>
      <c r="H729" s="151" t="s">
        <v>2123</v>
      </c>
      <c r="I729" s="151" t="str">
        <f t="shared" si="57"/>
        <v>OH</v>
      </c>
      <c r="J729" s="151" t="str">
        <f t="shared" si="58"/>
        <v>LA</v>
      </c>
      <c r="K729" s="151" t="str">
        <f t="shared" si="59"/>
        <v>Northeast, Midwest, South Central</v>
      </c>
      <c r="L729" s="151" t="str">
        <f>INDEX('State '!$A$1:$C$62,MATCH($I729,'State '!$B:$B,0),3)</f>
        <v>Northeast</v>
      </c>
      <c r="M729" s="151" t="str">
        <f>INDEX('State '!$A$1:$C$62,MATCH($J729,'State '!$B:$B,0),3)</f>
        <v>South Central</v>
      </c>
      <c r="N729" s="151" t="s">
        <v>9</v>
      </c>
      <c r="O729" s="158">
        <v>468</v>
      </c>
      <c r="P729" s="157">
        <v>76</v>
      </c>
      <c r="Q729" s="157">
        <v>550</v>
      </c>
      <c r="R729" s="158">
        <v>30</v>
      </c>
      <c r="S729" s="159" t="s">
        <v>135</v>
      </c>
      <c r="T729" s="156" t="s">
        <v>381</v>
      </c>
      <c r="U729" s="160" t="s">
        <v>1881</v>
      </c>
      <c r="V729" s="151" t="s">
        <v>2178</v>
      </c>
      <c r="W729" s="150"/>
      <c r="X729" s="150"/>
      <c r="Y729" s="150"/>
    </row>
    <row r="730" spans="1:25" s="17" customFormat="1" x14ac:dyDescent="0.2">
      <c r="A730" s="151">
        <v>42612</v>
      </c>
      <c r="B730" s="164" t="s">
        <v>1958</v>
      </c>
      <c r="C730" s="164" t="s">
        <v>1721</v>
      </c>
      <c r="D730" s="164" t="s">
        <v>140</v>
      </c>
      <c r="E730" s="164" t="s">
        <v>143</v>
      </c>
      <c r="F730" s="165">
        <v>42644</v>
      </c>
      <c r="G730" s="157">
        <v>2016</v>
      </c>
      <c r="H730" s="151" t="s">
        <v>1959</v>
      </c>
      <c r="I730" s="151" t="str">
        <f t="shared" si="57"/>
        <v>WV</v>
      </c>
      <c r="J730" s="151" t="str">
        <f t="shared" si="58"/>
        <v>OH</v>
      </c>
      <c r="K730" s="151" t="str">
        <f t="shared" si="59"/>
        <v>Northeast</v>
      </c>
      <c r="L730" s="151" t="str">
        <f>INDEX('State '!$A$1:$C$62,MATCH($I730,'State '!$B:$B,0),3)</f>
        <v>Northeast</v>
      </c>
      <c r="M730" s="151" t="str">
        <f>INDEX('State '!$A$1:$C$62,MATCH($J730,'State '!$B:$B,0),3)</f>
        <v>Northeast</v>
      </c>
      <c r="N730" s="151"/>
      <c r="O730" s="158">
        <v>415</v>
      </c>
      <c r="P730" s="158">
        <v>50</v>
      </c>
      <c r="Q730" s="158">
        <v>850</v>
      </c>
      <c r="R730" s="157" t="s">
        <v>1822</v>
      </c>
      <c r="S730" s="151" t="s">
        <v>135</v>
      </c>
      <c r="T730" s="151" t="s">
        <v>381</v>
      </c>
      <c r="U730" s="151" t="s">
        <v>1997</v>
      </c>
      <c r="V730" s="151" t="s">
        <v>2178</v>
      </c>
      <c r="W730" s="150"/>
      <c r="X730" s="150"/>
      <c r="Y730" s="150"/>
    </row>
    <row r="731" spans="1:25" s="17" customFormat="1" x14ac:dyDescent="0.2">
      <c r="A731" s="151">
        <v>39990</v>
      </c>
      <c r="B731" s="164" t="s">
        <v>1345</v>
      </c>
      <c r="C731" s="164" t="s">
        <v>350</v>
      </c>
      <c r="D731" s="164" t="s">
        <v>134</v>
      </c>
      <c r="E731" s="164" t="s">
        <v>143</v>
      </c>
      <c r="F731" s="165">
        <v>37196</v>
      </c>
      <c r="G731" s="157">
        <v>2001</v>
      </c>
      <c r="H731" s="151" t="s">
        <v>49</v>
      </c>
      <c r="I731" s="151" t="str">
        <f t="shared" si="57"/>
        <v>IN</v>
      </c>
      <c r="J731" s="151" t="str">
        <f t="shared" si="58"/>
        <v>IN</v>
      </c>
      <c r="K731" s="151" t="str">
        <f t="shared" si="59"/>
        <v>Midwest</v>
      </c>
      <c r="L731" s="151" t="str">
        <f>INDEX('State '!$A$1:$C$62,MATCH($I731,'State '!$B:$B,0),3)</f>
        <v>Midwest</v>
      </c>
      <c r="M731" s="151" t="str">
        <f>INDEX('State '!$A$1:$C$62,MATCH($J731,'State '!$B:$B,0),3)</f>
        <v>Midwest</v>
      </c>
      <c r="N731" s="151"/>
      <c r="O731" s="158"/>
      <c r="P731" s="158">
        <v>9.1999999999999993</v>
      </c>
      <c r="Q731" s="158">
        <v>62</v>
      </c>
      <c r="R731" s="157">
        <v>16</v>
      </c>
      <c r="S731" s="151" t="s">
        <v>135</v>
      </c>
      <c r="T731" s="151" t="s">
        <v>381</v>
      </c>
      <c r="U731" s="151" t="s">
        <v>1346</v>
      </c>
      <c r="V731" s="151"/>
      <c r="W731" s="150"/>
      <c r="X731" s="150"/>
      <c r="Y731" s="150"/>
    </row>
    <row r="732" spans="1:25" s="17" customFormat="1" ht="25.5" x14ac:dyDescent="0.2">
      <c r="A732" s="151">
        <v>42605</v>
      </c>
      <c r="B732" s="164" t="s">
        <v>1938</v>
      </c>
      <c r="C732" s="164" t="s">
        <v>1939</v>
      </c>
      <c r="D732" s="164" t="s">
        <v>1878</v>
      </c>
      <c r="E732" s="164" t="s">
        <v>143</v>
      </c>
      <c r="F732" s="165">
        <v>42517</v>
      </c>
      <c r="G732" s="157">
        <v>2016</v>
      </c>
      <c r="H732" s="151" t="s">
        <v>1940</v>
      </c>
      <c r="I732" s="151" t="str">
        <f t="shared" si="57"/>
        <v>OH</v>
      </c>
      <c r="J732" s="151" t="str">
        <f t="shared" si="58"/>
        <v>LA</v>
      </c>
      <c r="K732" s="151" t="str">
        <f t="shared" si="59"/>
        <v>Northeast, Midwest, South Central</v>
      </c>
      <c r="L732" s="151" t="str">
        <f>INDEX('State '!$A$1:$C$62,MATCH($I732,'State '!$B:$B,0),3)</f>
        <v>Northeast</v>
      </c>
      <c r="M732" s="151" t="str">
        <f>INDEX('State '!$A$1:$C$62,MATCH($J732,'State '!$B:$B,0),3)</f>
        <v>South Central</v>
      </c>
      <c r="N732" s="151" t="s">
        <v>9</v>
      </c>
      <c r="O732" s="158">
        <v>115</v>
      </c>
      <c r="P732" s="158"/>
      <c r="Q732" s="158">
        <v>758</v>
      </c>
      <c r="R732" s="157"/>
      <c r="S732" s="151" t="s">
        <v>135</v>
      </c>
      <c r="T732" s="151" t="s">
        <v>381</v>
      </c>
      <c r="U732" s="151" t="s">
        <v>1941</v>
      </c>
      <c r="V732" s="151" t="s">
        <v>2178</v>
      </c>
      <c r="W732" s="150"/>
      <c r="X732" s="150"/>
      <c r="Y732" s="150"/>
    </row>
    <row r="733" spans="1:25" s="17" customFormat="1" x14ac:dyDescent="0.2">
      <c r="A733" s="151">
        <v>43684</v>
      </c>
      <c r="B733" s="164" t="s">
        <v>2300</v>
      </c>
      <c r="C733" s="164" t="s">
        <v>2301</v>
      </c>
      <c r="D733" s="164" t="s">
        <v>134</v>
      </c>
      <c r="E733" s="164" t="s">
        <v>143</v>
      </c>
      <c r="F733" s="165">
        <v>43342</v>
      </c>
      <c r="G733" s="157">
        <v>2018</v>
      </c>
      <c r="H733" s="151" t="s">
        <v>18</v>
      </c>
      <c r="I733" s="151" t="str">
        <f t="shared" si="57"/>
        <v>FL</v>
      </c>
      <c r="J733" s="151" t="str">
        <f t="shared" si="58"/>
        <v>FL</v>
      </c>
      <c r="K733" s="156" t="str">
        <f t="shared" si="59"/>
        <v>Southeast</v>
      </c>
      <c r="L733" s="151" t="str">
        <f>INDEX('State '!$A$1:$C$62,MATCH($I733,'State '!$B:$B,0),3)</f>
        <v>Southeast</v>
      </c>
      <c r="M733" s="151" t="str">
        <f>INDEX('State '!$A$1:$C$62,MATCH($J733,'State '!$B:$B,0),3)</f>
        <v>Southeast</v>
      </c>
      <c r="N733" s="151"/>
      <c r="O733" s="158">
        <v>30.1</v>
      </c>
      <c r="P733" s="158">
        <v>5.2</v>
      </c>
      <c r="Q733" s="163">
        <v>400</v>
      </c>
      <c r="R733" s="157">
        <v>20</v>
      </c>
      <c r="S733" s="151" t="s">
        <v>138</v>
      </c>
      <c r="T733" s="151" t="s">
        <v>381</v>
      </c>
      <c r="U733" s="151" t="s">
        <v>2302</v>
      </c>
      <c r="V733" s="151" t="s">
        <v>2175</v>
      </c>
      <c r="W733" s="150" t="s">
        <v>2818</v>
      </c>
      <c r="X733" s="150" t="s">
        <v>2828</v>
      </c>
      <c r="Y733" s="150" t="s">
        <v>2817</v>
      </c>
    </row>
    <row r="734" spans="1:25" s="17" customFormat="1" ht="25.5" x14ac:dyDescent="0.2">
      <c r="A734" s="197">
        <v>43584</v>
      </c>
      <c r="B734" s="194" t="s">
        <v>2603</v>
      </c>
      <c r="C734" s="194" t="s">
        <v>2600</v>
      </c>
      <c r="D734" s="194" t="s">
        <v>140</v>
      </c>
      <c r="E734" s="194" t="s">
        <v>143</v>
      </c>
      <c r="F734" s="196">
        <v>43497</v>
      </c>
      <c r="G734" s="198">
        <v>2019</v>
      </c>
      <c r="H734" s="197" t="s">
        <v>37</v>
      </c>
      <c r="I734" s="97" t="str">
        <f t="shared" si="57"/>
        <v>OK</v>
      </c>
      <c r="J734" s="97" t="str">
        <f t="shared" si="58"/>
        <v>OK</v>
      </c>
      <c r="K734" s="104" t="str">
        <f t="shared" si="59"/>
        <v>South Central</v>
      </c>
      <c r="L734" s="97" t="str">
        <f>INDEX('State '!$A$1:$C$62,MATCH($I734,'State '!$B:$B,0),3)</f>
        <v>South Central</v>
      </c>
      <c r="M734" s="97" t="str">
        <f>INDEX('State '!$A$1:$C$62,MATCH($J734,'State '!$B:$B,0),3)</f>
        <v>South Central</v>
      </c>
      <c r="N734" s="97"/>
      <c r="O734" s="158"/>
      <c r="P734" s="201"/>
      <c r="Q734" s="200">
        <v>150</v>
      </c>
      <c r="R734" s="198"/>
      <c r="S734" s="197" t="s">
        <v>138</v>
      </c>
      <c r="T734" s="197"/>
      <c r="U734" s="197"/>
      <c r="V734" s="97" t="s">
        <v>2175</v>
      </c>
      <c r="W734" s="79" t="s">
        <v>2604</v>
      </c>
      <c r="X734" s="79"/>
      <c r="Y734" s="137" t="s">
        <v>2772</v>
      </c>
    </row>
    <row r="735" spans="1:25" s="17" customFormat="1" ht="25.5" x14ac:dyDescent="0.2">
      <c r="A735" s="197">
        <v>43584</v>
      </c>
      <c r="B735" s="194" t="s">
        <v>2602</v>
      </c>
      <c r="C735" s="194" t="s">
        <v>2600</v>
      </c>
      <c r="D735" s="194" t="s">
        <v>140</v>
      </c>
      <c r="E735" s="194" t="s">
        <v>143</v>
      </c>
      <c r="F735" s="196">
        <v>43497</v>
      </c>
      <c r="G735" s="198">
        <v>2019</v>
      </c>
      <c r="H735" s="197" t="s">
        <v>37</v>
      </c>
      <c r="I735" s="97" t="str">
        <f t="shared" si="57"/>
        <v>OK</v>
      </c>
      <c r="J735" s="97" t="str">
        <f t="shared" si="58"/>
        <v>OK</v>
      </c>
      <c r="K735" s="104" t="str">
        <f t="shared" si="59"/>
        <v>South Central</v>
      </c>
      <c r="L735" s="97" t="str">
        <f>INDEX('State '!$A$1:$C$62,MATCH($I735,'State '!$B:$B,0),3)</f>
        <v>South Central</v>
      </c>
      <c r="M735" s="97" t="str">
        <f>INDEX('State '!$A$1:$C$62,MATCH($J735,'State '!$B:$B,0),3)</f>
        <v>South Central</v>
      </c>
      <c r="N735" s="97"/>
      <c r="O735" s="158"/>
      <c r="P735" s="201"/>
      <c r="Q735" s="200">
        <v>100</v>
      </c>
      <c r="R735" s="198"/>
      <c r="S735" s="197" t="s">
        <v>138</v>
      </c>
      <c r="T735" s="197"/>
      <c r="U735" s="197"/>
      <c r="V735" s="97" t="s">
        <v>2175</v>
      </c>
      <c r="W735" s="79" t="s">
        <v>2605</v>
      </c>
      <c r="X735" s="79"/>
      <c r="Y735" s="137" t="s">
        <v>2772</v>
      </c>
    </row>
    <row r="736" spans="1:25" s="17" customFormat="1" ht="25.5" x14ac:dyDescent="0.2">
      <c r="A736" s="197">
        <v>43836</v>
      </c>
      <c r="B736" s="194" t="s">
        <v>2599</v>
      </c>
      <c r="C736" s="194" t="s">
        <v>2600</v>
      </c>
      <c r="D736" s="194" t="s">
        <v>140</v>
      </c>
      <c r="E736" s="194" t="s">
        <v>143</v>
      </c>
      <c r="F736" s="196">
        <v>43497</v>
      </c>
      <c r="G736" s="198">
        <v>2019</v>
      </c>
      <c r="H736" s="197" t="s">
        <v>6</v>
      </c>
      <c r="I736" s="97" t="str">
        <f t="shared" si="57"/>
        <v>TX</v>
      </c>
      <c r="J736" s="97" t="str">
        <f t="shared" si="58"/>
        <v>TX</v>
      </c>
      <c r="K736" s="104" t="str">
        <f t="shared" si="59"/>
        <v>South Central</v>
      </c>
      <c r="L736" s="97" t="str">
        <f>INDEX('State '!$A$1:$C$62,MATCH($I736,'State '!$B:$B,0),3)</f>
        <v>South Central</v>
      </c>
      <c r="M736" s="97" t="str">
        <f>INDEX('State '!$A$1:$C$62,MATCH($J736,'State '!$B:$B,0),3)</f>
        <v>South Central</v>
      </c>
      <c r="N736" s="97"/>
      <c r="O736" s="158"/>
      <c r="P736" s="201">
        <v>3.4470000000000001</v>
      </c>
      <c r="Q736" s="200">
        <v>300</v>
      </c>
      <c r="R736" s="198">
        <v>20</v>
      </c>
      <c r="S736" s="197" t="s">
        <v>138</v>
      </c>
      <c r="T736" s="197" t="s">
        <v>2601</v>
      </c>
      <c r="U736" s="197"/>
      <c r="V736" s="97" t="s">
        <v>2175</v>
      </c>
      <c r="W736" s="79" t="s">
        <v>2632</v>
      </c>
      <c r="X736" s="79"/>
      <c r="Y736" s="137" t="s">
        <v>2772</v>
      </c>
    </row>
    <row r="737" spans="1:25" s="17" customFormat="1" x14ac:dyDescent="0.2">
      <c r="A737" s="151">
        <v>43124</v>
      </c>
      <c r="B737" s="164" t="s">
        <v>2090</v>
      </c>
      <c r="C737" s="152" t="s">
        <v>206</v>
      </c>
      <c r="D737" s="164" t="s">
        <v>140</v>
      </c>
      <c r="E737" s="153" t="s">
        <v>143</v>
      </c>
      <c r="F737" s="165">
        <v>43040</v>
      </c>
      <c r="G737" s="157">
        <v>2017</v>
      </c>
      <c r="H737" s="151" t="s">
        <v>7</v>
      </c>
      <c r="I737" s="151" t="str">
        <f t="shared" si="57"/>
        <v>PA</v>
      </c>
      <c r="J737" s="151" t="str">
        <f t="shared" si="58"/>
        <v>PA</v>
      </c>
      <c r="K737" s="156" t="str">
        <f t="shared" si="59"/>
        <v>Northeast</v>
      </c>
      <c r="L737" s="151" t="str">
        <f>INDEX('State '!$A$1:$C$62,MATCH($I737,'State '!$B:$B,0),3)</f>
        <v>Northeast</v>
      </c>
      <c r="M737" s="151" t="str">
        <f>INDEX('State '!$A$1:$C$62,MATCH($J737,'State '!$B:$B,0),3)</f>
        <v>Northeast</v>
      </c>
      <c r="N737" s="151"/>
      <c r="O737" s="158">
        <v>143</v>
      </c>
      <c r="P737" s="158">
        <v>13</v>
      </c>
      <c r="Q737" s="158">
        <v>135</v>
      </c>
      <c r="R737" s="157">
        <v>36</v>
      </c>
      <c r="S737" s="151" t="s">
        <v>135</v>
      </c>
      <c r="T737" s="151" t="s">
        <v>381</v>
      </c>
      <c r="U737" s="151" t="s">
        <v>2091</v>
      </c>
      <c r="V737" s="151" t="s">
        <v>2175</v>
      </c>
      <c r="W737" s="150"/>
      <c r="X737" s="150"/>
      <c r="Y737" s="150"/>
    </row>
    <row r="738" spans="1:25" s="17" customFormat="1" x14ac:dyDescent="0.2">
      <c r="A738" s="151">
        <v>40388</v>
      </c>
      <c r="B738" s="152" t="s">
        <v>583</v>
      </c>
      <c r="C738" s="152" t="s">
        <v>237</v>
      </c>
      <c r="D738" s="152" t="s">
        <v>140</v>
      </c>
      <c r="E738" s="153" t="s">
        <v>143</v>
      </c>
      <c r="F738" s="154">
        <v>40179</v>
      </c>
      <c r="G738" s="161">
        <v>2010</v>
      </c>
      <c r="H738" s="151" t="s">
        <v>29</v>
      </c>
      <c r="I738" s="151" t="str">
        <f t="shared" si="57"/>
        <v>WY</v>
      </c>
      <c r="J738" s="151" t="str">
        <f t="shared" si="58"/>
        <v>WY</v>
      </c>
      <c r="K738" s="151" t="str">
        <f t="shared" si="59"/>
        <v>Mountain</v>
      </c>
      <c r="L738" s="151" t="str">
        <f>INDEX('State '!$A$1:$C$62,MATCH($I738,'State '!$B:$B,0),3)</f>
        <v>Mountain</v>
      </c>
      <c r="M738" s="151" t="str">
        <f>INDEX('State '!$A$1:$C$62,MATCH($J738,'State '!$B:$B,0),3)</f>
        <v>Mountain</v>
      </c>
      <c r="N738" s="151"/>
      <c r="O738" s="158">
        <v>39</v>
      </c>
      <c r="P738" s="157"/>
      <c r="Q738" s="157">
        <v>300</v>
      </c>
      <c r="R738" s="158"/>
      <c r="S738" s="159" t="s">
        <v>135</v>
      </c>
      <c r="T738" s="156" t="s">
        <v>381</v>
      </c>
      <c r="U738" s="160" t="s">
        <v>584</v>
      </c>
      <c r="V738" s="151"/>
      <c r="W738" s="150"/>
      <c r="X738" s="150"/>
      <c r="Y738" s="150"/>
    </row>
    <row r="739" spans="1:25" s="17" customFormat="1" x14ac:dyDescent="0.2">
      <c r="A739" s="151">
        <v>39990</v>
      </c>
      <c r="B739" s="152" t="s">
        <v>1001</v>
      </c>
      <c r="C739" s="152" t="s">
        <v>237</v>
      </c>
      <c r="D739" s="152" t="s">
        <v>140</v>
      </c>
      <c r="E739" s="153" t="s">
        <v>143</v>
      </c>
      <c r="F739" s="154">
        <v>39066</v>
      </c>
      <c r="G739" s="161">
        <v>2006</v>
      </c>
      <c r="H739" s="151" t="s">
        <v>29</v>
      </c>
      <c r="I739" s="151" t="str">
        <f t="shared" si="57"/>
        <v>WY</v>
      </c>
      <c r="J739" s="151" t="str">
        <f t="shared" si="58"/>
        <v>WY</v>
      </c>
      <c r="K739" s="151" t="str">
        <f t="shared" si="59"/>
        <v>Mountain</v>
      </c>
      <c r="L739" s="151" t="str">
        <f>INDEX('State '!$A$1:$C$62,MATCH($I739,'State '!$B:$B,0),3)</f>
        <v>Mountain</v>
      </c>
      <c r="M739" s="151" t="str">
        <f>INDEX('State '!$A$1:$C$62,MATCH($J739,'State '!$B:$B,0),3)</f>
        <v>Mountain</v>
      </c>
      <c r="N739" s="151"/>
      <c r="O739" s="158">
        <v>51.5</v>
      </c>
      <c r="P739" s="157">
        <v>27.1</v>
      </c>
      <c r="Q739" s="157">
        <v>550</v>
      </c>
      <c r="R739" s="158">
        <v>36</v>
      </c>
      <c r="S739" s="159" t="s">
        <v>135</v>
      </c>
      <c r="T739" s="156" t="s">
        <v>381</v>
      </c>
      <c r="U739" s="160" t="s">
        <v>1002</v>
      </c>
      <c r="V739" s="151"/>
      <c r="W739" s="150"/>
      <c r="X739" s="150"/>
      <c r="Y739" s="150"/>
    </row>
    <row r="740" spans="1:25" s="17" customFormat="1" x14ac:dyDescent="0.2">
      <c r="A740" s="151">
        <v>39990</v>
      </c>
      <c r="B740" s="164" t="s">
        <v>793</v>
      </c>
      <c r="C740" s="164" t="s">
        <v>284</v>
      </c>
      <c r="D740" s="164" t="s">
        <v>140</v>
      </c>
      <c r="E740" s="164" t="s">
        <v>143</v>
      </c>
      <c r="F740" s="165">
        <v>39767</v>
      </c>
      <c r="G740" s="157">
        <v>2008</v>
      </c>
      <c r="H740" s="151" t="s">
        <v>32</v>
      </c>
      <c r="I740" s="151" t="str">
        <f t="shared" si="57"/>
        <v>AR</v>
      </c>
      <c r="J740" s="151" t="str">
        <f t="shared" si="58"/>
        <v>AR</v>
      </c>
      <c r="K740" s="151" t="str">
        <f t="shared" si="59"/>
        <v>South Central</v>
      </c>
      <c r="L740" s="151" t="str">
        <f>INDEX('State '!$A$1:$C$62,MATCH($I740,'State '!$B:$B,0),3)</f>
        <v>South Central</v>
      </c>
      <c r="M740" s="151" t="str">
        <f>INDEX('State '!$A$1:$C$62,MATCH($J740,'State '!$B:$B,0),3)</f>
        <v>South Central</v>
      </c>
      <c r="N740" s="151"/>
      <c r="O740" s="158">
        <v>18.8</v>
      </c>
      <c r="P740" s="158"/>
      <c r="Q740" s="158">
        <v>100</v>
      </c>
      <c r="R740" s="157"/>
      <c r="S740" s="151" t="s">
        <v>135</v>
      </c>
      <c r="T740" s="151" t="s">
        <v>381</v>
      </c>
      <c r="U740" s="151" t="s">
        <v>794</v>
      </c>
      <c r="V740" s="151"/>
      <c r="W740" s="150"/>
      <c r="X740" s="150"/>
      <c r="Y740" s="150"/>
    </row>
    <row r="741" spans="1:25" s="17" customFormat="1" ht="25.5" x14ac:dyDescent="0.2">
      <c r="A741" s="97">
        <v>43756</v>
      </c>
      <c r="B741" s="79" t="s">
        <v>1981</v>
      </c>
      <c r="C741" s="79" t="s">
        <v>2541</v>
      </c>
      <c r="D741" s="79" t="s">
        <v>136</v>
      </c>
      <c r="E741" s="102" t="s">
        <v>2882</v>
      </c>
      <c r="F741" s="60"/>
      <c r="G741" s="98"/>
      <c r="H741" s="97" t="s">
        <v>2</v>
      </c>
      <c r="I741" s="97" t="str">
        <f t="shared" si="57"/>
        <v>OR</v>
      </c>
      <c r="J741" s="97" t="str">
        <f t="shared" si="58"/>
        <v>OR</v>
      </c>
      <c r="K741" s="104" t="str">
        <f t="shared" ref="K741:K772" si="60">IF($L741=$M741,L741,CONCATENATE($L741,", ",IF(ISBLANK(N741),"",CONCATENATE(N741,", ")),$M741))</f>
        <v>Pacific</v>
      </c>
      <c r="L741" s="97" t="str">
        <f>INDEX('State '!$A$1:$C$62,MATCH($I741,'State '!$B:$B,0),3)</f>
        <v>Pacific</v>
      </c>
      <c r="M741" s="97" t="str">
        <f>INDEX('State '!$A$1:$C$62,MATCH($J741,'State '!$B:$B,0),3)</f>
        <v>Pacific</v>
      </c>
      <c r="N741" s="97"/>
      <c r="O741" s="158">
        <v>1700</v>
      </c>
      <c r="P741" s="178">
        <v>229</v>
      </c>
      <c r="Q741" s="146">
        <v>1200</v>
      </c>
      <c r="R741" s="98">
        <v>36</v>
      </c>
      <c r="S741" s="97" t="s">
        <v>135</v>
      </c>
      <c r="T741" s="97" t="s">
        <v>381</v>
      </c>
      <c r="U741" s="97" t="s">
        <v>1982</v>
      </c>
      <c r="V741" s="97" t="s">
        <v>2175</v>
      </c>
      <c r="W741" s="79" t="s">
        <v>2542</v>
      </c>
      <c r="X741" s="79" t="s">
        <v>2827</v>
      </c>
      <c r="Y741" s="139" t="s">
        <v>2543</v>
      </c>
    </row>
    <row r="742" spans="1:25" s="17" customFormat="1" x14ac:dyDescent="0.2">
      <c r="A742" s="151">
        <v>39990</v>
      </c>
      <c r="B742" s="152" t="s">
        <v>955</v>
      </c>
      <c r="C742" s="152" t="s">
        <v>228</v>
      </c>
      <c r="D742" s="152" t="s">
        <v>140</v>
      </c>
      <c r="E742" s="153" t="s">
        <v>143</v>
      </c>
      <c r="F742" s="154">
        <v>39387</v>
      </c>
      <c r="G742" s="161">
        <v>2007</v>
      </c>
      <c r="H742" s="151" t="s">
        <v>31</v>
      </c>
      <c r="I742" s="151" t="str">
        <f t="shared" si="57"/>
        <v>NV</v>
      </c>
      <c r="J742" s="151" t="str">
        <f t="shared" si="58"/>
        <v>NV</v>
      </c>
      <c r="K742" s="151" t="str">
        <f t="shared" si="60"/>
        <v>Mountain</v>
      </c>
      <c r="L742" s="151" t="str">
        <f>INDEX('State '!$A$1:$C$62,MATCH($I742,'State '!$B:$B,0),3)</f>
        <v>Mountain</v>
      </c>
      <c r="M742" s="151" t="str">
        <f>INDEX('State '!$A$1:$C$62,MATCH($J742,'State '!$B:$B,0),3)</f>
        <v>Mountain</v>
      </c>
      <c r="N742" s="151"/>
      <c r="O742" s="158">
        <v>5.27</v>
      </c>
      <c r="P742" s="157">
        <v>4.3</v>
      </c>
      <c r="Q742" s="157">
        <v>8.9</v>
      </c>
      <c r="R742" s="158">
        <v>20</v>
      </c>
      <c r="S742" s="159" t="s">
        <v>135</v>
      </c>
      <c r="T742" s="156" t="s">
        <v>381</v>
      </c>
      <c r="U742" s="160" t="s">
        <v>382</v>
      </c>
      <c r="V742" s="151"/>
      <c r="W742" s="150"/>
      <c r="X742" s="150"/>
      <c r="Y742" s="150"/>
    </row>
    <row r="743" spans="1:25" s="17" customFormat="1" x14ac:dyDescent="0.2">
      <c r="A743" s="151">
        <v>39990</v>
      </c>
      <c r="B743" s="164" t="s">
        <v>1468</v>
      </c>
      <c r="C743" s="164" t="s">
        <v>228</v>
      </c>
      <c r="D743" s="164" t="s">
        <v>140</v>
      </c>
      <c r="E743" s="164" t="s">
        <v>143</v>
      </c>
      <c r="F743" s="165">
        <v>36831</v>
      </c>
      <c r="G743" s="157">
        <v>2000</v>
      </c>
      <c r="H743" s="151" t="s">
        <v>31</v>
      </c>
      <c r="I743" s="151" t="str">
        <f t="shared" si="57"/>
        <v>NV</v>
      </c>
      <c r="J743" s="151" t="str">
        <f t="shared" si="58"/>
        <v>NV</v>
      </c>
      <c r="K743" s="151" t="str">
        <f t="shared" si="60"/>
        <v>Mountain</v>
      </c>
      <c r="L743" s="151" t="str">
        <f>INDEX('State '!$A$1:$C$62,MATCH($I743,'State '!$B:$B,0),3)</f>
        <v>Mountain</v>
      </c>
      <c r="M743" s="151" t="str">
        <f>INDEX('State '!$A$1:$C$62,MATCH($J743,'State '!$B:$B,0),3)</f>
        <v>Mountain</v>
      </c>
      <c r="N743" s="151"/>
      <c r="O743" s="158">
        <v>5.4</v>
      </c>
      <c r="P743" s="158">
        <v>5.5</v>
      </c>
      <c r="Q743" s="158">
        <v>10.5</v>
      </c>
      <c r="R743" s="157">
        <v>20</v>
      </c>
      <c r="S743" s="151" t="s">
        <v>135</v>
      </c>
      <c r="T743" s="151" t="s">
        <v>381</v>
      </c>
      <c r="U743" s="151" t="s">
        <v>1469</v>
      </c>
      <c r="V743" s="151"/>
      <c r="W743" s="150"/>
      <c r="X743" s="150"/>
      <c r="Y743" s="150"/>
    </row>
    <row r="744" spans="1:25" s="17" customFormat="1" x14ac:dyDescent="0.2">
      <c r="A744" s="151">
        <v>39990</v>
      </c>
      <c r="B744" s="164" t="s">
        <v>1174</v>
      </c>
      <c r="C744" s="164" t="s">
        <v>228</v>
      </c>
      <c r="D744" s="164" t="s">
        <v>140</v>
      </c>
      <c r="E744" s="164" t="s">
        <v>143</v>
      </c>
      <c r="F744" s="165">
        <v>37926</v>
      </c>
      <c r="G744" s="157">
        <v>2003</v>
      </c>
      <c r="H744" s="151" t="s">
        <v>31</v>
      </c>
      <c r="I744" s="151" t="str">
        <f t="shared" si="57"/>
        <v>NV</v>
      </c>
      <c r="J744" s="151" t="str">
        <f t="shared" si="58"/>
        <v>NV</v>
      </c>
      <c r="K744" s="151" t="str">
        <f t="shared" si="60"/>
        <v>Mountain</v>
      </c>
      <c r="L744" s="151" t="str">
        <f>INDEX('State '!$A$1:$C$62,MATCH($I744,'State '!$B:$B,0),3)</f>
        <v>Mountain</v>
      </c>
      <c r="M744" s="151" t="str">
        <f>INDEX('State '!$A$1:$C$62,MATCH($J744,'State '!$B:$B,0),3)</f>
        <v>Mountain</v>
      </c>
      <c r="N744" s="151"/>
      <c r="O744" s="158">
        <v>10.74</v>
      </c>
      <c r="P744" s="158">
        <v>14.5</v>
      </c>
      <c r="Q744" s="158">
        <v>5.5</v>
      </c>
      <c r="R744" s="157">
        <v>20</v>
      </c>
      <c r="S744" s="151" t="s">
        <v>135</v>
      </c>
      <c r="T744" s="151" t="s">
        <v>381</v>
      </c>
      <c r="U744" s="151" t="s">
        <v>1175</v>
      </c>
      <c r="V744" s="151"/>
      <c r="W744" s="150"/>
      <c r="X744" s="150"/>
      <c r="Y744" s="150"/>
    </row>
    <row r="745" spans="1:25" s="17" customFormat="1" x14ac:dyDescent="0.2">
      <c r="A745" s="151">
        <v>39990</v>
      </c>
      <c r="B745" s="164" t="s">
        <v>1764</v>
      </c>
      <c r="C745" s="164" t="s">
        <v>228</v>
      </c>
      <c r="D745" s="164" t="s">
        <v>140</v>
      </c>
      <c r="E745" s="164" t="s">
        <v>143</v>
      </c>
      <c r="F745" s="165">
        <v>35321</v>
      </c>
      <c r="G745" s="157">
        <v>1996</v>
      </c>
      <c r="H745" s="151" t="s">
        <v>31</v>
      </c>
      <c r="I745" s="151" t="str">
        <f t="shared" si="57"/>
        <v>NV</v>
      </c>
      <c r="J745" s="151" t="str">
        <f t="shared" si="58"/>
        <v>NV</v>
      </c>
      <c r="K745" s="151" t="str">
        <f t="shared" si="60"/>
        <v>Mountain</v>
      </c>
      <c r="L745" s="151" t="str">
        <f>INDEX('State '!$A$1:$C$62,MATCH($I745,'State '!$B:$B,0),3)</f>
        <v>Mountain</v>
      </c>
      <c r="M745" s="151" t="str">
        <f>INDEX('State '!$A$1:$C$62,MATCH($J745,'State '!$B:$B,0),3)</f>
        <v>Mountain</v>
      </c>
      <c r="N745" s="151"/>
      <c r="O745" s="158"/>
      <c r="P745" s="158"/>
      <c r="Q745" s="158">
        <v>1.49</v>
      </c>
      <c r="R745" s="157"/>
      <c r="S745" s="151" t="s">
        <v>135</v>
      </c>
      <c r="T745" s="151" t="s">
        <v>381</v>
      </c>
      <c r="U745" s="151" t="s">
        <v>1765</v>
      </c>
      <c r="V745" s="151"/>
      <c r="W745" s="168"/>
      <c r="X745" s="156"/>
      <c r="Y745" s="153"/>
    </row>
    <row r="746" spans="1:25" s="17" customFormat="1" x14ac:dyDescent="0.2">
      <c r="A746" s="151">
        <v>39990</v>
      </c>
      <c r="B746" s="164" t="s">
        <v>1707</v>
      </c>
      <c r="C746" s="164" t="s">
        <v>228</v>
      </c>
      <c r="D746" s="164" t="s">
        <v>140</v>
      </c>
      <c r="E746" s="164" t="s">
        <v>143</v>
      </c>
      <c r="F746" s="165">
        <v>35779</v>
      </c>
      <c r="G746" s="157">
        <v>1997</v>
      </c>
      <c r="H746" s="151" t="s">
        <v>815</v>
      </c>
      <c r="I746" s="151" t="str">
        <f t="shared" si="57"/>
        <v>NV</v>
      </c>
      <c r="J746" s="151" t="str">
        <f t="shared" si="58"/>
        <v>CA</v>
      </c>
      <c r="K746" s="151" t="str">
        <f t="shared" si="60"/>
        <v>Mountain, Pacific</v>
      </c>
      <c r="L746" s="151" t="str">
        <f>INDEX('State '!$A$1:$C$62,MATCH($I746,'State '!$B:$B,0),3)</f>
        <v>Mountain</v>
      </c>
      <c r="M746" s="151" t="str">
        <f>INDEX('State '!$A$1:$C$62,MATCH($J746,'State '!$B:$B,0),3)</f>
        <v>Pacific</v>
      </c>
      <c r="N746" s="151"/>
      <c r="O746" s="158">
        <v>10.5</v>
      </c>
      <c r="P746" s="158">
        <v>23</v>
      </c>
      <c r="Q746" s="158">
        <v>12.78</v>
      </c>
      <c r="R746" s="157" t="s">
        <v>3240</v>
      </c>
      <c r="S746" s="151" t="s">
        <v>135</v>
      </c>
      <c r="T746" s="151" t="s">
        <v>381</v>
      </c>
      <c r="U746" s="151" t="s">
        <v>1708</v>
      </c>
      <c r="V746" s="151"/>
      <c r="W746" s="150"/>
      <c r="X746" s="150"/>
      <c r="Y746" s="150"/>
    </row>
    <row r="747" spans="1:25" s="17" customFormat="1" x14ac:dyDescent="0.2">
      <c r="A747" s="151">
        <v>40388</v>
      </c>
      <c r="B747" s="164" t="s">
        <v>492</v>
      </c>
      <c r="C747" s="164" t="s">
        <v>228</v>
      </c>
      <c r="D747" s="164" t="s">
        <v>140</v>
      </c>
      <c r="E747" s="164" t="s">
        <v>143</v>
      </c>
      <c r="F747" s="165">
        <v>40805</v>
      </c>
      <c r="G747" s="157">
        <v>2011</v>
      </c>
      <c r="H747" s="151" t="s">
        <v>31</v>
      </c>
      <c r="I747" s="151" t="str">
        <f t="shared" si="57"/>
        <v>NV</v>
      </c>
      <c r="J747" s="151" t="str">
        <f t="shared" si="58"/>
        <v>NV</v>
      </c>
      <c r="K747" s="151" t="str">
        <f t="shared" si="60"/>
        <v>Mountain</v>
      </c>
      <c r="L747" s="151" t="str">
        <f>INDEX('State '!$A$1:$C$62,MATCH($I747,'State '!$B:$B,0),3)</f>
        <v>Mountain</v>
      </c>
      <c r="M747" s="151" t="str">
        <f>INDEX('State '!$A$1:$C$62,MATCH($J747,'State '!$B:$B,0),3)</f>
        <v>Mountain</v>
      </c>
      <c r="N747" s="151"/>
      <c r="O747" s="158">
        <v>2.387</v>
      </c>
      <c r="P747" s="158">
        <v>0.9</v>
      </c>
      <c r="Q747" s="158"/>
      <c r="R747" s="157"/>
      <c r="S747" s="151" t="s">
        <v>135</v>
      </c>
      <c r="T747" s="151" t="s">
        <v>381</v>
      </c>
      <c r="U747" s="151" t="s">
        <v>493</v>
      </c>
      <c r="V747" s="151"/>
      <c r="W747" s="150"/>
      <c r="X747" s="150"/>
      <c r="Y747" s="150"/>
    </row>
    <row r="748" spans="1:25" s="17" customFormat="1" x14ac:dyDescent="0.2">
      <c r="A748" s="151">
        <v>39990</v>
      </c>
      <c r="B748" s="152" t="s">
        <v>1357</v>
      </c>
      <c r="C748" s="152" t="s">
        <v>351</v>
      </c>
      <c r="D748" s="152" t="s">
        <v>136</v>
      </c>
      <c r="E748" s="164" t="s">
        <v>143</v>
      </c>
      <c r="F748" s="165">
        <v>36950</v>
      </c>
      <c r="G748" s="157">
        <v>2001</v>
      </c>
      <c r="H748" s="151" t="s">
        <v>16</v>
      </c>
      <c r="I748" s="151" t="str">
        <f t="shared" si="57"/>
        <v>NC</v>
      </c>
      <c r="J748" s="151" t="str">
        <f t="shared" si="58"/>
        <v>NC</v>
      </c>
      <c r="K748" s="151" t="str">
        <f t="shared" si="60"/>
        <v>Southeast</v>
      </c>
      <c r="L748" s="151" t="str">
        <f>INDEX('State '!$A$1:$C$62,MATCH($I748,'State '!$B:$B,0),3)</f>
        <v>Southeast</v>
      </c>
      <c r="M748" s="151" t="str">
        <f>INDEX('State '!$A$1:$C$62,MATCH($J748,'State '!$B:$B,0),3)</f>
        <v>Southeast</v>
      </c>
      <c r="N748" s="151"/>
      <c r="O748" s="158">
        <v>90</v>
      </c>
      <c r="P748" s="158">
        <v>82</v>
      </c>
      <c r="Q748" s="157">
        <v>350</v>
      </c>
      <c r="R748" s="157">
        <v>30</v>
      </c>
      <c r="S748" s="151" t="s">
        <v>138</v>
      </c>
      <c r="T748" s="151" t="s">
        <v>187</v>
      </c>
      <c r="U748" s="151" t="s">
        <v>382</v>
      </c>
      <c r="V748" s="151"/>
      <c r="W748" s="150"/>
      <c r="X748" s="150"/>
      <c r="Y748" s="150"/>
    </row>
    <row r="749" spans="1:25" s="17" customFormat="1" x14ac:dyDescent="0.2">
      <c r="A749" s="151">
        <v>41622</v>
      </c>
      <c r="B749" s="164" t="s">
        <v>1899</v>
      </c>
      <c r="C749" s="164" t="s">
        <v>210</v>
      </c>
      <c r="D749" s="164" t="s">
        <v>134</v>
      </c>
      <c r="E749" s="164" t="s">
        <v>143</v>
      </c>
      <c r="F749" s="165">
        <v>41789</v>
      </c>
      <c r="G749" s="157">
        <v>2014</v>
      </c>
      <c r="H749" s="151" t="s">
        <v>6</v>
      </c>
      <c r="I749" s="151" t="str">
        <f t="shared" si="57"/>
        <v>TX</v>
      </c>
      <c r="J749" s="151" t="str">
        <f t="shared" si="58"/>
        <v>TX</v>
      </c>
      <c r="K749" s="151" t="str">
        <f t="shared" si="60"/>
        <v>South Central</v>
      </c>
      <c r="L749" s="151" t="str">
        <f>INDEX('State '!$A$1:$C$62,MATCH($I749,'State '!$B:$B,0),3)</f>
        <v>South Central</v>
      </c>
      <c r="M749" s="151" t="str">
        <f>INDEX('State '!$A$1:$C$62,MATCH($J749,'State '!$B:$B,0),3)</f>
        <v>South Central</v>
      </c>
      <c r="N749" s="151"/>
      <c r="O749" s="158">
        <v>26.3</v>
      </c>
      <c r="P749" s="158">
        <v>16.5</v>
      </c>
      <c r="Q749" s="158">
        <v>125</v>
      </c>
      <c r="R749" s="157">
        <v>16</v>
      </c>
      <c r="S749" s="151" t="s">
        <v>135</v>
      </c>
      <c r="T749" s="151" t="s">
        <v>381</v>
      </c>
      <c r="U749" s="151" t="s">
        <v>1900</v>
      </c>
      <c r="V749" s="151"/>
      <c r="W749" s="150"/>
      <c r="X749" s="150"/>
      <c r="Y749" s="150"/>
    </row>
    <row r="750" spans="1:25" s="17" customFormat="1" x14ac:dyDescent="0.2">
      <c r="A750" s="151">
        <v>43326</v>
      </c>
      <c r="B750" s="164" t="s">
        <v>2009</v>
      </c>
      <c r="C750" s="164" t="s">
        <v>286</v>
      </c>
      <c r="D750" s="164" t="s">
        <v>1878</v>
      </c>
      <c r="E750" s="164" t="s">
        <v>143</v>
      </c>
      <c r="F750" s="165">
        <v>42978</v>
      </c>
      <c r="G750" s="157">
        <v>2017</v>
      </c>
      <c r="H750" s="151" t="s">
        <v>2010</v>
      </c>
      <c r="I750" s="151" t="str">
        <f t="shared" si="57"/>
        <v>OH</v>
      </c>
      <c r="J750" s="151" t="str">
        <f t="shared" si="58"/>
        <v>IL</v>
      </c>
      <c r="K750" s="156" t="str">
        <f t="shared" si="60"/>
        <v>Northeast, Midwest</v>
      </c>
      <c r="L750" s="151" t="str">
        <f>INDEX('State '!$A$1:$C$62,MATCH($I750,'State '!$B:$B,0),3)</f>
        <v>Northeast</v>
      </c>
      <c r="M750" s="151" t="str">
        <f>INDEX('State '!$A$1:$C$62,MATCH($J750,'State '!$B:$B,0),3)</f>
        <v>Midwest</v>
      </c>
      <c r="N750" s="151"/>
      <c r="O750" s="158">
        <v>58</v>
      </c>
      <c r="P750" s="158"/>
      <c r="Q750" s="158">
        <v>750</v>
      </c>
      <c r="R750" s="157"/>
      <c r="S750" s="151" t="s">
        <v>135</v>
      </c>
      <c r="T750" s="151" t="s">
        <v>381</v>
      </c>
      <c r="U750" s="151" t="s">
        <v>2008</v>
      </c>
      <c r="V750" s="151" t="s">
        <v>2178</v>
      </c>
      <c r="W750" s="150" t="s">
        <v>2440</v>
      </c>
      <c r="X750" s="150"/>
      <c r="Y750" s="150" t="s">
        <v>2503</v>
      </c>
    </row>
    <row r="751" spans="1:25" s="17" customFormat="1" x14ac:dyDescent="0.2">
      <c r="A751" s="151">
        <v>40814</v>
      </c>
      <c r="B751" s="152" t="s">
        <v>482</v>
      </c>
      <c r="C751" s="152" t="s">
        <v>225</v>
      </c>
      <c r="D751" s="152" t="s">
        <v>140</v>
      </c>
      <c r="E751" s="153" t="s">
        <v>143</v>
      </c>
      <c r="F751" s="154">
        <v>40808</v>
      </c>
      <c r="G751" s="161">
        <v>2011</v>
      </c>
      <c r="H751" s="151" t="s">
        <v>483</v>
      </c>
      <c r="I751" s="151" t="str">
        <f t="shared" si="57"/>
        <v>MS</v>
      </c>
      <c r="J751" s="151" t="str">
        <f t="shared" si="58"/>
        <v>AL</v>
      </c>
      <c r="K751" s="151" t="str">
        <f t="shared" si="60"/>
        <v>South Central</v>
      </c>
      <c r="L751" s="151" t="str">
        <f>INDEX('State '!$A$1:$C$62,MATCH($I751,'State '!$B:$B,0),3)</f>
        <v>South Central</v>
      </c>
      <c r="M751" s="151" t="str">
        <f>INDEX('State '!$A$1:$C$62,MATCH($J751,'State '!$B:$B,0),3)</f>
        <v>South Central</v>
      </c>
      <c r="N751" s="151"/>
      <c r="O751" s="158">
        <v>59</v>
      </c>
      <c r="P751" s="157">
        <v>15.5</v>
      </c>
      <c r="Q751" s="157">
        <v>810</v>
      </c>
      <c r="R751" s="158">
        <v>26</v>
      </c>
      <c r="S751" s="159" t="s">
        <v>135</v>
      </c>
      <c r="T751" s="156" t="s">
        <v>381</v>
      </c>
      <c r="U751" s="160" t="s">
        <v>484</v>
      </c>
      <c r="V751" s="151"/>
      <c r="W751" s="150"/>
      <c r="X751" s="150"/>
      <c r="Y751" s="150"/>
    </row>
    <row r="752" spans="1:25" s="17" customFormat="1" x14ac:dyDescent="0.2">
      <c r="A752" s="151">
        <v>39990</v>
      </c>
      <c r="B752" s="164" t="s">
        <v>947</v>
      </c>
      <c r="C752" s="164" t="s">
        <v>286</v>
      </c>
      <c r="D752" s="164" t="s">
        <v>140</v>
      </c>
      <c r="E752" s="164" t="s">
        <v>143</v>
      </c>
      <c r="F752" s="165">
        <v>39083</v>
      </c>
      <c r="G752" s="157">
        <v>2007</v>
      </c>
      <c r="H752" s="151" t="s">
        <v>46</v>
      </c>
      <c r="I752" s="151" t="str">
        <f t="shared" ref="I752:I815" si="61">LEFT($H752,2)</f>
        <v>KS</v>
      </c>
      <c r="J752" s="151" t="str">
        <f t="shared" ref="J752:J815" si="62">RIGHT($H752,2)</f>
        <v>KS</v>
      </c>
      <c r="K752" s="151" t="str">
        <f t="shared" si="60"/>
        <v>South Central</v>
      </c>
      <c r="L752" s="151" t="str">
        <f>INDEX('State '!$A$1:$C$62,MATCH($I752,'State '!$B:$B,0),3)</f>
        <v>South Central</v>
      </c>
      <c r="M752" s="151" t="str">
        <f>INDEX('State '!$A$1:$C$62,MATCH($J752,'State '!$B:$B,0),3)</f>
        <v>South Central</v>
      </c>
      <c r="N752" s="151"/>
      <c r="O752" s="158">
        <v>4.96</v>
      </c>
      <c r="P752" s="158"/>
      <c r="Q752" s="158">
        <v>160</v>
      </c>
      <c r="R752" s="157">
        <v>24</v>
      </c>
      <c r="S752" s="151" t="s">
        <v>135</v>
      </c>
      <c r="T752" s="151" t="s">
        <v>381</v>
      </c>
      <c r="U752" s="151" t="s">
        <v>948</v>
      </c>
      <c r="V752" s="151"/>
      <c r="W752" s="150"/>
      <c r="X752" s="150"/>
      <c r="Y752" s="150"/>
    </row>
    <row r="753" spans="1:25" s="17" customFormat="1" ht="38.25" x14ac:dyDescent="0.2">
      <c r="A753" s="97">
        <v>44575</v>
      </c>
      <c r="B753" s="79" t="s">
        <v>2978</v>
      </c>
      <c r="C753" s="79" t="s">
        <v>1947</v>
      </c>
      <c r="D753" s="79" t="s">
        <v>136</v>
      </c>
      <c r="E753" s="102" t="s">
        <v>2374</v>
      </c>
      <c r="F753" s="60"/>
      <c r="G753" s="98" t="s">
        <v>382</v>
      </c>
      <c r="H753" s="97" t="s">
        <v>399</v>
      </c>
      <c r="I753" s="97" t="str">
        <f t="shared" si="61"/>
        <v>PA</v>
      </c>
      <c r="J753" s="97" t="str">
        <f t="shared" si="62"/>
        <v>NJ</v>
      </c>
      <c r="K753" s="104" t="str">
        <f t="shared" si="60"/>
        <v>Northeast</v>
      </c>
      <c r="L753" s="97" t="str">
        <f>INDEX('State '!$A$1:$C$62,MATCH($I753,'State '!$B:$B,0),3)</f>
        <v>Northeast</v>
      </c>
      <c r="M753" s="97" t="str">
        <f>INDEX('State '!$A$1:$C$62,MATCH($J753,'State '!$B:$B,0),3)</f>
        <v>Northeast</v>
      </c>
      <c r="N753" s="97"/>
      <c r="O753" s="158">
        <v>1300</v>
      </c>
      <c r="P753" s="111">
        <v>68</v>
      </c>
      <c r="Q753" s="146">
        <v>1107</v>
      </c>
      <c r="R753" s="98">
        <v>36</v>
      </c>
      <c r="S753" s="97" t="s">
        <v>135</v>
      </c>
      <c r="T753" s="97" t="s">
        <v>381</v>
      </c>
      <c r="U753" s="97" t="s">
        <v>2981</v>
      </c>
      <c r="V753" s="97" t="s">
        <v>2175</v>
      </c>
      <c r="W753" s="79" t="s">
        <v>2982</v>
      </c>
      <c r="X753" s="79"/>
      <c r="Y753" s="195"/>
    </row>
    <row r="754" spans="1:25" s="17" customFormat="1" ht="38.25" x14ac:dyDescent="0.2">
      <c r="A754" s="97">
        <v>44470</v>
      </c>
      <c r="B754" s="79" t="s">
        <v>2979</v>
      </c>
      <c r="C754" s="79" t="s">
        <v>1947</v>
      </c>
      <c r="D754" s="79" t="s">
        <v>136</v>
      </c>
      <c r="E754" s="102" t="s">
        <v>2374</v>
      </c>
      <c r="F754" s="60"/>
      <c r="G754" s="98" t="s">
        <v>382</v>
      </c>
      <c r="H754" s="97" t="s">
        <v>399</v>
      </c>
      <c r="I754" s="97" t="str">
        <f t="shared" si="61"/>
        <v>PA</v>
      </c>
      <c r="J754" s="97" t="str">
        <f t="shared" si="62"/>
        <v>NJ</v>
      </c>
      <c r="K754" s="104" t="str">
        <f t="shared" si="60"/>
        <v>Northeast</v>
      </c>
      <c r="L754" s="97" t="str">
        <f>INDEX('State '!$A$1:$C$62,MATCH($I754,'State '!$B:$B,0),3)</f>
        <v>Northeast</v>
      </c>
      <c r="M754" s="97" t="str">
        <f>INDEX('State '!$A$1:$C$62,MATCH($J754,'State '!$B:$B,0),3)</f>
        <v>Northeast</v>
      </c>
      <c r="N754" s="97"/>
      <c r="O754" s="158"/>
      <c r="P754" s="111">
        <v>50</v>
      </c>
      <c r="Q754" s="146">
        <v>1107</v>
      </c>
      <c r="R754" s="98" t="s">
        <v>384</v>
      </c>
      <c r="S754" s="97" t="s">
        <v>135</v>
      </c>
      <c r="T754" s="97" t="s">
        <v>381</v>
      </c>
      <c r="U754" s="97" t="s">
        <v>2981</v>
      </c>
      <c r="V754" s="97" t="s">
        <v>2178</v>
      </c>
      <c r="W754" s="79" t="s">
        <v>2982</v>
      </c>
      <c r="X754" s="79"/>
      <c r="Y754" s="195"/>
    </row>
    <row r="755" spans="1:25" s="17" customFormat="1" ht="38.25" x14ac:dyDescent="0.2">
      <c r="A755" s="97">
        <v>44168</v>
      </c>
      <c r="B755" s="79" t="s">
        <v>2590</v>
      </c>
      <c r="C755" s="79" t="s">
        <v>2591</v>
      </c>
      <c r="D755" s="79" t="s">
        <v>136</v>
      </c>
      <c r="E755" s="102" t="s">
        <v>2374</v>
      </c>
      <c r="F755" s="60"/>
      <c r="G755" s="98" t="s">
        <v>382</v>
      </c>
      <c r="H755" s="97" t="s">
        <v>429</v>
      </c>
      <c r="I755" s="97" t="str">
        <f t="shared" si="61"/>
        <v>TX</v>
      </c>
      <c r="J755" s="97" t="str">
        <f t="shared" si="62"/>
        <v>LA</v>
      </c>
      <c r="K755" s="104" t="str">
        <f t="shared" si="60"/>
        <v>South Central</v>
      </c>
      <c r="L755" s="97" t="str">
        <f>INDEX('State '!$A$1:$C$62,MATCH($I755,'State '!$B:$B,0),3)</f>
        <v>South Central</v>
      </c>
      <c r="M755" s="97" t="str">
        <f>INDEX('State '!$A$1:$C$62,MATCH($J755,'State '!$B:$B,0),3)</f>
        <v>South Central</v>
      </c>
      <c r="N755" s="97"/>
      <c r="O755" s="158"/>
      <c r="P755" s="158"/>
      <c r="Q755" s="146">
        <v>2000</v>
      </c>
      <c r="R755" s="98"/>
      <c r="S755" s="97" t="s">
        <v>135</v>
      </c>
      <c r="T755" s="97" t="s">
        <v>381</v>
      </c>
      <c r="U755" s="97"/>
      <c r="V755" s="97" t="s">
        <v>2178</v>
      </c>
      <c r="W755" s="79" t="s">
        <v>3077</v>
      </c>
      <c r="X755" s="79" t="s">
        <v>2827</v>
      </c>
      <c r="Y755" s="195"/>
    </row>
    <row r="756" spans="1:25" s="17" customFormat="1" ht="76.5" x14ac:dyDescent="0.2">
      <c r="A756" s="97">
        <v>45272</v>
      </c>
      <c r="B756" s="79" t="s">
        <v>3311</v>
      </c>
      <c r="C756" s="79" t="s">
        <v>221</v>
      </c>
      <c r="D756" s="79" t="s">
        <v>140</v>
      </c>
      <c r="E756" s="79" t="s">
        <v>143</v>
      </c>
      <c r="F756" s="60">
        <v>45261</v>
      </c>
      <c r="G756" s="61">
        <v>2023</v>
      </c>
      <c r="H756" s="97" t="s">
        <v>6</v>
      </c>
      <c r="I756" s="97" t="str">
        <f t="shared" si="61"/>
        <v>TX</v>
      </c>
      <c r="J756" s="97" t="str">
        <f t="shared" si="62"/>
        <v>TX</v>
      </c>
      <c r="K756" s="104" t="str">
        <f t="shared" si="60"/>
        <v>South Central</v>
      </c>
      <c r="L756" s="97" t="str">
        <f>INDEX('State '!$A$1:$C$62,MATCH($I756,'State '!$B:$B,0),3)</f>
        <v>South Central</v>
      </c>
      <c r="M756" s="97" t="str">
        <f>INDEX('State '!$A$1:$C$62,MATCH($J756,'State '!$B:$B,0),3)</f>
        <v>South Central</v>
      </c>
      <c r="N756" s="97"/>
      <c r="O756" s="145"/>
      <c r="P756" s="158">
        <v>15</v>
      </c>
      <c r="Q756" s="146">
        <v>550</v>
      </c>
      <c r="R756" s="98"/>
      <c r="S756" s="97" t="s">
        <v>138</v>
      </c>
      <c r="T756" s="97" t="s">
        <v>2601</v>
      </c>
      <c r="U756" s="97"/>
      <c r="V756" s="97" t="s">
        <v>2175</v>
      </c>
      <c r="W756" s="79" t="s">
        <v>3389</v>
      </c>
      <c r="X756" s="79"/>
      <c r="Y756" s="207" t="s">
        <v>3441</v>
      </c>
    </row>
    <row r="757" spans="1:25" s="17" customFormat="1" ht="25.5" x14ac:dyDescent="0.2">
      <c r="A757" s="96">
        <v>44197</v>
      </c>
      <c r="B757" s="79" t="s">
        <v>2984</v>
      </c>
      <c r="C757" s="79" t="s">
        <v>221</v>
      </c>
      <c r="D757" s="79" t="s">
        <v>136</v>
      </c>
      <c r="E757" s="102" t="s">
        <v>143</v>
      </c>
      <c r="F757" s="60">
        <v>44197</v>
      </c>
      <c r="G757" s="98">
        <v>2021</v>
      </c>
      <c r="H757" s="97" t="s">
        <v>6</v>
      </c>
      <c r="I757" s="97" t="str">
        <f t="shared" si="61"/>
        <v>TX</v>
      </c>
      <c r="J757" s="97" t="str">
        <f t="shared" si="62"/>
        <v>TX</v>
      </c>
      <c r="K757" s="104" t="str">
        <f t="shared" si="60"/>
        <v>South Central</v>
      </c>
      <c r="L757" s="97" t="str">
        <f>INDEX('State '!$A$1:$C$62,MATCH($I757,'State '!$B:$B,0),3)</f>
        <v>South Central</v>
      </c>
      <c r="M757" s="97" t="str">
        <f>INDEX('State '!$A$1:$C$62,MATCH($J757,'State '!$B:$B,0),3)</f>
        <v>South Central</v>
      </c>
      <c r="N757" s="97"/>
      <c r="O757" s="158"/>
      <c r="P757" s="158">
        <v>430</v>
      </c>
      <c r="Q757" s="146">
        <v>2100</v>
      </c>
      <c r="R757" s="98"/>
      <c r="S757" s="97" t="s">
        <v>138</v>
      </c>
      <c r="T757" s="97" t="s">
        <v>2601</v>
      </c>
      <c r="U757" s="97"/>
      <c r="V757" s="97" t="s">
        <v>2175</v>
      </c>
      <c r="W757" s="79" t="s">
        <v>3101</v>
      </c>
      <c r="X757" s="79"/>
      <c r="Y757" s="137" t="s">
        <v>3102</v>
      </c>
    </row>
    <row r="758" spans="1:25" s="17" customFormat="1" ht="25.5" x14ac:dyDescent="0.2">
      <c r="A758" s="151">
        <v>43468</v>
      </c>
      <c r="B758" s="164" t="s">
        <v>2588</v>
      </c>
      <c r="C758" s="164" t="s">
        <v>1718</v>
      </c>
      <c r="D758" s="164" t="s">
        <v>140</v>
      </c>
      <c r="E758" s="164" t="s">
        <v>143</v>
      </c>
      <c r="F758" s="165">
        <v>43439</v>
      </c>
      <c r="G758" s="166">
        <v>2018</v>
      </c>
      <c r="H758" s="151" t="s">
        <v>1104</v>
      </c>
      <c r="I758" s="151" t="str">
        <f t="shared" si="61"/>
        <v>TX</v>
      </c>
      <c r="J758" s="151" t="str">
        <f t="shared" si="62"/>
        <v>CA</v>
      </c>
      <c r="K758" s="156" t="str">
        <f t="shared" si="60"/>
        <v>South Central, Mountain, Pacific</v>
      </c>
      <c r="L758" s="151" t="str">
        <f>INDEX('State '!$A$1:$C$62,MATCH($I758,'State '!$B:$B,0),3)</f>
        <v>South Central</v>
      </c>
      <c r="M758" s="151" t="str">
        <f>INDEX('State '!$A$1:$C$62,MATCH($J758,'State '!$B:$B,0),3)</f>
        <v>Pacific</v>
      </c>
      <c r="N758" s="151" t="s">
        <v>2463</v>
      </c>
      <c r="O758" s="158"/>
      <c r="P758" s="158"/>
      <c r="Q758" s="158">
        <v>182</v>
      </c>
      <c r="R758" s="157">
        <v>20</v>
      </c>
      <c r="S758" s="159" t="s">
        <v>1813</v>
      </c>
      <c r="T758" s="151" t="s">
        <v>381</v>
      </c>
      <c r="U758" s="151" t="s">
        <v>2628</v>
      </c>
      <c r="V758" s="151" t="s">
        <v>2178</v>
      </c>
      <c r="W758" s="161"/>
      <c r="X758" s="150"/>
      <c r="Y758" s="150"/>
    </row>
    <row r="759" spans="1:25" s="17" customFormat="1" x14ac:dyDescent="0.2">
      <c r="A759" s="97">
        <v>43994</v>
      </c>
      <c r="B759" s="79" t="s">
        <v>2367</v>
      </c>
      <c r="C759" s="79" t="s">
        <v>2368</v>
      </c>
      <c r="D759" s="79" t="s">
        <v>136</v>
      </c>
      <c r="E759" s="79" t="s">
        <v>2374</v>
      </c>
      <c r="F759" s="60"/>
      <c r="G759" s="61" t="s">
        <v>382</v>
      </c>
      <c r="H759" s="97" t="s">
        <v>6</v>
      </c>
      <c r="I759" s="97" t="str">
        <f t="shared" si="61"/>
        <v>TX</v>
      </c>
      <c r="J759" s="97" t="str">
        <f t="shared" si="62"/>
        <v>TX</v>
      </c>
      <c r="K759" s="104" t="str">
        <f t="shared" si="60"/>
        <v>South Central</v>
      </c>
      <c r="L759" s="97" t="str">
        <f>INDEX('State '!$A$1:$C$62,MATCH($I759,'State '!$B:$B,0),3)</f>
        <v>South Central</v>
      </c>
      <c r="M759" s="97" t="str">
        <f>INDEX('State '!$A$1:$C$62,MATCH($J759,'State '!$B:$B,0),3)</f>
        <v>South Central</v>
      </c>
      <c r="N759" s="97"/>
      <c r="O759" s="158"/>
      <c r="P759" s="158">
        <v>520</v>
      </c>
      <c r="Q759" s="146">
        <v>2000</v>
      </c>
      <c r="R759" s="98" t="s">
        <v>550</v>
      </c>
      <c r="S759" s="103" t="s">
        <v>138</v>
      </c>
      <c r="T759" s="97"/>
      <c r="U759" s="97"/>
      <c r="V759" s="97" t="s">
        <v>2175</v>
      </c>
      <c r="W759" s="79" t="s">
        <v>2589</v>
      </c>
      <c r="X759" s="79"/>
      <c r="Y759" s="137" t="s">
        <v>2563</v>
      </c>
    </row>
    <row r="760" spans="1:25" s="17" customFormat="1" x14ac:dyDescent="0.2">
      <c r="A760" s="151">
        <v>42613</v>
      </c>
      <c r="B760" s="152" t="s">
        <v>383</v>
      </c>
      <c r="C760" s="152" t="s">
        <v>197</v>
      </c>
      <c r="D760" s="152" t="s">
        <v>134</v>
      </c>
      <c r="E760" s="153" t="s">
        <v>143</v>
      </c>
      <c r="F760" s="154">
        <v>41394</v>
      </c>
      <c r="G760" s="161">
        <v>2013</v>
      </c>
      <c r="H760" s="151" t="s">
        <v>0</v>
      </c>
      <c r="I760" s="151" t="str">
        <f t="shared" si="61"/>
        <v>LA</v>
      </c>
      <c r="J760" s="151" t="str">
        <f t="shared" si="62"/>
        <v>LA</v>
      </c>
      <c r="K760" s="151" t="str">
        <f t="shared" si="60"/>
        <v>South Central</v>
      </c>
      <c r="L760" s="151" t="str">
        <f>INDEX('State '!$A$1:$C$62,MATCH($I760,'State '!$B:$B,0),3)</f>
        <v>South Central</v>
      </c>
      <c r="M760" s="151" t="str">
        <f>INDEX('State '!$A$1:$C$62,MATCH($J760,'State '!$B:$B,0),3)</f>
        <v>South Central</v>
      </c>
      <c r="N760" s="151"/>
      <c r="O760" s="158">
        <v>12</v>
      </c>
      <c r="P760" s="157">
        <f>11.7+2.7</f>
        <v>14.399999999999999</v>
      </c>
      <c r="Q760" s="157">
        <v>600</v>
      </c>
      <c r="R760" s="158" t="s">
        <v>384</v>
      </c>
      <c r="S760" s="159" t="s">
        <v>135</v>
      </c>
      <c r="T760" s="156" t="s">
        <v>381</v>
      </c>
      <c r="U760" s="160" t="s">
        <v>385</v>
      </c>
      <c r="V760" s="151"/>
      <c r="W760" s="150"/>
      <c r="X760" s="150"/>
      <c r="Y760" s="150"/>
    </row>
    <row r="761" spans="1:25" s="17" customFormat="1" x14ac:dyDescent="0.2">
      <c r="A761" s="151">
        <v>39990</v>
      </c>
      <c r="B761" s="164" t="s">
        <v>1070</v>
      </c>
      <c r="C761" s="164" t="s">
        <v>318</v>
      </c>
      <c r="D761" s="164" t="s">
        <v>134</v>
      </c>
      <c r="E761" s="164" t="s">
        <v>143</v>
      </c>
      <c r="F761" s="165">
        <v>38473</v>
      </c>
      <c r="G761" s="157">
        <v>2005</v>
      </c>
      <c r="H761" s="151" t="s">
        <v>14</v>
      </c>
      <c r="I761" s="151" t="str">
        <f t="shared" si="61"/>
        <v>MS</v>
      </c>
      <c r="J761" s="151" t="str">
        <f t="shared" si="62"/>
        <v>MS</v>
      </c>
      <c r="K761" s="151" t="str">
        <f t="shared" si="60"/>
        <v>South Central</v>
      </c>
      <c r="L761" s="151" t="str">
        <f>INDEX('State '!$A$1:$C$62,MATCH($I761,'State '!$B:$B,0),3)</f>
        <v>South Central</v>
      </c>
      <c r="M761" s="151" t="str">
        <f>INDEX('State '!$A$1:$C$62,MATCH($J761,'State '!$B:$B,0),3)</f>
        <v>South Central</v>
      </c>
      <c r="N761" s="151"/>
      <c r="O761" s="158">
        <v>0.97</v>
      </c>
      <c r="P761" s="158"/>
      <c r="Q761" s="158">
        <v>620</v>
      </c>
      <c r="R761" s="157">
        <v>36</v>
      </c>
      <c r="S761" s="151" t="s">
        <v>135</v>
      </c>
      <c r="T761" s="151" t="s">
        <v>381</v>
      </c>
      <c r="U761" s="151" t="s">
        <v>1071</v>
      </c>
      <c r="V761" s="151"/>
      <c r="W761" s="150"/>
      <c r="X761" s="150"/>
      <c r="Y761" s="150"/>
    </row>
    <row r="762" spans="1:25" s="17" customFormat="1" x14ac:dyDescent="0.2">
      <c r="A762" s="151">
        <v>39990</v>
      </c>
      <c r="B762" s="164" t="s">
        <v>1301</v>
      </c>
      <c r="C762" s="164" t="s">
        <v>318</v>
      </c>
      <c r="D762" s="164" t="s">
        <v>134</v>
      </c>
      <c r="E762" s="164" t="s">
        <v>143</v>
      </c>
      <c r="F762" s="165">
        <v>37438</v>
      </c>
      <c r="G762" s="157">
        <v>2002</v>
      </c>
      <c r="H762" s="151" t="s">
        <v>14</v>
      </c>
      <c r="I762" s="151" t="str">
        <f t="shared" si="61"/>
        <v>MS</v>
      </c>
      <c r="J762" s="151" t="str">
        <f t="shared" si="62"/>
        <v>MS</v>
      </c>
      <c r="K762" s="151" t="str">
        <f t="shared" si="60"/>
        <v>South Central</v>
      </c>
      <c r="L762" s="151" t="str">
        <f>INDEX('State '!$A$1:$C$62,MATCH($I762,'State '!$B:$B,0),3)</f>
        <v>South Central</v>
      </c>
      <c r="M762" s="151" t="str">
        <f>INDEX('State '!$A$1:$C$62,MATCH($J762,'State '!$B:$B,0),3)</f>
        <v>South Central</v>
      </c>
      <c r="N762" s="151"/>
      <c r="O762" s="158">
        <v>94.3</v>
      </c>
      <c r="P762" s="158">
        <v>58.7</v>
      </c>
      <c r="Q762" s="158">
        <v>680</v>
      </c>
      <c r="R762" s="157">
        <v>36</v>
      </c>
      <c r="S762" s="151" t="s">
        <v>135</v>
      </c>
      <c r="T762" s="151" t="s">
        <v>381</v>
      </c>
      <c r="U762" s="151" t="s">
        <v>1302</v>
      </c>
      <c r="V762" s="151"/>
      <c r="W762" s="150"/>
      <c r="X762" s="150"/>
      <c r="Y762" s="150"/>
    </row>
    <row r="763" spans="1:25" s="17" customFormat="1" x14ac:dyDescent="0.2">
      <c r="A763" s="151">
        <v>39990</v>
      </c>
      <c r="B763" s="164" t="s">
        <v>1287</v>
      </c>
      <c r="C763" s="164" t="s">
        <v>308</v>
      </c>
      <c r="D763" s="164" t="s">
        <v>140</v>
      </c>
      <c r="E763" s="164" t="s">
        <v>143</v>
      </c>
      <c r="F763" s="165">
        <v>37530</v>
      </c>
      <c r="G763" s="157">
        <v>2002</v>
      </c>
      <c r="H763" s="151" t="s">
        <v>13</v>
      </c>
      <c r="I763" s="151" t="str">
        <f t="shared" si="61"/>
        <v>CA</v>
      </c>
      <c r="J763" s="151" t="str">
        <f t="shared" si="62"/>
        <v>CA</v>
      </c>
      <c r="K763" s="151" t="str">
        <f t="shared" si="60"/>
        <v>Pacific</v>
      </c>
      <c r="L763" s="151" t="str">
        <f>INDEX('State '!$A$1:$C$62,MATCH($I763,'State '!$B:$B,0),3)</f>
        <v>Pacific</v>
      </c>
      <c r="M763" s="151" t="str">
        <f>INDEX('State '!$A$1:$C$62,MATCH($J763,'State '!$B:$B,0),3)</f>
        <v>Pacific</v>
      </c>
      <c r="N763" s="151"/>
      <c r="O763" s="158">
        <v>39.5</v>
      </c>
      <c r="P763" s="158">
        <v>14</v>
      </c>
      <c r="Q763" s="158">
        <v>180</v>
      </c>
      <c r="R763" s="157">
        <v>42</v>
      </c>
      <c r="S763" s="151" t="s">
        <v>138</v>
      </c>
      <c r="T763" s="151" t="s">
        <v>187</v>
      </c>
      <c r="U763" s="151" t="s">
        <v>382</v>
      </c>
      <c r="V763" s="151"/>
      <c r="W763" s="150"/>
      <c r="X763" s="150"/>
      <c r="Y763" s="150"/>
    </row>
    <row r="764" spans="1:25" s="17" customFormat="1" x14ac:dyDescent="0.2">
      <c r="A764" s="151">
        <v>39990</v>
      </c>
      <c r="B764" s="152" t="s">
        <v>1324</v>
      </c>
      <c r="C764" s="164" t="s">
        <v>2226</v>
      </c>
      <c r="D764" s="152" t="s">
        <v>140</v>
      </c>
      <c r="E764" s="164" t="s">
        <v>143</v>
      </c>
      <c r="F764" s="165">
        <v>37561</v>
      </c>
      <c r="G764" s="157">
        <v>2002</v>
      </c>
      <c r="H764" s="151" t="s">
        <v>2167</v>
      </c>
      <c r="I764" s="151" t="str">
        <f t="shared" si="61"/>
        <v>BC</v>
      </c>
      <c r="J764" s="151" t="str">
        <f t="shared" si="62"/>
        <v>CA</v>
      </c>
      <c r="K764" s="151" t="str">
        <f t="shared" si="60"/>
        <v>Canada, Mountain, Pacific</v>
      </c>
      <c r="L764" s="151" t="str">
        <f>INDEX('State '!$A$1:$C$62,MATCH($I764,'State '!$B:$B,0),3)</f>
        <v>Canada</v>
      </c>
      <c r="M764" s="151" t="str">
        <f>INDEX('State '!$A$1:$C$62,MATCH($J764,'State '!$B:$B,0),3)</f>
        <v>Pacific</v>
      </c>
      <c r="N764" s="151" t="s">
        <v>2463</v>
      </c>
      <c r="O764" s="158">
        <v>129.4</v>
      </c>
      <c r="P764" s="158">
        <v>21</v>
      </c>
      <c r="Q764" s="157">
        <v>207</v>
      </c>
      <c r="R764" s="157">
        <v>42</v>
      </c>
      <c r="S764" s="151" t="s">
        <v>135</v>
      </c>
      <c r="T764" s="151" t="s">
        <v>381</v>
      </c>
      <c r="U764" s="151" t="s">
        <v>1325</v>
      </c>
      <c r="V764" s="151"/>
      <c r="W764" s="150"/>
      <c r="X764" s="150"/>
      <c r="Y764" s="150"/>
    </row>
    <row r="765" spans="1:25" s="17" customFormat="1" x14ac:dyDescent="0.2">
      <c r="A765" s="151">
        <v>39990</v>
      </c>
      <c r="B765" s="164" t="s">
        <v>1615</v>
      </c>
      <c r="C765" s="164" t="s">
        <v>2226</v>
      </c>
      <c r="D765" s="164" t="s">
        <v>140</v>
      </c>
      <c r="E765" s="164" t="s">
        <v>143</v>
      </c>
      <c r="F765" s="165">
        <v>36100</v>
      </c>
      <c r="G765" s="157">
        <v>1998</v>
      </c>
      <c r="H765" s="151" t="s">
        <v>1616</v>
      </c>
      <c r="I765" s="151" t="str">
        <f t="shared" si="61"/>
        <v>BC</v>
      </c>
      <c r="J765" s="151" t="str">
        <f t="shared" si="62"/>
        <v>CA</v>
      </c>
      <c r="K765" s="151" t="str">
        <f t="shared" si="60"/>
        <v>Canada, Pacific</v>
      </c>
      <c r="L765" s="151" t="str">
        <f>INDEX('State '!$A$1:$C$62,MATCH($I765,'State '!$B:$B,0),3)</f>
        <v>Canada</v>
      </c>
      <c r="M765" s="151" t="str">
        <f>INDEX('State '!$A$1:$C$62,MATCH($J765,'State '!$B:$B,0),3)</f>
        <v>Pacific</v>
      </c>
      <c r="N765" s="151"/>
      <c r="O765" s="158">
        <v>6</v>
      </c>
      <c r="P765" s="158"/>
      <c r="Q765" s="158">
        <v>74</v>
      </c>
      <c r="R765" s="157">
        <v>36</v>
      </c>
      <c r="S765" s="151" t="s">
        <v>135</v>
      </c>
      <c r="T765" s="151" t="s">
        <v>381</v>
      </c>
      <c r="U765" s="151" t="s">
        <v>1617</v>
      </c>
      <c r="V765" s="151"/>
      <c r="W765" s="150"/>
      <c r="X765" s="150"/>
      <c r="Y765" s="150"/>
    </row>
    <row r="766" spans="1:25" s="17" customFormat="1" x14ac:dyDescent="0.2">
      <c r="A766" s="151">
        <v>39990</v>
      </c>
      <c r="B766" s="164" t="s">
        <v>1774</v>
      </c>
      <c r="C766" s="164" t="s">
        <v>199</v>
      </c>
      <c r="D766" s="164" t="s">
        <v>134</v>
      </c>
      <c r="E766" s="164" t="s">
        <v>143</v>
      </c>
      <c r="F766" s="165">
        <v>35370</v>
      </c>
      <c r="G766" s="157">
        <v>1996</v>
      </c>
      <c r="H766" s="151" t="s">
        <v>7</v>
      </c>
      <c r="I766" s="151" t="str">
        <f t="shared" si="61"/>
        <v>PA</v>
      </c>
      <c r="J766" s="151" t="str">
        <f t="shared" si="62"/>
        <v>PA</v>
      </c>
      <c r="K766" s="151" t="str">
        <f t="shared" si="60"/>
        <v>Northeast</v>
      </c>
      <c r="L766" s="151" t="str">
        <f>INDEX('State '!$A$1:$C$62,MATCH($I766,'State '!$B:$B,0),3)</f>
        <v>Northeast</v>
      </c>
      <c r="M766" s="151" t="str">
        <f>INDEX('State '!$A$1:$C$62,MATCH($J766,'State '!$B:$B,0),3)</f>
        <v>Northeast</v>
      </c>
      <c r="N766" s="151"/>
      <c r="O766" s="158">
        <v>12.8</v>
      </c>
      <c r="P766" s="158">
        <v>24</v>
      </c>
      <c r="Q766" s="158">
        <v>120</v>
      </c>
      <c r="R766" s="157">
        <v>20</v>
      </c>
      <c r="S766" s="151" t="s">
        <v>135</v>
      </c>
      <c r="T766" s="151" t="s">
        <v>381</v>
      </c>
      <c r="U766" s="151" t="s">
        <v>1775</v>
      </c>
      <c r="V766" s="151"/>
      <c r="W766" s="150"/>
      <c r="X766" s="150"/>
      <c r="Y766" s="150"/>
    </row>
    <row r="767" spans="1:25" s="17" customFormat="1" x14ac:dyDescent="0.2">
      <c r="A767" s="151">
        <v>41215</v>
      </c>
      <c r="B767" s="164" t="s">
        <v>464</v>
      </c>
      <c r="C767" s="164" t="s">
        <v>199</v>
      </c>
      <c r="D767" s="164" t="s">
        <v>140</v>
      </c>
      <c r="E767" s="164" t="s">
        <v>143</v>
      </c>
      <c r="F767" s="165">
        <v>41200</v>
      </c>
      <c r="G767" s="157">
        <v>2012</v>
      </c>
      <c r="H767" s="151" t="s">
        <v>7</v>
      </c>
      <c r="I767" s="151" t="str">
        <f t="shared" si="61"/>
        <v>PA</v>
      </c>
      <c r="J767" s="151" t="str">
        <f t="shared" si="62"/>
        <v>PA</v>
      </c>
      <c r="K767" s="151" t="str">
        <f t="shared" si="60"/>
        <v>Northeast</v>
      </c>
      <c r="L767" s="151" t="str">
        <f>INDEX('State '!$A$1:$C$62,MATCH($I767,'State '!$B:$B,0),3)</f>
        <v>Northeast</v>
      </c>
      <c r="M767" s="151" t="str">
        <f>INDEX('State '!$A$1:$C$62,MATCH($J767,'State '!$B:$B,0),3)</f>
        <v>Northeast</v>
      </c>
      <c r="N767" s="151"/>
      <c r="O767" s="158"/>
      <c r="P767" s="158"/>
      <c r="Q767" s="158">
        <v>27</v>
      </c>
      <c r="R767" s="157">
        <v>30</v>
      </c>
      <c r="S767" s="151" t="s">
        <v>135</v>
      </c>
      <c r="T767" s="151" t="s">
        <v>381</v>
      </c>
      <c r="U767" s="151" t="s">
        <v>465</v>
      </c>
      <c r="V767" s="151"/>
      <c r="W767" s="150"/>
      <c r="X767" s="150"/>
      <c r="Y767" s="150"/>
    </row>
    <row r="768" spans="1:25" s="17" customFormat="1" x14ac:dyDescent="0.2">
      <c r="A768" s="151">
        <v>40380</v>
      </c>
      <c r="B768" s="152" t="s">
        <v>448</v>
      </c>
      <c r="C768" s="152" t="s">
        <v>217</v>
      </c>
      <c r="D768" s="152" t="s">
        <v>134</v>
      </c>
      <c r="E768" s="153" t="s">
        <v>143</v>
      </c>
      <c r="F768" s="154"/>
      <c r="G768" s="161">
        <v>2011</v>
      </c>
      <c r="H768" s="151" t="s">
        <v>0</v>
      </c>
      <c r="I768" s="151" t="str">
        <f t="shared" si="61"/>
        <v>LA</v>
      </c>
      <c r="J768" s="151" t="str">
        <f t="shared" si="62"/>
        <v>LA</v>
      </c>
      <c r="K768" s="151" t="str">
        <f t="shared" si="60"/>
        <v>South Central</v>
      </c>
      <c r="L768" s="151" t="str">
        <f>INDEX('State '!$A$1:$C$62,MATCH($I768,'State '!$B:$B,0),3)</f>
        <v>South Central</v>
      </c>
      <c r="M768" s="151" t="str">
        <f>INDEX('State '!$A$1:$C$62,MATCH($J768,'State '!$B:$B,0),3)</f>
        <v>South Central</v>
      </c>
      <c r="N768" s="151"/>
      <c r="O768" s="158">
        <v>15</v>
      </c>
      <c r="P768" s="157">
        <v>5.3</v>
      </c>
      <c r="Q768" s="157">
        <v>900</v>
      </c>
      <c r="R768" s="158">
        <v>24</v>
      </c>
      <c r="S768" s="159" t="s">
        <v>135</v>
      </c>
      <c r="T768" s="156" t="s">
        <v>381</v>
      </c>
      <c r="U768" s="160" t="s">
        <v>449</v>
      </c>
      <c r="V768" s="151"/>
      <c r="W768" s="150"/>
      <c r="X768" s="150"/>
      <c r="Y768" s="150"/>
    </row>
    <row r="769" spans="1:25" s="17" customFormat="1" x14ac:dyDescent="0.2">
      <c r="A769" s="151">
        <v>39990</v>
      </c>
      <c r="B769" s="164" t="s">
        <v>942</v>
      </c>
      <c r="C769" s="164" t="s">
        <v>217</v>
      </c>
      <c r="D769" s="164" t="s">
        <v>134</v>
      </c>
      <c r="E769" s="164" t="s">
        <v>143</v>
      </c>
      <c r="F769" s="165">
        <v>39420</v>
      </c>
      <c r="G769" s="157">
        <v>2007</v>
      </c>
      <c r="H769" s="151" t="s">
        <v>0</v>
      </c>
      <c r="I769" s="151" t="str">
        <f t="shared" si="61"/>
        <v>LA</v>
      </c>
      <c r="J769" s="151" t="str">
        <f t="shared" si="62"/>
        <v>LA</v>
      </c>
      <c r="K769" s="151" t="str">
        <f t="shared" si="60"/>
        <v>South Central</v>
      </c>
      <c r="L769" s="151" t="str">
        <f>INDEX('State '!$A$1:$C$62,MATCH($I769,'State '!$B:$B,0),3)</f>
        <v>South Central</v>
      </c>
      <c r="M769" s="151" t="str">
        <f>INDEX('State '!$A$1:$C$62,MATCH($J769,'State '!$B:$B,0),3)</f>
        <v>South Central</v>
      </c>
      <c r="N769" s="151"/>
      <c r="O769" s="158">
        <v>75</v>
      </c>
      <c r="P769" s="158">
        <v>42.83</v>
      </c>
      <c r="Q769" s="158">
        <v>600</v>
      </c>
      <c r="R769" s="157">
        <v>24</v>
      </c>
      <c r="S769" s="151" t="s">
        <v>135</v>
      </c>
      <c r="T769" s="151" t="s">
        <v>381</v>
      </c>
      <c r="U769" s="151" t="s">
        <v>449</v>
      </c>
      <c r="V769" s="151"/>
      <c r="W769" s="150"/>
      <c r="X769" s="150"/>
      <c r="Y769" s="150"/>
    </row>
    <row r="770" spans="1:25" s="17" customFormat="1" x14ac:dyDescent="0.2">
      <c r="A770" s="151">
        <v>39990</v>
      </c>
      <c r="B770" s="164" t="s">
        <v>1582</v>
      </c>
      <c r="C770" s="164" t="s">
        <v>372</v>
      </c>
      <c r="D770" s="164" t="s">
        <v>134</v>
      </c>
      <c r="E770" s="164" t="s">
        <v>143</v>
      </c>
      <c r="F770" s="165">
        <v>36100</v>
      </c>
      <c r="G770" s="157">
        <v>1998</v>
      </c>
      <c r="H770" s="151" t="s">
        <v>13</v>
      </c>
      <c r="I770" s="151" t="str">
        <f t="shared" si="61"/>
        <v>CA</v>
      </c>
      <c r="J770" s="151" t="str">
        <f t="shared" si="62"/>
        <v>CA</v>
      </c>
      <c r="K770" s="151" t="str">
        <f t="shared" si="60"/>
        <v>Pacific</v>
      </c>
      <c r="L770" s="151" t="str">
        <f>INDEX('State '!$A$1:$C$62,MATCH($I770,'State '!$B:$B,0),3)</f>
        <v>Pacific</v>
      </c>
      <c r="M770" s="151" t="str">
        <f>INDEX('State '!$A$1:$C$62,MATCH($J770,'State '!$B:$B,0),3)</f>
        <v>Pacific</v>
      </c>
      <c r="N770" s="151"/>
      <c r="O770" s="158">
        <v>2</v>
      </c>
      <c r="P770" s="158"/>
      <c r="Q770" s="158">
        <v>20</v>
      </c>
      <c r="R770" s="157"/>
      <c r="S770" s="151" t="s">
        <v>138</v>
      </c>
      <c r="T770" s="151" t="s">
        <v>187</v>
      </c>
      <c r="U770" s="151" t="s">
        <v>382</v>
      </c>
      <c r="V770" s="151"/>
      <c r="W770" s="150"/>
      <c r="X770" s="150"/>
      <c r="Y770" s="150"/>
    </row>
    <row r="771" spans="1:25" s="17" customFormat="1" ht="38.25" x14ac:dyDescent="0.2">
      <c r="A771" s="151">
        <v>42612</v>
      </c>
      <c r="B771" s="152" t="s">
        <v>2225</v>
      </c>
      <c r="C771" s="152" t="s">
        <v>246</v>
      </c>
      <c r="D771" s="152" t="s">
        <v>1878</v>
      </c>
      <c r="E771" s="153" t="s">
        <v>143</v>
      </c>
      <c r="F771" s="154">
        <v>42734</v>
      </c>
      <c r="G771" s="161">
        <v>2016</v>
      </c>
      <c r="H771" s="151" t="s">
        <v>2249</v>
      </c>
      <c r="I771" s="151" t="str">
        <f t="shared" si="61"/>
        <v>OH</v>
      </c>
      <c r="J771" s="151" t="str">
        <f t="shared" si="62"/>
        <v>MO</v>
      </c>
      <c r="K771" s="151" t="str">
        <f t="shared" si="60"/>
        <v>Northeast, Midwest</v>
      </c>
      <c r="L771" s="151" t="str">
        <f>INDEX('State '!$A$1:$C$62,MATCH($I771,'State '!$B:$B,0),3)</f>
        <v>Northeast</v>
      </c>
      <c r="M771" s="151" t="str">
        <f>INDEX('State '!$A$1:$C$62,MATCH($J771,'State '!$B:$B,0),3)</f>
        <v>Midwest</v>
      </c>
      <c r="N771" s="151"/>
      <c r="O771" s="158">
        <v>532</v>
      </c>
      <c r="P771" s="157"/>
      <c r="Q771" s="157">
        <v>800</v>
      </c>
      <c r="R771" s="158"/>
      <c r="S771" s="159" t="s">
        <v>135</v>
      </c>
      <c r="T771" s="156" t="s">
        <v>381</v>
      </c>
      <c r="U771" s="160" t="s">
        <v>2117</v>
      </c>
      <c r="V771" s="151" t="s">
        <v>2178</v>
      </c>
      <c r="W771" s="150" t="s">
        <v>2252</v>
      </c>
      <c r="X771" s="150"/>
      <c r="Y771" s="150"/>
    </row>
    <row r="772" spans="1:25" s="17" customFormat="1" x14ac:dyDescent="0.2">
      <c r="A772" s="151">
        <v>43199</v>
      </c>
      <c r="B772" s="164" t="s">
        <v>2307</v>
      </c>
      <c r="C772" s="164" t="s">
        <v>1828</v>
      </c>
      <c r="D772" s="164" t="s">
        <v>140</v>
      </c>
      <c r="E772" s="164" t="s">
        <v>143</v>
      </c>
      <c r="F772" s="165">
        <v>43070</v>
      </c>
      <c r="G772" s="157">
        <v>2017</v>
      </c>
      <c r="H772" s="151" t="s">
        <v>2473</v>
      </c>
      <c r="I772" s="151" t="str">
        <f t="shared" si="61"/>
        <v>QU</v>
      </c>
      <c r="J772" s="151" t="str">
        <f t="shared" si="62"/>
        <v>ME</v>
      </c>
      <c r="K772" s="156" t="str">
        <f t="shared" si="60"/>
        <v>Canada, Northeast</v>
      </c>
      <c r="L772" s="151" t="str">
        <f>INDEX('State '!$A$1:$C$62,MATCH($I772,'State '!$B:$B,0),3)</f>
        <v>Canada</v>
      </c>
      <c r="M772" s="151" t="str">
        <f>INDEX('State '!$A$1:$C$62,MATCH($J772,'State '!$B:$B,0),3)</f>
        <v>Northeast</v>
      </c>
      <c r="N772" s="151"/>
      <c r="O772" s="158"/>
      <c r="P772" s="158"/>
      <c r="Q772" s="158">
        <v>48</v>
      </c>
      <c r="R772" s="157"/>
      <c r="S772" s="151" t="s">
        <v>135</v>
      </c>
      <c r="T772" s="151" t="s">
        <v>381</v>
      </c>
      <c r="U772" s="151" t="s">
        <v>2308</v>
      </c>
      <c r="V772" s="151" t="s">
        <v>2178</v>
      </c>
      <c r="W772" s="150" t="s">
        <v>2441</v>
      </c>
      <c r="X772" s="150"/>
      <c r="Y772" s="150" t="s">
        <v>2506</v>
      </c>
    </row>
    <row r="773" spans="1:25" s="17" customFormat="1" x14ac:dyDescent="0.2">
      <c r="A773" s="151">
        <v>39990</v>
      </c>
      <c r="B773" s="152" t="s">
        <v>1534</v>
      </c>
      <c r="C773" s="164" t="s">
        <v>1828</v>
      </c>
      <c r="D773" s="152" t="s">
        <v>136</v>
      </c>
      <c r="E773" s="164" t="s">
        <v>143</v>
      </c>
      <c r="F773" s="165">
        <v>36206</v>
      </c>
      <c r="G773" s="157">
        <v>1999</v>
      </c>
      <c r="H773" s="151" t="s">
        <v>1535</v>
      </c>
      <c r="I773" s="151" t="str">
        <f t="shared" si="61"/>
        <v>QU</v>
      </c>
      <c r="J773" s="151" t="str">
        <f t="shared" si="62"/>
        <v>ME</v>
      </c>
      <c r="K773" s="151" t="str">
        <f t="shared" ref="K773:K804" si="63">IF($L773=$M773,L773,CONCATENATE($L773,", ",IF(ISBLANK(N773),"",CONCATENATE(N773,", ")),$M773))</f>
        <v>Canada, Northeast</v>
      </c>
      <c r="L773" s="151" t="str">
        <f>INDEX('State '!$A$1:$C$62,MATCH($I773,'State '!$B:$B,0),3)</f>
        <v>Canada</v>
      </c>
      <c r="M773" s="151" t="str">
        <f>INDEX('State '!$A$1:$C$62,MATCH($J773,'State '!$B:$B,0),3)</f>
        <v>Northeast</v>
      </c>
      <c r="N773" s="151"/>
      <c r="O773" s="158">
        <v>302.89999999999998</v>
      </c>
      <c r="P773" s="158">
        <v>271</v>
      </c>
      <c r="Q773" s="157">
        <v>178</v>
      </c>
      <c r="R773" s="157">
        <v>24</v>
      </c>
      <c r="S773" s="151" t="s">
        <v>135</v>
      </c>
      <c r="T773" s="151" t="s">
        <v>381</v>
      </c>
      <c r="U773" s="151" t="s">
        <v>1536</v>
      </c>
      <c r="V773" s="151"/>
      <c r="W773" s="150"/>
      <c r="X773" s="150"/>
      <c r="Y773" s="150"/>
    </row>
    <row r="774" spans="1:25" s="17" customFormat="1" x14ac:dyDescent="0.2">
      <c r="A774" s="151">
        <v>39990</v>
      </c>
      <c r="B774" s="164" t="s">
        <v>1528</v>
      </c>
      <c r="C774" s="164" t="s">
        <v>368</v>
      </c>
      <c r="D774" s="164" t="s">
        <v>136</v>
      </c>
      <c r="E774" s="164" t="s">
        <v>143</v>
      </c>
      <c r="F774" s="165">
        <v>36153</v>
      </c>
      <c r="G774" s="157">
        <v>1999</v>
      </c>
      <c r="H774" s="151" t="s">
        <v>1529</v>
      </c>
      <c r="I774" s="151" t="str">
        <f t="shared" si="61"/>
        <v>ME</v>
      </c>
      <c r="J774" s="151" t="str">
        <f t="shared" si="62"/>
        <v>MA</v>
      </c>
      <c r="K774" s="151" t="str">
        <f t="shared" si="63"/>
        <v>Northeast</v>
      </c>
      <c r="L774" s="151" t="str">
        <f>INDEX('State '!$A$1:$C$62,MATCH($I774,'State '!$B:$B,0),3)</f>
        <v>Northeast</v>
      </c>
      <c r="M774" s="151" t="str">
        <f>INDEX('State '!$A$1:$C$62,MATCH($J774,'State '!$B:$B,0),3)</f>
        <v>Northeast</v>
      </c>
      <c r="N774" s="151"/>
      <c r="O774" s="158">
        <v>175</v>
      </c>
      <c r="P774" s="158">
        <v>100</v>
      </c>
      <c r="Q774" s="158">
        <v>631.79999999999995</v>
      </c>
      <c r="R774" s="157">
        <v>30</v>
      </c>
      <c r="S774" s="151" t="s">
        <v>135</v>
      </c>
      <c r="T774" s="151" t="s">
        <v>381</v>
      </c>
      <c r="U774" s="151" t="s">
        <v>1530</v>
      </c>
      <c r="V774" s="151"/>
      <c r="W774" s="150"/>
      <c r="X774" s="150"/>
      <c r="Y774" s="150"/>
    </row>
    <row r="775" spans="1:25" s="17" customFormat="1" ht="25.5" x14ac:dyDescent="0.2">
      <c r="A775" s="197">
        <v>44344</v>
      </c>
      <c r="B775" s="194" t="s">
        <v>3134</v>
      </c>
      <c r="C775" s="194" t="s">
        <v>3135</v>
      </c>
      <c r="D775" s="194" t="s">
        <v>140</v>
      </c>
      <c r="E775" s="194" t="s">
        <v>143</v>
      </c>
      <c r="F775" s="196">
        <v>44561</v>
      </c>
      <c r="G775" s="198">
        <v>2021</v>
      </c>
      <c r="H775" s="197" t="s">
        <v>29</v>
      </c>
      <c r="I775" s="97" t="str">
        <f t="shared" si="61"/>
        <v>WY</v>
      </c>
      <c r="J775" s="97" t="str">
        <f t="shared" si="62"/>
        <v>WY</v>
      </c>
      <c r="K775" s="104" t="s">
        <v>2463</v>
      </c>
      <c r="L775" s="97" t="s">
        <v>2463</v>
      </c>
      <c r="M775" s="97" t="s">
        <v>2463</v>
      </c>
      <c r="N775" s="97"/>
      <c r="O775" s="158">
        <v>4.8</v>
      </c>
      <c r="P775" s="208">
        <v>0.17</v>
      </c>
      <c r="Q775" s="200">
        <v>130</v>
      </c>
      <c r="R775" s="198"/>
      <c r="S775" s="197" t="s">
        <v>135</v>
      </c>
      <c r="T775" s="197" t="s">
        <v>381</v>
      </c>
      <c r="U775" s="197" t="s">
        <v>3137</v>
      </c>
      <c r="V775" s="97" t="s">
        <v>2175</v>
      </c>
      <c r="W775" s="79" t="s">
        <v>3136</v>
      </c>
      <c r="X775" s="79"/>
      <c r="Y775" s="137"/>
    </row>
    <row r="776" spans="1:25" s="17" customFormat="1" x14ac:dyDescent="0.2">
      <c r="A776" s="151">
        <v>43454</v>
      </c>
      <c r="B776" s="164" t="s">
        <v>2279</v>
      </c>
      <c r="C776" s="164" t="s">
        <v>199</v>
      </c>
      <c r="D776" s="164" t="s">
        <v>140</v>
      </c>
      <c r="E776" s="164" t="s">
        <v>143</v>
      </c>
      <c r="F776" s="165">
        <v>43432</v>
      </c>
      <c r="G776" s="157">
        <v>2018</v>
      </c>
      <c r="H776" s="151" t="s">
        <v>6</v>
      </c>
      <c r="I776" s="151" t="str">
        <f t="shared" si="61"/>
        <v>TX</v>
      </c>
      <c r="J776" s="151" t="str">
        <f t="shared" si="62"/>
        <v>TX</v>
      </c>
      <c r="K776" s="156" t="str">
        <f t="shared" ref="K776:K807" si="64">IF($L776=$M776,L776,CONCATENATE($L776,", ",IF(ISBLANK(N776),"",CONCATENATE(N776,", ")),$M776))</f>
        <v>South Central</v>
      </c>
      <c r="L776" s="151" t="str">
        <f>INDEX('State '!$A$1:$C$62,MATCH($I776,'State '!$B:$B,0),3)</f>
        <v>South Central</v>
      </c>
      <c r="M776" s="151" t="str">
        <f>INDEX('State '!$A$1:$C$62,MATCH($J776,'State '!$B:$B,0),3)</f>
        <v>South Central</v>
      </c>
      <c r="N776" s="151"/>
      <c r="O776" s="158">
        <v>129.80000000000001</v>
      </c>
      <c r="P776" s="158">
        <v>14</v>
      </c>
      <c r="Q776" s="158">
        <v>400</v>
      </c>
      <c r="R776" s="157">
        <v>30</v>
      </c>
      <c r="S776" s="151" t="s">
        <v>138</v>
      </c>
      <c r="T776" s="151" t="s">
        <v>381</v>
      </c>
      <c r="U776" s="151" t="s">
        <v>2280</v>
      </c>
      <c r="V776" s="151" t="s">
        <v>2175</v>
      </c>
      <c r="W776" s="150"/>
      <c r="X776" s="161"/>
      <c r="Y776" s="153"/>
    </row>
    <row r="777" spans="1:25" s="17" customFormat="1" x14ac:dyDescent="0.2">
      <c r="A777" s="151">
        <v>41704</v>
      </c>
      <c r="B777" s="164" t="s">
        <v>1883</v>
      </c>
      <c r="C777" s="164" t="s">
        <v>203</v>
      </c>
      <c r="D777" s="164" t="s">
        <v>141</v>
      </c>
      <c r="E777" s="164" t="s">
        <v>143</v>
      </c>
      <c r="F777" s="165">
        <v>41761</v>
      </c>
      <c r="G777" s="157">
        <v>2014</v>
      </c>
      <c r="H777" s="151" t="s">
        <v>1799</v>
      </c>
      <c r="I777" s="151" t="str">
        <f t="shared" si="61"/>
        <v>WY</v>
      </c>
      <c r="J777" s="151" t="str">
        <f t="shared" si="62"/>
        <v>KS</v>
      </c>
      <c r="K777" s="151" t="str">
        <f t="shared" si="64"/>
        <v>Mountain, South Central</v>
      </c>
      <c r="L777" s="151" t="str">
        <f>INDEX('State '!$A$1:$C$62,MATCH($I777,'State '!$B:$B,0),3)</f>
        <v>Mountain</v>
      </c>
      <c r="M777" s="151" t="str">
        <f>INDEX('State '!$A$1:$C$62,MATCH($J777,'State '!$B:$B,0),3)</f>
        <v>South Central</v>
      </c>
      <c r="N777" s="151"/>
      <c r="O777" s="158"/>
      <c r="P777" s="158">
        <v>-500</v>
      </c>
      <c r="Q777" s="158">
        <v>-255</v>
      </c>
      <c r="R777" s="157"/>
      <c r="S777" s="151" t="s">
        <v>135</v>
      </c>
      <c r="T777" s="151" t="s">
        <v>381</v>
      </c>
      <c r="U777" s="151" t="s">
        <v>1884</v>
      </c>
      <c r="V777" s="151"/>
      <c r="W777" s="150"/>
      <c r="X777" s="150"/>
      <c r="Y777" s="150"/>
    </row>
    <row r="778" spans="1:25" s="17" customFormat="1" ht="25.5" x14ac:dyDescent="0.2">
      <c r="A778" s="151">
        <v>43417</v>
      </c>
      <c r="B778" s="164" t="s">
        <v>2472</v>
      </c>
      <c r="C778" s="164" t="s">
        <v>1828</v>
      </c>
      <c r="D778" s="164" t="s">
        <v>140</v>
      </c>
      <c r="E778" s="164" t="s">
        <v>143</v>
      </c>
      <c r="F778" s="165">
        <v>43405</v>
      </c>
      <c r="G778" s="157">
        <v>2018</v>
      </c>
      <c r="H778" s="151" t="s">
        <v>2473</v>
      </c>
      <c r="I778" s="151" t="str">
        <f t="shared" si="61"/>
        <v>QU</v>
      </c>
      <c r="J778" s="151" t="str">
        <f t="shared" si="62"/>
        <v>ME</v>
      </c>
      <c r="K778" s="156" t="str">
        <f t="shared" si="64"/>
        <v>Canada, Northeast</v>
      </c>
      <c r="L778" s="151" t="str">
        <f>INDEX('State '!$A$1:$C$62,MATCH($I778,'State '!$B:$B,0),3)</f>
        <v>Canada</v>
      </c>
      <c r="M778" s="151" t="str">
        <f>INDEX('State '!$A$1:$C$62,MATCH($J778,'State '!$B:$B,0),3)</f>
        <v>Northeast</v>
      </c>
      <c r="N778" s="151"/>
      <c r="O778" s="158">
        <v>80</v>
      </c>
      <c r="P778" s="158"/>
      <c r="Q778" s="158">
        <v>39.841000000000001</v>
      </c>
      <c r="R778" s="157"/>
      <c r="S778" s="151" t="s">
        <v>135</v>
      </c>
      <c r="T778" s="151" t="s">
        <v>381</v>
      </c>
      <c r="U778" s="151" t="s">
        <v>2470</v>
      </c>
      <c r="V778" s="151" t="s">
        <v>2178</v>
      </c>
      <c r="W778" s="150" t="s">
        <v>2562</v>
      </c>
      <c r="X778" s="150"/>
      <c r="Y778" s="150" t="s">
        <v>2507</v>
      </c>
    </row>
    <row r="779" spans="1:25" s="17" customFormat="1" x14ac:dyDescent="0.2">
      <c r="A779" s="151">
        <v>43417</v>
      </c>
      <c r="B779" s="164" t="s">
        <v>2471</v>
      </c>
      <c r="C779" s="164" t="s">
        <v>1828</v>
      </c>
      <c r="D779" s="164" t="s">
        <v>140</v>
      </c>
      <c r="E779" s="164" t="s">
        <v>143</v>
      </c>
      <c r="F779" s="165">
        <v>43405</v>
      </c>
      <c r="G779" s="157">
        <v>2018</v>
      </c>
      <c r="H779" s="151" t="s">
        <v>1529</v>
      </c>
      <c r="I779" s="151" t="str">
        <f t="shared" si="61"/>
        <v>ME</v>
      </c>
      <c r="J779" s="151" t="str">
        <f t="shared" si="62"/>
        <v>MA</v>
      </c>
      <c r="K779" s="156" t="str">
        <f t="shared" si="64"/>
        <v>Northeast</v>
      </c>
      <c r="L779" s="151" t="str">
        <f>INDEX('State '!$A$1:$C$62,MATCH($I779,'State '!$B:$B,0),3)</f>
        <v>Northeast</v>
      </c>
      <c r="M779" s="151" t="str">
        <f>INDEX('State '!$A$1:$C$62,MATCH($J779,'State '!$B:$B,0),3)</f>
        <v>Northeast</v>
      </c>
      <c r="N779" s="151"/>
      <c r="O779" s="158"/>
      <c r="P779" s="158"/>
      <c r="Q779" s="158">
        <v>1.641</v>
      </c>
      <c r="R779" s="157"/>
      <c r="S779" s="151" t="s">
        <v>135</v>
      </c>
      <c r="T779" s="151" t="s">
        <v>381</v>
      </c>
      <c r="U779" s="151" t="s">
        <v>2470</v>
      </c>
      <c r="V779" s="151" t="s">
        <v>2178</v>
      </c>
      <c r="W779" s="150" t="s">
        <v>2561</v>
      </c>
      <c r="X779" s="150"/>
      <c r="Y779" s="150" t="s">
        <v>2865</v>
      </c>
    </row>
    <row r="780" spans="1:25" s="17" customFormat="1" x14ac:dyDescent="0.2">
      <c r="A780" s="97">
        <v>43691</v>
      </c>
      <c r="B780" s="79" t="s">
        <v>2474</v>
      </c>
      <c r="C780" s="79" t="s">
        <v>1828</v>
      </c>
      <c r="D780" s="79" t="s">
        <v>140</v>
      </c>
      <c r="E780" s="79" t="s">
        <v>143</v>
      </c>
      <c r="F780" s="60">
        <v>43517</v>
      </c>
      <c r="G780" s="98">
        <v>2019</v>
      </c>
      <c r="H780" s="97" t="s">
        <v>1529</v>
      </c>
      <c r="I780" s="97" t="str">
        <f t="shared" si="61"/>
        <v>ME</v>
      </c>
      <c r="J780" s="97" t="str">
        <f t="shared" si="62"/>
        <v>MA</v>
      </c>
      <c r="K780" s="104" t="str">
        <f t="shared" si="64"/>
        <v>Northeast</v>
      </c>
      <c r="L780" s="97" t="str">
        <f>INDEX('State '!$A$1:$C$62,MATCH($I780,'State '!$B:$B,0),3)</f>
        <v>Northeast</v>
      </c>
      <c r="M780" s="97" t="str">
        <f>INDEX('State '!$A$1:$C$62,MATCH($J780,'State '!$B:$B,0),3)</f>
        <v>Northeast</v>
      </c>
      <c r="N780" s="97"/>
      <c r="O780" s="158"/>
      <c r="P780" s="178"/>
      <c r="Q780" s="146">
        <v>11.321</v>
      </c>
      <c r="R780" s="98"/>
      <c r="S780" s="97" t="s">
        <v>135</v>
      </c>
      <c r="T780" s="97" t="s">
        <v>381</v>
      </c>
      <c r="U780" s="97" t="s">
        <v>2476</v>
      </c>
      <c r="V780" s="97" t="s">
        <v>2178</v>
      </c>
      <c r="W780" s="79" t="s">
        <v>2561</v>
      </c>
      <c r="X780" s="79"/>
      <c r="Y780" s="137" t="s">
        <v>2507</v>
      </c>
    </row>
    <row r="781" spans="1:25" s="17" customFormat="1" ht="25.5" x14ac:dyDescent="0.2">
      <c r="A781" s="97">
        <v>44134</v>
      </c>
      <c r="B781" s="79" t="s">
        <v>2475</v>
      </c>
      <c r="C781" s="79" t="s">
        <v>1828</v>
      </c>
      <c r="D781" s="79" t="s">
        <v>140</v>
      </c>
      <c r="E781" s="79" t="s">
        <v>143</v>
      </c>
      <c r="F781" s="60">
        <v>44132</v>
      </c>
      <c r="G781" s="98">
        <v>2020</v>
      </c>
      <c r="H781" s="97" t="s">
        <v>2473</v>
      </c>
      <c r="I781" s="97" t="str">
        <f t="shared" si="61"/>
        <v>QU</v>
      </c>
      <c r="J781" s="97" t="str">
        <f t="shared" si="62"/>
        <v>ME</v>
      </c>
      <c r="K781" s="104" t="str">
        <f t="shared" si="64"/>
        <v>Canada, Northeast</v>
      </c>
      <c r="L781" s="97" t="str">
        <f>INDEX('State '!$A$1:$C$62,MATCH($I781,'State '!$B:$B,0),3)</f>
        <v>Canada</v>
      </c>
      <c r="M781" s="97" t="str">
        <f>INDEX('State '!$A$1:$C$62,MATCH($J781,'State '!$B:$B,0),3)</f>
        <v>Northeast</v>
      </c>
      <c r="N781" s="97"/>
      <c r="O781" s="158"/>
      <c r="P781" s="158"/>
      <c r="Q781" s="146">
        <v>24.375</v>
      </c>
      <c r="R781" s="98"/>
      <c r="S781" s="97" t="s">
        <v>135</v>
      </c>
      <c r="T781" s="97" t="s">
        <v>381</v>
      </c>
      <c r="U781" s="97" t="s">
        <v>2624</v>
      </c>
      <c r="V781" s="97" t="s">
        <v>2178</v>
      </c>
      <c r="W781" s="79" t="s">
        <v>3090</v>
      </c>
      <c r="X781" s="79"/>
      <c r="Y781" s="137" t="s">
        <v>2507</v>
      </c>
    </row>
    <row r="782" spans="1:25" s="17" customFormat="1" x14ac:dyDescent="0.2">
      <c r="A782" s="151">
        <v>40367</v>
      </c>
      <c r="B782" s="152" t="s">
        <v>573</v>
      </c>
      <c r="C782" s="152" t="s">
        <v>250</v>
      </c>
      <c r="D782" s="152" t="s">
        <v>136</v>
      </c>
      <c r="E782" s="153" t="s">
        <v>143</v>
      </c>
      <c r="F782" s="154">
        <v>40210</v>
      </c>
      <c r="G782" s="161">
        <v>2010</v>
      </c>
      <c r="H782" s="151" t="s">
        <v>11</v>
      </c>
      <c r="I782" s="151" t="str">
        <f t="shared" si="61"/>
        <v>ND</v>
      </c>
      <c r="J782" s="151" t="str">
        <f t="shared" si="62"/>
        <v>ND</v>
      </c>
      <c r="K782" s="151" t="str">
        <f t="shared" si="64"/>
        <v>Mountain</v>
      </c>
      <c r="L782" s="151" t="str">
        <f>INDEX('State '!$A$1:$C$62,MATCH($I782,'State '!$B:$B,0),3)</f>
        <v>Mountain</v>
      </c>
      <c r="M782" s="151" t="str">
        <f>INDEX('State '!$A$1:$C$62,MATCH($J782,'State '!$B:$B,0),3)</f>
        <v>Mountain</v>
      </c>
      <c r="N782" s="151"/>
      <c r="O782" s="158">
        <v>60</v>
      </c>
      <c r="P782" s="157">
        <v>75</v>
      </c>
      <c r="Q782" s="157">
        <v>40</v>
      </c>
      <c r="R782" s="158">
        <v>12</v>
      </c>
      <c r="S782" s="159" t="s">
        <v>138</v>
      </c>
      <c r="T782" s="156" t="s">
        <v>187</v>
      </c>
      <c r="U782" s="160" t="s">
        <v>382</v>
      </c>
      <c r="V782" s="151"/>
      <c r="W782" s="150"/>
      <c r="X782" s="150"/>
      <c r="Y782" s="150"/>
    </row>
    <row r="783" spans="1:25" s="17" customFormat="1" x14ac:dyDescent="0.2">
      <c r="A783" s="97">
        <v>43124</v>
      </c>
      <c r="B783" s="80" t="s">
        <v>1924</v>
      </c>
      <c r="C783" s="80" t="s">
        <v>1924</v>
      </c>
      <c r="D783" s="80" t="s">
        <v>136</v>
      </c>
      <c r="E783" s="102" t="s">
        <v>2374</v>
      </c>
      <c r="F783" s="62"/>
      <c r="G783" s="110"/>
      <c r="H783" s="97" t="s">
        <v>28</v>
      </c>
      <c r="I783" s="97" t="str">
        <f t="shared" si="61"/>
        <v>IL</v>
      </c>
      <c r="J783" s="97" t="str">
        <f t="shared" si="62"/>
        <v>IL</v>
      </c>
      <c r="K783" s="104" t="str">
        <f t="shared" si="64"/>
        <v>Midwest</v>
      </c>
      <c r="L783" s="97" t="str">
        <f>INDEX('State '!$A$1:$C$62,MATCH($I783,'State '!$B:$B,0),3)</f>
        <v>Midwest</v>
      </c>
      <c r="M783" s="97" t="str">
        <f>INDEX('State '!$A$1:$C$62,MATCH($J783,'State '!$B:$B,0),3)</f>
        <v>Midwest</v>
      </c>
      <c r="N783" s="97"/>
      <c r="O783" s="158">
        <v>1000</v>
      </c>
      <c r="P783" s="179">
        <v>140</v>
      </c>
      <c r="Q783" s="108">
        <v>1500</v>
      </c>
      <c r="R783" s="63">
        <v>42</v>
      </c>
      <c r="S783" s="103" t="s">
        <v>135</v>
      </c>
      <c r="T783" s="104" t="s">
        <v>381</v>
      </c>
      <c r="U783" s="105" t="s">
        <v>382</v>
      </c>
      <c r="V783" s="97" t="s">
        <v>2175</v>
      </c>
      <c r="W783" s="79"/>
      <c r="X783" s="79"/>
      <c r="Y783" s="195"/>
    </row>
    <row r="784" spans="1:25" s="17" customFormat="1" x14ac:dyDescent="0.2">
      <c r="A784" s="151">
        <v>42606</v>
      </c>
      <c r="B784" s="152" t="s">
        <v>2166</v>
      </c>
      <c r="C784" s="152" t="s">
        <v>1721</v>
      </c>
      <c r="D784" s="152" t="s">
        <v>140</v>
      </c>
      <c r="E784" s="153" t="s">
        <v>143</v>
      </c>
      <c r="F784" s="154">
        <v>40446</v>
      </c>
      <c r="G784" s="161">
        <v>2010</v>
      </c>
      <c r="H784" s="151" t="s">
        <v>438</v>
      </c>
      <c r="I784" s="151" t="str">
        <f t="shared" si="61"/>
        <v>WV</v>
      </c>
      <c r="J784" s="151" t="str">
        <f t="shared" si="62"/>
        <v>PA</v>
      </c>
      <c r="K784" s="151" t="str">
        <f t="shared" si="64"/>
        <v>Northeast</v>
      </c>
      <c r="L784" s="151" t="str">
        <f>INDEX('State '!$A$1:$C$62,MATCH($I784,'State '!$B:$B,0),3)</f>
        <v>Northeast</v>
      </c>
      <c r="M784" s="151" t="str">
        <f>INDEX('State '!$A$1:$C$62,MATCH($J784,'State '!$B:$B,0),3)</f>
        <v>Northeast</v>
      </c>
      <c r="N784" s="151"/>
      <c r="O784" s="158"/>
      <c r="P784" s="157"/>
      <c r="Q784" s="157">
        <v>77</v>
      </c>
      <c r="R784" s="158"/>
      <c r="S784" s="159" t="s">
        <v>135</v>
      </c>
      <c r="T784" s="156" t="s">
        <v>381</v>
      </c>
      <c r="U784" s="160" t="s">
        <v>2165</v>
      </c>
      <c r="V784" s="151"/>
      <c r="W784" s="150"/>
      <c r="X784" s="150"/>
      <c r="Y784" s="150"/>
    </row>
    <row r="785" spans="1:25" s="17" customFormat="1" x14ac:dyDescent="0.2">
      <c r="A785" s="151">
        <v>40842</v>
      </c>
      <c r="B785" s="152" t="s">
        <v>490</v>
      </c>
      <c r="C785" s="152" t="s">
        <v>227</v>
      </c>
      <c r="D785" s="152" t="s">
        <v>140</v>
      </c>
      <c r="E785" s="153" t="s">
        <v>143</v>
      </c>
      <c r="F785" s="154">
        <v>40842</v>
      </c>
      <c r="G785" s="161">
        <v>2011</v>
      </c>
      <c r="H785" s="151" t="s">
        <v>28</v>
      </c>
      <c r="I785" s="151" t="str">
        <f t="shared" si="61"/>
        <v>IL</v>
      </c>
      <c r="J785" s="151" t="str">
        <f t="shared" si="62"/>
        <v>IL</v>
      </c>
      <c r="K785" s="151" t="str">
        <f t="shared" si="64"/>
        <v>Midwest</v>
      </c>
      <c r="L785" s="151" t="str">
        <f>INDEX('State '!$A$1:$C$62,MATCH($I785,'State '!$B:$B,0),3)</f>
        <v>Midwest</v>
      </c>
      <c r="M785" s="151" t="str">
        <f>INDEX('State '!$A$1:$C$62,MATCH($J785,'State '!$B:$B,0),3)</f>
        <v>Midwest</v>
      </c>
      <c r="N785" s="151"/>
      <c r="O785" s="158">
        <v>18.399999999999999</v>
      </c>
      <c r="P785" s="157">
        <v>8.65</v>
      </c>
      <c r="Q785" s="157">
        <v>120</v>
      </c>
      <c r="R785" s="158">
        <v>16</v>
      </c>
      <c r="S785" s="159" t="s">
        <v>135</v>
      </c>
      <c r="T785" s="156" t="s">
        <v>381</v>
      </c>
      <c r="U785" s="160" t="s">
        <v>491</v>
      </c>
      <c r="V785" s="151"/>
      <c r="W785" s="150"/>
      <c r="X785" s="150"/>
      <c r="Y785" s="150"/>
    </row>
    <row r="786" spans="1:25" s="17" customFormat="1" x14ac:dyDescent="0.2">
      <c r="A786" s="151">
        <v>40591</v>
      </c>
      <c r="B786" s="152" t="s">
        <v>1766</v>
      </c>
      <c r="C786" s="152" t="s">
        <v>212</v>
      </c>
      <c r="D786" s="152" t="s">
        <v>136</v>
      </c>
      <c r="E786" s="153" t="s">
        <v>143</v>
      </c>
      <c r="F786" s="154">
        <v>41061</v>
      </c>
      <c r="G786" s="161">
        <v>2012</v>
      </c>
      <c r="H786" s="151" t="s">
        <v>16</v>
      </c>
      <c r="I786" s="151" t="str">
        <f t="shared" si="61"/>
        <v>NC</v>
      </c>
      <c r="J786" s="151" t="str">
        <f t="shared" si="62"/>
        <v>NC</v>
      </c>
      <c r="K786" s="151" t="str">
        <f t="shared" si="64"/>
        <v>Southeast</v>
      </c>
      <c r="L786" s="151" t="str">
        <f>INDEX('State '!$A$1:$C$62,MATCH($I786,'State '!$B:$B,0),3)</f>
        <v>Southeast</v>
      </c>
      <c r="M786" s="151" t="str">
        <f>INDEX('State '!$A$1:$C$62,MATCH($J786,'State '!$B:$B,0),3)</f>
        <v>Southeast</v>
      </c>
      <c r="N786" s="151"/>
      <c r="O786" s="158"/>
      <c r="P786" s="157">
        <v>38</v>
      </c>
      <c r="Q786" s="157"/>
      <c r="R786" s="158">
        <v>20</v>
      </c>
      <c r="S786" s="159" t="s">
        <v>138</v>
      </c>
      <c r="T786" s="156" t="s">
        <v>187</v>
      </c>
      <c r="U786" s="160" t="s">
        <v>382</v>
      </c>
      <c r="V786" s="151"/>
      <c r="W786" s="150"/>
      <c r="X786" s="150"/>
      <c r="Y786" s="150"/>
    </row>
    <row r="787" spans="1:25" s="17" customFormat="1" ht="25.5" x14ac:dyDescent="0.2">
      <c r="A787" s="151">
        <v>43314</v>
      </c>
      <c r="B787" s="152" t="s">
        <v>2482</v>
      </c>
      <c r="C787" s="152" t="s">
        <v>2400</v>
      </c>
      <c r="D787" s="152" t="s">
        <v>136</v>
      </c>
      <c r="E787" s="164" t="s">
        <v>143</v>
      </c>
      <c r="F787" s="154">
        <v>43313</v>
      </c>
      <c r="G787" s="167">
        <v>2018</v>
      </c>
      <c r="H787" s="151" t="s">
        <v>1082</v>
      </c>
      <c r="I787" s="151" t="str">
        <f t="shared" si="61"/>
        <v>OK</v>
      </c>
      <c r="J787" s="151" t="str">
        <f t="shared" si="62"/>
        <v>TX</v>
      </c>
      <c r="K787" s="156" t="str">
        <f t="shared" si="64"/>
        <v>South Central</v>
      </c>
      <c r="L787" s="151" t="str">
        <f>INDEX('State '!$A$1:$C$62,MATCH($I787,'State '!$B:$B,0),3)</f>
        <v>South Central</v>
      </c>
      <c r="M787" s="151" t="str">
        <f>INDEX('State '!$A$1:$C$62,MATCH($J787,'State '!$B:$B,0),3)</f>
        <v>South Central</v>
      </c>
      <c r="N787" s="151"/>
      <c r="O787" s="158"/>
      <c r="P787" s="157"/>
      <c r="Q787" s="157">
        <v>400</v>
      </c>
      <c r="R787" s="158"/>
      <c r="S787" s="159" t="s">
        <v>135</v>
      </c>
      <c r="T787" s="156"/>
      <c r="U787" s="160"/>
      <c r="V787" s="151" t="s">
        <v>2178</v>
      </c>
      <c r="W787" s="150" t="s">
        <v>2483</v>
      </c>
      <c r="X787" s="150"/>
      <c r="Y787" s="150"/>
    </row>
    <row r="788" spans="1:25" s="17" customFormat="1" ht="25.5" x14ac:dyDescent="0.2">
      <c r="A788" s="97">
        <v>44680</v>
      </c>
      <c r="B788" s="80" t="s">
        <v>2810</v>
      </c>
      <c r="C788" s="80" t="s">
        <v>235</v>
      </c>
      <c r="D788" s="80" t="s">
        <v>140</v>
      </c>
      <c r="E788" s="102" t="s">
        <v>143</v>
      </c>
      <c r="F788" s="62">
        <v>44617</v>
      </c>
      <c r="G788" s="110">
        <v>2022</v>
      </c>
      <c r="H788" s="97" t="s">
        <v>18</v>
      </c>
      <c r="I788" s="97" t="str">
        <f t="shared" si="61"/>
        <v>FL</v>
      </c>
      <c r="J788" s="97" t="str">
        <f t="shared" si="62"/>
        <v>FL</v>
      </c>
      <c r="K788" s="104" t="str">
        <f t="shared" si="64"/>
        <v>Southeast</v>
      </c>
      <c r="L788" s="97" t="str">
        <f>INDEX('State '!$A$1:$C$62,MATCH($I788,'State '!$B:$B,0),3)</f>
        <v>Southeast</v>
      </c>
      <c r="M788" s="97" t="str">
        <f>INDEX('State '!$A$1:$C$62,MATCH($J788,'State '!$B:$B,0),3)</f>
        <v>Southeast</v>
      </c>
      <c r="N788" s="97"/>
      <c r="O788" s="158">
        <v>102.6</v>
      </c>
      <c r="P788" s="205">
        <f>13.7+7</f>
        <v>20.7</v>
      </c>
      <c r="Q788" s="108">
        <v>169</v>
      </c>
      <c r="R788" s="63">
        <v>30</v>
      </c>
      <c r="S788" s="103" t="s">
        <v>135</v>
      </c>
      <c r="T788" s="104" t="s">
        <v>381</v>
      </c>
      <c r="U788" s="105" t="s">
        <v>2811</v>
      </c>
      <c r="V788" s="97" t="s">
        <v>2175</v>
      </c>
      <c r="W788" s="79" t="s">
        <v>2812</v>
      </c>
      <c r="X788" s="79" t="s">
        <v>2828</v>
      </c>
      <c r="Y788" s="195"/>
    </row>
    <row r="789" spans="1:25" s="17" customFormat="1" x14ac:dyDescent="0.2">
      <c r="A789" s="151">
        <v>39990</v>
      </c>
      <c r="B789" s="164" t="s">
        <v>1490</v>
      </c>
      <c r="C789" s="164" t="s">
        <v>263</v>
      </c>
      <c r="D789" s="164" t="s">
        <v>140</v>
      </c>
      <c r="E789" s="164" t="s">
        <v>143</v>
      </c>
      <c r="F789" s="165">
        <v>36831</v>
      </c>
      <c r="G789" s="157">
        <v>2000</v>
      </c>
      <c r="H789" s="151" t="s">
        <v>21</v>
      </c>
      <c r="I789" s="151" t="str">
        <f t="shared" si="61"/>
        <v>UT</v>
      </c>
      <c r="J789" s="151" t="str">
        <f t="shared" si="62"/>
        <v>UT</v>
      </c>
      <c r="K789" s="151" t="str">
        <f t="shared" si="64"/>
        <v>Mountain</v>
      </c>
      <c r="L789" s="151" t="str">
        <f>INDEX('State '!$A$1:$C$62,MATCH($I789,'State '!$B:$B,0),3)</f>
        <v>Mountain</v>
      </c>
      <c r="M789" s="151" t="str">
        <f>INDEX('State '!$A$1:$C$62,MATCH($J789,'State '!$B:$B,0),3)</f>
        <v>Mountain</v>
      </c>
      <c r="N789" s="151"/>
      <c r="O789" s="158">
        <v>3.3</v>
      </c>
      <c r="P789" s="158"/>
      <c r="Q789" s="158">
        <v>280</v>
      </c>
      <c r="R789" s="157"/>
      <c r="S789" s="151" t="s">
        <v>135</v>
      </c>
      <c r="T789" s="151" t="s">
        <v>381</v>
      </c>
      <c r="U789" s="151" t="s">
        <v>1491</v>
      </c>
      <c r="V789" s="151"/>
      <c r="W789" s="150"/>
      <c r="X789" s="150"/>
      <c r="Y789" s="150"/>
    </row>
    <row r="790" spans="1:25" s="17" customFormat="1" x14ac:dyDescent="0.2">
      <c r="A790" s="151">
        <v>40248</v>
      </c>
      <c r="B790" s="164" t="s">
        <v>638</v>
      </c>
      <c r="C790" s="164" t="s">
        <v>263</v>
      </c>
      <c r="D790" s="164" t="s">
        <v>140</v>
      </c>
      <c r="E790" s="164" t="s">
        <v>143</v>
      </c>
      <c r="F790" s="165">
        <v>39856</v>
      </c>
      <c r="G790" s="157">
        <v>2009</v>
      </c>
      <c r="H790" s="151" t="s">
        <v>639</v>
      </c>
      <c r="I790" s="151" t="str">
        <f t="shared" si="61"/>
        <v>UT</v>
      </c>
      <c r="J790" s="151" t="str">
        <f t="shared" si="62"/>
        <v>CO</v>
      </c>
      <c r="K790" s="151" t="str">
        <f t="shared" si="64"/>
        <v>Mountain</v>
      </c>
      <c r="L790" s="151" t="str">
        <f>INDEX('State '!$A$1:$C$62,MATCH($I790,'State '!$B:$B,0),3)</f>
        <v>Mountain</v>
      </c>
      <c r="M790" s="151" t="str">
        <f>INDEX('State '!$A$1:$C$62,MATCH($J790,'State '!$B:$B,0),3)</f>
        <v>Mountain</v>
      </c>
      <c r="N790" s="151"/>
      <c r="O790" s="158">
        <v>20.5</v>
      </c>
      <c r="P790" s="158"/>
      <c r="Q790" s="158">
        <v>122.5</v>
      </c>
      <c r="R790" s="157"/>
      <c r="S790" s="151" t="s">
        <v>135</v>
      </c>
      <c r="T790" s="151" t="s">
        <v>381</v>
      </c>
      <c r="U790" s="151" t="s">
        <v>640</v>
      </c>
      <c r="V790" s="151"/>
      <c r="W790" s="150"/>
      <c r="X790" s="150"/>
      <c r="Y790" s="150"/>
    </row>
    <row r="791" spans="1:25" s="17" customFormat="1" x14ac:dyDescent="0.2">
      <c r="A791" s="151">
        <v>39990</v>
      </c>
      <c r="B791" s="164" t="s">
        <v>748</v>
      </c>
      <c r="C791" s="164" t="s">
        <v>263</v>
      </c>
      <c r="D791" s="164" t="s">
        <v>140</v>
      </c>
      <c r="E791" s="164" t="s">
        <v>143</v>
      </c>
      <c r="F791" s="165">
        <v>39462</v>
      </c>
      <c r="G791" s="157">
        <v>2008</v>
      </c>
      <c r="H791" s="151" t="s">
        <v>639</v>
      </c>
      <c r="I791" s="151" t="str">
        <f t="shared" si="61"/>
        <v>UT</v>
      </c>
      <c r="J791" s="151" t="str">
        <f t="shared" si="62"/>
        <v>CO</v>
      </c>
      <c r="K791" s="151" t="str">
        <f t="shared" si="64"/>
        <v>Mountain</v>
      </c>
      <c r="L791" s="151" t="str">
        <f>INDEX('State '!$A$1:$C$62,MATCH($I791,'State '!$B:$B,0),3)</f>
        <v>Mountain</v>
      </c>
      <c r="M791" s="151" t="str">
        <f>INDEX('State '!$A$1:$C$62,MATCH($J791,'State '!$B:$B,0),3)</f>
        <v>Mountain</v>
      </c>
      <c r="N791" s="151"/>
      <c r="O791" s="158">
        <v>12</v>
      </c>
      <c r="P791" s="158"/>
      <c r="Q791" s="158">
        <v>75</v>
      </c>
      <c r="R791" s="157">
        <v>24</v>
      </c>
      <c r="S791" s="151" t="s">
        <v>135</v>
      </c>
      <c r="T791" s="151" t="s">
        <v>381</v>
      </c>
      <c r="U791" s="151" t="s">
        <v>382</v>
      </c>
      <c r="V791" s="151"/>
      <c r="W791" s="150"/>
      <c r="X791" s="150"/>
      <c r="Y791" s="150"/>
    </row>
    <row r="792" spans="1:25" s="17" customFormat="1" x14ac:dyDescent="0.2">
      <c r="A792" s="151">
        <v>39990</v>
      </c>
      <c r="B792" s="164" t="s">
        <v>1153</v>
      </c>
      <c r="C792" s="164" t="s">
        <v>263</v>
      </c>
      <c r="D792" s="164" t="s">
        <v>134</v>
      </c>
      <c r="E792" s="164" t="s">
        <v>143</v>
      </c>
      <c r="F792" s="165">
        <v>38331</v>
      </c>
      <c r="G792" s="157">
        <v>2004</v>
      </c>
      <c r="H792" s="151" t="s">
        <v>21</v>
      </c>
      <c r="I792" s="151" t="str">
        <f t="shared" si="61"/>
        <v>UT</v>
      </c>
      <c r="J792" s="151" t="str">
        <f t="shared" si="62"/>
        <v>UT</v>
      </c>
      <c r="K792" s="151" t="str">
        <f t="shared" si="64"/>
        <v>Mountain</v>
      </c>
      <c r="L792" s="151" t="str">
        <f>INDEX('State '!$A$1:$C$62,MATCH($I792,'State '!$B:$B,0),3)</f>
        <v>Mountain</v>
      </c>
      <c r="M792" s="151" t="str">
        <f>INDEX('State '!$A$1:$C$62,MATCH($J792,'State '!$B:$B,0),3)</f>
        <v>Mountain</v>
      </c>
      <c r="N792" s="151"/>
      <c r="O792" s="158">
        <v>15.56</v>
      </c>
      <c r="P792" s="158">
        <v>13.4</v>
      </c>
      <c r="Q792" s="158">
        <v>190</v>
      </c>
      <c r="R792" s="157">
        <v>20</v>
      </c>
      <c r="S792" s="151" t="s">
        <v>135</v>
      </c>
      <c r="T792" s="151" t="s">
        <v>381</v>
      </c>
      <c r="U792" s="151" t="s">
        <v>1154</v>
      </c>
      <c r="V792" s="151"/>
      <c r="W792" s="150"/>
      <c r="X792" s="150"/>
      <c r="Y792" s="150"/>
    </row>
    <row r="793" spans="1:25" s="17" customFormat="1" x14ac:dyDescent="0.2">
      <c r="A793" s="151">
        <v>39990</v>
      </c>
      <c r="B793" s="164" t="s">
        <v>1216</v>
      </c>
      <c r="C793" s="164" t="s">
        <v>263</v>
      </c>
      <c r="D793" s="164" t="s">
        <v>140</v>
      </c>
      <c r="E793" s="164" t="s">
        <v>143</v>
      </c>
      <c r="F793" s="165">
        <v>37742</v>
      </c>
      <c r="G793" s="157">
        <v>2003</v>
      </c>
      <c r="H793" s="151" t="s">
        <v>29</v>
      </c>
      <c r="I793" s="151" t="str">
        <f t="shared" si="61"/>
        <v>WY</v>
      </c>
      <c r="J793" s="151" t="str">
        <f t="shared" si="62"/>
        <v>WY</v>
      </c>
      <c r="K793" s="151" t="str">
        <f t="shared" si="64"/>
        <v>Mountain</v>
      </c>
      <c r="L793" s="151" t="str">
        <f>INDEX('State '!$A$1:$C$62,MATCH($I793,'State '!$B:$B,0),3)</f>
        <v>Mountain</v>
      </c>
      <c r="M793" s="151" t="str">
        <f>INDEX('State '!$A$1:$C$62,MATCH($J793,'State '!$B:$B,0),3)</f>
        <v>Mountain</v>
      </c>
      <c r="N793" s="151"/>
      <c r="O793" s="158">
        <v>0.5</v>
      </c>
      <c r="P793" s="158"/>
      <c r="Q793" s="158">
        <v>150</v>
      </c>
      <c r="R793" s="157"/>
      <c r="S793" s="151" t="s">
        <v>135</v>
      </c>
      <c r="T793" s="151" t="s">
        <v>381</v>
      </c>
      <c r="U793" s="151" t="s">
        <v>382</v>
      </c>
      <c r="V793" s="151"/>
      <c r="W793" s="150"/>
      <c r="X793" s="150"/>
      <c r="Y793" s="150"/>
    </row>
    <row r="794" spans="1:25" s="17" customFormat="1" x14ac:dyDescent="0.2">
      <c r="A794" s="151">
        <v>39990</v>
      </c>
      <c r="B794" s="164" t="s">
        <v>1767</v>
      </c>
      <c r="C794" s="164" t="s">
        <v>263</v>
      </c>
      <c r="D794" s="164" t="s">
        <v>140</v>
      </c>
      <c r="E794" s="164" t="s">
        <v>143</v>
      </c>
      <c r="F794" s="165">
        <v>35370</v>
      </c>
      <c r="G794" s="157">
        <v>1996</v>
      </c>
      <c r="H794" s="151" t="s">
        <v>1574</v>
      </c>
      <c r="I794" s="151" t="str">
        <f t="shared" si="61"/>
        <v>WY</v>
      </c>
      <c r="J794" s="151" t="str">
        <f t="shared" si="62"/>
        <v>UT</v>
      </c>
      <c r="K794" s="151" t="str">
        <f t="shared" si="64"/>
        <v>Mountain</v>
      </c>
      <c r="L794" s="151" t="str">
        <f>INDEX('State '!$A$1:$C$62,MATCH($I794,'State '!$B:$B,0),3)</f>
        <v>Mountain</v>
      </c>
      <c r="M794" s="151" t="str">
        <f>INDEX('State '!$A$1:$C$62,MATCH($J794,'State '!$B:$B,0),3)</f>
        <v>Mountain</v>
      </c>
      <c r="N794" s="151"/>
      <c r="O794" s="158">
        <v>0.18</v>
      </c>
      <c r="P794" s="158"/>
      <c r="Q794" s="158">
        <v>21</v>
      </c>
      <c r="R794" s="157">
        <v>20</v>
      </c>
      <c r="S794" s="151" t="s">
        <v>135</v>
      </c>
      <c r="T794" s="151" t="s">
        <v>381</v>
      </c>
      <c r="U794" s="151" t="s">
        <v>1768</v>
      </c>
      <c r="V794" s="151"/>
      <c r="W794" s="150"/>
      <c r="X794" s="150"/>
      <c r="Y794" s="150"/>
    </row>
    <row r="795" spans="1:25" s="17" customFormat="1" x14ac:dyDescent="0.2">
      <c r="A795" s="151">
        <v>39990</v>
      </c>
      <c r="B795" s="164" t="s">
        <v>1573</v>
      </c>
      <c r="C795" s="164" t="s">
        <v>263</v>
      </c>
      <c r="D795" s="164" t="s">
        <v>134</v>
      </c>
      <c r="E795" s="164" t="s">
        <v>143</v>
      </c>
      <c r="F795" s="165">
        <v>36039</v>
      </c>
      <c r="G795" s="157">
        <v>1998</v>
      </c>
      <c r="H795" s="151" t="s">
        <v>1574</v>
      </c>
      <c r="I795" s="151" t="str">
        <f t="shared" si="61"/>
        <v>WY</v>
      </c>
      <c r="J795" s="151" t="str">
        <f t="shared" si="62"/>
        <v>UT</v>
      </c>
      <c r="K795" s="151" t="str">
        <f t="shared" si="64"/>
        <v>Mountain</v>
      </c>
      <c r="L795" s="151" t="str">
        <f>INDEX('State '!$A$1:$C$62,MATCH($I795,'State '!$B:$B,0),3)</f>
        <v>Mountain</v>
      </c>
      <c r="M795" s="151" t="str">
        <f>INDEX('State '!$A$1:$C$62,MATCH($J795,'State '!$B:$B,0),3)</f>
        <v>Mountain</v>
      </c>
      <c r="N795" s="151"/>
      <c r="O795" s="158">
        <v>17.8</v>
      </c>
      <c r="P795" s="158">
        <v>41</v>
      </c>
      <c r="Q795" s="158">
        <v>84.7</v>
      </c>
      <c r="R795" s="157">
        <v>20</v>
      </c>
      <c r="S795" s="151" t="s">
        <v>135</v>
      </c>
      <c r="T795" s="151" t="s">
        <v>381</v>
      </c>
      <c r="U795" s="151" t="s">
        <v>1575</v>
      </c>
      <c r="V795" s="151"/>
      <c r="W795" s="150"/>
      <c r="X795" s="150"/>
      <c r="Y795" s="150"/>
    </row>
    <row r="796" spans="1:25" s="17" customFormat="1" x14ac:dyDescent="0.2">
      <c r="A796" s="151">
        <v>39990</v>
      </c>
      <c r="B796" s="164" t="s">
        <v>1374</v>
      </c>
      <c r="C796" s="164" t="s">
        <v>263</v>
      </c>
      <c r="D796" s="164" t="s">
        <v>140</v>
      </c>
      <c r="E796" s="164" t="s">
        <v>143</v>
      </c>
      <c r="F796" s="165">
        <v>37225</v>
      </c>
      <c r="G796" s="157">
        <v>2001</v>
      </c>
      <c r="H796" s="151" t="s">
        <v>21</v>
      </c>
      <c r="I796" s="151" t="str">
        <f t="shared" si="61"/>
        <v>UT</v>
      </c>
      <c r="J796" s="151" t="str">
        <f t="shared" si="62"/>
        <v>UT</v>
      </c>
      <c r="K796" s="151" t="str">
        <f t="shared" si="64"/>
        <v>Mountain</v>
      </c>
      <c r="L796" s="151" t="str">
        <f>INDEX('State '!$A$1:$C$62,MATCH($I796,'State '!$B:$B,0),3)</f>
        <v>Mountain</v>
      </c>
      <c r="M796" s="151" t="str">
        <f>INDEX('State '!$A$1:$C$62,MATCH($J796,'State '!$B:$B,0),3)</f>
        <v>Mountain</v>
      </c>
      <c r="N796" s="151"/>
      <c r="O796" s="158">
        <v>80.849999999999994</v>
      </c>
      <c r="P796" s="158">
        <v>75.599999999999994</v>
      </c>
      <c r="Q796" s="158">
        <v>265</v>
      </c>
      <c r="R796" s="157">
        <v>24</v>
      </c>
      <c r="S796" s="151" t="s">
        <v>135</v>
      </c>
      <c r="T796" s="151" t="s">
        <v>381</v>
      </c>
      <c r="U796" s="151" t="s">
        <v>1375</v>
      </c>
      <c r="V796" s="151"/>
      <c r="W796" s="150"/>
      <c r="X796" s="150"/>
      <c r="Y796" s="150"/>
    </row>
    <row r="797" spans="1:25" s="17" customFormat="1" x14ac:dyDescent="0.2">
      <c r="A797" s="151">
        <v>39990</v>
      </c>
      <c r="B797" s="164" t="s">
        <v>1211</v>
      </c>
      <c r="C797" s="164" t="s">
        <v>263</v>
      </c>
      <c r="D797" s="164" t="s">
        <v>140</v>
      </c>
      <c r="E797" s="164" t="s">
        <v>143</v>
      </c>
      <c r="F797" s="165">
        <v>37900</v>
      </c>
      <c r="G797" s="157">
        <v>2003</v>
      </c>
      <c r="H797" s="151" t="s">
        <v>404</v>
      </c>
      <c r="I797" s="151" t="str">
        <f t="shared" si="61"/>
        <v>UT</v>
      </c>
      <c r="J797" s="151" t="str">
        <f t="shared" si="62"/>
        <v>WY</v>
      </c>
      <c r="K797" s="151" t="str">
        <f t="shared" si="64"/>
        <v>Mountain</v>
      </c>
      <c r="L797" s="151" t="str">
        <f>INDEX('State '!$A$1:$C$62,MATCH($I797,'State '!$B:$B,0),3)</f>
        <v>Mountain</v>
      </c>
      <c r="M797" s="151" t="str">
        <f>INDEX('State '!$A$1:$C$62,MATCH($J797,'State '!$B:$B,0),3)</f>
        <v>Mountain</v>
      </c>
      <c r="N797" s="151"/>
      <c r="O797" s="158">
        <v>13</v>
      </c>
      <c r="P797" s="158">
        <v>17</v>
      </c>
      <c r="Q797" s="158">
        <v>217</v>
      </c>
      <c r="R797" s="157">
        <v>24</v>
      </c>
      <c r="S797" s="151" t="s">
        <v>135</v>
      </c>
      <c r="T797" s="151" t="s">
        <v>381</v>
      </c>
      <c r="U797" s="151" t="s">
        <v>1212</v>
      </c>
      <c r="V797" s="151"/>
      <c r="W797" s="150"/>
      <c r="X797" s="150"/>
      <c r="Y797" s="150"/>
    </row>
    <row r="798" spans="1:25" s="17" customFormat="1" x14ac:dyDescent="0.2">
      <c r="A798" s="151">
        <v>39990</v>
      </c>
      <c r="B798" s="164" t="s">
        <v>1065</v>
      </c>
      <c r="C798" s="164" t="s">
        <v>263</v>
      </c>
      <c r="D798" s="164" t="s">
        <v>140</v>
      </c>
      <c r="E798" s="164" t="s">
        <v>143</v>
      </c>
      <c r="F798" s="165">
        <v>38657</v>
      </c>
      <c r="G798" s="157">
        <v>2005</v>
      </c>
      <c r="H798" s="151" t="s">
        <v>21</v>
      </c>
      <c r="I798" s="151" t="str">
        <f t="shared" si="61"/>
        <v>UT</v>
      </c>
      <c r="J798" s="151" t="str">
        <f t="shared" si="62"/>
        <v>UT</v>
      </c>
      <c r="K798" s="151" t="str">
        <f t="shared" si="64"/>
        <v>Mountain</v>
      </c>
      <c r="L798" s="151" t="str">
        <f>INDEX('State '!$A$1:$C$62,MATCH($I798,'State '!$B:$B,0),3)</f>
        <v>Mountain</v>
      </c>
      <c r="M798" s="151" t="str">
        <f>INDEX('State '!$A$1:$C$62,MATCH($J798,'State '!$B:$B,0),3)</f>
        <v>Mountain</v>
      </c>
      <c r="N798" s="151"/>
      <c r="O798" s="158">
        <v>54.6</v>
      </c>
      <c r="P798" s="158">
        <v>18.7</v>
      </c>
      <c r="Q798" s="158">
        <v>102</v>
      </c>
      <c r="R798" s="157">
        <v>24</v>
      </c>
      <c r="S798" s="151" t="s">
        <v>135</v>
      </c>
      <c r="T798" s="151" t="s">
        <v>381</v>
      </c>
      <c r="U798" s="151" t="s">
        <v>1066</v>
      </c>
      <c r="V798" s="151"/>
      <c r="W798" s="150"/>
      <c r="X798" s="150"/>
      <c r="Y798" s="150"/>
    </row>
    <row r="799" spans="1:25" s="17" customFormat="1" x14ac:dyDescent="0.2">
      <c r="A799" s="151">
        <v>39990</v>
      </c>
      <c r="B799" s="164" t="s">
        <v>1217</v>
      </c>
      <c r="C799" s="164" t="s">
        <v>263</v>
      </c>
      <c r="D799" s="164" t="s">
        <v>140</v>
      </c>
      <c r="E799" s="164" t="s">
        <v>143</v>
      </c>
      <c r="F799" s="165">
        <v>37632</v>
      </c>
      <c r="G799" s="157">
        <v>2003</v>
      </c>
      <c r="H799" s="151" t="s">
        <v>25</v>
      </c>
      <c r="I799" s="151" t="str">
        <f t="shared" si="61"/>
        <v>CO</v>
      </c>
      <c r="J799" s="151" t="str">
        <f t="shared" si="62"/>
        <v>CO</v>
      </c>
      <c r="K799" s="151" t="str">
        <f t="shared" si="64"/>
        <v>Mountain</v>
      </c>
      <c r="L799" s="151" t="str">
        <f>INDEX('State '!$A$1:$C$62,MATCH($I799,'State '!$B:$B,0),3)</f>
        <v>Mountain</v>
      </c>
      <c r="M799" s="151" t="str">
        <f>INDEX('State '!$A$1:$C$62,MATCH($J799,'State '!$B:$B,0),3)</f>
        <v>Mountain</v>
      </c>
      <c r="N799" s="151"/>
      <c r="O799" s="158">
        <v>3.5</v>
      </c>
      <c r="P799" s="158"/>
      <c r="Q799" s="158">
        <v>90</v>
      </c>
      <c r="R799" s="157"/>
      <c r="S799" s="151" t="s">
        <v>135</v>
      </c>
      <c r="T799" s="151" t="s">
        <v>381</v>
      </c>
      <c r="U799" s="151" t="s">
        <v>382</v>
      </c>
      <c r="V799" s="151"/>
      <c r="W799" s="150"/>
      <c r="X799" s="150"/>
      <c r="Y799" s="150"/>
    </row>
    <row r="800" spans="1:25" s="17" customFormat="1" x14ac:dyDescent="0.2">
      <c r="A800" s="151">
        <v>39990</v>
      </c>
      <c r="B800" s="152" t="s">
        <v>970</v>
      </c>
      <c r="C800" s="152" t="s">
        <v>263</v>
      </c>
      <c r="D800" s="152" t="s">
        <v>140</v>
      </c>
      <c r="E800" s="153" t="s">
        <v>143</v>
      </c>
      <c r="F800" s="154">
        <v>39387</v>
      </c>
      <c r="G800" s="161">
        <v>2007</v>
      </c>
      <c r="H800" s="151" t="s">
        <v>21</v>
      </c>
      <c r="I800" s="151" t="str">
        <f t="shared" si="61"/>
        <v>UT</v>
      </c>
      <c r="J800" s="151" t="str">
        <f t="shared" si="62"/>
        <v>UT</v>
      </c>
      <c r="K800" s="151" t="str">
        <f t="shared" si="64"/>
        <v>Mountain</v>
      </c>
      <c r="L800" s="151" t="str">
        <f>INDEX('State '!$A$1:$C$62,MATCH($I800,'State '!$B:$B,0),3)</f>
        <v>Mountain</v>
      </c>
      <c r="M800" s="151" t="str">
        <f>INDEX('State '!$A$1:$C$62,MATCH($J800,'State '!$B:$B,0),3)</f>
        <v>Mountain</v>
      </c>
      <c r="N800" s="151"/>
      <c r="O800" s="158">
        <v>107.7</v>
      </c>
      <c r="P800" s="157">
        <v>59</v>
      </c>
      <c r="Q800" s="157">
        <v>175</v>
      </c>
      <c r="R800" s="158">
        <v>24</v>
      </c>
      <c r="S800" s="159" t="s">
        <v>135</v>
      </c>
      <c r="T800" s="156" t="s">
        <v>381</v>
      </c>
      <c r="U800" s="160" t="s">
        <v>971</v>
      </c>
      <c r="V800" s="151"/>
      <c r="W800" s="150"/>
      <c r="X800" s="150"/>
      <c r="Y800" s="150"/>
    </row>
    <row r="801" spans="1:25" s="17" customFormat="1" x14ac:dyDescent="0.2">
      <c r="A801" s="151">
        <v>39990</v>
      </c>
      <c r="B801" s="164" t="s">
        <v>1297</v>
      </c>
      <c r="C801" s="164" t="s">
        <v>1297</v>
      </c>
      <c r="D801" s="164" t="s">
        <v>141</v>
      </c>
      <c r="E801" s="164" t="s">
        <v>143</v>
      </c>
      <c r="F801" s="165">
        <v>37438</v>
      </c>
      <c r="G801" s="157">
        <v>2002</v>
      </c>
      <c r="H801" s="151" t="s">
        <v>1298</v>
      </c>
      <c r="I801" s="151" t="str">
        <f t="shared" si="61"/>
        <v>NM</v>
      </c>
      <c r="J801" s="151" t="str">
        <f t="shared" si="62"/>
        <v>CA</v>
      </c>
      <c r="K801" s="151" t="str">
        <f t="shared" si="64"/>
        <v>Mountain, Pacific</v>
      </c>
      <c r="L801" s="151" t="str">
        <f>INDEX('State '!$A$1:$C$62,MATCH($I801,'State '!$B:$B,0),3)</f>
        <v>Mountain</v>
      </c>
      <c r="M801" s="151" t="str">
        <f>INDEX('State '!$A$1:$C$62,MATCH($J801,'State '!$B:$B,0),3)</f>
        <v>Pacific</v>
      </c>
      <c r="N801" s="151"/>
      <c r="O801" s="158">
        <v>100</v>
      </c>
      <c r="P801" s="158">
        <v>405</v>
      </c>
      <c r="Q801" s="158">
        <v>87</v>
      </c>
      <c r="R801" s="157">
        <v>16</v>
      </c>
      <c r="S801" s="151" t="s">
        <v>135</v>
      </c>
      <c r="T801" s="151" t="s">
        <v>381</v>
      </c>
      <c r="U801" s="151" t="s">
        <v>1299</v>
      </c>
      <c r="V801" s="151"/>
      <c r="W801" s="150"/>
      <c r="X801" s="150"/>
      <c r="Y801" s="150"/>
    </row>
    <row r="802" spans="1:25" s="17" customFormat="1" x14ac:dyDescent="0.2">
      <c r="A802" s="151">
        <v>39990</v>
      </c>
      <c r="B802" s="164" t="s">
        <v>1592</v>
      </c>
      <c r="C802" s="164" t="s">
        <v>263</v>
      </c>
      <c r="D802" s="164" t="s">
        <v>140</v>
      </c>
      <c r="E802" s="164" t="s">
        <v>143</v>
      </c>
      <c r="F802" s="165">
        <v>36069</v>
      </c>
      <c r="G802" s="157">
        <v>1998</v>
      </c>
      <c r="H802" s="151" t="s">
        <v>21</v>
      </c>
      <c r="I802" s="151" t="str">
        <f t="shared" si="61"/>
        <v>UT</v>
      </c>
      <c r="J802" s="151" t="str">
        <f t="shared" si="62"/>
        <v>UT</v>
      </c>
      <c r="K802" s="151" t="str">
        <f t="shared" si="64"/>
        <v>Mountain</v>
      </c>
      <c r="L802" s="151" t="str">
        <f>INDEX('State '!$A$1:$C$62,MATCH($I802,'State '!$B:$B,0),3)</f>
        <v>Mountain</v>
      </c>
      <c r="M802" s="151" t="str">
        <f>INDEX('State '!$A$1:$C$62,MATCH($J802,'State '!$B:$B,0),3)</f>
        <v>Mountain</v>
      </c>
      <c r="N802" s="151"/>
      <c r="O802" s="158">
        <v>8.2200000000000006</v>
      </c>
      <c r="P802" s="158"/>
      <c r="Q802" s="158">
        <v>55</v>
      </c>
      <c r="R802" s="157">
        <v>20</v>
      </c>
      <c r="S802" s="151" t="s">
        <v>135</v>
      </c>
      <c r="T802" s="151" t="s">
        <v>381</v>
      </c>
      <c r="U802" s="151" t="s">
        <v>1593</v>
      </c>
      <c r="V802" s="151"/>
      <c r="W802" s="150"/>
      <c r="X802" s="150"/>
      <c r="Y802" s="150"/>
    </row>
    <row r="803" spans="1:25" s="17" customFormat="1" x14ac:dyDescent="0.2">
      <c r="A803" s="151">
        <v>43201</v>
      </c>
      <c r="B803" s="164" t="s">
        <v>1996</v>
      </c>
      <c r="C803" s="164" t="s">
        <v>1954</v>
      </c>
      <c r="D803" s="164" t="s">
        <v>1878</v>
      </c>
      <c r="E803" s="153" t="s">
        <v>143</v>
      </c>
      <c r="F803" s="165">
        <v>43070</v>
      </c>
      <c r="G803" s="157">
        <v>2017</v>
      </c>
      <c r="H803" s="151" t="s">
        <v>1992</v>
      </c>
      <c r="I803" s="151" t="str">
        <f t="shared" si="61"/>
        <v>KY</v>
      </c>
      <c r="J803" s="151" t="str">
        <f t="shared" si="62"/>
        <v>LA</v>
      </c>
      <c r="K803" s="156" t="str">
        <f t="shared" si="64"/>
        <v>Midwest, South Central</v>
      </c>
      <c r="L803" s="151" t="str">
        <f>INDEX('State '!$A$1:$C$62,MATCH($I803,'State '!$B:$B,0),3)</f>
        <v>Midwest</v>
      </c>
      <c r="M803" s="151" t="str">
        <f>INDEX('State '!$A$1:$C$62,MATCH($J803,'State '!$B:$B,0),3)</f>
        <v>South Central</v>
      </c>
      <c r="N803" s="151"/>
      <c r="O803" s="158">
        <v>400</v>
      </c>
      <c r="P803" s="158"/>
      <c r="Q803" s="158">
        <v>1100</v>
      </c>
      <c r="R803" s="157"/>
      <c r="S803" s="151" t="s">
        <v>135</v>
      </c>
      <c r="T803" s="151" t="s">
        <v>381</v>
      </c>
      <c r="U803" s="151" t="s">
        <v>2045</v>
      </c>
      <c r="V803" s="151" t="s">
        <v>2178</v>
      </c>
      <c r="W803" s="150"/>
      <c r="X803" s="150"/>
      <c r="Y803" s="150"/>
    </row>
    <row r="804" spans="1:25" s="17" customFormat="1" ht="25.5" x14ac:dyDescent="0.2">
      <c r="A804" s="97">
        <v>43769</v>
      </c>
      <c r="B804" s="80" t="s">
        <v>2634</v>
      </c>
      <c r="C804" s="164" t="s">
        <v>240</v>
      </c>
      <c r="D804" s="80" t="s">
        <v>140</v>
      </c>
      <c r="E804" s="102" t="s">
        <v>143</v>
      </c>
      <c r="F804" s="62">
        <v>43708</v>
      </c>
      <c r="G804" s="110">
        <v>2019</v>
      </c>
      <c r="H804" s="97" t="s">
        <v>6</v>
      </c>
      <c r="I804" s="97" t="str">
        <f t="shared" si="61"/>
        <v>TX</v>
      </c>
      <c r="J804" s="97" t="str">
        <f t="shared" si="62"/>
        <v>TX</v>
      </c>
      <c r="K804" s="104" t="str">
        <f t="shared" si="64"/>
        <v>South Central</v>
      </c>
      <c r="L804" s="97" t="str">
        <f>INDEX('State '!$A$1:$C$62,MATCH($I804,'State '!$B:$B,0),3)</f>
        <v>South Central</v>
      </c>
      <c r="M804" s="97" t="str">
        <f>INDEX('State '!$A$1:$C$62,MATCH($J804,'State '!$B:$B,0),3)</f>
        <v>South Central</v>
      </c>
      <c r="N804" s="97"/>
      <c r="O804" s="158"/>
      <c r="P804" s="179">
        <v>25</v>
      </c>
      <c r="Q804" s="108"/>
      <c r="R804" s="63">
        <v>30</v>
      </c>
      <c r="S804" s="103" t="s">
        <v>138</v>
      </c>
      <c r="T804" s="104" t="s">
        <v>2598</v>
      </c>
      <c r="U804" s="105"/>
      <c r="V804" s="97" t="s">
        <v>2175</v>
      </c>
      <c r="W804" s="79" t="s">
        <v>2883</v>
      </c>
      <c r="X804" s="79"/>
      <c r="Y804" s="137" t="s">
        <v>2897</v>
      </c>
    </row>
    <row r="805" spans="1:25" s="17" customFormat="1" ht="25.5" x14ac:dyDescent="0.2">
      <c r="A805" s="151">
        <v>43423</v>
      </c>
      <c r="B805" s="164" t="s">
        <v>2635</v>
      </c>
      <c r="C805" s="164" t="s">
        <v>240</v>
      </c>
      <c r="D805" s="164" t="s">
        <v>136</v>
      </c>
      <c r="E805" s="164" t="s">
        <v>143</v>
      </c>
      <c r="F805" s="165">
        <v>43221</v>
      </c>
      <c r="G805" s="157">
        <v>2018</v>
      </c>
      <c r="H805" s="151" t="s">
        <v>6</v>
      </c>
      <c r="I805" s="151" t="str">
        <f t="shared" si="61"/>
        <v>TX</v>
      </c>
      <c r="J805" s="151" t="str">
        <f t="shared" si="62"/>
        <v>TX</v>
      </c>
      <c r="K805" s="156" t="str">
        <f t="shared" si="64"/>
        <v>South Central</v>
      </c>
      <c r="L805" s="151" t="str">
        <f>INDEX('State '!$A$1:$C$62,MATCH($I805,'State '!$B:$B,0),3)</f>
        <v>South Central</v>
      </c>
      <c r="M805" s="151" t="str">
        <f>INDEX('State '!$A$1:$C$62,MATCH($J805,'State '!$B:$B,0),3)</f>
        <v>South Central</v>
      </c>
      <c r="N805" s="151"/>
      <c r="O805" s="158"/>
      <c r="P805" s="158">
        <v>80</v>
      </c>
      <c r="Q805" s="158">
        <v>1400</v>
      </c>
      <c r="R805" s="157" t="s">
        <v>2430</v>
      </c>
      <c r="S805" s="151" t="s">
        <v>138</v>
      </c>
      <c r="T805" s="151" t="s">
        <v>2598</v>
      </c>
      <c r="U805" s="151"/>
      <c r="V805" s="151" t="s">
        <v>2175</v>
      </c>
      <c r="W805" s="150" t="s">
        <v>2431</v>
      </c>
      <c r="X805" s="150"/>
      <c r="Y805" s="150" t="s">
        <v>2446</v>
      </c>
    </row>
    <row r="806" spans="1:25" s="17" customFormat="1" x14ac:dyDescent="0.2">
      <c r="A806" s="151">
        <v>40224</v>
      </c>
      <c r="B806" s="164" t="s">
        <v>591</v>
      </c>
      <c r="C806" s="164" t="s">
        <v>243</v>
      </c>
      <c r="D806" s="164" t="s">
        <v>140</v>
      </c>
      <c r="E806" s="164" t="s">
        <v>143</v>
      </c>
      <c r="F806" s="165">
        <v>40207</v>
      </c>
      <c r="G806" s="157">
        <v>2010</v>
      </c>
      <c r="H806" s="151" t="s">
        <v>0</v>
      </c>
      <c r="I806" s="151" t="str">
        <f t="shared" si="61"/>
        <v>LA</v>
      </c>
      <c r="J806" s="151" t="str">
        <f t="shared" si="62"/>
        <v>LA</v>
      </c>
      <c r="K806" s="151" t="str">
        <f t="shared" si="64"/>
        <v>South Central</v>
      </c>
      <c r="L806" s="151" t="str">
        <f>INDEX('State '!$A$1:$C$62,MATCH($I806,'State '!$B:$B,0),3)</f>
        <v>South Central</v>
      </c>
      <c r="M806" s="151" t="str">
        <f>INDEX('State '!$A$1:$C$62,MATCH($J806,'State '!$B:$B,0),3)</f>
        <v>South Central</v>
      </c>
      <c r="N806" s="151"/>
      <c r="O806" s="158">
        <v>47</v>
      </c>
      <c r="P806" s="158">
        <v>12.5</v>
      </c>
      <c r="Q806" s="158">
        <v>100</v>
      </c>
      <c r="R806" s="157">
        <v>36</v>
      </c>
      <c r="S806" s="151" t="s">
        <v>138</v>
      </c>
      <c r="T806" s="151" t="s">
        <v>187</v>
      </c>
      <c r="U806" s="151" t="s">
        <v>382</v>
      </c>
      <c r="V806" s="151"/>
      <c r="W806" s="150"/>
      <c r="X806" s="150"/>
      <c r="Y806" s="150"/>
    </row>
    <row r="807" spans="1:25" s="17" customFormat="1" x14ac:dyDescent="0.2">
      <c r="A807" s="151">
        <v>39990</v>
      </c>
      <c r="B807" s="164" t="s">
        <v>1203</v>
      </c>
      <c r="C807" s="164" t="s">
        <v>336</v>
      </c>
      <c r="D807" s="164" t="s">
        <v>140</v>
      </c>
      <c r="E807" s="164" t="s">
        <v>143</v>
      </c>
      <c r="F807" s="165">
        <v>37865</v>
      </c>
      <c r="G807" s="157">
        <v>2003</v>
      </c>
      <c r="H807" s="151" t="s">
        <v>1192</v>
      </c>
      <c r="I807" s="151" t="str">
        <f t="shared" si="61"/>
        <v>AB</v>
      </c>
      <c r="J807" s="151" t="str">
        <f t="shared" si="62"/>
        <v>MT</v>
      </c>
      <c r="K807" s="151" t="str">
        <f t="shared" si="64"/>
        <v>Canada, Mountain</v>
      </c>
      <c r="L807" s="151" t="str">
        <f>INDEX('State '!$A$1:$C$62,MATCH($I807,'State '!$B:$B,0),3)</f>
        <v>Canada</v>
      </c>
      <c r="M807" s="151" t="str">
        <f>INDEX('State '!$A$1:$C$62,MATCH($J807,'State '!$B:$B,0),3)</f>
        <v>Mountain</v>
      </c>
      <c r="N807" s="151"/>
      <c r="O807" s="158">
        <v>0.2</v>
      </c>
      <c r="P807" s="158">
        <v>4</v>
      </c>
      <c r="Q807" s="158">
        <v>20</v>
      </c>
      <c r="R807" s="157">
        <v>4</v>
      </c>
      <c r="S807" s="151" t="s">
        <v>135</v>
      </c>
      <c r="T807" s="151" t="s">
        <v>381</v>
      </c>
      <c r="U807" s="151" t="s">
        <v>1204</v>
      </c>
      <c r="V807" s="151"/>
      <c r="W807" s="150"/>
      <c r="X807" s="150"/>
      <c r="Y807" s="150"/>
    </row>
    <row r="808" spans="1:25" s="17" customFormat="1" ht="202.15" customHeight="1" x14ac:dyDescent="0.2">
      <c r="A808" s="96">
        <v>45499</v>
      </c>
      <c r="B808" s="79" t="s">
        <v>2760</v>
      </c>
      <c r="C808" s="79" t="s">
        <v>1875</v>
      </c>
      <c r="D808" s="79" t="s">
        <v>140</v>
      </c>
      <c r="E808" s="79" t="s">
        <v>3469</v>
      </c>
      <c r="F808" s="60">
        <v>45485</v>
      </c>
      <c r="G808" s="98">
        <v>2024</v>
      </c>
      <c r="H808" s="97" t="s">
        <v>399</v>
      </c>
      <c r="I808" s="97" t="str">
        <f t="shared" si="61"/>
        <v>PA</v>
      </c>
      <c r="J808" s="97" t="str">
        <f t="shared" si="62"/>
        <v>NJ</v>
      </c>
      <c r="K808" s="104" t="str">
        <f t="shared" ref="K808:K839" si="65">IF($L808=$M808,L808,CONCATENATE($L808,", ",IF(ISBLANK(N808),"",CONCATENATE(N808,", ")),$M808))</f>
        <v>Northeast</v>
      </c>
      <c r="L808" s="97" t="str">
        <f>INDEX('[2]State '!$A$1:$C$62,MATCH($I808,'[2]State '!$B:$B,0),3)</f>
        <v>Northeast</v>
      </c>
      <c r="M808" s="97" t="str">
        <f>INDEX('[2]State '!$A$1:$C$62,MATCH($J808,'[2]State '!$B:$B,0),3)</f>
        <v>Northeast</v>
      </c>
      <c r="N808" s="97"/>
      <c r="O808" s="145"/>
      <c r="P808" s="202">
        <f>22+13.8</f>
        <v>35.799999999999997</v>
      </c>
      <c r="Q808" s="146">
        <v>829</v>
      </c>
      <c r="R808" s="98" t="s">
        <v>421</v>
      </c>
      <c r="S808" s="97" t="s">
        <v>135</v>
      </c>
      <c r="T808" s="97" t="s">
        <v>381</v>
      </c>
      <c r="U808" s="105" t="s">
        <v>3265</v>
      </c>
      <c r="V808" s="97" t="s">
        <v>2178</v>
      </c>
      <c r="W808" s="79" t="s">
        <v>3511</v>
      </c>
      <c r="X808" s="79" t="s">
        <v>3328</v>
      </c>
      <c r="Y808" s="235"/>
    </row>
    <row r="809" spans="1:25" s="17" customFormat="1" x14ac:dyDescent="0.2">
      <c r="A809" s="151">
        <v>40367</v>
      </c>
      <c r="B809" s="164" t="s">
        <v>943</v>
      </c>
      <c r="C809" s="164" t="s">
        <v>3092</v>
      </c>
      <c r="D809" s="164" t="s">
        <v>134</v>
      </c>
      <c r="E809" s="164" t="s">
        <v>143</v>
      </c>
      <c r="F809" s="165">
        <v>39121</v>
      </c>
      <c r="G809" s="157">
        <v>2007</v>
      </c>
      <c r="H809" s="151" t="s">
        <v>29</v>
      </c>
      <c r="I809" s="151" t="str">
        <f t="shared" si="61"/>
        <v>WY</v>
      </c>
      <c r="J809" s="151" t="str">
        <f t="shared" si="62"/>
        <v>WY</v>
      </c>
      <c r="K809" s="151" t="str">
        <f t="shared" si="65"/>
        <v>Mountain</v>
      </c>
      <c r="L809" s="151" t="str">
        <f>INDEX('State '!$A$1:$C$62,MATCH($I809,'State '!$B:$B,0),3)</f>
        <v>Mountain</v>
      </c>
      <c r="M809" s="151" t="str">
        <f>INDEX('State '!$A$1:$C$62,MATCH($J809,'State '!$B:$B,0),3)</f>
        <v>Mountain</v>
      </c>
      <c r="N809" s="151"/>
      <c r="O809" s="158">
        <v>11.3</v>
      </c>
      <c r="P809" s="158">
        <v>20.8</v>
      </c>
      <c r="Q809" s="158">
        <v>330</v>
      </c>
      <c r="R809" s="157">
        <v>20</v>
      </c>
      <c r="S809" s="151" t="s">
        <v>135</v>
      </c>
      <c r="T809" s="151" t="s">
        <v>381</v>
      </c>
      <c r="U809" s="151" t="s">
        <v>944</v>
      </c>
      <c r="V809" s="151"/>
      <c r="W809" s="150"/>
      <c r="X809" s="150"/>
      <c r="Y809" s="150"/>
    </row>
    <row r="810" spans="1:25" s="17" customFormat="1" x14ac:dyDescent="0.2">
      <c r="A810" s="151">
        <v>39990</v>
      </c>
      <c r="B810" s="164" t="s">
        <v>985</v>
      </c>
      <c r="C810" s="164" t="s">
        <v>3092</v>
      </c>
      <c r="D810" s="164" t="s">
        <v>134</v>
      </c>
      <c r="E810" s="164" t="s">
        <v>143</v>
      </c>
      <c r="F810" s="165">
        <v>39036</v>
      </c>
      <c r="G810" s="157">
        <v>2006</v>
      </c>
      <c r="H810" s="151" t="s">
        <v>29</v>
      </c>
      <c r="I810" s="151" t="str">
        <f t="shared" si="61"/>
        <v>WY</v>
      </c>
      <c r="J810" s="151" t="str">
        <f t="shared" si="62"/>
        <v>WY</v>
      </c>
      <c r="K810" s="151" t="str">
        <f t="shared" si="65"/>
        <v>Mountain</v>
      </c>
      <c r="L810" s="151" t="str">
        <f>INDEX('State '!$A$1:$C$62,MATCH($I810,'State '!$B:$B,0),3)</f>
        <v>Mountain</v>
      </c>
      <c r="M810" s="151" t="str">
        <f>INDEX('State '!$A$1:$C$62,MATCH($J810,'State '!$B:$B,0),3)</f>
        <v>Mountain</v>
      </c>
      <c r="N810" s="151"/>
      <c r="O810" s="158">
        <v>11.3</v>
      </c>
      <c r="P810" s="158">
        <v>20.8</v>
      </c>
      <c r="Q810" s="158">
        <v>300</v>
      </c>
      <c r="R810" s="157">
        <v>20</v>
      </c>
      <c r="S810" s="151" t="s">
        <v>135</v>
      </c>
      <c r="T810" s="151" t="s">
        <v>381</v>
      </c>
      <c r="U810" s="151" t="s">
        <v>944</v>
      </c>
      <c r="V810" s="151"/>
      <c r="W810" s="150"/>
      <c r="X810" s="150"/>
      <c r="Y810" s="150"/>
    </row>
    <row r="811" spans="1:25" s="17" customFormat="1" x14ac:dyDescent="0.2">
      <c r="A811" s="151">
        <v>43423</v>
      </c>
      <c r="B811" s="164" t="s">
        <v>2477</v>
      </c>
      <c r="C811" s="164" t="s">
        <v>240</v>
      </c>
      <c r="D811" s="164" t="s">
        <v>136</v>
      </c>
      <c r="E811" s="164" t="s">
        <v>143</v>
      </c>
      <c r="F811" s="165">
        <v>43159</v>
      </c>
      <c r="G811" s="157">
        <v>2018</v>
      </c>
      <c r="H811" s="151" t="s">
        <v>7</v>
      </c>
      <c r="I811" s="151" t="str">
        <f t="shared" si="61"/>
        <v>PA</v>
      </c>
      <c r="J811" s="151" t="str">
        <f t="shared" si="62"/>
        <v>PA</v>
      </c>
      <c r="K811" s="156" t="str">
        <f t="shared" si="65"/>
        <v>Northeast</v>
      </c>
      <c r="L811" s="151" t="str">
        <f>INDEX('State '!$A$1:$C$62,MATCH($I811,'State '!$B:$B,0),3)</f>
        <v>Northeast</v>
      </c>
      <c r="M811" s="151" t="str">
        <f>INDEX('State '!$A$1:$C$62,MATCH($J811,'State '!$B:$B,0),3)</f>
        <v>Northeast</v>
      </c>
      <c r="N811" s="151"/>
      <c r="O811" s="158">
        <v>1500</v>
      </c>
      <c r="P811" s="158">
        <v>120</v>
      </c>
      <c r="Q811" s="158">
        <v>440</v>
      </c>
      <c r="R811" s="157" t="s">
        <v>1822</v>
      </c>
      <c r="S811" s="151" t="s">
        <v>138</v>
      </c>
      <c r="T811" s="151"/>
      <c r="U811" s="151" t="s">
        <v>382</v>
      </c>
      <c r="V811" s="151" t="s">
        <v>2175</v>
      </c>
      <c r="W811" s="150" t="s">
        <v>2478</v>
      </c>
      <c r="X811" s="150"/>
      <c r="Y811" s="150"/>
    </row>
    <row r="812" spans="1:25" s="17" customFormat="1" x14ac:dyDescent="0.2">
      <c r="A812" s="151">
        <v>40379</v>
      </c>
      <c r="B812" s="152" t="s">
        <v>565</v>
      </c>
      <c r="C812" s="152" t="s">
        <v>246</v>
      </c>
      <c r="D812" s="152" t="s">
        <v>140</v>
      </c>
      <c r="E812" s="153" t="s">
        <v>143</v>
      </c>
      <c r="F812" s="154">
        <v>40436</v>
      </c>
      <c r="G812" s="161">
        <v>2010</v>
      </c>
      <c r="H812" s="151" t="s">
        <v>566</v>
      </c>
      <c r="I812" s="151" t="str">
        <f t="shared" si="61"/>
        <v>CO</v>
      </c>
      <c r="J812" s="151" t="str">
        <f t="shared" si="62"/>
        <v>WY</v>
      </c>
      <c r="K812" s="151" t="str">
        <f t="shared" si="65"/>
        <v>Mountain</v>
      </c>
      <c r="L812" s="151" t="str">
        <f>INDEX('State '!$A$1:$C$62,MATCH($I812,'State '!$B:$B,0),3)</f>
        <v>Mountain</v>
      </c>
      <c r="M812" s="151" t="str">
        <f>INDEX('State '!$A$1:$C$62,MATCH($J812,'State '!$B:$B,0),3)</f>
        <v>Mountain</v>
      </c>
      <c r="N812" s="151"/>
      <c r="O812" s="158">
        <v>78</v>
      </c>
      <c r="P812" s="157"/>
      <c r="Q812" s="157">
        <v>200</v>
      </c>
      <c r="R812" s="158"/>
      <c r="S812" s="159" t="s">
        <v>135</v>
      </c>
      <c r="T812" s="156" t="s">
        <v>381</v>
      </c>
      <c r="U812" s="160" t="s">
        <v>567</v>
      </c>
      <c r="V812" s="151"/>
      <c r="W812" s="150"/>
      <c r="X812" s="150"/>
      <c r="Y812" s="150"/>
    </row>
    <row r="813" spans="1:25" s="17" customFormat="1" x14ac:dyDescent="0.2">
      <c r="A813" s="151">
        <v>41335</v>
      </c>
      <c r="B813" s="152" t="s">
        <v>1726</v>
      </c>
      <c r="C813" s="152" t="s">
        <v>236</v>
      </c>
      <c r="D813" s="152" t="s">
        <v>140</v>
      </c>
      <c r="E813" s="153" t="s">
        <v>143</v>
      </c>
      <c r="F813" s="154">
        <v>40817</v>
      </c>
      <c r="G813" s="161">
        <v>2011</v>
      </c>
      <c r="H813" s="151" t="s">
        <v>6</v>
      </c>
      <c r="I813" s="151" t="str">
        <f t="shared" si="61"/>
        <v>TX</v>
      </c>
      <c r="J813" s="151" t="str">
        <f t="shared" si="62"/>
        <v>TX</v>
      </c>
      <c r="K813" s="151" t="str">
        <f t="shared" si="65"/>
        <v>South Central</v>
      </c>
      <c r="L813" s="151" t="str">
        <f>INDEX('State '!$A$1:$C$62,MATCH($I813,'State '!$B:$B,0),3)</f>
        <v>South Central</v>
      </c>
      <c r="M813" s="151" t="str">
        <f>INDEX('State '!$A$1:$C$62,MATCH($J813,'State '!$B:$B,0),3)</f>
        <v>South Central</v>
      </c>
      <c r="N813" s="151"/>
      <c r="O813" s="158">
        <v>0</v>
      </c>
      <c r="P813" s="157">
        <v>160</v>
      </c>
      <c r="Q813" s="157">
        <v>400</v>
      </c>
      <c r="R813" s="158">
        <v>30</v>
      </c>
      <c r="S813" s="159" t="s">
        <v>138</v>
      </c>
      <c r="T813" s="156" t="s">
        <v>187</v>
      </c>
      <c r="U813" s="160" t="s">
        <v>382</v>
      </c>
      <c r="V813" s="151"/>
      <c r="W813" s="150"/>
      <c r="X813" s="150"/>
      <c r="Y813" s="150"/>
    </row>
    <row r="814" spans="1:25" s="17" customFormat="1" x14ac:dyDescent="0.2">
      <c r="A814" s="151">
        <v>41441</v>
      </c>
      <c r="B814" s="164" t="s">
        <v>1727</v>
      </c>
      <c r="C814" s="164" t="s">
        <v>236</v>
      </c>
      <c r="D814" s="164" t="s">
        <v>140</v>
      </c>
      <c r="E814" s="164" t="s">
        <v>143</v>
      </c>
      <c r="F814" s="165"/>
      <c r="G814" s="157">
        <v>2012</v>
      </c>
      <c r="H814" s="151" t="s">
        <v>6</v>
      </c>
      <c r="I814" s="151" t="str">
        <f t="shared" si="61"/>
        <v>TX</v>
      </c>
      <c r="J814" s="151" t="str">
        <f t="shared" si="62"/>
        <v>TX</v>
      </c>
      <c r="K814" s="151" t="str">
        <f t="shared" si="65"/>
        <v>South Central</v>
      </c>
      <c r="L814" s="151" t="str">
        <f>INDEX('State '!$A$1:$C$62,MATCH($I814,'State '!$B:$B,0),3)</f>
        <v>South Central</v>
      </c>
      <c r="M814" s="151" t="str">
        <f>INDEX('State '!$A$1:$C$62,MATCH($J814,'State '!$B:$B,0),3)</f>
        <v>South Central</v>
      </c>
      <c r="N814" s="151"/>
      <c r="O814" s="158">
        <v>0</v>
      </c>
      <c r="P814" s="158">
        <v>70</v>
      </c>
      <c r="Q814" s="158">
        <v>400</v>
      </c>
      <c r="R814" s="157">
        <v>42</v>
      </c>
      <c r="S814" s="151" t="s">
        <v>138</v>
      </c>
      <c r="T814" s="151" t="s">
        <v>187</v>
      </c>
      <c r="U814" s="151" t="s">
        <v>382</v>
      </c>
      <c r="V814" s="151"/>
      <c r="W814" s="150"/>
      <c r="X814" s="150"/>
      <c r="Y814" s="150"/>
    </row>
    <row r="815" spans="1:25" s="17" customFormat="1" x14ac:dyDescent="0.2">
      <c r="A815" s="151">
        <v>39990</v>
      </c>
      <c r="B815" s="164" t="s">
        <v>1243</v>
      </c>
      <c r="C815" s="164" t="s">
        <v>343</v>
      </c>
      <c r="D815" s="164" t="s">
        <v>140</v>
      </c>
      <c r="E815" s="164" t="s">
        <v>143</v>
      </c>
      <c r="F815" s="165">
        <v>37956</v>
      </c>
      <c r="G815" s="157">
        <v>2003</v>
      </c>
      <c r="H815" s="151" t="s">
        <v>408</v>
      </c>
      <c r="I815" s="151" t="str">
        <f t="shared" si="61"/>
        <v>TX</v>
      </c>
      <c r="J815" s="151" t="str">
        <f t="shared" si="62"/>
        <v>MX</v>
      </c>
      <c r="K815" s="151" t="str">
        <f t="shared" si="65"/>
        <v>South Central, Mexico</v>
      </c>
      <c r="L815" s="151" t="str">
        <f>INDEX('State '!$A$1:$C$62,MATCH($I815,'State '!$B:$B,0),3)</f>
        <v>South Central</v>
      </c>
      <c r="M815" s="151" t="str">
        <f>INDEX('State '!$A$1:$C$62,MATCH($J815,'State '!$B:$B,0),3)</f>
        <v>Mexico</v>
      </c>
      <c r="N815" s="151"/>
      <c r="O815" s="158">
        <v>0.5</v>
      </c>
      <c r="P815" s="158">
        <v>6</v>
      </c>
      <c r="Q815" s="158">
        <v>320</v>
      </c>
      <c r="R815" s="157">
        <v>30</v>
      </c>
      <c r="S815" s="151" t="s">
        <v>135</v>
      </c>
      <c r="T815" s="151" t="s">
        <v>187</v>
      </c>
      <c r="U815" s="151" t="s">
        <v>382</v>
      </c>
      <c r="V815" s="151"/>
      <c r="W815" s="150"/>
      <c r="X815" s="150"/>
      <c r="Y815" s="150"/>
    </row>
    <row r="816" spans="1:25" s="17" customFormat="1" ht="25.5" x14ac:dyDescent="0.2">
      <c r="A816" s="97">
        <v>43794</v>
      </c>
      <c r="B816" s="79" t="s">
        <v>2537</v>
      </c>
      <c r="C816" s="79" t="s">
        <v>2538</v>
      </c>
      <c r="D816" s="79" t="s">
        <v>136</v>
      </c>
      <c r="E816" s="79" t="s">
        <v>143</v>
      </c>
      <c r="F816" s="60">
        <v>43791</v>
      </c>
      <c r="G816" s="98">
        <v>2019</v>
      </c>
      <c r="H816" s="97" t="s">
        <v>1929</v>
      </c>
      <c r="I816" s="97" t="str">
        <f t="shared" ref="I816:I879" si="66">LEFT($H816,2)</f>
        <v>PA</v>
      </c>
      <c r="J816" s="97" t="str">
        <f t="shared" ref="J816:J843" si="67">RIGHT($H816,2)</f>
        <v>OH</v>
      </c>
      <c r="K816" s="104" t="str">
        <f t="shared" si="65"/>
        <v>Northeast</v>
      </c>
      <c r="L816" s="97" t="str">
        <f>INDEX('State '!$A$1:$C$62,MATCH($I816,'State '!$B:$B,0),3)</f>
        <v>Northeast</v>
      </c>
      <c r="M816" s="97" t="str">
        <f>INDEX('State '!$A$1:$C$62,MATCH($J816,'State '!$B:$B,0),3)</f>
        <v>Northeast</v>
      </c>
      <c r="N816" s="97"/>
      <c r="O816" s="158">
        <v>88</v>
      </c>
      <c r="P816" s="178">
        <v>28</v>
      </c>
      <c r="Q816" s="146">
        <v>55</v>
      </c>
      <c r="R816" s="98">
        <v>12</v>
      </c>
      <c r="S816" s="97" t="s">
        <v>138</v>
      </c>
      <c r="T816" s="97" t="s">
        <v>381</v>
      </c>
      <c r="U816" s="97" t="s">
        <v>2540</v>
      </c>
      <c r="V816" s="97" t="s">
        <v>2178</v>
      </c>
      <c r="W816" s="79" t="s">
        <v>2539</v>
      </c>
      <c r="X816" s="79" t="s">
        <v>2834</v>
      </c>
      <c r="Y816" s="137"/>
    </row>
    <row r="817" spans="1:25" s="17" customFormat="1" ht="25.5" x14ac:dyDescent="0.2">
      <c r="A817" s="97">
        <v>43711</v>
      </c>
      <c r="B817" s="79" t="s">
        <v>2544</v>
      </c>
      <c r="C817" s="79" t="s">
        <v>1875</v>
      </c>
      <c r="D817" s="79" t="s">
        <v>140</v>
      </c>
      <c r="E817" s="79" t="s">
        <v>143</v>
      </c>
      <c r="F817" s="60">
        <v>43711</v>
      </c>
      <c r="G817" s="98">
        <v>2019</v>
      </c>
      <c r="H817" s="97" t="s">
        <v>20</v>
      </c>
      <c r="I817" s="97" t="str">
        <f t="shared" si="66"/>
        <v>NJ</v>
      </c>
      <c r="J817" s="97" t="str">
        <f t="shared" si="67"/>
        <v>NJ</v>
      </c>
      <c r="K817" s="104" t="str">
        <f t="shared" si="65"/>
        <v>Northeast</v>
      </c>
      <c r="L817" s="97" t="str">
        <f>INDEX('State '!$A$1:$C$62,MATCH($I817,'State '!$B:$B,0),3)</f>
        <v>Northeast</v>
      </c>
      <c r="M817" s="97" t="str">
        <f>INDEX('State '!$A$1:$C$62,MATCH($J817,'State '!$B:$B,0),3)</f>
        <v>Northeast</v>
      </c>
      <c r="N817" s="97"/>
      <c r="O817" s="158">
        <v>127.6</v>
      </c>
      <c r="P817" s="178">
        <v>0.61</v>
      </c>
      <c r="Q817" s="146">
        <v>190</v>
      </c>
      <c r="R817" s="98">
        <v>42</v>
      </c>
      <c r="S817" s="97" t="s">
        <v>135</v>
      </c>
      <c r="T817" s="97" t="s">
        <v>381</v>
      </c>
      <c r="U817" s="97" t="s">
        <v>2546</v>
      </c>
      <c r="V817" s="97" t="s">
        <v>2175</v>
      </c>
      <c r="W817" s="79" t="s">
        <v>2545</v>
      </c>
      <c r="X817" s="79"/>
      <c r="Y817" s="137"/>
    </row>
    <row r="818" spans="1:25" s="17" customFormat="1" x14ac:dyDescent="0.2">
      <c r="A818" s="97">
        <v>43584</v>
      </c>
      <c r="B818" s="79" t="s">
        <v>2606</v>
      </c>
      <c r="C818" s="79" t="s">
        <v>2600</v>
      </c>
      <c r="D818" s="79" t="s">
        <v>1878</v>
      </c>
      <c r="E818" s="79" t="s">
        <v>143</v>
      </c>
      <c r="F818" s="60">
        <v>43497</v>
      </c>
      <c r="G818" s="98">
        <v>2019</v>
      </c>
      <c r="H818" s="97" t="s">
        <v>6</v>
      </c>
      <c r="I818" s="97" t="str">
        <f t="shared" si="66"/>
        <v>TX</v>
      </c>
      <c r="J818" s="97" t="str">
        <f t="shared" si="67"/>
        <v>TX</v>
      </c>
      <c r="K818" s="104" t="str">
        <f t="shared" si="65"/>
        <v>South Central</v>
      </c>
      <c r="L818" s="97" t="str">
        <f>INDEX('State '!$A$1:$C$62,MATCH($I818,'State '!$B:$B,0),3)</f>
        <v>South Central</v>
      </c>
      <c r="M818" s="97" t="str">
        <f>INDEX('State '!$A$1:$C$62,MATCH($J818,'State '!$B:$B,0),3)</f>
        <v>South Central</v>
      </c>
      <c r="N818" s="97"/>
      <c r="O818" s="158"/>
      <c r="P818" s="178"/>
      <c r="Q818" s="146">
        <v>1000</v>
      </c>
      <c r="R818" s="98"/>
      <c r="S818" s="97" t="s">
        <v>138</v>
      </c>
      <c r="T818" s="97" t="s">
        <v>2601</v>
      </c>
      <c r="U818" s="97"/>
      <c r="V818" s="97" t="s">
        <v>2175</v>
      </c>
      <c r="W818" s="79" t="s">
        <v>2607</v>
      </c>
      <c r="X818" s="79"/>
      <c r="Y818" s="137" t="s">
        <v>2772</v>
      </c>
    </row>
    <row r="819" spans="1:25" s="17" customFormat="1" x14ac:dyDescent="0.2">
      <c r="A819" s="151">
        <v>42853</v>
      </c>
      <c r="B819" s="164" t="s">
        <v>2029</v>
      </c>
      <c r="C819" s="164" t="s">
        <v>2190</v>
      </c>
      <c r="D819" s="164" t="s">
        <v>136</v>
      </c>
      <c r="E819" s="164" t="s">
        <v>143</v>
      </c>
      <c r="F819" s="165">
        <v>42439</v>
      </c>
      <c r="G819" s="157">
        <v>2016</v>
      </c>
      <c r="H819" s="151" t="s">
        <v>408</v>
      </c>
      <c r="I819" s="151" t="str">
        <f t="shared" si="66"/>
        <v>TX</v>
      </c>
      <c r="J819" s="151" t="str">
        <f t="shared" si="67"/>
        <v>MX</v>
      </c>
      <c r="K819" s="151" t="str">
        <f t="shared" si="65"/>
        <v>South Central, Mexico</v>
      </c>
      <c r="L819" s="151" t="str">
        <f>INDEX('State '!$A$1:$C$62,MATCH($I819,'State '!$B:$B,0),3)</f>
        <v>South Central</v>
      </c>
      <c r="M819" s="151" t="str">
        <f>INDEX('State '!$A$1:$C$62,MATCH($J819,'State '!$B:$B,0),3)</f>
        <v>Mexico</v>
      </c>
      <c r="N819" s="151"/>
      <c r="O819" s="158">
        <v>133</v>
      </c>
      <c r="P819" s="158">
        <v>200</v>
      </c>
      <c r="Q819" s="158">
        <v>170</v>
      </c>
      <c r="R819" s="157">
        <v>30</v>
      </c>
      <c r="S819" s="151" t="s">
        <v>135</v>
      </c>
      <c r="T819" s="151" t="s">
        <v>381</v>
      </c>
      <c r="U819" s="151" t="s">
        <v>2053</v>
      </c>
      <c r="V819" s="151" t="s">
        <v>2178</v>
      </c>
      <c r="W819" s="150"/>
      <c r="X819" s="150"/>
      <c r="Y819" s="150"/>
    </row>
    <row r="820" spans="1:25" s="17" customFormat="1" x14ac:dyDescent="0.2">
      <c r="A820" s="151">
        <v>42853</v>
      </c>
      <c r="B820" s="164" t="s">
        <v>2027</v>
      </c>
      <c r="C820" s="164" t="s">
        <v>2190</v>
      </c>
      <c r="D820" s="164" t="s">
        <v>140</v>
      </c>
      <c r="E820" s="164" t="s">
        <v>143</v>
      </c>
      <c r="F820" s="165">
        <v>42644</v>
      </c>
      <c r="G820" s="157">
        <v>2016</v>
      </c>
      <c r="H820" s="151" t="s">
        <v>408</v>
      </c>
      <c r="I820" s="151" t="str">
        <f t="shared" si="66"/>
        <v>TX</v>
      </c>
      <c r="J820" s="151" t="str">
        <f t="shared" si="67"/>
        <v>MX</v>
      </c>
      <c r="K820" s="151" t="str">
        <f t="shared" si="65"/>
        <v>South Central, Mexico</v>
      </c>
      <c r="L820" s="151" t="str">
        <f>INDEX('State '!$A$1:$C$62,MATCH($I820,'State '!$B:$B,0),3)</f>
        <v>South Central</v>
      </c>
      <c r="M820" s="151" t="str">
        <f>INDEX('State '!$A$1:$C$62,MATCH($J820,'State '!$B:$B,0),3)</f>
        <v>Mexico</v>
      </c>
      <c r="N820" s="151"/>
      <c r="O820" s="158">
        <v>313</v>
      </c>
      <c r="P820" s="158"/>
      <c r="Q820" s="158">
        <v>400</v>
      </c>
      <c r="R820" s="157">
        <v>30</v>
      </c>
      <c r="S820" s="151" t="s">
        <v>135</v>
      </c>
      <c r="T820" s="151" t="s">
        <v>381</v>
      </c>
      <c r="U820" s="151" t="s">
        <v>382</v>
      </c>
      <c r="V820" s="151" t="s">
        <v>2178</v>
      </c>
      <c r="W820" s="150"/>
      <c r="X820" s="150"/>
      <c r="Y820" s="150"/>
    </row>
    <row r="821" spans="1:25" s="17" customFormat="1" ht="25.5" x14ac:dyDescent="0.2">
      <c r="A821" s="97">
        <v>44008</v>
      </c>
      <c r="B821" s="79" t="s">
        <v>2815</v>
      </c>
      <c r="C821" s="79" t="s">
        <v>260</v>
      </c>
      <c r="D821" s="79" t="s">
        <v>134</v>
      </c>
      <c r="E821" s="79" t="s">
        <v>143</v>
      </c>
      <c r="F821" s="60">
        <v>43804</v>
      </c>
      <c r="G821" s="98">
        <v>2019</v>
      </c>
      <c r="H821" s="97" t="s">
        <v>30</v>
      </c>
      <c r="I821" s="97" t="str">
        <f t="shared" si="66"/>
        <v>MN</v>
      </c>
      <c r="J821" s="97" t="str">
        <f t="shared" si="67"/>
        <v>MN</v>
      </c>
      <c r="K821" s="104" t="str">
        <f t="shared" si="65"/>
        <v>Midwest</v>
      </c>
      <c r="L821" s="97" t="str">
        <f>INDEX('State '!$A$1:$C$62,MATCH($I821,'State '!$B:$B,0),3)</f>
        <v>Midwest</v>
      </c>
      <c r="M821" s="97" t="str">
        <f>INDEX('State '!$A$1:$C$62,MATCH($J821,'State '!$B:$B,0),3)</f>
        <v>Midwest</v>
      </c>
      <c r="N821" s="97"/>
      <c r="O821" s="158">
        <v>43</v>
      </c>
      <c r="P821" s="178">
        <v>12.3</v>
      </c>
      <c r="Q821" s="146">
        <v>37.093000000000004</v>
      </c>
      <c r="R821" s="98">
        <v>16</v>
      </c>
      <c r="S821" s="97"/>
      <c r="T821" s="97" t="s">
        <v>381</v>
      </c>
      <c r="U821" s="97" t="s">
        <v>2679</v>
      </c>
      <c r="V821" s="97" t="s">
        <v>2175</v>
      </c>
      <c r="W821" s="79"/>
      <c r="X821" s="79"/>
      <c r="Y821" s="137" t="s">
        <v>2775</v>
      </c>
    </row>
    <row r="822" spans="1:25" s="17" customFormat="1" x14ac:dyDescent="0.2">
      <c r="A822" s="151">
        <v>42601</v>
      </c>
      <c r="B822" s="164" t="s">
        <v>1974</v>
      </c>
      <c r="C822" s="164" t="s">
        <v>1875</v>
      </c>
      <c r="D822" s="164" t="s">
        <v>134</v>
      </c>
      <c r="E822" s="164" t="s">
        <v>143</v>
      </c>
      <c r="F822" s="165">
        <v>42583</v>
      </c>
      <c r="G822" s="157">
        <v>2016</v>
      </c>
      <c r="H822" s="151" t="s">
        <v>386</v>
      </c>
      <c r="I822" s="151" t="str">
        <f t="shared" si="66"/>
        <v>PA</v>
      </c>
      <c r="J822" s="151" t="str">
        <f t="shared" si="67"/>
        <v>MD</v>
      </c>
      <c r="K822" s="151" t="str">
        <f t="shared" si="65"/>
        <v>Northeast</v>
      </c>
      <c r="L822" s="151" t="str">
        <f>INDEX('State '!$A$1:$C$62,MATCH($I822,'State '!$B:$B,0),3)</f>
        <v>Northeast</v>
      </c>
      <c r="M822" s="151" t="str">
        <f>INDEX('State '!$A$1:$C$62,MATCH($J822,'State '!$B:$B,0),3)</f>
        <v>Northeast</v>
      </c>
      <c r="N822" s="151"/>
      <c r="O822" s="158">
        <v>80</v>
      </c>
      <c r="P822" s="158">
        <v>11</v>
      </c>
      <c r="Q822" s="158">
        <v>192</v>
      </c>
      <c r="R822" s="157">
        <v>20</v>
      </c>
      <c r="S822" s="151" t="s">
        <v>135</v>
      </c>
      <c r="T822" s="151" t="s">
        <v>381</v>
      </c>
      <c r="U822" s="151" t="s">
        <v>2048</v>
      </c>
      <c r="V822" s="151" t="s">
        <v>2178</v>
      </c>
      <c r="W822" s="150"/>
      <c r="X822" s="150"/>
      <c r="Y822" s="150"/>
    </row>
    <row r="823" spans="1:25" s="17" customFormat="1" ht="25.5" x14ac:dyDescent="0.2">
      <c r="A823" s="96">
        <v>45572</v>
      </c>
      <c r="B823" s="79" t="s">
        <v>3162</v>
      </c>
      <c r="C823" s="80" t="s">
        <v>3163</v>
      </c>
      <c r="D823" s="79" t="s">
        <v>141</v>
      </c>
      <c r="E823" s="79" t="s">
        <v>143</v>
      </c>
      <c r="F823" s="60">
        <v>44972</v>
      </c>
      <c r="G823" s="61">
        <v>2023</v>
      </c>
      <c r="H823" s="97" t="s">
        <v>41</v>
      </c>
      <c r="I823" s="97" t="str">
        <f t="shared" si="66"/>
        <v>MI</v>
      </c>
      <c r="J823" s="97" t="str">
        <f t="shared" si="67"/>
        <v>MI</v>
      </c>
      <c r="K823" s="104" t="str">
        <f t="shared" si="65"/>
        <v>Midwest</v>
      </c>
      <c r="L823" s="97" t="str">
        <f>INDEX('State '!$A$1:$C$62,MATCH($I823,'State '!$B:$B,0),3)</f>
        <v>Midwest</v>
      </c>
      <c r="M823" s="97" t="str">
        <f>INDEX('State '!$A$1:$C$62,MATCH($J823,'State '!$B:$B,0),3)</f>
        <v>Midwest</v>
      </c>
      <c r="N823" s="97"/>
      <c r="O823" s="145">
        <v>28</v>
      </c>
      <c r="P823" s="202"/>
      <c r="Q823" s="146"/>
      <c r="R823" s="98"/>
      <c r="S823" s="97" t="s">
        <v>138</v>
      </c>
      <c r="T823" s="97" t="s">
        <v>3158</v>
      </c>
      <c r="U823" s="97" t="s">
        <v>3161</v>
      </c>
      <c r="V823" s="97" t="s">
        <v>2175</v>
      </c>
      <c r="W823" s="79" t="s">
        <v>3159</v>
      </c>
      <c r="X823" s="79"/>
      <c r="Y823" s="137"/>
    </row>
    <row r="824" spans="1:25" s="17" customFormat="1" x14ac:dyDescent="0.2">
      <c r="A824" s="151">
        <v>41969</v>
      </c>
      <c r="B824" s="164" t="s">
        <v>1906</v>
      </c>
      <c r="C824" s="152" t="s">
        <v>206</v>
      </c>
      <c r="D824" s="164" t="s">
        <v>140</v>
      </c>
      <c r="E824" s="164" t="s">
        <v>143</v>
      </c>
      <c r="F824" s="165">
        <v>41939</v>
      </c>
      <c r="G824" s="157">
        <v>2014</v>
      </c>
      <c r="H824" s="151" t="s">
        <v>7</v>
      </c>
      <c r="I824" s="151" t="str">
        <f t="shared" si="66"/>
        <v>PA</v>
      </c>
      <c r="J824" s="151" t="str">
        <f t="shared" si="67"/>
        <v>PA</v>
      </c>
      <c r="K824" s="151" t="str">
        <f t="shared" si="65"/>
        <v>Northeast</v>
      </c>
      <c r="L824" s="151" t="str">
        <f>INDEX('State '!$A$1:$C$62,MATCH($I824,'State '!$B:$B,0),3)</f>
        <v>Northeast</v>
      </c>
      <c r="M824" s="151" t="str">
        <f>INDEX('State '!$A$1:$C$62,MATCH($J824,'State '!$B:$B,0),3)</f>
        <v>Northeast</v>
      </c>
      <c r="N824" s="151"/>
      <c r="O824" s="158">
        <v>92</v>
      </c>
      <c r="P824" s="158">
        <v>0</v>
      </c>
      <c r="Q824" s="158">
        <v>230</v>
      </c>
      <c r="R824" s="157"/>
      <c r="S824" s="151" t="s">
        <v>135</v>
      </c>
      <c r="T824" s="151" t="s">
        <v>381</v>
      </c>
      <c r="U824" s="151" t="s">
        <v>1907</v>
      </c>
      <c r="V824" s="151"/>
      <c r="W824" s="150"/>
      <c r="X824" s="150"/>
      <c r="Y824" s="150"/>
    </row>
    <row r="825" spans="1:25" s="17" customFormat="1" ht="51" x14ac:dyDescent="0.2">
      <c r="A825" s="97">
        <v>44923</v>
      </c>
      <c r="B825" s="79" t="s">
        <v>3278</v>
      </c>
      <c r="C825" s="79" t="s">
        <v>2913</v>
      </c>
      <c r="D825" s="79" t="s">
        <v>134</v>
      </c>
      <c r="E825" s="79" t="s">
        <v>143</v>
      </c>
      <c r="F825" s="60">
        <v>44911</v>
      </c>
      <c r="G825" s="61">
        <v>2022</v>
      </c>
      <c r="H825" s="97" t="s">
        <v>8</v>
      </c>
      <c r="I825" s="97" t="str">
        <f t="shared" si="66"/>
        <v>OH</v>
      </c>
      <c r="J825" s="97" t="str">
        <f t="shared" si="67"/>
        <v>OH</v>
      </c>
      <c r="K825" s="104" t="str">
        <f t="shared" si="65"/>
        <v>Northeast</v>
      </c>
      <c r="L825" s="97" t="str">
        <f>INDEX('State '!$A$1:$C$62,MATCH($I825,'State '!$B:$B,0),3)</f>
        <v>Northeast</v>
      </c>
      <c r="M825" s="97" t="str">
        <f>INDEX('State '!$A$1:$C$62,MATCH($J825,'State '!$B:$B,0),3)</f>
        <v>Northeast</v>
      </c>
      <c r="N825" s="97"/>
      <c r="O825" s="158">
        <v>0.78</v>
      </c>
      <c r="P825" s="203">
        <v>0.02</v>
      </c>
      <c r="Q825" s="146">
        <v>108</v>
      </c>
      <c r="R825" s="98">
        <v>6</v>
      </c>
      <c r="S825" s="97" t="s">
        <v>135</v>
      </c>
      <c r="T825" s="97" t="s">
        <v>381</v>
      </c>
      <c r="U825" s="97" t="s">
        <v>3279</v>
      </c>
      <c r="V825" s="97" t="s">
        <v>2175</v>
      </c>
      <c r="W825" s="79" t="s">
        <v>3315</v>
      </c>
      <c r="X825" s="79"/>
      <c r="Y825" s="195"/>
    </row>
    <row r="826" spans="1:25" s="17" customFormat="1" ht="25.5" x14ac:dyDescent="0.2">
      <c r="A826" s="97">
        <v>44217</v>
      </c>
      <c r="B826" s="79" t="s">
        <v>2943</v>
      </c>
      <c r="C826" s="79" t="s">
        <v>2913</v>
      </c>
      <c r="D826" s="79" t="s">
        <v>140</v>
      </c>
      <c r="E826" s="79" t="s">
        <v>143</v>
      </c>
      <c r="F826" s="60">
        <v>43941</v>
      </c>
      <c r="G826" s="98">
        <v>2020</v>
      </c>
      <c r="H826" s="97" t="s">
        <v>2315</v>
      </c>
      <c r="I826" s="97" t="str">
        <f t="shared" si="66"/>
        <v>OH</v>
      </c>
      <c r="J826" s="97" t="str">
        <f t="shared" si="67"/>
        <v>MI</v>
      </c>
      <c r="K826" s="104" t="str">
        <f t="shared" si="65"/>
        <v>Northeast, Midwest</v>
      </c>
      <c r="L826" s="97" t="str">
        <f>INDEX('State '!$A$1:$C$62,MATCH($I826,'State '!$B:$B,0),3)</f>
        <v>Northeast</v>
      </c>
      <c r="M826" s="97" t="str">
        <f>INDEX('State '!$A$1:$C$62,MATCH($J826,'State '!$B:$B,0),3)</f>
        <v>Midwest</v>
      </c>
      <c r="N826" s="97"/>
      <c r="O826" s="145"/>
      <c r="P826" s="158"/>
      <c r="Q826" s="146">
        <v>175</v>
      </c>
      <c r="R826" s="98"/>
      <c r="S826" s="97" t="s">
        <v>135</v>
      </c>
      <c r="T826" s="97" t="s">
        <v>381</v>
      </c>
      <c r="U826" s="97" t="s">
        <v>2944</v>
      </c>
      <c r="V826" s="97" t="s">
        <v>2178</v>
      </c>
      <c r="W826" s="79" t="s">
        <v>2945</v>
      </c>
      <c r="X826" s="79"/>
      <c r="Y826" s="137"/>
    </row>
    <row r="827" spans="1:25" s="17" customFormat="1" x14ac:dyDescent="0.2">
      <c r="A827" s="151">
        <v>42990</v>
      </c>
      <c r="B827" s="164" t="s">
        <v>2181</v>
      </c>
      <c r="C827" s="164" t="s">
        <v>1952</v>
      </c>
      <c r="D827" s="164" t="s">
        <v>136</v>
      </c>
      <c r="E827" s="164" t="s">
        <v>143</v>
      </c>
      <c r="F827" s="165">
        <v>42979</v>
      </c>
      <c r="G827" s="157">
        <v>2017</v>
      </c>
      <c r="H827" s="151" t="s">
        <v>2337</v>
      </c>
      <c r="I827" s="151" t="str">
        <f t="shared" si="66"/>
        <v>PA</v>
      </c>
      <c r="J827" s="151" t="str">
        <f t="shared" si="67"/>
        <v>MI</v>
      </c>
      <c r="K827" s="156" t="str">
        <f t="shared" si="65"/>
        <v>Northeast, Midwest</v>
      </c>
      <c r="L827" s="151" t="str">
        <f>INDEX('State '!$A$1:$C$62,MATCH($I827,'State '!$B:$B,0),3)</f>
        <v>Northeast</v>
      </c>
      <c r="M827" s="151" t="str">
        <f>INDEX('State '!$A$1:$C$62,MATCH($J827,'State '!$B:$B,0),3)</f>
        <v>Midwest</v>
      </c>
      <c r="N827" s="151"/>
      <c r="O827" s="158">
        <v>3000</v>
      </c>
      <c r="P827" s="158">
        <v>711</v>
      </c>
      <c r="Q827" s="158">
        <v>1700</v>
      </c>
      <c r="R827" s="157">
        <v>42</v>
      </c>
      <c r="S827" s="151" t="s">
        <v>135</v>
      </c>
      <c r="T827" s="151" t="s">
        <v>381</v>
      </c>
      <c r="U827" s="151" t="s">
        <v>2011</v>
      </c>
      <c r="V827" s="151" t="s">
        <v>2178</v>
      </c>
      <c r="W827" s="150"/>
      <c r="X827" s="150"/>
      <c r="Y827" s="150"/>
    </row>
    <row r="828" spans="1:25" s="17" customFormat="1" x14ac:dyDescent="0.2">
      <c r="A828" s="151">
        <v>43252</v>
      </c>
      <c r="B828" s="164" t="s">
        <v>2182</v>
      </c>
      <c r="C828" s="164" t="s">
        <v>1952</v>
      </c>
      <c r="D828" s="164" t="s">
        <v>136</v>
      </c>
      <c r="E828" s="164" t="s">
        <v>143</v>
      </c>
      <c r="F828" s="165">
        <v>43252</v>
      </c>
      <c r="G828" s="157">
        <v>2018</v>
      </c>
      <c r="H828" s="151" t="s">
        <v>2337</v>
      </c>
      <c r="I828" s="151" t="str">
        <f t="shared" si="66"/>
        <v>PA</v>
      </c>
      <c r="J828" s="151" t="str">
        <f t="shared" si="67"/>
        <v>MI</v>
      </c>
      <c r="K828" s="156" t="str">
        <f t="shared" si="65"/>
        <v>Northeast, Midwest</v>
      </c>
      <c r="L828" s="151" t="str">
        <f>INDEX('State '!$A$1:$C$62,MATCH($I828,'State '!$B:$B,0),3)</f>
        <v>Northeast</v>
      </c>
      <c r="M828" s="151" t="str">
        <f>INDEX('State '!$A$1:$C$62,MATCH($J828,'State '!$B:$B,0),3)</f>
        <v>Midwest</v>
      </c>
      <c r="N828" s="151"/>
      <c r="O828" s="158">
        <v>1220</v>
      </c>
      <c r="P828" s="158"/>
      <c r="Q828" s="158">
        <v>1550</v>
      </c>
      <c r="R828" s="157"/>
      <c r="S828" s="151" t="s">
        <v>135</v>
      </c>
      <c r="T828" s="151" t="s">
        <v>381</v>
      </c>
      <c r="U828" s="151" t="s">
        <v>2011</v>
      </c>
      <c r="V828" s="151" t="s">
        <v>2178</v>
      </c>
      <c r="W828" s="150"/>
      <c r="X828" s="150"/>
      <c r="Y828" s="150"/>
    </row>
    <row r="829" spans="1:25" s="17" customFormat="1" ht="25.5" x14ac:dyDescent="0.2">
      <c r="A829" s="97">
        <v>44923</v>
      </c>
      <c r="B829" s="79" t="s">
        <v>3280</v>
      </c>
      <c r="C829" s="79" t="s">
        <v>2913</v>
      </c>
      <c r="D829" s="79" t="s">
        <v>134</v>
      </c>
      <c r="E829" s="79" t="s">
        <v>143</v>
      </c>
      <c r="F829" s="60">
        <v>44836</v>
      </c>
      <c r="G829" s="61">
        <v>2022</v>
      </c>
      <c r="H829" s="97" t="s">
        <v>41</v>
      </c>
      <c r="I829" s="97" t="str">
        <f t="shared" si="66"/>
        <v>MI</v>
      </c>
      <c r="J829" s="97" t="str">
        <f t="shared" si="67"/>
        <v>MI</v>
      </c>
      <c r="K829" s="104" t="str">
        <f t="shared" si="65"/>
        <v>Midwest</v>
      </c>
      <c r="L829" s="97" t="str">
        <f>INDEX('State '!$A$1:$C$62,MATCH($I829,'State '!$B:$B,0),3)</f>
        <v>Midwest</v>
      </c>
      <c r="M829" s="97" t="str">
        <f>INDEX('State '!$A$1:$C$62,MATCH($J829,'State '!$B:$B,0),3)</f>
        <v>Midwest</v>
      </c>
      <c r="N829" s="97"/>
      <c r="O829" s="158">
        <v>1.6</v>
      </c>
      <c r="P829" s="203">
        <v>0.01</v>
      </c>
      <c r="Q829" s="214">
        <v>1.6</v>
      </c>
      <c r="R829" s="98">
        <v>2</v>
      </c>
      <c r="S829" s="97" t="s">
        <v>135</v>
      </c>
      <c r="T829" s="97" t="s">
        <v>381</v>
      </c>
      <c r="U829" s="97" t="s">
        <v>3282</v>
      </c>
      <c r="V829" s="97" t="s">
        <v>2175</v>
      </c>
      <c r="W829" s="79" t="s">
        <v>3293</v>
      </c>
      <c r="X829" s="79" t="s">
        <v>3281</v>
      </c>
      <c r="Y829" s="195"/>
    </row>
    <row r="830" spans="1:25" s="17" customFormat="1" x14ac:dyDescent="0.2">
      <c r="A830" s="151">
        <v>40585</v>
      </c>
      <c r="B830" s="152" t="s">
        <v>522</v>
      </c>
      <c r="C830" s="152" t="s">
        <v>238</v>
      </c>
      <c r="D830" s="152" t="s">
        <v>136</v>
      </c>
      <c r="E830" s="153" t="s">
        <v>143</v>
      </c>
      <c r="F830" s="154">
        <v>40752</v>
      </c>
      <c r="G830" s="161">
        <v>2011</v>
      </c>
      <c r="H830" s="151" t="s">
        <v>523</v>
      </c>
      <c r="I830" s="151" t="str">
        <f t="shared" si="66"/>
        <v>WY</v>
      </c>
      <c r="J830" s="151" t="str">
        <f t="shared" si="67"/>
        <v>OR</v>
      </c>
      <c r="K830" s="151" t="str">
        <f t="shared" si="65"/>
        <v>Mountain, Pacific</v>
      </c>
      <c r="L830" s="151" t="str">
        <f>INDEX('State '!$A$1:$C$62,MATCH($I830,'State '!$B:$B,0),3)</f>
        <v>Mountain</v>
      </c>
      <c r="M830" s="151" t="str">
        <f>INDEX('State '!$A$1:$C$62,MATCH($J830,'State '!$B:$B,0),3)</f>
        <v>Pacific</v>
      </c>
      <c r="N830" s="151"/>
      <c r="O830" s="158">
        <v>2960</v>
      </c>
      <c r="P830" s="157">
        <v>672.5</v>
      </c>
      <c r="Q830" s="157">
        <v>1500</v>
      </c>
      <c r="R830" s="158">
        <v>42</v>
      </c>
      <c r="S830" s="159" t="s">
        <v>135</v>
      </c>
      <c r="T830" s="156" t="s">
        <v>381</v>
      </c>
      <c r="U830" s="160" t="s">
        <v>524</v>
      </c>
      <c r="V830" s="151"/>
      <c r="W830" s="150"/>
      <c r="X830" s="150"/>
      <c r="Y830" s="150"/>
    </row>
    <row r="831" spans="1:25" s="17" customFormat="1" x14ac:dyDescent="0.2">
      <c r="A831" s="151">
        <v>42619</v>
      </c>
      <c r="B831" s="164" t="s">
        <v>1993</v>
      </c>
      <c r="C831" s="164" t="s">
        <v>2218</v>
      </c>
      <c r="D831" s="164" t="s">
        <v>134</v>
      </c>
      <c r="E831" s="153" t="s">
        <v>143</v>
      </c>
      <c r="F831" s="165"/>
      <c r="G831" s="157">
        <v>2011</v>
      </c>
      <c r="H831" s="151" t="s">
        <v>29</v>
      </c>
      <c r="I831" s="151" t="str">
        <f t="shared" si="66"/>
        <v>WY</v>
      </c>
      <c r="J831" s="151" t="str">
        <f t="shared" si="67"/>
        <v>WY</v>
      </c>
      <c r="K831" s="151" t="str">
        <f t="shared" si="65"/>
        <v>Mountain</v>
      </c>
      <c r="L831" s="151" t="str">
        <f>INDEX('State '!$A$1:$C$62,MATCH($I831,'State '!$B:$B,0),3)</f>
        <v>Mountain</v>
      </c>
      <c r="M831" s="151" t="str">
        <f>INDEX('State '!$A$1:$C$62,MATCH($J831,'State '!$B:$B,0),3)</f>
        <v>Mountain</v>
      </c>
      <c r="N831" s="151"/>
      <c r="O831" s="158"/>
      <c r="P831" s="158"/>
      <c r="Q831" s="158"/>
      <c r="R831" s="157" t="s">
        <v>1096</v>
      </c>
      <c r="S831" s="151" t="s">
        <v>135</v>
      </c>
      <c r="T831" s="151" t="s">
        <v>381</v>
      </c>
      <c r="U831" s="151" t="s">
        <v>2219</v>
      </c>
      <c r="V831" s="151"/>
      <c r="W831" s="150"/>
      <c r="X831" s="150"/>
      <c r="Y831" s="150"/>
    </row>
    <row r="832" spans="1:25" s="17" customFormat="1" ht="25.5" x14ac:dyDescent="0.2">
      <c r="A832" s="151">
        <v>42900</v>
      </c>
      <c r="B832" s="164" t="s">
        <v>2136</v>
      </c>
      <c r="C832" s="164" t="s">
        <v>2135</v>
      </c>
      <c r="D832" s="164" t="s">
        <v>136</v>
      </c>
      <c r="E832" s="164" t="s">
        <v>143</v>
      </c>
      <c r="F832" s="165">
        <v>42893</v>
      </c>
      <c r="G832" s="157">
        <v>2017</v>
      </c>
      <c r="H832" s="151" t="s">
        <v>1978</v>
      </c>
      <c r="I832" s="151" t="str">
        <f t="shared" si="66"/>
        <v>AL</v>
      </c>
      <c r="J832" s="151" t="str">
        <f t="shared" si="67"/>
        <v>FL</v>
      </c>
      <c r="K832" s="156" t="str">
        <f t="shared" si="65"/>
        <v>South Central, Southeast</v>
      </c>
      <c r="L832" s="151" t="str">
        <f>INDEX('State '!$A$1:$C$62,MATCH($I832,'State '!$B:$B,0),3)</f>
        <v>South Central</v>
      </c>
      <c r="M832" s="151" t="str">
        <f>INDEX('State '!$A$1:$C$62,MATCH($J832,'State '!$B:$B,0),3)</f>
        <v>Southeast</v>
      </c>
      <c r="N832" s="151"/>
      <c r="O832" s="158">
        <v>3200</v>
      </c>
      <c r="P832" s="158">
        <v>516.20000000000005</v>
      </c>
      <c r="Q832" s="158">
        <v>830</v>
      </c>
      <c r="R832" s="157">
        <v>36</v>
      </c>
      <c r="S832" s="151" t="s">
        <v>1813</v>
      </c>
      <c r="T832" s="151" t="s">
        <v>381</v>
      </c>
      <c r="U832" s="151" t="s">
        <v>2111</v>
      </c>
      <c r="V832" s="151" t="s">
        <v>2178</v>
      </c>
      <c r="W832" s="150"/>
      <c r="X832" s="150"/>
      <c r="Y832" s="150"/>
    </row>
    <row r="833" spans="1:25" s="17" customFormat="1" ht="25.5" x14ac:dyDescent="0.2">
      <c r="A833" s="97">
        <v>43943</v>
      </c>
      <c r="B833" s="79" t="s">
        <v>2137</v>
      </c>
      <c r="C833" s="79" t="s">
        <v>2135</v>
      </c>
      <c r="D833" s="79" t="s">
        <v>140</v>
      </c>
      <c r="E833" s="79" t="s">
        <v>143</v>
      </c>
      <c r="F833" s="60">
        <v>43943</v>
      </c>
      <c r="G833" s="98">
        <v>2020</v>
      </c>
      <c r="H833" s="97" t="s">
        <v>1978</v>
      </c>
      <c r="I833" s="97" t="str">
        <f t="shared" si="66"/>
        <v>AL</v>
      </c>
      <c r="J833" s="97" t="str">
        <f t="shared" si="67"/>
        <v>FL</v>
      </c>
      <c r="K833" s="104" t="str">
        <f t="shared" si="65"/>
        <v>South Central, Southeast</v>
      </c>
      <c r="L833" s="97" t="str">
        <f>INDEX('State '!$A$1:$C$62,MATCH($I833,'State '!$B:$B,0),3)</f>
        <v>South Central</v>
      </c>
      <c r="M833" s="97" t="str">
        <f>INDEX('State '!$A$1:$C$62,MATCH($J833,'State '!$B:$B,0),3)</f>
        <v>Southeast</v>
      </c>
      <c r="N833" s="97"/>
      <c r="O833" s="158"/>
      <c r="P833" s="158"/>
      <c r="Q833" s="146">
        <v>170</v>
      </c>
      <c r="R833" s="98"/>
      <c r="S833" s="101" t="s">
        <v>135</v>
      </c>
      <c r="T833" s="97" t="s">
        <v>381</v>
      </c>
      <c r="U833" s="97" t="s">
        <v>2111</v>
      </c>
      <c r="V833" s="97" t="s">
        <v>2178</v>
      </c>
      <c r="W833" s="79" t="s">
        <v>2845</v>
      </c>
      <c r="X833" s="79" t="s">
        <v>2828</v>
      </c>
      <c r="Y833" s="148" t="s">
        <v>2846</v>
      </c>
    </row>
    <row r="834" spans="1:25" s="17" customFormat="1" x14ac:dyDescent="0.2">
      <c r="A834" s="151">
        <v>39990</v>
      </c>
      <c r="B834" s="164" t="s">
        <v>946</v>
      </c>
      <c r="C834" s="164" t="s">
        <v>307</v>
      </c>
      <c r="D834" s="164" t="s">
        <v>134</v>
      </c>
      <c r="E834" s="164" t="s">
        <v>143</v>
      </c>
      <c r="F834" s="165">
        <v>39355</v>
      </c>
      <c r="G834" s="157">
        <v>2007</v>
      </c>
      <c r="H834" s="151" t="s">
        <v>429</v>
      </c>
      <c r="I834" s="151" t="str">
        <f t="shared" si="66"/>
        <v>TX</v>
      </c>
      <c r="J834" s="151" t="str">
        <f t="shared" si="67"/>
        <v>LA</v>
      </c>
      <c r="K834" s="151" t="str">
        <f t="shared" si="65"/>
        <v>South Central</v>
      </c>
      <c r="L834" s="151" t="str">
        <f>INDEX('State '!$A$1:$C$62,MATCH($I834,'State '!$B:$B,0),3)</f>
        <v>South Central</v>
      </c>
      <c r="M834" s="151" t="str">
        <f>INDEX('State '!$A$1:$C$62,MATCH($J834,'State '!$B:$B,0),3)</f>
        <v>South Central</v>
      </c>
      <c r="N834" s="151"/>
      <c r="O834" s="158">
        <v>16</v>
      </c>
      <c r="P834" s="158"/>
      <c r="Q834" s="158">
        <v>50</v>
      </c>
      <c r="R834" s="157"/>
      <c r="S834" s="151" t="s">
        <v>135</v>
      </c>
      <c r="T834" s="151" t="s">
        <v>381</v>
      </c>
      <c r="U834" s="151" t="s">
        <v>894</v>
      </c>
      <c r="V834" s="151"/>
      <c r="W834" s="150"/>
      <c r="X834" s="150"/>
      <c r="Y834" s="150"/>
    </row>
    <row r="835" spans="1:25" s="17" customFormat="1" ht="25.5" x14ac:dyDescent="0.2">
      <c r="A835" s="97">
        <v>44217</v>
      </c>
      <c r="B835" s="79" t="s">
        <v>2761</v>
      </c>
      <c r="C835" s="79" t="s">
        <v>2066</v>
      </c>
      <c r="D835" s="79" t="s">
        <v>140</v>
      </c>
      <c r="E835" s="79" t="s">
        <v>143</v>
      </c>
      <c r="F835" s="60">
        <v>44105</v>
      </c>
      <c r="G835" s="98">
        <v>2020</v>
      </c>
      <c r="H835" s="97" t="s">
        <v>0</v>
      </c>
      <c r="I835" s="97" t="str">
        <f t="shared" si="66"/>
        <v>LA</v>
      </c>
      <c r="J835" s="97" t="str">
        <f t="shared" si="67"/>
        <v>LA</v>
      </c>
      <c r="K835" s="104" t="str">
        <f t="shared" si="65"/>
        <v>South Central</v>
      </c>
      <c r="L835" s="97" t="str">
        <f>INDEX('State '!$A$1:$C$62,MATCH($I835,'State '!$B:$B,0),3)</f>
        <v>South Central</v>
      </c>
      <c r="M835" s="97" t="str">
        <f>INDEX('State '!$A$1:$C$62,MATCH($J835,'State '!$B:$B,0),3)</f>
        <v>South Central</v>
      </c>
      <c r="N835" s="97"/>
      <c r="O835" s="158">
        <v>65.900000000000006</v>
      </c>
      <c r="P835" s="158"/>
      <c r="Q835" s="146">
        <v>400</v>
      </c>
      <c r="R835" s="98">
        <v>36</v>
      </c>
      <c r="S835" s="101" t="s">
        <v>135</v>
      </c>
      <c r="T835" s="97" t="s">
        <v>381</v>
      </c>
      <c r="U835" s="97" t="s">
        <v>2762</v>
      </c>
      <c r="V835" s="97" t="s">
        <v>2175</v>
      </c>
      <c r="W835" s="79" t="s">
        <v>2763</v>
      </c>
      <c r="X835" s="79"/>
      <c r="Y835" s="195"/>
    </row>
    <row r="836" spans="1:25" s="17" customFormat="1" ht="25.5" x14ac:dyDescent="0.2">
      <c r="A836" s="151">
        <v>43454</v>
      </c>
      <c r="B836" s="164" t="s">
        <v>2687</v>
      </c>
      <c r="C836" s="152" t="s">
        <v>221</v>
      </c>
      <c r="D836" s="164" t="s">
        <v>134</v>
      </c>
      <c r="E836" s="164" t="s">
        <v>143</v>
      </c>
      <c r="F836" s="165">
        <v>43445</v>
      </c>
      <c r="G836" s="157">
        <v>2018</v>
      </c>
      <c r="H836" s="151" t="s">
        <v>0</v>
      </c>
      <c r="I836" s="151" t="str">
        <f t="shared" si="66"/>
        <v>LA</v>
      </c>
      <c r="J836" s="151" t="str">
        <f t="shared" si="67"/>
        <v>LA</v>
      </c>
      <c r="K836" s="156" t="str">
        <f t="shared" si="65"/>
        <v>South Central</v>
      </c>
      <c r="L836" s="151" t="str">
        <f>INDEX('State '!$A$1:$C$62,MATCH($I836,'State '!$B:$B,0),3)</f>
        <v>South Central</v>
      </c>
      <c r="M836" s="151" t="str">
        <f>INDEX('State '!$A$1:$C$62,MATCH($J836,'State '!$B:$B,0),3)</f>
        <v>South Central</v>
      </c>
      <c r="N836" s="151"/>
      <c r="O836" s="158">
        <v>151</v>
      </c>
      <c r="P836" s="158"/>
      <c r="Q836" s="158">
        <v>600</v>
      </c>
      <c r="R836" s="157"/>
      <c r="S836" s="151" t="s">
        <v>138</v>
      </c>
      <c r="T836" s="151" t="s">
        <v>381</v>
      </c>
      <c r="U836" s="151" t="s">
        <v>2357</v>
      </c>
      <c r="V836" s="151" t="s">
        <v>2175</v>
      </c>
      <c r="W836" s="150" t="s">
        <v>2216</v>
      </c>
      <c r="X836" s="150"/>
      <c r="Y836" s="150"/>
    </row>
    <row r="837" spans="1:25" s="17" customFormat="1" x14ac:dyDescent="0.2">
      <c r="A837" s="151">
        <v>40388</v>
      </c>
      <c r="B837" s="152" t="s">
        <v>810</v>
      </c>
      <c r="C837" s="164" t="s">
        <v>1824</v>
      </c>
      <c r="D837" s="152" t="s">
        <v>140</v>
      </c>
      <c r="E837" s="153" t="s">
        <v>143</v>
      </c>
      <c r="F837" s="154">
        <v>39566</v>
      </c>
      <c r="G837" s="161">
        <v>2008</v>
      </c>
      <c r="H837" s="151" t="s">
        <v>0</v>
      </c>
      <c r="I837" s="151" t="str">
        <f t="shared" si="66"/>
        <v>LA</v>
      </c>
      <c r="J837" s="151" t="str">
        <f t="shared" si="67"/>
        <v>LA</v>
      </c>
      <c r="K837" s="151" t="str">
        <f t="shared" si="65"/>
        <v>South Central</v>
      </c>
      <c r="L837" s="151" t="str">
        <f>INDEX('State '!$A$1:$C$62,MATCH($I837,'State '!$B:$B,0),3)</f>
        <v>South Central</v>
      </c>
      <c r="M837" s="151" t="str">
        <f>INDEX('State '!$A$1:$C$62,MATCH($J837,'State '!$B:$B,0),3)</f>
        <v>South Central</v>
      </c>
      <c r="N837" s="151"/>
      <c r="O837" s="158">
        <v>350</v>
      </c>
      <c r="P837" s="157">
        <v>16</v>
      </c>
      <c r="Q837" s="157">
        <v>2000</v>
      </c>
      <c r="R837" s="158">
        <v>42</v>
      </c>
      <c r="S837" s="159" t="s">
        <v>135</v>
      </c>
      <c r="T837" s="156" t="s">
        <v>381</v>
      </c>
      <c r="U837" s="160" t="s">
        <v>811</v>
      </c>
      <c r="V837" s="151"/>
      <c r="W837" s="150"/>
      <c r="X837" s="150"/>
      <c r="Y837" s="150"/>
    </row>
    <row r="838" spans="1:25" s="17" customFormat="1" x14ac:dyDescent="0.2">
      <c r="A838" s="151">
        <v>41614</v>
      </c>
      <c r="B838" s="164" t="s">
        <v>418</v>
      </c>
      <c r="C838" s="164" t="s">
        <v>223</v>
      </c>
      <c r="D838" s="164" t="s">
        <v>140</v>
      </c>
      <c r="E838" s="164" t="s">
        <v>143</v>
      </c>
      <c r="F838" s="165">
        <v>41579</v>
      </c>
      <c r="G838" s="157">
        <v>2013</v>
      </c>
      <c r="H838" s="151" t="s">
        <v>7</v>
      </c>
      <c r="I838" s="151" t="str">
        <f t="shared" si="66"/>
        <v>PA</v>
      </c>
      <c r="J838" s="151" t="str">
        <f t="shared" si="67"/>
        <v>PA</v>
      </c>
      <c r="K838" s="151" t="str">
        <f t="shared" si="65"/>
        <v>Northeast</v>
      </c>
      <c r="L838" s="151" t="str">
        <f>INDEX('State '!$A$1:$C$62,MATCH($I838,'State '!$B:$B,0),3)</f>
        <v>Northeast</v>
      </c>
      <c r="M838" s="151" t="str">
        <f>INDEX('State '!$A$1:$C$62,MATCH($J838,'State '!$B:$B,0),3)</f>
        <v>Northeast</v>
      </c>
      <c r="N838" s="151"/>
      <c r="O838" s="158">
        <v>16.760000000000002</v>
      </c>
      <c r="P838" s="158">
        <v>3.6</v>
      </c>
      <c r="Q838" s="158">
        <v>92</v>
      </c>
      <c r="R838" s="157">
        <v>24</v>
      </c>
      <c r="S838" s="151" t="s">
        <v>135</v>
      </c>
      <c r="T838" s="151" t="s">
        <v>381</v>
      </c>
      <c r="U838" s="151" t="s">
        <v>2139</v>
      </c>
      <c r="V838" s="151"/>
      <c r="W838" s="150"/>
      <c r="X838" s="150"/>
      <c r="Y838" s="150"/>
    </row>
    <row r="839" spans="1:25" s="17" customFormat="1" ht="38.25" x14ac:dyDescent="0.2">
      <c r="A839" s="97">
        <v>44158</v>
      </c>
      <c r="B839" s="79" t="s">
        <v>2861</v>
      </c>
      <c r="C839" s="79" t="s">
        <v>2862</v>
      </c>
      <c r="D839" s="79" t="s">
        <v>136</v>
      </c>
      <c r="E839" s="79" t="s">
        <v>143</v>
      </c>
      <c r="F839" s="60">
        <v>44158</v>
      </c>
      <c r="G839" s="98">
        <v>2020</v>
      </c>
      <c r="H839" s="97" t="s">
        <v>41</v>
      </c>
      <c r="I839" s="97" t="str">
        <f t="shared" si="66"/>
        <v>MI</v>
      </c>
      <c r="J839" s="97" t="str">
        <f t="shared" si="67"/>
        <v>MI</v>
      </c>
      <c r="K839" s="104" t="str">
        <f t="shared" si="65"/>
        <v>Midwest</v>
      </c>
      <c r="L839" s="97" t="str">
        <f>INDEX('State '!$A$1:$C$62,MATCH($I839,'State '!$B:$B,0),3)</f>
        <v>Midwest</v>
      </c>
      <c r="M839" s="97" t="str">
        <f>INDEX('State '!$A$1:$C$62,MATCH($J839,'State '!$B:$B,0),3)</f>
        <v>Midwest</v>
      </c>
      <c r="N839" s="97"/>
      <c r="O839" s="158">
        <v>610</v>
      </c>
      <c r="P839" s="158">
        <v>94</v>
      </c>
      <c r="Q839" s="146">
        <v>200</v>
      </c>
      <c r="R839" s="98">
        <v>24</v>
      </c>
      <c r="S839" s="101" t="s">
        <v>138</v>
      </c>
      <c r="T839" s="97" t="s">
        <v>2863</v>
      </c>
      <c r="U839" s="97"/>
      <c r="V839" s="97" t="s">
        <v>2175</v>
      </c>
      <c r="W839" s="79" t="s">
        <v>3051</v>
      </c>
      <c r="X839" s="79" t="s">
        <v>2830</v>
      </c>
      <c r="Y839" s="148" t="s">
        <v>3050</v>
      </c>
    </row>
    <row r="840" spans="1:25" s="17" customFormat="1" x14ac:dyDescent="0.2">
      <c r="A840" s="151">
        <v>42865</v>
      </c>
      <c r="B840" s="164" t="s">
        <v>1968</v>
      </c>
      <c r="C840" s="164" t="s">
        <v>200</v>
      </c>
      <c r="D840" s="164" t="s">
        <v>134</v>
      </c>
      <c r="E840" s="164" t="s">
        <v>143</v>
      </c>
      <c r="F840" s="165">
        <v>42704</v>
      </c>
      <c r="G840" s="157">
        <v>2016</v>
      </c>
      <c r="H840" s="151" t="s">
        <v>36</v>
      </c>
      <c r="I840" s="151" t="str">
        <f t="shared" si="66"/>
        <v>MA</v>
      </c>
      <c r="J840" s="151" t="str">
        <f t="shared" si="67"/>
        <v>MA</v>
      </c>
      <c r="K840" s="151" t="str">
        <f t="shared" ref="K840:K871" si="68">IF($L840=$M840,L840,CONCATENATE($L840,", ",IF(ISBLANK(N840),"",CONCATENATE(N840,", ")),$M840))</f>
        <v>Northeast</v>
      </c>
      <c r="L840" s="151" t="str">
        <f>INDEX('State '!$A$1:$C$62,MATCH($I840,'State '!$B:$B,0),3)</f>
        <v>Northeast</v>
      </c>
      <c r="M840" s="151" t="str">
        <f>INDEX('State '!$A$1:$C$62,MATCH($J840,'State '!$B:$B,0),3)</f>
        <v>Northeast</v>
      </c>
      <c r="N840" s="151"/>
      <c r="O840" s="158">
        <v>63</v>
      </c>
      <c r="P840" s="158">
        <v>1.2</v>
      </c>
      <c r="Q840" s="158">
        <v>115</v>
      </c>
      <c r="R840" s="157">
        <v>16</v>
      </c>
      <c r="S840" s="151" t="s">
        <v>135</v>
      </c>
      <c r="T840" s="151" t="s">
        <v>381</v>
      </c>
      <c r="U840" s="151" t="s">
        <v>1969</v>
      </c>
      <c r="V840" s="151" t="s">
        <v>2175</v>
      </c>
      <c r="W840" s="150"/>
      <c r="X840" s="150"/>
      <c r="Y840" s="150"/>
    </row>
    <row r="841" spans="1:25" s="17" customFormat="1" x14ac:dyDescent="0.2">
      <c r="A841" s="151">
        <v>39990</v>
      </c>
      <c r="B841" s="164" t="s">
        <v>1091</v>
      </c>
      <c r="C841" s="164" t="s">
        <v>323</v>
      </c>
      <c r="D841" s="164" t="s">
        <v>134</v>
      </c>
      <c r="E841" s="164" t="s">
        <v>143</v>
      </c>
      <c r="F841" s="165">
        <v>38701</v>
      </c>
      <c r="G841" s="157">
        <v>2005</v>
      </c>
      <c r="H841" s="151" t="s">
        <v>40</v>
      </c>
      <c r="I841" s="151" t="str">
        <f t="shared" si="66"/>
        <v>AZ</v>
      </c>
      <c r="J841" s="151" t="str">
        <f t="shared" si="67"/>
        <v>AZ</v>
      </c>
      <c r="K841" s="151" t="str">
        <f t="shared" si="68"/>
        <v>Mountain</v>
      </c>
      <c r="L841" s="151" t="str">
        <f>INDEX('State '!$A$1:$C$62,MATCH($I841,'State '!$B:$B,0),3)</f>
        <v>Mountain</v>
      </c>
      <c r="M841" s="151" t="str">
        <f>INDEX('State '!$A$1:$C$62,MATCH($J841,'State '!$B:$B,0),3)</f>
        <v>Mountain</v>
      </c>
      <c r="N841" s="151"/>
      <c r="O841" s="158">
        <v>2</v>
      </c>
      <c r="P841" s="158">
        <v>3.2</v>
      </c>
      <c r="Q841" s="158">
        <v>1.7</v>
      </c>
      <c r="R841" s="157">
        <v>12</v>
      </c>
      <c r="S841" s="151" t="s">
        <v>138</v>
      </c>
      <c r="T841" s="151" t="s">
        <v>187</v>
      </c>
      <c r="U841" s="151" t="s">
        <v>382</v>
      </c>
      <c r="V841" s="151"/>
      <c r="W841" s="150"/>
      <c r="X841" s="150"/>
      <c r="Y841" s="150"/>
    </row>
    <row r="842" spans="1:25" s="17" customFormat="1" x14ac:dyDescent="0.2">
      <c r="A842" s="151">
        <v>39990</v>
      </c>
      <c r="B842" s="164" t="s">
        <v>1170</v>
      </c>
      <c r="C842" s="164" t="s">
        <v>331</v>
      </c>
      <c r="D842" s="164" t="s">
        <v>134</v>
      </c>
      <c r="E842" s="164" t="s">
        <v>143</v>
      </c>
      <c r="F842" s="165">
        <v>37926</v>
      </c>
      <c r="G842" s="157">
        <v>2003</v>
      </c>
      <c r="H842" s="151" t="s">
        <v>19</v>
      </c>
      <c r="I842" s="151" t="str">
        <f t="shared" si="66"/>
        <v>VA</v>
      </c>
      <c r="J842" s="151" t="str">
        <f t="shared" si="67"/>
        <v>VA</v>
      </c>
      <c r="K842" s="151" t="str">
        <f t="shared" si="68"/>
        <v>Northeast</v>
      </c>
      <c r="L842" s="151" t="str">
        <f>INDEX('State '!$A$1:$C$62,MATCH($I842,'State '!$B:$B,0),3)</f>
        <v>Northeast</v>
      </c>
      <c r="M842" s="151" t="str">
        <f>INDEX('State '!$A$1:$C$62,MATCH($J842,'State '!$B:$B,0),3)</f>
        <v>Northeast</v>
      </c>
      <c r="N842" s="151"/>
      <c r="O842" s="158">
        <v>5.39</v>
      </c>
      <c r="P842" s="158">
        <v>6.7</v>
      </c>
      <c r="Q842" s="158">
        <v>550</v>
      </c>
      <c r="R842" s="157">
        <v>24</v>
      </c>
      <c r="S842" s="151" t="s">
        <v>135</v>
      </c>
      <c r="T842" s="151" t="s">
        <v>381</v>
      </c>
      <c r="U842" s="151" t="s">
        <v>1171</v>
      </c>
      <c r="V842" s="151"/>
      <c r="W842" s="150"/>
      <c r="X842" s="150"/>
      <c r="Y842" s="150"/>
    </row>
    <row r="843" spans="1:25" s="17" customFormat="1" x14ac:dyDescent="0.2">
      <c r="A843" s="151">
        <v>41120</v>
      </c>
      <c r="B843" s="152" t="s">
        <v>1803</v>
      </c>
      <c r="C843" s="152" t="s">
        <v>1718</v>
      </c>
      <c r="D843" s="152" t="s">
        <v>140</v>
      </c>
      <c r="E843" s="153" t="s">
        <v>143</v>
      </c>
      <c r="F843" s="154">
        <v>41487</v>
      </c>
      <c r="G843" s="161">
        <v>2013</v>
      </c>
      <c r="H843" s="151" t="s">
        <v>408</v>
      </c>
      <c r="I843" s="151" t="str">
        <f t="shared" si="66"/>
        <v>TX</v>
      </c>
      <c r="J843" s="151" t="str">
        <f t="shared" si="67"/>
        <v>MX</v>
      </c>
      <c r="K843" s="151" t="str">
        <f t="shared" si="68"/>
        <v>South Central, Mexico</v>
      </c>
      <c r="L843" s="151" t="str">
        <f>INDEX('State '!$A$1:$C$62,MATCH($I843,'State '!$B:$B,0),3)</f>
        <v>South Central</v>
      </c>
      <c r="M843" s="151" t="str">
        <f>INDEX('State '!$A$1:$C$62,MATCH($J843,'State '!$B:$B,0),3)</f>
        <v>Mexico</v>
      </c>
      <c r="N843" s="151"/>
      <c r="O843" s="158"/>
      <c r="P843" s="157"/>
      <c r="Q843" s="157">
        <v>237</v>
      </c>
      <c r="R843" s="158"/>
      <c r="S843" s="159" t="s">
        <v>135</v>
      </c>
      <c r="T843" s="156" t="s">
        <v>381</v>
      </c>
      <c r="U843" s="160" t="s">
        <v>1804</v>
      </c>
      <c r="V843" s="151" t="s">
        <v>2178</v>
      </c>
      <c r="W843" s="150"/>
      <c r="X843" s="150"/>
      <c r="Y843" s="150"/>
    </row>
    <row r="844" spans="1:25" s="17" customFormat="1" ht="25.5" x14ac:dyDescent="0.2">
      <c r="A844" s="97">
        <v>43689</v>
      </c>
      <c r="B844" s="79" t="s">
        <v>2744</v>
      </c>
      <c r="C844" s="79" t="s">
        <v>235</v>
      </c>
      <c r="D844" s="79" t="s">
        <v>140</v>
      </c>
      <c r="E844" s="79" t="s">
        <v>143</v>
      </c>
      <c r="F844" s="60">
        <v>43678</v>
      </c>
      <c r="G844" s="98">
        <v>2019</v>
      </c>
      <c r="H844" s="97" t="s">
        <v>18</v>
      </c>
      <c r="I844" s="97" t="str">
        <f t="shared" si="66"/>
        <v>FL</v>
      </c>
      <c r="J844" s="97" t="s">
        <v>18</v>
      </c>
      <c r="K844" s="104" t="str">
        <f t="shared" si="68"/>
        <v>Southeast</v>
      </c>
      <c r="L844" s="97" t="str">
        <f>INDEX('State '!$A$1:$C$62,MATCH($I844,'State '!$B:$B,0),3)</f>
        <v>Southeast</v>
      </c>
      <c r="M844" s="97" t="str">
        <f>INDEX('State '!$A$1:$C$62,MATCH($J844,'State '!$B:$B,0),3)</f>
        <v>Southeast</v>
      </c>
      <c r="N844" s="97"/>
      <c r="O844" s="158">
        <v>4.2</v>
      </c>
      <c r="P844" s="178">
        <v>0.4</v>
      </c>
      <c r="Q844" s="146">
        <v>36</v>
      </c>
      <c r="R844" s="98">
        <v>20</v>
      </c>
      <c r="S844" s="101" t="s">
        <v>135</v>
      </c>
      <c r="T844" s="97" t="s">
        <v>381</v>
      </c>
      <c r="U844" s="97" t="s">
        <v>2745</v>
      </c>
      <c r="V844" s="97" t="s">
        <v>2175</v>
      </c>
      <c r="W844" s="79" t="s">
        <v>2746</v>
      </c>
      <c r="X844" s="79" t="s">
        <v>2828</v>
      </c>
      <c r="Y844" s="195"/>
    </row>
    <row r="845" spans="1:25" s="17" customFormat="1" ht="25.5" x14ac:dyDescent="0.2">
      <c r="A845" s="97">
        <v>44302</v>
      </c>
      <c r="B845" s="79" t="s">
        <v>3022</v>
      </c>
      <c r="C845" s="79" t="s">
        <v>3023</v>
      </c>
      <c r="D845" s="79" t="s">
        <v>140</v>
      </c>
      <c r="E845" s="79" t="s">
        <v>143</v>
      </c>
      <c r="F845" s="60">
        <v>44253</v>
      </c>
      <c r="G845" s="98">
        <v>2021</v>
      </c>
      <c r="H845" s="97" t="s">
        <v>43</v>
      </c>
      <c r="I845" s="97" t="str">
        <f t="shared" si="66"/>
        <v>NM</v>
      </c>
      <c r="J845" s="97" t="str">
        <f t="shared" ref="J845:J876" si="69">RIGHT($H845,2)</f>
        <v>NM</v>
      </c>
      <c r="K845" s="104" t="str">
        <f t="shared" si="68"/>
        <v>Mountain</v>
      </c>
      <c r="L845" s="97" t="str">
        <f>INDEX('State '!$A$1:$C$62,MATCH($I845,'State '!$B:$B,0),3)</f>
        <v>Mountain</v>
      </c>
      <c r="M845" s="97" t="str">
        <f>INDEX('State '!$A$1:$C$62,MATCH($J845,'State '!$B:$B,0),3)</f>
        <v>Mountain</v>
      </c>
      <c r="N845" s="97"/>
      <c r="O845" s="158">
        <v>60</v>
      </c>
      <c r="P845" s="158">
        <v>35</v>
      </c>
      <c r="Q845" s="146"/>
      <c r="R845" s="98">
        <v>20</v>
      </c>
      <c r="S845" s="101" t="s">
        <v>138</v>
      </c>
      <c r="T845" s="97"/>
      <c r="U845" s="97"/>
      <c r="V845" s="97" t="s">
        <v>2175</v>
      </c>
      <c r="W845" s="79" t="s">
        <v>3024</v>
      </c>
      <c r="X845" s="79" t="s">
        <v>2830</v>
      </c>
      <c r="Y845" s="148" t="s">
        <v>3031</v>
      </c>
    </row>
    <row r="846" spans="1:25" s="17" customFormat="1" x14ac:dyDescent="0.2">
      <c r="A846" s="151">
        <v>39990</v>
      </c>
      <c r="B846" s="164" t="s">
        <v>1164</v>
      </c>
      <c r="C846" s="164" t="s">
        <v>323</v>
      </c>
      <c r="D846" s="164" t="s">
        <v>134</v>
      </c>
      <c r="E846" s="164" t="s">
        <v>143</v>
      </c>
      <c r="F846" s="165">
        <v>38200</v>
      </c>
      <c r="G846" s="157">
        <v>2004</v>
      </c>
      <c r="H846" s="151" t="s">
        <v>40</v>
      </c>
      <c r="I846" s="151" t="str">
        <f t="shared" si="66"/>
        <v>AZ</v>
      </c>
      <c r="J846" s="151" t="str">
        <f t="shared" si="69"/>
        <v>AZ</v>
      </c>
      <c r="K846" s="151" t="str">
        <f t="shared" si="68"/>
        <v>Mountain</v>
      </c>
      <c r="L846" s="151" t="str">
        <f>INDEX('State '!$A$1:$C$62,MATCH($I846,'State '!$B:$B,0),3)</f>
        <v>Mountain</v>
      </c>
      <c r="M846" s="151" t="str">
        <f>INDEX('State '!$A$1:$C$62,MATCH($J846,'State '!$B:$B,0),3)</f>
        <v>Mountain</v>
      </c>
      <c r="N846" s="151"/>
      <c r="O846" s="158">
        <v>31</v>
      </c>
      <c r="P846" s="158">
        <v>36</v>
      </c>
      <c r="Q846" s="158">
        <v>200</v>
      </c>
      <c r="R846" s="157">
        <v>24</v>
      </c>
      <c r="S846" s="151" t="s">
        <v>138</v>
      </c>
      <c r="T846" s="151" t="s">
        <v>187</v>
      </c>
      <c r="U846" s="151" t="s">
        <v>382</v>
      </c>
      <c r="V846" s="151"/>
      <c r="W846" s="150"/>
      <c r="X846" s="150"/>
      <c r="Y846" s="150"/>
    </row>
    <row r="847" spans="1:25" s="17" customFormat="1" x14ac:dyDescent="0.2">
      <c r="A847" s="151">
        <v>39990</v>
      </c>
      <c r="B847" s="164" t="s">
        <v>1189</v>
      </c>
      <c r="C847" s="164" t="s">
        <v>333</v>
      </c>
      <c r="D847" s="164" t="s">
        <v>136</v>
      </c>
      <c r="E847" s="164" t="s">
        <v>143</v>
      </c>
      <c r="F847" s="165">
        <v>37895</v>
      </c>
      <c r="G847" s="157">
        <v>2003</v>
      </c>
      <c r="H847" s="151" t="s">
        <v>454</v>
      </c>
      <c r="I847" s="151" t="str">
        <f t="shared" si="66"/>
        <v>GA</v>
      </c>
      <c r="J847" s="151" t="str">
        <f t="shared" si="69"/>
        <v>SC</v>
      </c>
      <c r="K847" s="151" t="str">
        <f t="shared" si="68"/>
        <v>Southeast</v>
      </c>
      <c r="L847" s="151" t="str">
        <f>INDEX('State '!$A$1:$C$62,MATCH($I847,'State '!$B:$B,0),3)</f>
        <v>Southeast</v>
      </c>
      <c r="M847" s="151" t="str">
        <f>INDEX('State '!$A$1:$C$62,MATCH($J847,'State '!$B:$B,0),3)</f>
        <v>Southeast</v>
      </c>
      <c r="N847" s="151"/>
      <c r="O847" s="158">
        <v>36.4</v>
      </c>
      <c r="P847" s="158">
        <v>18.14</v>
      </c>
      <c r="Q847" s="158">
        <v>185</v>
      </c>
      <c r="R847" s="157">
        <v>20</v>
      </c>
      <c r="S847" s="151" t="s">
        <v>135</v>
      </c>
      <c r="T847" s="151" t="s">
        <v>381</v>
      </c>
      <c r="U847" s="151" t="s">
        <v>1190</v>
      </c>
      <c r="V847" s="151"/>
      <c r="W847" s="150"/>
      <c r="X847" s="150"/>
      <c r="Y847" s="150"/>
    </row>
    <row r="848" spans="1:25" s="17" customFormat="1" x14ac:dyDescent="0.2">
      <c r="A848" s="151">
        <v>39990</v>
      </c>
      <c r="B848" s="164" t="s">
        <v>1440</v>
      </c>
      <c r="C848" s="164" t="s">
        <v>362</v>
      </c>
      <c r="D848" s="164" t="s">
        <v>140</v>
      </c>
      <c r="E848" s="164" t="s">
        <v>143</v>
      </c>
      <c r="F848" s="165">
        <v>36557</v>
      </c>
      <c r="G848" s="157">
        <v>2000</v>
      </c>
      <c r="H848" s="151" t="s">
        <v>1441</v>
      </c>
      <c r="I848" s="151" t="str">
        <f t="shared" si="66"/>
        <v>CA</v>
      </c>
      <c r="J848" s="151" t="str">
        <f t="shared" si="69"/>
        <v>MX</v>
      </c>
      <c r="K848" s="151" t="str">
        <f t="shared" si="68"/>
        <v>Pacific, Mexico</v>
      </c>
      <c r="L848" s="151" t="str">
        <f>INDEX('State '!$A$1:$C$62,MATCH($I848,'State '!$B:$B,0),3)</f>
        <v>Pacific</v>
      </c>
      <c r="M848" s="151" t="str">
        <f>INDEX('State '!$A$1:$C$62,MATCH($J848,'State '!$B:$B,0),3)</f>
        <v>Mexico</v>
      </c>
      <c r="N848" s="151"/>
      <c r="O848" s="158">
        <v>7</v>
      </c>
      <c r="P848" s="158">
        <v>5</v>
      </c>
      <c r="Q848" s="158">
        <v>300</v>
      </c>
      <c r="R848" s="157">
        <v>30</v>
      </c>
      <c r="S848" s="151" t="s">
        <v>135</v>
      </c>
      <c r="T848" s="151" t="s">
        <v>381</v>
      </c>
      <c r="U848" s="151" t="s">
        <v>1442</v>
      </c>
      <c r="V848" s="151"/>
      <c r="W848" s="150"/>
      <c r="X848" s="150"/>
      <c r="Y848" s="150"/>
    </row>
    <row r="849" spans="1:25" s="17" customFormat="1" x14ac:dyDescent="0.2">
      <c r="A849" s="151">
        <v>39990</v>
      </c>
      <c r="B849" s="164" t="s">
        <v>1378</v>
      </c>
      <c r="C849" s="164" t="s">
        <v>354</v>
      </c>
      <c r="D849" s="164" t="s">
        <v>134</v>
      </c>
      <c r="E849" s="164" t="s">
        <v>143</v>
      </c>
      <c r="F849" s="165">
        <v>37196</v>
      </c>
      <c r="G849" s="157">
        <v>2001</v>
      </c>
      <c r="H849" s="151" t="s">
        <v>41</v>
      </c>
      <c r="I849" s="151" t="str">
        <f t="shared" si="66"/>
        <v>MI</v>
      </c>
      <c r="J849" s="151" t="str">
        <f t="shared" si="69"/>
        <v>MI</v>
      </c>
      <c r="K849" s="151" t="str">
        <f t="shared" si="68"/>
        <v>Midwest</v>
      </c>
      <c r="L849" s="151" t="str">
        <f>INDEX('State '!$A$1:$C$62,MATCH($I849,'State '!$B:$B,0),3)</f>
        <v>Midwest</v>
      </c>
      <c r="M849" s="151" t="str">
        <f>INDEX('State '!$A$1:$C$62,MATCH($J849,'State '!$B:$B,0),3)</f>
        <v>Midwest</v>
      </c>
      <c r="N849" s="151"/>
      <c r="O849" s="158"/>
      <c r="P849" s="158">
        <v>5</v>
      </c>
      <c r="Q849" s="158">
        <v>120</v>
      </c>
      <c r="R849" s="157"/>
      <c r="S849" s="151" t="s">
        <v>138</v>
      </c>
      <c r="T849" s="151" t="s">
        <v>187</v>
      </c>
      <c r="U849" s="151" t="s">
        <v>382</v>
      </c>
      <c r="V849" s="151"/>
      <c r="W849" s="150"/>
      <c r="X849" s="150"/>
      <c r="Y849" s="150"/>
    </row>
    <row r="850" spans="1:25" s="17" customFormat="1" ht="25.5" x14ac:dyDescent="0.2">
      <c r="A850" s="97">
        <v>43955</v>
      </c>
      <c r="B850" s="79" t="s">
        <v>2822</v>
      </c>
      <c r="C850" s="79" t="s">
        <v>2821</v>
      </c>
      <c r="D850" s="79" t="s">
        <v>136</v>
      </c>
      <c r="E850" s="79" t="s">
        <v>143</v>
      </c>
      <c r="F850" s="60">
        <v>43955</v>
      </c>
      <c r="G850" s="98">
        <v>2020</v>
      </c>
      <c r="H850" s="97" t="s">
        <v>1147</v>
      </c>
      <c r="I850" s="97" t="str">
        <f t="shared" si="66"/>
        <v>NM</v>
      </c>
      <c r="J850" s="97" t="str">
        <f t="shared" si="69"/>
        <v>TX</v>
      </c>
      <c r="K850" s="104" t="str">
        <f t="shared" si="68"/>
        <v>Mountain, South Central</v>
      </c>
      <c r="L850" s="97" t="str">
        <f>INDEX('State '!$A$1:$C$62,MATCH($I850,'State '!$B:$B,0),3)</f>
        <v>Mountain</v>
      </c>
      <c r="M850" s="97" t="str">
        <f>INDEX('State '!$A$1:$C$62,MATCH($J850,'State '!$B:$B,0),3)</f>
        <v>South Central</v>
      </c>
      <c r="N850" s="97"/>
      <c r="O850" s="158">
        <v>45</v>
      </c>
      <c r="P850" s="158">
        <v>23</v>
      </c>
      <c r="Q850" s="146">
        <v>400</v>
      </c>
      <c r="R850" s="98">
        <v>24</v>
      </c>
      <c r="S850" s="101" t="s">
        <v>135</v>
      </c>
      <c r="T850" s="97" t="s">
        <v>381</v>
      </c>
      <c r="U850" s="97" t="s">
        <v>2650</v>
      </c>
      <c r="V850" s="97" t="s">
        <v>2178</v>
      </c>
      <c r="W850" s="79" t="s">
        <v>2651</v>
      </c>
      <c r="X850" s="79"/>
      <c r="Y850" s="195"/>
    </row>
    <row r="851" spans="1:25" s="17" customFormat="1" x14ac:dyDescent="0.2">
      <c r="A851" s="151">
        <v>41810</v>
      </c>
      <c r="B851" s="164" t="s">
        <v>1891</v>
      </c>
      <c r="C851" s="164" t="s">
        <v>246</v>
      </c>
      <c r="D851" s="164" t="s">
        <v>134</v>
      </c>
      <c r="E851" s="164" t="s">
        <v>143</v>
      </c>
      <c r="F851" s="165">
        <v>41808</v>
      </c>
      <c r="G851" s="157">
        <v>2014</v>
      </c>
      <c r="H851" s="151" t="s">
        <v>8</v>
      </c>
      <c r="I851" s="151" t="str">
        <f t="shared" si="66"/>
        <v>OH</v>
      </c>
      <c r="J851" s="151" t="str">
        <f t="shared" si="69"/>
        <v>OH</v>
      </c>
      <c r="K851" s="151" t="str">
        <f t="shared" si="68"/>
        <v>Northeast</v>
      </c>
      <c r="L851" s="151" t="str">
        <f>INDEX('State '!$A$1:$C$62,MATCH($I851,'State '!$B:$B,0),3)</f>
        <v>Northeast</v>
      </c>
      <c r="M851" s="151" t="str">
        <f>INDEX('State '!$A$1:$C$62,MATCH($J851,'State '!$B:$B,0),3)</f>
        <v>Northeast</v>
      </c>
      <c r="N851" s="151"/>
      <c r="O851" s="158">
        <v>75</v>
      </c>
      <c r="P851" s="158">
        <v>14.3</v>
      </c>
      <c r="Q851" s="158">
        <v>600</v>
      </c>
      <c r="R851" s="157">
        <v>24</v>
      </c>
      <c r="S851" s="151" t="s">
        <v>135</v>
      </c>
      <c r="T851" s="151" t="s">
        <v>381</v>
      </c>
      <c r="U851" s="151" t="s">
        <v>1892</v>
      </c>
      <c r="V851" s="151"/>
      <c r="W851" s="150"/>
      <c r="X851" s="150"/>
      <c r="Y851" s="150"/>
    </row>
    <row r="852" spans="1:25" s="17" customFormat="1" x14ac:dyDescent="0.2">
      <c r="A852" s="151">
        <v>41885</v>
      </c>
      <c r="B852" s="164" t="s">
        <v>2122</v>
      </c>
      <c r="C852" s="164" t="s">
        <v>234</v>
      </c>
      <c r="D852" s="164" t="s">
        <v>140</v>
      </c>
      <c r="E852" s="164" t="s">
        <v>143</v>
      </c>
      <c r="F852" s="165">
        <v>42320</v>
      </c>
      <c r="G852" s="157">
        <v>2015</v>
      </c>
      <c r="H852" s="151" t="s">
        <v>483</v>
      </c>
      <c r="I852" s="151" t="str">
        <f t="shared" si="66"/>
        <v>MS</v>
      </c>
      <c r="J852" s="151" t="str">
        <f t="shared" si="69"/>
        <v>AL</v>
      </c>
      <c r="K852" s="151" t="str">
        <f t="shared" si="68"/>
        <v>South Central</v>
      </c>
      <c r="L852" s="151" t="str">
        <f>INDEX('State '!$A$1:$C$62,MATCH($I852,'State '!$B:$B,0),3)</f>
        <v>South Central</v>
      </c>
      <c r="M852" s="151" t="str">
        <f>INDEX('State '!$A$1:$C$62,MATCH($J852,'State '!$B:$B,0),3)</f>
        <v>South Central</v>
      </c>
      <c r="N852" s="151"/>
      <c r="O852" s="158">
        <v>47.8</v>
      </c>
      <c r="P852" s="158"/>
      <c r="Q852" s="158">
        <v>45</v>
      </c>
      <c r="R852" s="157"/>
      <c r="S852" s="151" t="s">
        <v>135</v>
      </c>
      <c r="T852" s="151" t="s">
        <v>381</v>
      </c>
      <c r="U852" s="151" t="s">
        <v>2058</v>
      </c>
      <c r="V852" s="151" t="s">
        <v>2178</v>
      </c>
      <c r="W852" s="150"/>
      <c r="X852" s="150"/>
      <c r="Y852" s="150"/>
    </row>
    <row r="853" spans="1:25" s="17" customFormat="1" x14ac:dyDescent="0.2">
      <c r="A853" s="151">
        <v>39990</v>
      </c>
      <c r="B853" s="164" t="s">
        <v>2074</v>
      </c>
      <c r="C853" s="164" t="s">
        <v>1758</v>
      </c>
      <c r="D853" s="164" t="s">
        <v>136</v>
      </c>
      <c r="E853" s="164" t="s">
        <v>143</v>
      </c>
      <c r="F853" s="165">
        <v>35278</v>
      </c>
      <c r="G853" s="157">
        <v>1996</v>
      </c>
      <c r="H853" s="151" t="s">
        <v>1095</v>
      </c>
      <c r="I853" s="151" t="str">
        <f t="shared" si="66"/>
        <v>GM</v>
      </c>
      <c r="J853" s="151" t="str">
        <f t="shared" si="69"/>
        <v>LA</v>
      </c>
      <c r="K853" s="151" t="str">
        <f t="shared" si="68"/>
        <v>Gulf of Mexico, South Central</v>
      </c>
      <c r="L853" s="151" t="str">
        <f>INDEX('State '!$A$1:$C$62,MATCH($I853,'State '!$B:$B,0),3)</f>
        <v>Gulf of Mexico</v>
      </c>
      <c r="M853" s="151" t="str">
        <f>INDEX('State '!$A$1:$C$62,MATCH($J853,'State '!$B:$B,0),3)</f>
        <v>South Central</v>
      </c>
      <c r="N853" s="151"/>
      <c r="O853" s="158">
        <v>75</v>
      </c>
      <c r="P853" s="158">
        <v>45</v>
      </c>
      <c r="Q853" s="158">
        <v>800</v>
      </c>
      <c r="R853" s="157">
        <v>30</v>
      </c>
      <c r="S853" s="151" t="s">
        <v>135</v>
      </c>
      <c r="T853" s="151" t="s">
        <v>381</v>
      </c>
      <c r="U853" s="151" t="s">
        <v>1759</v>
      </c>
      <c r="V853" s="151"/>
      <c r="W853" s="168"/>
      <c r="X853" s="156"/>
      <c r="Y853" s="152"/>
    </row>
    <row r="854" spans="1:25" s="17" customFormat="1" x14ac:dyDescent="0.2">
      <c r="A854" s="151">
        <v>39990</v>
      </c>
      <c r="B854" s="164" t="s">
        <v>1194</v>
      </c>
      <c r="C854" s="164" t="s">
        <v>335</v>
      </c>
      <c r="D854" s="164" t="s">
        <v>141</v>
      </c>
      <c r="E854" s="164" t="s">
        <v>143</v>
      </c>
      <c r="F854" s="165">
        <v>37895</v>
      </c>
      <c r="G854" s="157">
        <v>2003</v>
      </c>
      <c r="H854" s="151" t="s">
        <v>1195</v>
      </c>
      <c r="I854" s="151" t="str">
        <f t="shared" si="66"/>
        <v>WY</v>
      </c>
      <c r="J854" s="151" t="str">
        <f t="shared" si="69"/>
        <v>MT</v>
      </c>
      <c r="K854" s="151" t="str">
        <f t="shared" si="68"/>
        <v>Mountain</v>
      </c>
      <c r="L854" s="151" t="str">
        <f>INDEX('State '!$A$1:$C$62,MATCH($I854,'State '!$B:$B,0),3)</f>
        <v>Mountain</v>
      </c>
      <c r="M854" s="151" t="str">
        <f>INDEX('State '!$A$1:$C$62,MATCH($J854,'State '!$B:$B,0),3)</f>
        <v>Mountain</v>
      </c>
      <c r="N854" s="151"/>
      <c r="O854" s="158">
        <v>0.3</v>
      </c>
      <c r="P854" s="158">
        <v>34</v>
      </c>
      <c r="Q854" s="158">
        <v>13.5</v>
      </c>
      <c r="R854" s="157">
        <v>6</v>
      </c>
      <c r="S854" s="151" t="s">
        <v>135</v>
      </c>
      <c r="T854" s="151" t="s">
        <v>381</v>
      </c>
      <c r="U854" s="151" t="s">
        <v>1196</v>
      </c>
      <c r="V854" s="151"/>
      <c r="W854" s="150"/>
      <c r="X854" s="150"/>
      <c r="Y854" s="150"/>
    </row>
    <row r="855" spans="1:25" s="17" customFormat="1" x14ac:dyDescent="0.2">
      <c r="A855" s="151">
        <v>39990</v>
      </c>
      <c r="B855" s="164" t="s">
        <v>1191</v>
      </c>
      <c r="C855" s="164" t="s">
        <v>334</v>
      </c>
      <c r="D855" s="164" t="s">
        <v>140</v>
      </c>
      <c r="E855" s="164" t="s">
        <v>143</v>
      </c>
      <c r="F855" s="165">
        <v>37898</v>
      </c>
      <c r="G855" s="157">
        <v>2003</v>
      </c>
      <c r="H855" s="151" t="s">
        <v>1192</v>
      </c>
      <c r="I855" s="151" t="str">
        <f t="shared" si="66"/>
        <v>AB</v>
      </c>
      <c r="J855" s="151" t="str">
        <f t="shared" si="69"/>
        <v>MT</v>
      </c>
      <c r="K855" s="151" t="str">
        <f t="shared" si="68"/>
        <v>Canada, Mountain</v>
      </c>
      <c r="L855" s="151" t="str">
        <f>INDEX('State '!$A$1:$C$62,MATCH($I855,'State '!$B:$B,0),3)</f>
        <v>Canada</v>
      </c>
      <c r="M855" s="151" t="str">
        <f>INDEX('State '!$A$1:$C$62,MATCH($J855,'State '!$B:$B,0),3)</f>
        <v>Mountain</v>
      </c>
      <c r="N855" s="151"/>
      <c r="O855" s="158">
        <v>0.2</v>
      </c>
      <c r="P855" s="158">
        <v>1.5</v>
      </c>
      <c r="Q855" s="158">
        <v>24</v>
      </c>
      <c r="R855" s="157">
        <v>6</v>
      </c>
      <c r="S855" s="151" t="s">
        <v>135</v>
      </c>
      <c r="T855" s="151" t="s">
        <v>381</v>
      </c>
      <c r="U855" s="151" t="s">
        <v>1193</v>
      </c>
      <c r="V855" s="151"/>
      <c r="W855" s="150"/>
      <c r="X855" s="150"/>
      <c r="Y855" s="150"/>
    </row>
    <row r="856" spans="1:25" s="17" customFormat="1" x14ac:dyDescent="0.2">
      <c r="A856" s="97">
        <v>43922</v>
      </c>
      <c r="B856" s="79" t="s">
        <v>2386</v>
      </c>
      <c r="C856" s="79" t="s">
        <v>1897</v>
      </c>
      <c r="D856" s="79" t="s">
        <v>140</v>
      </c>
      <c r="E856" s="79" t="s">
        <v>143</v>
      </c>
      <c r="F856" s="60">
        <v>43921</v>
      </c>
      <c r="G856" s="98">
        <v>2020</v>
      </c>
      <c r="H856" s="97" t="s">
        <v>1276</v>
      </c>
      <c r="I856" s="97" t="str">
        <f t="shared" si="66"/>
        <v>AZ</v>
      </c>
      <c r="J856" s="97" t="str">
        <f t="shared" si="69"/>
        <v>MX</v>
      </c>
      <c r="K856" s="104" t="str">
        <f t="shared" si="68"/>
        <v>Mountain, Mexico</v>
      </c>
      <c r="L856" s="97" t="str">
        <f>INDEX('State '!$A$1:$C$62,MATCH($I856,'State '!$B:$B,0),3)</f>
        <v>Mountain</v>
      </c>
      <c r="M856" s="97" t="str">
        <f>INDEX('State '!$A$1:$C$62,MATCH($J856,'State '!$B:$B,0),3)</f>
        <v>Mexico</v>
      </c>
      <c r="N856" s="97"/>
      <c r="O856" s="158">
        <v>46.3</v>
      </c>
      <c r="P856" s="158">
        <v>60.9</v>
      </c>
      <c r="Q856" s="146">
        <v>323</v>
      </c>
      <c r="R856" s="98"/>
      <c r="S856" s="97" t="s">
        <v>135</v>
      </c>
      <c r="T856" s="97" t="s">
        <v>381</v>
      </c>
      <c r="U856" s="97" t="s">
        <v>2402</v>
      </c>
      <c r="V856" s="97" t="s">
        <v>2178</v>
      </c>
      <c r="W856" s="79" t="s">
        <v>2847</v>
      </c>
      <c r="X856" s="79"/>
      <c r="Y856" s="195"/>
    </row>
    <row r="857" spans="1:25" s="17" customFormat="1" x14ac:dyDescent="0.2">
      <c r="A857" s="151">
        <v>41950</v>
      </c>
      <c r="B857" s="152" t="s">
        <v>1896</v>
      </c>
      <c r="C857" s="152" t="s">
        <v>1897</v>
      </c>
      <c r="D857" s="152" t="s">
        <v>136</v>
      </c>
      <c r="E857" s="153" t="s">
        <v>143</v>
      </c>
      <c r="F857" s="154">
        <v>41934</v>
      </c>
      <c r="G857" s="161">
        <v>2014</v>
      </c>
      <c r="H857" s="151" t="s">
        <v>1276</v>
      </c>
      <c r="I857" s="151" t="str">
        <f t="shared" si="66"/>
        <v>AZ</v>
      </c>
      <c r="J857" s="151" t="str">
        <f t="shared" si="69"/>
        <v>MX</v>
      </c>
      <c r="K857" s="151" t="str">
        <f t="shared" si="68"/>
        <v>Mountain, Mexico</v>
      </c>
      <c r="L857" s="151" t="str">
        <f>INDEX('State '!$A$1:$C$62,MATCH($I857,'State '!$B:$B,0),3)</f>
        <v>Mountain</v>
      </c>
      <c r="M857" s="151" t="str">
        <f>INDEX('State '!$A$1:$C$62,MATCH($J857,'State '!$B:$B,0),3)</f>
        <v>Mexico</v>
      </c>
      <c r="N857" s="151"/>
      <c r="O857" s="158">
        <v>200</v>
      </c>
      <c r="P857" s="157">
        <v>60.9</v>
      </c>
      <c r="Q857" s="157">
        <v>201</v>
      </c>
      <c r="R857" s="158">
        <v>36</v>
      </c>
      <c r="S857" s="159" t="s">
        <v>135</v>
      </c>
      <c r="T857" s="156" t="s">
        <v>381</v>
      </c>
      <c r="U857" s="160" t="s">
        <v>1898</v>
      </c>
      <c r="V857" s="151"/>
      <c r="W857" s="150"/>
      <c r="X857" s="150"/>
      <c r="Y857" s="150"/>
    </row>
    <row r="858" spans="1:25" s="17" customFormat="1" x14ac:dyDescent="0.2">
      <c r="A858" s="151">
        <v>42604</v>
      </c>
      <c r="B858" s="164" t="s">
        <v>2076</v>
      </c>
      <c r="C858" s="164" t="s">
        <v>2077</v>
      </c>
      <c r="D858" s="164" t="s">
        <v>134</v>
      </c>
      <c r="E858" s="164" t="s">
        <v>143</v>
      </c>
      <c r="F858" s="165">
        <v>42544</v>
      </c>
      <c r="G858" s="157">
        <v>2016</v>
      </c>
      <c r="H858" s="151" t="s">
        <v>690</v>
      </c>
      <c r="I858" s="151" t="str">
        <f t="shared" si="66"/>
        <v>WY</v>
      </c>
      <c r="J858" s="151" t="str">
        <f t="shared" si="69"/>
        <v>CO</v>
      </c>
      <c r="K858" s="151" t="str">
        <f t="shared" si="68"/>
        <v>Mountain</v>
      </c>
      <c r="L858" s="151" t="str">
        <f>INDEX('State '!$A$1:$C$62,MATCH($I858,'State '!$B:$B,0),3)</f>
        <v>Mountain</v>
      </c>
      <c r="M858" s="151" t="str">
        <f>INDEX('State '!$A$1:$C$62,MATCH($J858,'State '!$B:$B,0),3)</f>
        <v>Mountain</v>
      </c>
      <c r="N858" s="151"/>
      <c r="O858" s="158">
        <v>31.9</v>
      </c>
      <c r="P858" s="158">
        <v>31</v>
      </c>
      <c r="Q858" s="158">
        <v>5</v>
      </c>
      <c r="R858" s="157">
        <v>6</v>
      </c>
      <c r="S858" s="151" t="s">
        <v>135</v>
      </c>
      <c r="T858" s="151" t="s">
        <v>381</v>
      </c>
      <c r="U858" s="151" t="s">
        <v>2078</v>
      </c>
      <c r="V858" s="151" t="s">
        <v>2175</v>
      </c>
      <c r="W858" s="150"/>
      <c r="X858" s="150"/>
      <c r="Y858" s="150"/>
    </row>
    <row r="859" spans="1:25" s="17" customFormat="1" ht="25.5" x14ac:dyDescent="0.2">
      <c r="A859" s="97">
        <v>44923</v>
      </c>
      <c r="B859" s="79" t="s">
        <v>3143</v>
      </c>
      <c r="C859" s="79" t="s">
        <v>1725</v>
      </c>
      <c r="D859" s="79" t="s">
        <v>142</v>
      </c>
      <c r="E859" s="79" t="s">
        <v>2374</v>
      </c>
      <c r="F859" s="60"/>
      <c r="G859" s="61" t="s">
        <v>382</v>
      </c>
      <c r="H859" s="97" t="s">
        <v>42</v>
      </c>
      <c r="I859" s="97" t="str">
        <f t="shared" si="66"/>
        <v>IA</v>
      </c>
      <c r="J859" s="97" t="str">
        <f t="shared" si="69"/>
        <v>IA</v>
      </c>
      <c r="K859" s="104" t="str">
        <f t="shared" si="68"/>
        <v>Midwest</v>
      </c>
      <c r="L859" s="97" t="str">
        <f>INDEX('State '!$A$1:$C$62,MATCH($I859,'State '!$B:$B,0),3)</f>
        <v>Midwest</v>
      </c>
      <c r="M859" s="97" t="str">
        <f>INDEX('State '!$A$1:$C$62,MATCH($J859,'State '!$B:$B,0),3)</f>
        <v>Midwest</v>
      </c>
      <c r="N859" s="97"/>
      <c r="O859" s="158">
        <v>4.3</v>
      </c>
      <c r="P859" s="202">
        <v>0.35599999999999998</v>
      </c>
      <c r="Q859" s="146">
        <v>0</v>
      </c>
      <c r="R859" s="98">
        <v>24</v>
      </c>
      <c r="S859" s="97" t="s">
        <v>135</v>
      </c>
      <c r="T859" s="97" t="s">
        <v>381</v>
      </c>
      <c r="U859" s="97" t="s">
        <v>3144</v>
      </c>
      <c r="V859" s="97" t="s">
        <v>2175</v>
      </c>
      <c r="W859" s="79" t="s">
        <v>3145</v>
      </c>
      <c r="X859" s="79"/>
      <c r="Y859" s="148"/>
    </row>
    <row r="860" spans="1:25" s="17" customFormat="1" x14ac:dyDescent="0.2">
      <c r="A860" s="151">
        <v>39990</v>
      </c>
      <c r="B860" s="164" t="s">
        <v>1376</v>
      </c>
      <c r="C860" s="164" t="s">
        <v>346</v>
      </c>
      <c r="D860" s="164" t="s">
        <v>140</v>
      </c>
      <c r="E860" s="164" t="s">
        <v>143</v>
      </c>
      <c r="F860" s="165">
        <v>37256</v>
      </c>
      <c r="G860" s="157">
        <v>2001</v>
      </c>
      <c r="H860" s="151" t="s">
        <v>13</v>
      </c>
      <c r="I860" s="151" t="str">
        <f t="shared" si="66"/>
        <v>CA</v>
      </c>
      <c r="J860" s="151" t="str">
        <f t="shared" si="69"/>
        <v>CA</v>
      </c>
      <c r="K860" s="151" t="str">
        <f t="shared" si="68"/>
        <v>Pacific</v>
      </c>
      <c r="L860" s="151" t="str">
        <f>INDEX('State '!$A$1:$C$62,MATCH($I860,'State '!$B:$B,0),3)</f>
        <v>Pacific</v>
      </c>
      <c r="M860" s="151" t="str">
        <f>INDEX('State '!$A$1:$C$62,MATCH($J860,'State '!$B:$B,0),3)</f>
        <v>Pacific</v>
      </c>
      <c r="N860" s="151"/>
      <c r="O860" s="158">
        <v>15</v>
      </c>
      <c r="P860" s="158"/>
      <c r="Q860" s="158">
        <v>175</v>
      </c>
      <c r="R860" s="157"/>
      <c r="S860" s="151" t="s">
        <v>138</v>
      </c>
      <c r="T860" s="151" t="s">
        <v>187</v>
      </c>
      <c r="U860" s="151" t="s">
        <v>382</v>
      </c>
      <c r="V860" s="151"/>
      <c r="W860" s="150"/>
      <c r="X860" s="150"/>
      <c r="Y860" s="150"/>
    </row>
    <row r="861" spans="1:25" s="17" customFormat="1" x14ac:dyDescent="0.2">
      <c r="A861" s="151">
        <v>39990</v>
      </c>
      <c r="B861" s="164" t="s">
        <v>1300</v>
      </c>
      <c r="C861" s="164" t="s">
        <v>346</v>
      </c>
      <c r="D861" s="164" t="s">
        <v>140</v>
      </c>
      <c r="E861" s="164" t="s">
        <v>143</v>
      </c>
      <c r="F861" s="165">
        <v>37288</v>
      </c>
      <c r="G861" s="157">
        <v>2002</v>
      </c>
      <c r="H861" s="151" t="s">
        <v>13</v>
      </c>
      <c r="I861" s="151" t="str">
        <f t="shared" si="66"/>
        <v>CA</v>
      </c>
      <c r="J861" s="151" t="str">
        <f t="shared" si="69"/>
        <v>CA</v>
      </c>
      <c r="K861" s="151" t="str">
        <f t="shared" si="68"/>
        <v>Pacific</v>
      </c>
      <c r="L861" s="151" t="str">
        <f>INDEX('State '!$A$1:$C$62,MATCH($I861,'State '!$B:$B,0),3)</f>
        <v>Pacific</v>
      </c>
      <c r="M861" s="151" t="str">
        <f>INDEX('State '!$A$1:$C$62,MATCH($J861,'State '!$B:$B,0),3)</f>
        <v>Pacific</v>
      </c>
      <c r="N861" s="151"/>
      <c r="O861" s="158">
        <v>40</v>
      </c>
      <c r="P861" s="158">
        <v>32</v>
      </c>
      <c r="Q861" s="158">
        <v>200</v>
      </c>
      <c r="R861" s="157">
        <v>30</v>
      </c>
      <c r="S861" s="151" t="s">
        <v>138</v>
      </c>
      <c r="T861" s="151" t="s">
        <v>187</v>
      </c>
      <c r="U861" s="151" t="s">
        <v>382</v>
      </c>
      <c r="V861" s="151"/>
      <c r="W861" s="150"/>
      <c r="X861" s="150"/>
      <c r="Y861" s="150"/>
    </row>
    <row r="862" spans="1:25" s="17" customFormat="1" x14ac:dyDescent="0.2">
      <c r="A862" s="151">
        <v>39990</v>
      </c>
      <c r="B862" s="164" t="s">
        <v>1702</v>
      </c>
      <c r="C862" s="164" t="s">
        <v>346</v>
      </c>
      <c r="D862" s="164" t="s">
        <v>140</v>
      </c>
      <c r="E862" s="164" t="s">
        <v>143</v>
      </c>
      <c r="F862" s="165">
        <v>35612</v>
      </c>
      <c r="G862" s="157">
        <v>1997</v>
      </c>
      <c r="H862" s="151" t="s">
        <v>1441</v>
      </c>
      <c r="I862" s="151" t="str">
        <f t="shared" si="66"/>
        <v>CA</v>
      </c>
      <c r="J862" s="151" t="str">
        <f t="shared" si="69"/>
        <v>MX</v>
      </c>
      <c r="K862" s="151" t="str">
        <f t="shared" si="68"/>
        <v>Pacific, Mexico</v>
      </c>
      <c r="L862" s="151" t="str">
        <f>INDEX('State '!$A$1:$C$62,MATCH($I862,'State '!$B:$B,0),3)</f>
        <v>Pacific</v>
      </c>
      <c r="M862" s="151" t="str">
        <f>INDEX('State '!$A$1:$C$62,MATCH($J862,'State '!$B:$B,0),3)</f>
        <v>Mexico</v>
      </c>
      <c r="N862" s="151"/>
      <c r="O862" s="158">
        <v>0.25</v>
      </c>
      <c r="P862" s="158">
        <v>1</v>
      </c>
      <c r="Q862" s="158">
        <v>25</v>
      </c>
      <c r="R862" s="157">
        <v>16</v>
      </c>
      <c r="S862" s="151" t="s">
        <v>135</v>
      </c>
      <c r="T862" s="151" t="s">
        <v>381</v>
      </c>
      <c r="U862" s="151" t="s">
        <v>382</v>
      </c>
      <c r="V862" s="151"/>
      <c r="W862" s="150"/>
      <c r="X862" s="150"/>
      <c r="Y862" s="150"/>
    </row>
    <row r="863" spans="1:25" s="17" customFormat="1" x14ac:dyDescent="0.2">
      <c r="A863" s="151">
        <v>39990</v>
      </c>
      <c r="B863" s="164" t="s">
        <v>1637</v>
      </c>
      <c r="C863" s="164" t="s">
        <v>346</v>
      </c>
      <c r="D863" s="164" t="s">
        <v>136</v>
      </c>
      <c r="E863" s="164" t="s">
        <v>143</v>
      </c>
      <c r="F863" s="165">
        <v>36100</v>
      </c>
      <c r="G863" s="157">
        <v>1998</v>
      </c>
      <c r="H863" s="151" t="s">
        <v>1441</v>
      </c>
      <c r="I863" s="151" t="str">
        <f t="shared" si="66"/>
        <v>CA</v>
      </c>
      <c r="J863" s="151" t="str">
        <f t="shared" si="69"/>
        <v>MX</v>
      </c>
      <c r="K863" s="151" t="str">
        <f t="shared" si="68"/>
        <v>Pacific, Mexico</v>
      </c>
      <c r="L863" s="151" t="str">
        <f>INDEX('State '!$A$1:$C$62,MATCH($I863,'State '!$B:$B,0),3)</f>
        <v>Pacific</v>
      </c>
      <c r="M863" s="151" t="str">
        <f>INDEX('State '!$A$1:$C$62,MATCH($J863,'State '!$B:$B,0),3)</f>
        <v>Mexico</v>
      </c>
      <c r="N863" s="151"/>
      <c r="O863" s="158">
        <v>8.5</v>
      </c>
      <c r="P863" s="158">
        <v>30</v>
      </c>
      <c r="Q863" s="158">
        <v>25</v>
      </c>
      <c r="R863" s="157">
        <v>16</v>
      </c>
      <c r="S863" s="151" t="s">
        <v>135</v>
      </c>
      <c r="T863" s="151" t="s">
        <v>187</v>
      </c>
      <c r="U863" s="151" t="s">
        <v>382</v>
      </c>
      <c r="V863" s="151"/>
      <c r="W863" s="150"/>
      <c r="X863" s="150"/>
      <c r="Y863" s="150"/>
    </row>
    <row r="864" spans="1:25" s="17" customFormat="1" x14ac:dyDescent="0.2">
      <c r="A864" s="151">
        <v>39990</v>
      </c>
      <c r="B864" s="152" t="s">
        <v>956</v>
      </c>
      <c r="C864" s="152" t="s">
        <v>215</v>
      </c>
      <c r="D864" s="152" t="s">
        <v>136</v>
      </c>
      <c r="E864" s="153" t="s">
        <v>143</v>
      </c>
      <c r="F864" s="154">
        <v>39203</v>
      </c>
      <c r="G864" s="161">
        <v>2007</v>
      </c>
      <c r="H864" s="151" t="s">
        <v>957</v>
      </c>
      <c r="I864" s="151" t="str">
        <f t="shared" si="66"/>
        <v>GA</v>
      </c>
      <c r="J864" s="151" t="str">
        <f t="shared" si="69"/>
        <v>FL</v>
      </c>
      <c r="K864" s="151" t="str">
        <f t="shared" si="68"/>
        <v>Southeast</v>
      </c>
      <c r="L864" s="151" t="str">
        <f>INDEX('State '!$A$1:$C$62,MATCH($I864,'State '!$B:$B,0),3)</f>
        <v>Southeast</v>
      </c>
      <c r="M864" s="151" t="str">
        <f>INDEX('State '!$A$1:$C$62,MATCH($J864,'State '!$B:$B,0),3)</f>
        <v>Southeast</v>
      </c>
      <c r="N864" s="151"/>
      <c r="O864" s="158">
        <v>240</v>
      </c>
      <c r="P864" s="157">
        <v>167</v>
      </c>
      <c r="Q864" s="157">
        <v>335</v>
      </c>
      <c r="R864" s="158">
        <v>24</v>
      </c>
      <c r="S864" s="159" t="s">
        <v>135</v>
      </c>
      <c r="T864" s="156" t="s">
        <v>381</v>
      </c>
      <c r="U864" s="160" t="s">
        <v>859</v>
      </c>
      <c r="V864" s="151"/>
      <c r="W864" s="150"/>
      <c r="X864" s="150"/>
      <c r="Y864" s="150"/>
    </row>
    <row r="865" spans="1:25" s="17" customFormat="1" x14ac:dyDescent="0.2">
      <c r="A865" s="151">
        <v>39990</v>
      </c>
      <c r="B865" s="164" t="s">
        <v>858</v>
      </c>
      <c r="C865" s="164" t="s">
        <v>215</v>
      </c>
      <c r="D865" s="164" t="s">
        <v>140</v>
      </c>
      <c r="E865" s="164" t="s">
        <v>143</v>
      </c>
      <c r="F865" s="165">
        <v>39539</v>
      </c>
      <c r="G865" s="157">
        <v>2008</v>
      </c>
      <c r="H865" s="151" t="s">
        <v>22</v>
      </c>
      <c r="I865" s="151" t="str">
        <f t="shared" si="66"/>
        <v>GA</v>
      </c>
      <c r="J865" s="151" t="str">
        <f t="shared" si="69"/>
        <v>GA</v>
      </c>
      <c r="K865" s="151" t="str">
        <f t="shared" si="68"/>
        <v>Southeast</v>
      </c>
      <c r="L865" s="151" t="str">
        <f>INDEX('State '!$A$1:$C$62,MATCH($I865,'State '!$B:$B,0),3)</f>
        <v>Southeast</v>
      </c>
      <c r="M865" s="151" t="str">
        <f>INDEX('State '!$A$1:$C$62,MATCH($J865,'State '!$B:$B,0),3)</f>
        <v>Southeast</v>
      </c>
      <c r="N865" s="151"/>
      <c r="O865" s="158">
        <v>21</v>
      </c>
      <c r="P865" s="158"/>
      <c r="Q865" s="158">
        <v>100</v>
      </c>
      <c r="R865" s="157"/>
      <c r="S865" s="151" t="s">
        <v>135</v>
      </c>
      <c r="T865" s="151" t="s">
        <v>381</v>
      </c>
      <c r="U865" s="151" t="s">
        <v>859</v>
      </c>
      <c r="V865" s="151"/>
      <c r="W865" s="150"/>
      <c r="X865" s="150"/>
      <c r="Y865" s="150"/>
    </row>
    <row r="866" spans="1:25" s="17" customFormat="1" x14ac:dyDescent="0.2">
      <c r="A866" s="151">
        <v>39990</v>
      </c>
      <c r="B866" s="164" t="s">
        <v>1635</v>
      </c>
      <c r="C866" s="164" t="s">
        <v>215</v>
      </c>
      <c r="D866" s="164" t="s">
        <v>134</v>
      </c>
      <c r="E866" s="164" t="s">
        <v>143</v>
      </c>
      <c r="F866" s="165">
        <v>36100</v>
      </c>
      <c r="G866" s="157">
        <v>1998</v>
      </c>
      <c r="H866" s="151" t="s">
        <v>17</v>
      </c>
      <c r="I866" s="151" t="str">
        <f t="shared" si="66"/>
        <v>AL</v>
      </c>
      <c r="J866" s="151" t="str">
        <f t="shared" si="69"/>
        <v>AL</v>
      </c>
      <c r="K866" s="151" t="str">
        <f t="shared" si="68"/>
        <v>South Central</v>
      </c>
      <c r="L866" s="151" t="str">
        <f>INDEX('State '!$A$1:$C$62,MATCH($I866,'State '!$B:$B,0),3)</f>
        <v>South Central</v>
      </c>
      <c r="M866" s="151" t="str">
        <f>INDEX('State '!$A$1:$C$62,MATCH($J866,'State '!$B:$B,0),3)</f>
        <v>South Central</v>
      </c>
      <c r="N866" s="151"/>
      <c r="O866" s="158">
        <v>4.2</v>
      </c>
      <c r="P866" s="158">
        <v>3.3</v>
      </c>
      <c r="Q866" s="158">
        <v>34.9</v>
      </c>
      <c r="R866" s="157">
        <v>30</v>
      </c>
      <c r="S866" s="151" t="s">
        <v>135</v>
      </c>
      <c r="T866" s="151" t="s">
        <v>381</v>
      </c>
      <c r="U866" s="151" t="s">
        <v>1636</v>
      </c>
      <c r="V866" s="151"/>
      <c r="W866" s="150"/>
      <c r="X866" s="150"/>
      <c r="Y866" s="150"/>
    </row>
    <row r="867" spans="1:25" s="17" customFormat="1" x14ac:dyDescent="0.2">
      <c r="A867" s="151">
        <v>40240</v>
      </c>
      <c r="B867" s="152" t="s">
        <v>604</v>
      </c>
      <c r="C867" s="152" t="s">
        <v>198</v>
      </c>
      <c r="D867" s="152" t="s">
        <v>136</v>
      </c>
      <c r="E867" s="153" t="s">
        <v>143</v>
      </c>
      <c r="F867" s="154">
        <v>40238</v>
      </c>
      <c r="G867" s="161">
        <v>2010</v>
      </c>
      <c r="H867" s="151" t="s">
        <v>22</v>
      </c>
      <c r="I867" s="151" t="str">
        <f t="shared" si="66"/>
        <v>GA</v>
      </c>
      <c r="J867" s="151" t="str">
        <f t="shared" si="69"/>
        <v>GA</v>
      </c>
      <c r="K867" s="151" t="str">
        <f t="shared" si="68"/>
        <v>Southeast</v>
      </c>
      <c r="L867" s="151" t="str">
        <f>INDEX('State '!$A$1:$C$62,MATCH($I867,'State '!$B:$B,0),3)</f>
        <v>Southeast</v>
      </c>
      <c r="M867" s="151" t="str">
        <f>INDEX('State '!$A$1:$C$62,MATCH($J867,'State '!$B:$B,0),3)</f>
        <v>Southeast</v>
      </c>
      <c r="N867" s="151"/>
      <c r="O867" s="158">
        <v>200</v>
      </c>
      <c r="P867" s="157">
        <v>190</v>
      </c>
      <c r="Q867" s="157">
        <v>945</v>
      </c>
      <c r="R867" s="158" t="s">
        <v>550</v>
      </c>
      <c r="S867" s="159" t="s">
        <v>135</v>
      </c>
      <c r="T867" s="156" t="s">
        <v>381</v>
      </c>
      <c r="U867" s="160" t="s">
        <v>605</v>
      </c>
      <c r="V867" s="151"/>
      <c r="W867" s="150"/>
      <c r="X867" s="150"/>
      <c r="Y867" s="150"/>
    </row>
    <row r="868" spans="1:25" s="17" customFormat="1" x14ac:dyDescent="0.2">
      <c r="A868" s="151">
        <v>39990</v>
      </c>
      <c r="B868" s="164" t="s">
        <v>952</v>
      </c>
      <c r="C868" s="164" t="s">
        <v>215</v>
      </c>
      <c r="D868" s="164" t="s">
        <v>140</v>
      </c>
      <c r="E868" s="164" t="s">
        <v>143</v>
      </c>
      <c r="F868" s="165">
        <v>39342</v>
      </c>
      <c r="G868" s="157">
        <v>2007</v>
      </c>
      <c r="H868" s="151" t="s">
        <v>17</v>
      </c>
      <c r="I868" s="151" t="str">
        <f t="shared" si="66"/>
        <v>AL</v>
      </c>
      <c r="J868" s="151" t="str">
        <f t="shared" si="69"/>
        <v>AL</v>
      </c>
      <c r="K868" s="151" t="str">
        <f t="shared" si="68"/>
        <v>South Central</v>
      </c>
      <c r="L868" s="151" t="str">
        <f>INDEX('State '!$A$1:$C$62,MATCH($I868,'State '!$B:$B,0),3)</f>
        <v>South Central</v>
      </c>
      <c r="M868" s="151" t="str">
        <f>INDEX('State '!$A$1:$C$62,MATCH($J868,'State '!$B:$B,0),3)</f>
        <v>South Central</v>
      </c>
      <c r="N868" s="151"/>
      <c r="O868" s="158">
        <v>10.4</v>
      </c>
      <c r="P868" s="158">
        <v>9.61</v>
      </c>
      <c r="Q868" s="158"/>
      <c r="R868" s="157"/>
      <c r="S868" s="151" t="s">
        <v>135</v>
      </c>
      <c r="T868" s="151" t="s">
        <v>381</v>
      </c>
      <c r="U868" s="151" t="s">
        <v>953</v>
      </c>
      <c r="V868" s="151"/>
      <c r="W868" s="150"/>
      <c r="X868" s="150"/>
      <c r="Y868" s="150"/>
    </row>
    <row r="869" spans="1:25" s="17" customFormat="1" x14ac:dyDescent="0.2">
      <c r="A869" s="151">
        <v>39990</v>
      </c>
      <c r="B869" s="164" t="s">
        <v>1237</v>
      </c>
      <c r="C869" s="164" t="s">
        <v>215</v>
      </c>
      <c r="D869" s="164" t="s">
        <v>134</v>
      </c>
      <c r="E869" s="164" t="s">
        <v>143</v>
      </c>
      <c r="F869" s="165">
        <v>37926</v>
      </c>
      <c r="G869" s="157">
        <v>2003</v>
      </c>
      <c r="H869" s="151" t="s">
        <v>17</v>
      </c>
      <c r="I869" s="151" t="str">
        <f t="shared" si="66"/>
        <v>AL</v>
      </c>
      <c r="J869" s="151" t="str">
        <f t="shared" si="69"/>
        <v>AL</v>
      </c>
      <c r="K869" s="151" t="str">
        <f t="shared" si="68"/>
        <v>South Central</v>
      </c>
      <c r="L869" s="151" t="str">
        <f>INDEX('State '!$A$1:$C$62,MATCH($I869,'State '!$B:$B,0),3)</f>
        <v>South Central</v>
      </c>
      <c r="M869" s="151" t="str">
        <f>INDEX('State '!$A$1:$C$62,MATCH($J869,'State '!$B:$B,0),3)</f>
        <v>South Central</v>
      </c>
      <c r="N869" s="151"/>
      <c r="O869" s="158">
        <v>24.9</v>
      </c>
      <c r="P869" s="158">
        <v>5</v>
      </c>
      <c r="Q869" s="158">
        <v>33</v>
      </c>
      <c r="R869" s="157" t="s">
        <v>3215</v>
      </c>
      <c r="S869" s="151" t="s">
        <v>135</v>
      </c>
      <c r="T869" s="151" t="s">
        <v>381</v>
      </c>
      <c r="U869" s="151" t="s">
        <v>1238</v>
      </c>
      <c r="V869" s="151"/>
      <c r="W869" s="150"/>
      <c r="X869" s="150"/>
      <c r="Y869" s="150"/>
    </row>
    <row r="870" spans="1:25" s="17" customFormat="1" x14ac:dyDescent="0.2">
      <c r="A870" s="151">
        <v>39990</v>
      </c>
      <c r="B870" s="164" t="s">
        <v>1227</v>
      </c>
      <c r="C870" s="164" t="s">
        <v>215</v>
      </c>
      <c r="D870" s="164" t="s">
        <v>140</v>
      </c>
      <c r="E870" s="164" t="s">
        <v>143</v>
      </c>
      <c r="F870" s="165">
        <v>37895</v>
      </c>
      <c r="G870" s="157">
        <v>2003</v>
      </c>
      <c r="H870" s="151" t="s">
        <v>1228</v>
      </c>
      <c r="I870" s="151" t="str">
        <f t="shared" si="66"/>
        <v>LA</v>
      </c>
      <c r="J870" s="151" t="str">
        <f t="shared" si="69"/>
        <v>GA</v>
      </c>
      <c r="K870" s="151" t="str">
        <f t="shared" si="68"/>
        <v>South Central, Southeast</v>
      </c>
      <c r="L870" s="151" t="str">
        <f>INDEX('State '!$A$1:$C$62,MATCH($I870,'State '!$B:$B,0),3)</f>
        <v>South Central</v>
      </c>
      <c r="M870" s="151" t="str">
        <f>INDEX('State '!$A$1:$C$62,MATCH($J870,'State '!$B:$B,0),3)</f>
        <v>Southeast</v>
      </c>
      <c r="N870" s="151"/>
      <c r="O870" s="158">
        <v>70</v>
      </c>
      <c r="P870" s="158">
        <v>67.8</v>
      </c>
      <c r="Q870" s="158">
        <v>191.89</v>
      </c>
      <c r="R870" s="157" t="s">
        <v>3215</v>
      </c>
      <c r="S870" s="151" t="s">
        <v>135</v>
      </c>
      <c r="T870" s="151" t="s">
        <v>381</v>
      </c>
      <c r="U870" s="151" t="s">
        <v>1102</v>
      </c>
      <c r="V870" s="151"/>
      <c r="W870" s="150"/>
      <c r="X870" s="150"/>
      <c r="Y870" s="150"/>
    </row>
    <row r="871" spans="1:25" s="17" customFormat="1" x14ac:dyDescent="0.2">
      <c r="A871" s="151">
        <v>39990</v>
      </c>
      <c r="B871" s="164" t="s">
        <v>1210</v>
      </c>
      <c r="C871" s="164" t="s">
        <v>215</v>
      </c>
      <c r="D871" s="164" t="s">
        <v>140</v>
      </c>
      <c r="E871" s="164" t="s">
        <v>143</v>
      </c>
      <c r="F871" s="165">
        <v>1405</v>
      </c>
      <c r="G871" s="157">
        <v>2003</v>
      </c>
      <c r="H871" s="151" t="s">
        <v>483</v>
      </c>
      <c r="I871" s="151" t="str">
        <f t="shared" si="66"/>
        <v>MS</v>
      </c>
      <c r="J871" s="151" t="str">
        <f t="shared" si="69"/>
        <v>AL</v>
      </c>
      <c r="K871" s="151" t="str">
        <f t="shared" si="68"/>
        <v>South Central</v>
      </c>
      <c r="L871" s="151" t="str">
        <f>INDEX('State '!$A$1:$C$62,MATCH($I871,'State '!$B:$B,0),3)</f>
        <v>South Central</v>
      </c>
      <c r="M871" s="151" t="str">
        <f>INDEX('State '!$A$1:$C$62,MATCH($J871,'State '!$B:$B,0),3)</f>
        <v>South Central</v>
      </c>
      <c r="N871" s="151"/>
      <c r="O871" s="158">
        <v>62</v>
      </c>
      <c r="P871" s="158">
        <v>24</v>
      </c>
      <c r="Q871" s="158">
        <v>97.9</v>
      </c>
      <c r="R871" s="157" t="s">
        <v>535</v>
      </c>
      <c r="S871" s="151" t="s">
        <v>135</v>
      </c>
      <c r="T871" s="151" t="s">
        <v>381</v>
      </c>
      <c r="U871" s="151" t="s">
        <v>1102</v>
      </c>
      <c r="V871" s="151"/>
      <c r="W871" s="150"/>
      <c r="X871" s="150"/>
      <c r="Y871" s="150"/>
    </row>
    <row r="872" spans="1:25" s="17" customFormat="1" x14ac:dyDescent="0.2">
      <c r="A872" s="151">
        <v>39990</v>
      </c>
      <c r="B872" s="164" t="s">
        <v>2171</v>
      </c>
      <c r="C872" s="164" t="s">
        <v>215</v>
      </c>
      <c r="D872" s="164" t="s">
        <v>140</v>
      </c>
      <c r="E872" s="164" t="s">
        <v>143</v>
      </c>
      <c r="F872" s="165">
        <v>37773</v>
      </c>
      <c r="G872" s="157">
        <v>2003</v>
      </c>
      <c r="H872" s="151" t="s">
        <v>1229</v>
      </c>
      <c r="I872" s="151" t="str">
        <f t="shared" si="66"/>
        <v>MS</v>
      </c>
      <c r="J872" s="151" t="str">
        <f t="shared" si="69"/>
        <v>GA</v>
      </c>
      <c r="K872" s="151" t="str">
        <f t="shared" ref="K872:K903" si="70">IF($L872=$M872,L872,CONCATENATE($L872,", ",IF(ISBLANK(N872),"",CONCATENATE(N872,", ")),$M872))</f>
        <v>South Central, Southeast</v>
      </c>
      <c r="L872" s="151" t="str">
        <f>INDEX('State '!$A$1:$C$62,MATCH($I872,'State '!$B:$B,0),3)</f>
        <v>South Central</v>
      </c>
      <c r="M872" s="151" t="str">
        <f>INDEX('State '!$A$1:$C$62,MATCH($J872,'State '!$B:$B,0),3)</f>
        <v>Southeast</v>
      </c>
      <c r="N872" s="151"/>
      <c r="O872" s="158">
        <v>86</v>
      </c>
      <c r="P872" s="158">
        <v>41</v>
      </c>
      <c r="Q872" s="158">
        <v>195.9</v>
      </c>
      <c r="R872" s="157" t="s">
        <v>3241</v>
      </c>
      <c r="S872" s="151" t="s">
        <v>135</v>
      </c>
      <c r="T872" s="151" t="s">
        <v>381</v>
      </c>
      <c r="U872" s="151" t="s">
        <v>1102</v>
      </c>
      <c r="V872" s="151"/>
      <c r="W872" s="150"/>
      <c r="X872" s="150"/>
      <c r="Y872" s="150"/>
    </row>
    <row r="873" spans="1:25" s="17" customFormat="1" x14ac:dyDescent="0.2">
      <c r="A873" s="151">
        <v>39990</v>
      </c>
      <c r="B873" s="164" t="s">
        <v>1101</v>
      </c>
      <c r="C873" s="164" t="s">
        <v>215</v>
      </c>
      <c r="D873" s="164" t="s">
        <v>140</v>
      </c>
      <c r="E873" s="164" t="s">
        <v>143</v>
      </c>
      <c r="F873" s="165">
        <v>38108</v>
      </c>
      <c r="G873" s="157">
        <v>2004</v>
      </c>
      <c r="H873" s="151" t="s">
        <v>380</v>
      </c>
      <c r="I873" s="151" t="str">
        <f t="shared" si="66"/>
        <v>AL</v>
      </c>
      <c r="J873" s="151" t="str">
        <f t="shared" si="69"/>
        <v>GA</v>
      </c>
      <c r="K873" s="151" t="str">
        <f t="shared" si="70"/>
        <v>South Central, Southeast</v>
      </c>
      <c r="L873" s="151" t="str">
        <f>INDEX('State '!$A$1:$C$62,MATCH($I873,'State '!$B:$B,0),3)</f>
        <v>South Central</v>
      </c>
      <c r="M873" s="151" t="str">
        <f>INDEX('State '!$A$1:$C$62,MATCH($J873,'State '!$B:$B,0),3)</f>
        <v>Southeast</v>
      </c>
      <c r="N873" s="151"/>
      <c r="O873" s="158">
        <v>95</v>
      </c>
      <c r="P873" s="158">
        <v>46.4</v>
      </c>
      <c r="Q873" s="158">
        <v>138</v>
      </c>
      <c r="R873" s="157">
        <v>20</v>
      </c>
      <c r="S873" s="151" t="s">
        <v>135</v>
      </c>
      <c r="T873" s="151" t="s">
        <v>381</v>
      </c>
      <c r="U873" s="151" t="s">
        <v>1102</v>
      </c>
      <c r="V873" s="151"/>
      <c r="W873" s="150"/>
      <c r="X873" s="150"/>
      <c r="Y873" s="150"/>
    </row>
    <row r="874" spans="1:25" s="17" customFormat="1" x14ac:dyDescent="0.2">
      <c r="A874" s="151">
        <v>39990</v>
      </c>
      <c r="B874" s="164" t="s">
        <v>1488</v>
      </c>
      <c r="C874" s="164" t="s">
        <v>215</v>
      </c>
      <c r="D874" s="164" t="s">
        <v>140</v>
      </c>
      <c r="E874" s="164" t="s">
        <v>143</v>
      </c>
      <c r="F874" s="165">
        <v>36540</v>
      </c>
      <c r="G874" s="157">
        <v>2000</v>
      </c>
      <c r="H874" s="151" t="s">
        <v>17</v>
      </c>
      <c r="I874" s="151" t="str">
        <f t="shared" si="66"/>
        <v>AL</v>
      </c>
      <c r="J874" s="151" t="str">
        <f t="shared" si="69"/>
        <v>AL</v>
      </c>
      <c r="K874" s="151" t="str">
        <f t="shared" si="70"/>
        <v>South Central</v>
      </c>
      <c r="L874" s="151" t="str">
        <f>INDEX('State '!$A$1:$C$62,MATCH($I874,'State '!$B:$B,0),3)</f>
        <v>South Central</v>
      </c>
      <c r="M874" s="151" t="str">
        <f>INDEX('State '!$A$1:$C$62,MATCH($J874,'State '!$B:$B,0),3)</f>
        <v>South Central</v>
      </c>
      <c r="N874" s="151"/>
      <c r="O874" s="158">
        <v>66.599999999999994</v>
      </c>
      <c r="P874" s="158">
        <v>123</v>
      </c>
      <c r="Q874" s="158">
        <v>75</v>
      </c>
      <c r="R874" s="157" t="s">
        <v>719</v>
      </c>
      <c r="S874" s="151" t="s">
        <v>135</v>
      </c>
      <c r="T874" s="151" t="s">
        <v>381</v>
      </c>
      <c r="U874" s="151" t="s">
        <v>1489</v>
      </c>
      <c r="V874" s="151"/>
      <c r="W874" s="150"/>
      <c r="X874" s="150"/>
      <c r="Y874" s="150"/>
    </row>
    <row r="875" spans="1:25" s="17" customFormat="1" x14ac:dyDescent="0.2">
      <c r="A875" s="151">
        <v>39990</v>
      </c>
      <c r="B875" s="164" t="s">
        <v>1062</v>
      </c>
      <c r="C875" s="164" t="s">
        <v>215</v>
      </c>
      <c r="D875" s="164" t="s">
        <v>140</v>
      </c>
      <c r="E875" s="164" t="s">
        <v>143</v>
      </c>
      <c r="F875" s="165">
        <v>38640</v>
      </c>
      <c r="G875" s="157">
        <v>2005</v>
      </c>
      <c r="H875" s="151" t="s">
        <v>22</v>
      </c>
      <c r="I875" s="151" t="str">
        <f t="shared" si="66"/>
        <v>GA</v>
      </c>
      <c r="J875" s="151" t="str">
        <f t="shared" si="69"/>
        <v>GA</v>
      </c>
      <c r="K875" s="151" t="str">
        <f t="shared" si="70"/>
        <v>Southeast</v>
      </c>
      <c r="L875" s="151" t="str">
        <f>INDEX('State '!$A$1:$C$62,MATCH($I875,'State '!$B:$B,0),3)</f>
        <v>Southeast</v>
      </c>
      <c r="M875" s="151" t="str">
        <f>INDEX('State '!$A$1:$C$62,MATCH($J875,'State '!$B:$B,0),3)</f>
        <v>Southeast</v>
      </c>
      <c r="N875" s="151"/>
      <c r="O875" s="158">
        <v>19.28</v>
      </c>
      <c r="P875" s="158">
        <v>17.36</v>
      </c>
      <c r="Q875" s="158"/>
      <c r="R875" s="157" t="s">
        <v>3207</v>
      </c>
      <c r="S875" s="151" t="s">
        <v>135</v>
      </c>
      <c r="T875" s="151" t="s">
        <v>381</v>
      </c>
      <c r="U875" s="151" t="s">
        <v>1063</v>
      </c>
      <c r="V875" s="151"/>
      <c r="W875" s="150"/>
      <c r="X875" s="150"/>
      <c r="Y875" s="150"/>
    </row>
    <row r="876" spans="1:25" s="17" customFormat="1" x14ac:dyDescent="0.2">
      <c r="A876" s="151">
        <v>39990</v>
      </c>
      <c r="B876" s="164" t="s">
        <v>1367</v>
      </c>
      <c r="C876" s="164" t="s">
        <v>215</v>
      </c>
      <c r="D876" s="164" t="s">
        <v>140</v>
      </c>
      <c r="E876" s="164" t="s">
        <v>143</v>
      </c>
      <c r="F876" s="165">
        <v>37210</v>
      </c>
      <c r="G876" s="157">
        <v>2001</v>
      </c>
      <c r="H876" s="151" t="s">
        <v>22</v>
      </c>
      <c r="I876" s="151" t="str">
        <f t="shared" si="66"/>
        <v>GA</v>
      </c>
      <c r="J876" s="151" t="str">
        <f t="shared" si="69"/>
        <v>GA</v>
      </c>
      <c r="K876" s="151" t="str">
        <f t="shared" si="70"/>
        <v>Southeast</v>
      </c>
      <c r="L876" s="151" t="str">
        <f>INDEX('State '!$A$1:$C$62,MATCH($I876,'State '!$B:$B,0),3)</f>
        <v>Southeast</v>
      </c>
      <c r="M876" s="151" t="str">
        <f>INDEX('State '!$A$1:$C$62,MATCH($J876,'State '!$B:$B,0),3)</f>
        <v>Southeast</v>
      </c>
      <c r="N876" s="151"/>
      <c r="O876" s="158">
        <v>5.69</v>
      </c>
      <c r="P876" s="158"/>
      <c r="Q876" s="158">
        <v>20</v>
      </c>
      <c r="R876" s="157"/>
      <c r="S876" s="151" t="s">
        <v>135</v>
      </c>
      <c r="T876" s="151" t="s">
        <v>381</v>
      </c>
      <c r="U876" s="151" t="s">
        <v>1368</v>
      </c>
      <c r="V876" s="151"/>
      <c r="W876" s="150"/>
      <c r="X876" s="150"/>
      <c r="Y876" s="150"/>
    </row>
    <row r="877" spans="1:25" s="17" customFormat="1" x14ac:dyDescent="0.2">
      <c r="A877" s="151">
        <v>39990</v>
      </c>
      <c r="B877" s="164" t="s">
        <v>1365</v>
      </c>
      <c r="C877" s="164" t="s">
        <v>215</v>
      </c>
      <c r="D877" s="164" t="s">
        <v>140</v>
      </c>
      <c r="E877" s="164" t="s">
        <v>143</v>
      </c>
      <c r="F877" s="165">
        <v>37182</v>
      </c>
      <c r="G877" s="157">
        <v>2001</v>
      </c>
      <c r="H877" s="151" t="s">
        <v>380</v>
      </c>
      <c r="I877" s="151" t="str">
        <f t="shared" si="66"/>
        <v>AL</v>
      </c>
      <c r="J877" s="151" t="str">
        <f t="shared" ref="J877:J908" si="71">RIGHT($H877,2)</f>
        <v>GA</v>
      </c>
      <c r="K877" s="151" t="str">
        <f t="shared" si="70"/>
        <v>South Central, Southeast</v>
      </c>
      <c r="L877" s="151" t="str">
        <f>INDEX('State '!$A$1:$C$62,MATCH($I877,'State '!$B:$B,0),3)</f>
        <v>South Central</v>
      </c>
      <c r="M877" s="151" t="str">
        <f>INDEX('State '!$A$1:$C$62,MATCH($J877,'State '!$B:$B,0),3)</f>
        <v>Southeast</v>
      </c>
      <c r="N877" s="151"/>
      <c r="O877" s="158">
        <v>6.2</v>
      </c>
      <c r="P877" s="158">
        <v>7.1</v>
      </c>
      <c r="Q877" s="158">
        <v>17</v>
      </c>
      <c r="R877" s="157">
        <v>16</v>
      </c>
      <c r="S877" s="151" t="s">
        <v>135</v>
      </c>
      <c r="T877" s="151" t="s">
        <v>381</v>
      </c>
      <c r="U877" s="151" t="s">
        <v>1366</v>
      </c>
      <c r="V877" s="151"/>
      <c r="W877" s="150"/>
      <c r="X877" s="150"/>
      <c r="Y877" s="150"/>
    </row>
    <row r="878" spans="1:25" s="17" customFormat="1" x14ac:dyDescent="0.2">
      <c r="A878" s="151">
        <v>39990</v>
      </c>
      <c r="B878" s="164" t="s">
        <v>1340</v>
      </c>
      <c r="C878" s="164" t="s">
        <v>215</v>
      </c>
      <c r="D878" s="164" t="s">
        <v>140</v>
      </c>
      <c r="E878" s="164" t="s">
        <v>143</v>
      </c>
      <c r="F878" s="165">
        <v>37408</v>
      </c>
      <c r="G878" s="157">
        <v>2002</v>
      </c>
      <c r="H878" s="151" t="s">
        <v>1341</v>
      </c>
      <c r="I878" s="151" t="str">
        <f t="shared" si="66"/>
        <v>MS</v>
      </c>
      <c r="J878" s="151" t="str">
        <f t="shared" si="71"/>
        <v>GA</v>
      </c>
      <c r="K878" s="151" t="str">
        <f t="shared" si="70"/>
        <v>South Central, Southeast</v>
      </c>
      <c r="L878" s="151" t="str">
        <f>INDEX('State '!$A$1:$C$62,MATCH($I878,'State '!$B:$B,0),3)</f>
        <v>South Central</v>
      </c>
      <c r="M878" s="151" t="str">
        <f>INDEX('State '!$A$1:$C$62,MATCH($J878,'State '!$B:$B,0),3)</f>
        <v>Southeast</v>
      </c>
      <c r="N878" s="151"/>
      <c r="O878" s="158">
        <v>53.6</v>
      </c>
      <c r="P878" s="158">
        <v>39</v>
      </c>
      <c r="Q878" s="158">
        <v>139.9</v>
      </c>
      <c r="R878" s="157" t="s">
        <v>384</v>
      </c>
      <c r="S878" s="151" t="s">
        <v>135</v>
      </c>
      <c r="T878" s="151" t="s">
        <v>381</v>
      </c>
      <c r="U878" s="151" t="s">
        <v>1230</v>
      </c>
      <c r="V878" s="151"/>
      <c r="W878" s="150"/>
      <c r="X878" s="150"/>
      <c r="Y878" s="150"/>
    </row>
    <row r="879" spans="1:25" s="17" customFormat="1" ht="25.5" x14ac:dyDescent="0.2">
      <c r="A879" s="151">
        <v>39990</v>
      </c>
      <c r="B879" s="164" t="s">
        <v>1632</v>
      </c>
      <c r="C879" s="164" t="s">
        <v>215</v>
      </c>
      <c r="D879" s="164" t="s">
        <v>140</v>
      </c>
      <c r="E879" s="164" t="s">
        <v>143</v>
      </c>
      <c r="F879" s="165">
        <v>36100</v>
      </c>
      <c r="G879" s="157">
        <v>1998</v>
      </c>
      <c r="H879" s="151" t="s">
        <v>1633</v>
      </c>
      <c r="I879" s="151" t="str">
        <f t="shared" si="66"/>
        <v>AL</v>
      </c>
      <c r="J879" s="151" t="str">
        <f t="shared" si="71"/>
        <v>GA</v>
      </c>
      <c r="K879" s="151" t="str">
        <f t="shared" si="70"/>
        <v>South Central, Midwest, Southeast</v>
      </c>
      <c r="L879" s="151" t="str">
        <f>INDEX('State '!$A$1:$C$62,MATCH($I879,'State '!$B:$B,0),3)</f>
        <v>South Central</v>
      </c>
      <c r="M879" s="151" t="str">
        <f>INDEX('State '!$A$1:$C$62,MATCH($J879,'State '!$B:$B,0),3)</f>
        <v>Southeast</v>
      </c>
      <c r="N879" s="151" t="s">
        <v>9</v>
      </c>
      <c r="O879" s="158">
        <v>52.2</v>
      </c>
      <c r="P879" s="158">
        <v>10</v>
      </c>
      <c r="Q879" s="158">
        <v>65</v>
      </c>
      <c r="R879" s="157" t="s">
        <v>3242</v>
      </c>
      <c r="S879" s="151" t="s">
        <v>135</v>
      </c>
      <c r="T879" s="151" t="s">
        <v>381</v>
      </c>
      <c r="U879" s="151" t="s">
        <v>1634</v>
      </c>
      <c r="V879" s="151"/>
      <c r="W879" s="150"/>
      <c r="X879" s="150"/>
      <c r="Y879" s="150"/>
    </row>
    <row r="880" spans="1:25" s="17" customFormat="1" x14ac:dyDescent="0.2">
      <c r="A880" s="151">
        <v>39990</v>
      </c>
      <c r="B880" s="164" t="s">
        <v>1687</v>
      </c>
      <c r="C880" s="164" t="s">
        <v>215</v>
      </c>
      <c r="D880" s="164" t="s">
        <v>140</v>
      </c>
      <c r="E880" s="164" t="s">
        <v>143</v>
      </c>
      <c r="F880" s="165">
        <v>35735</v>
      </c>
      <c r="G880" s="157">
        <v>1997</v>
      </c>
      <c r="H880" s="151" t="s">
        <v>1688</v>
      </c>
      <c r="I880" s="151" t="str">
        <f t="shared" ref="I880:I943" si="72">LEFT($H880,2)</f>
        <v>GA</v>
      </c>
      <c r="J880" s="151" t="str">
        <f t="shared" si="71"/>
        <v>SC</v>
      </c>
      <c r="K880" s="151" t="str">
        <f t="shared" si="70"/>
        <v>Southeast</v>
      </c>
      <c r="L880" s="151" t="str">
        <f>INDEX('State '!$A$1:$C$62,MATCH($I880,'State '!$B:$B,0),3)</f>
        <v>Southeast</v>
      </c>
      <c r="M880" s="151" t="str">
        <f>INDEX('State '!$A$1:$C$62,MATCH($J880,'State '!$B:$B,0),3)</f>
        <v>Southeast</v>
      </c>
      <c r="N880" s="151"/>
      <c r="O880" s="158">
        <v>36</v>
      </c>
      <c r="P880" s="158">
        <v>27</v>
      </c>
      <c r="Q880" s="158">
        <v>45.88</v>
      </c>
      <c r="R880" s="157" t="s">
        <v>3243</v>
      </c>
      <c r="S880" s="151" t="s">
        <v>135</v>
      </c>
      <c r="T880" s="151" t="s">
        <v>381</v>
      </c>
      <c r="U880" s="151" t="s">
        <v>1689</v>
      </c>
      <c r="V880" s="151"/>
      <c r="W880" s="150"/>
      <c r="X880" s="150"/>
      <c r="Y880" s="150"/>
    </row>
    <row r="881" spans="1:25" s="17" customFormat="1" ht="25.5" x14ac:dyDescent="0.2">
      <c r="A881" s="151">
        <v>43124</v>
      </c>
      <c r="B881" s="164" t="s">
        <v>2052</v>
      </c>
      <c r="C881" s="164" t="s">
        <v>1991</v>
      </c>
      <c r="D881" s="164" t="s">
        <v>140</v>
      </c>
      <c r="E881" s="164" t="s">
        <v>2374</v>
      </c>
      <c r="F881" s="165"/>
      <c r="G881" s="157">
        <v>2018</v>
      </c>
      <c r="H881" s="151" t="s">
        <v>37</v>
      </c>
      <c r="I881" s="151" t="str">
        <f t="shared" si="72"/>
        <v>OK</v>
      </c>
      <c r="J881" s="151" t="str">
        <f t="shared" si="71"/>
        <v>OK</v>
      </c>
      <c r="K881" s="156" t="str">
        <f t="shared" si="70"/>
        <v>South Central</v>
      </c>
      <c r="L881" s="151" t="str">
        <f>INDEX('State '!$A$1:$C$62,MATCH($I881,'State '!$B:$B,0),3)</f>
        <v>South Central</v>
      </c>
      <c r="M881" s="151" t="str">
        <f>INDEX('State '!$A$1:$C$62,MATCH($J881,'State '!$B:$B,0),3)</f>
        <v>South Central</v>
      </c>
      <c r="N881" s="151"/>
      <c r="O881" s="158">
        <v>300</v>
      </c>
      <c r="P881" s="158">
        <v>247</v>
      </c>
      <c r="Q881" s="163">
        <v>1400</v>
      </c>
      <c r="R881" s="157">
        <v>36</v>
      </c>
      <c r="S881" s="151" t="s">
        <v>135</v>
      </c>
      <c r="T881" s="151" t="s">
        <v>381</v>
      </c>
      <c r="U881" s="151" t="s">
        <v>2186</v>
      </c>
      <c r="V881" s="151" t="s">
        <v>2175</v>
      </c>
      <c r="W881" s="150" t="s">
        <v>2197</v>
      </c>
      <c r="X881" s="150"/>
      <c r="Y881" s="150"/>
    </row>
    <row r="882" spans="1:25" s="17" customFormat="1" ht="38.25" x14ac:dyDescent="0.2">
      <c r="A882" s="151">
        <v>43468</v>
      </c>
      <c r="B882" s="164" t="s">
        <v>2611</v>
      </c>
      <c r="C882" s="164" t="s">
        <v>235</v>
      </c>
      <c r="D882" s="164" t="s">
        <v>140</v>
      </c>
      <c r="E882" s="164" t="s">
        <v>143</v>
      </c>
      <c r="F882" s="165">
        <v>43430</v>
      </c>
      <c r="G882" s="157">
        <v>2018</v>
      </c>
      <c r="H882" s="151" t="s">
        <v>513</v>
      </c>
      <c r="I882" s="151" t="str">
        <f t="shared" si="72"/>
        <v>AL</v>
      </c>
      <c r="J882" s="151" t="str">
        <f t="shared" si="71"/>
        <v>FL</v>
      </c>
      <c r="K882" s="156" t="str">
        <f t="shared" si="70"/>
        <v>South Central, Southeast</v>
      </c>
      <c r="L882" s="151" t="str">
        <f>INDEX('State '!$A$1:$C$62,MATCH($I882,'State '!$B:$B,0),3)</f>
        <v>South Central</v>
      </c>
      <c r="M882" s="151" t="str">
        <f>INDEX('State '!$A$1:$C$62,MATCH($J882,'State '!$B:$B,0),3)</f>
        <v>Southeast</v>
      </c>
      <c r="N882" s="151"/>
      <c r="O882" s="158"/>
      <c r="P882" s="158"/>
      <c r="Q882" s="158">
        <v>60</v>
      </c>
      <c r="R882" s="157"/>
      <c r="S882" s="151" t="s">
        <v>135</v>
      </c>
      <c r="T882" s="151" t="s">
        <v>381</v>
      </c>
      <c r="U882" s="151" t="s">
        <v>2627</v>
      </c>
      <c r="V882" s="151" t="s">
        <v>2178</v>
      </c>
      <c r="W882" s="150" t="s">
        <v>2612</v>
      </c>
      <c r="X882" s="150"/>
      <c r="Y882" s="150"/>
    </row>
    <row r="883" spans="1:25" s="17" customFormat="1" ht="25.5" x14ac:dyDescent="0.2">
      <c r="A883" s="97">
        <v>44018</v>
      </c>
      <c r="B883" s="79" t="s">
        <v>2560</v>
      </c>
      <c r="C883" s="79" t="s">
        <v>1718</v>
      </c>
      <c r="D883" s="79" t="s">
        <v>140</v>
      </c>
      <c r="E883" s="79" t="s">
        <v>143</v>
      </c>
      <c r="F883" s="60">
        <v>44014</v>
      </c>
      <c r="G883" s="61">
        <v>2020</v>
      </c>
      <c r="H883" s="97" t="s">
        <v>2557</v>
      </c>
      <c r="I883" s="97" t="str">
        <f t="shared" si="72"/>
        <v>TX</v>
      </c>
      <c r="J883" s="97" t="str">
        <f t="shared" si="71"/>
        <v>MX</v>
      </c>
      <c r="K883" s="104" t="str">
        <f t="shared" si="70"/>
        <v>South Central, Mountain, Pacific, Mexico</v>
      </c>
      <c r="L883" s="97" t="str">
        <f>INDEX('State '!$A$1:$C$62,MATCH($I883,'State '!$B:$B,0),3)</f>
        <v>South Central</v>
      </c>
      <c r="M883" s="97" t="str">
        <f>INDEX('State '!$A$1:$C$62,MATCH($J883,'State '!$B:$B,0),3)</f>
        <v>Mexico</v>
      </c>
      <c r="N883" s="97" t="s">
        <v>2559</v>
      </c>
      <c r="O883" s="158">
        <v>122</v>
      </c>
      <c r="P883" s="158">
        <v>17</v>
      </c>
      <c r="Q883" s="146">
        <v>321</v>
      </c>
      <c r="R883" s="98">
        <v>30</v>
      </c>
      <c r="S883" s="97" t="s">
        <v>135</v>
      </c>
      <c r="T883" s="97" t="s">
        <v>381</v>
      </c>
      <c r="U883" s="97" t="s">
        <v>2558</v>
      </c>
      <c r="V883" s="97" t="s">
        <v>2178</v>
      </c>
      <c r="W883" s="79"/>
      <c r="X883" s="79"/>
      <c r="Y883" s="195"/>
    </row>
    <row r="884" spans="1:25" s="17" customFormat="1" x14ac:dyDescent="0.2">
      <c r="A884" s="151">
        <v>39990</v>
      </c>
      <c r="B884" s="164" t="s">
        <v>1539</v>
      </c>
      <c r="C884" s="164" t="s">
        <v>330</v>
      </c>
      <c r="D884" s="164" t="s">
        <v>134</v>
      </c>
      <c r="E884" s="164" t="s">
        <v>143</v>
      </c>
      <c r="F884" s="165">
        <v>36465</v>
      </c>
      <c r="G884" s="157">
        <v>1999</v>
      </c>
      <c r="H884" s="151" t="s">
        <v>2</v>
      </c>
      <c r="I884" s="151" t="str">
        <f t="shared" si="72"/>
        <v>OR</v>
      </c>
      <c r="J884" s="151" t="str">
        <f t="shared" si="71"/>
        <v>OR</v>
      </c>
      <c r="K884" s="151" t="str">
        <f t="shared" si="70"/>
        <v>Pacific</v>
      </c>
      <c r="L884" s="151" t="str">
        <f>INDEX('State '!$A$1:$C$62,MATCH($I884,'State '!$B:$B,0),3)</f>
        <v>Pacific</v>
      </c>
      <c r="M884" s="151" t="str">
        <f>INDEX('State '!$A$1:$C$62,MATCH($J884,'State '!$B:$B,0),3)</f>
        <v>Pacific</v>
      </c>
      <c r="N884" s="151"/>
      <c r="O884" s="158">
        <v>35</v>
      </c>
      <c r="P884" s="158">
        <v>29</v>
      </c>
      <c r="Q884" s="158">
        <v>190</v>
      </c>
      <c r="R884" s="157">
        <v>24</v>
      </c>
      <c r="S884" s="151" t="s">
        <v>138</v>
      </c>
      <c r="T884" s="151" t="s">
        <v>187</v>
      </c>
      <c r="U884" s="151" t="s">
        <v>382</v>
      </c>
      <c r="V884" s="151"/>
      <c r="W884" s="150"/>
      <c r="X884" s="150"/>
      <c r="Y884" s="150"/>
    </row>
    <row r="885" spans="1:25" s="17" customFormat="1" x14ac:dyDescent="0.2">
      <c r="A885" s="151">
        <v>39990</v>
      </c>
      <c r="B885" s="164" t="s">
        <v>1177</v>
      </c>
      <c r="C885" s="164" t="s">
        <v>330</v>
      </c>
      <c r="D885" s="164" t="s">
        <v>134</v>
      </c>
      <c r="E885" s="164" t="s">
        <v>143</v>
      </c>
      <c r="F885" s="165">
        <v>37967</v>
      </c>
      <c r="G885" s="157">
        <v>2003</v>
      </c>
      <c r="H885" s="151" t="s">
        <v>2</v>
      </c>
      <c r="I885" s="151" t="str">
        <f t="shared" si="72"/>
        <v>OR</v>
      </c>
      <c r="J885" s="151" t="str">
        <f t="shared" si="71"/>
        <v>OR</v>
      </c>
      <c r="K885" s="151" t="str">
        <f t="shared" si="70"/>
        <v>Pacific</v>
      </c>
      <c r="L885" s="151" t="str">
        <f>INDEX('State '!$A$1:$C$62,MATCH($I885,'State '!$B:$B,0),3)</f>
        <v>Pacific</v>
      </c>
      <c r="M885" s="151" t="str">
        <f>INDEX('State '!$A$1:$C$62,MATCH($J885,'State '!$B:$B,0),3)</f>
        <v>Pacific</v>
      </c>
      <c r="N885" s="151"/>
      <c r="O885" s="158">
        <v>19</v>
      </c>
      <c r="P885" s="158">
        <v>11.7</v>
      </c>
      <c r="Q885" s="158">
        <v>320</v>
      </c>
      <c r="R885" s="157">
        <v>24</v>
      </c>
      <c r="S885" s="151" t="s">
        <v>138</v>
      </c>
      <c r="T885" s="151" t="s">
        <v>187</v>
      </c>
      <c r="U885" s="151" t="s">
        <v>382</v>
      </c>
      <c r="V885" s="151"/>
      <c r="W885" s="150"/>
      <c r="X885" s="150"/>
      <c r="Y885" s="150"/>
    </row>
    <row r="886" spans="1:25" s="17" customFormat="1" x14ac:dyDescent="0.2">
      <c r="A886" s="151">
        <v>39990</v>
      </c>
      <c r="B886" s="164" t="s">
        <v>1160</v>
      </c>
      <c r="C886" s="164" t="s">
        <v>330</v>
      </c>
      <c r="D886" s="164" t="s">
        <v>134</v>
      </c>
      <c r="E886" s="164" t="s">
        <v>143</v>
      </c>
      <c r="F886" s="165">
        <v>38292</v>
      </c>
      <c r="G886" s="157">
        <v>2004</v>
      </c>
      <c r="H886" s="151" t="s">
        <v>2</v>
      </c>
      <c r="I886" s="151" t="str">
        <f t="shared" si="72"/>
        <v>OR</v>
      </c>
      <c r="J886" s="151" t="str">
        <f t="shared" si="71"/>
        <v>OR</v>
      </c>
      <c r="K886" s="151" t="str">
        <f t="shared" si="70"/>
        <v>Pacific</v>
      </c>
      <c r="L886" s="151" t="str">
        <f>INDEX('State '!$A$1:$C$62,MATCH($I886,'State '!$B:$B,0),3)</f>
        <v>Pacific</v>
      </c>
      <c r="M886" s="151" t="str">
        <f>INDEX('State '!$A$1:$C$62,MATCH($J886,'State '!$B:$B,0),3)</f>
        <v>Pacific</v>
      </c>
      <c r="N886" s="151"/>
      <c r="O886" s="158">
        <v>85</v>
      </c>
      <c r="P886" s="158">
        <v>50</v>
      </c>
      <c r="Q886" s="158">
        <v>320</v>
      </c>
      <c r="R886" s="157">
        <v>24</v>
      </c>
      <c r="S886" s="151" t="s">
        <v>138</v>
      </c>
      <c r="T886" s="151" t="s">
        <v>187</v>
      </c>
      <c r="U886" s="151" t="s">
        <v>382</v>
      </c>
      <c r="V886" s="151"/>
      <c r="W886" s="150"/>
      <c r="X886" s="150"/>
      <c r="Y886" s="150"/>
    </row>
    <row r="887" spans="1:25" s="17" customFormat="1" x14ac:dyDescent="0.2">
      <c r="A887" s="151">
        <v>43468</v>
      </c>
      <c r="B887" s="164" t="s">
        <v>2688</v>
      </c>
      <c r="C887" s="152" t="s">
        <v>2530</v>
      </c>
      <c r="D887" s="164" t="s">
        <v>136</v>
      </c>
      <c r="E887" s="153" t="s">
        <v>143</v>
      </c>
      <c r="F887" s="165">
        <v>43448</v>
      </c>
      <c r="G887" s="166">
        <v>2018</v>
      </c>
      <c r="H887" s="151" t="s">
        <v>2531</v>
      </c>
      <c r="I887" s="151" t="str">
        <f t="shared" si="72"/>
        <v>ND</v>
      </c>
      <c r="J887" s="151" t="str">
        <f t="shared" si="71"/>
        <v>SK</v>
      </c>
      <c r="K887" s="156" t="str">
        <f t="shared" si="70"/>
        <v>Mountain, Canada</v>
      </c>
      <c r="L887" s="151" t="str">
        <f>INDEX('State '!$A$1:$C$62,MATCH($I887,'State '!$B:$B,0),3)</f>
        <v>Mountain</v>
      </c>
      <c r="M887" s="151" t="str">
        <f>INDEX('State '!$A$1:$C$62,MATCH($J887,'State '!$B:$B,0),3)</f>
        <v>Canada</v>
      </c>
      <c r="N887" s="151"/>
      <c r="O887" s="158"/>
      <c r="P887" s="158">
        <v>2.2000000000000002</v>
      </c>
      <c r="Q887" s="158">
        <v>30</v>
      </c>
      <c r="R887" s="157">
        <v>10.75</v>
      </c>
      <c r="S887" s="151" t="s">
        <v>135</v>
      </c>
      <c r="T887" s="151" t="s">
        <v>381</v>
      </c>
      <c r="U887" s="151" t="s">
        <v>2532</v>
      </c>
      <c r="V887" s="151" t="s">
        <v>2178</v>
      </c>
      <c r="W887" s="150" t="s">
        <v>2533</v>
      </c>
      <c r="X887" s="150"/>
      <c r="Y887" s="150"/>
    </row>
    <row r="888" spans="1:25" s="17" customFormat="1" x14ac:dyDescent="0.2">
      <c r="A888" s="151">
        <v>41543</v>
      </c>
      <c r="B888" s="152" t="s">
        <v>414</v>
      </c>
      <c r="C888" s="152" t="s">
        <v>209</v>
      </c>
      <c r="D888" s="152" t="s">
        <v>134</v>
      </c>
      <c r="E888" s="153" t="s">
        <v>143</v>
      </c>
      <c r="F888" s="154">
        <v>41543</v>
      </c>
      <c r="G888" s="161">
        <v>2013</v>
      </c>
      <c r="H888" s="151" t="s">
        <v>50</v>
      </c>
      <c r="I888" s="151" t="str">
        <f t="shared" si="72"/>
        <v>WA</v>
      </c>
      <c r="J888" s="151" t="str">
        <f t="shared" si="71"/>
        <v>WA</v>
      </c>
      <c r="K888" s="151" t="str">
        <f t="shared" si="70"/>
        <v>Pacific</v>
      </c>
      <c r="L888" s="151" t="str">
        <f>INDEX('State '!$A$1:$C$62,MATCH($I888,'State '!$B:$B,0),3)</f>
        <v>Pacific</v>
      </c>
      <c r="M888" s="151" t="str">
        <f>INDEX('State '!$A$1:$C$62,MATCH($J888,'State '!$B:$B,0),3)</f>
        <v>Pacific</v>
      </c>
      <c r="N888" s="151"/>
      <c r="O888" s="158"/>
      <c r="P888" s="157">
        <v>4</v>
      </c>
      <c r="Q888" s="157">
        <v>75</v>
      </c>
      <c r="R888" s="158">
        <v>16</v>
      </c>
      <c r="S888" s="159" t="s">
        <v>135</v>
      </c>
      <c r="T888" s="156" t="s">
        <v>381</v>
      </c>
      <c r="U888" s="160" t="s">
        <v>1872</v>
      </c>
      <c r="V888" s="151"/>
      <c r="W888" s="150"/>
      <c r="X888" s="150"/>
      <c r="Y888" s="150"/>
    </row>
    <row r="889" spans="1:25" s="17" customFormat="1" ht="38.25" x14ac:dyDescent="0.2">
      <c r="A889" s="96">
        <v>45576</v>
      </c>
      <c r="B889" s="79" t="s">
        <v>3351</v>
      </c>
      <c r="C889" s="79" t="s">
        <v>3192</v>
      </c>
      <c r="D889" s="79" t="s">
        <v>140</v>
      </c>
      <c r="E889" s="79" t="s">
        <v>143</v>
      </c>
      <c r="F889" s="60">
        <v>44885</v>
      </c>
      <c r="G889" s="98">
        <v>2023</v>
      </c>
      <c r="H889" s="97" t="s">
        <v>3352</v>
      </c>
      <c r="I889" s="97" t="str">
        <f t="shared" si="72"/>
        <v>AL</v>
      </c>
      <c r="J889" s="97" t="str">
        <f t="shared" si="71"/>
        <v>GA</v>
      </c>
      <c r="K889" s="104" t="str">
        <f t="shared" si="70"/>
        <v>South Central, Southeast</v>
      </c>
      <c r="L889" s="97" t="str">
        <f>INDEX('State '!$A$1:$C$62,MATCH($I889,'State '!$B:$B,0),3)</f>
        <v>South Central</v>
      </c>
      <c r="M889" s="97" t="str">
        <f>INDEX('State '!$A$1:$C$62,MATCH($J889,'State '!$B:$B,0),3)</f>
        <v>Southeast</v>
      </c>
      <c r="N889" s="97"/>
      <c r="O889" s="145">
        <v>14.3</v>
      </c>
      <c r="P889" s="111">
        <v>3</v>
      </c>
      <c r="Q889" s="146">
        <v>25.5</v>
      </c>
      <c r="R889" s="98">
        <v>36</v>
      </c>
      <c r="S889" s="97" t="s">
        <v>135</v>
      </c>
      <c r="T889" s="97" t="s">
        <v>381</v>
      </c>
      <c r="U889" s="97" t="s">
        <v>3354</v>
      </c>
      <c r="V889" s="97" t="s">
        <v>2178</v>
      </c>
      <c r="W889" s="79" t="s">
        <v>3353</v>
      </c>
      <c r="X889" s="79"/>
      <c r="Y889" s="195"/>
    </row>
    <row r="890" spans="1:25" s="17" customFormat="1" x14ac:dyDescent="0.2">
      <c r="A890" s="151">
        <v>40589</v>
      </c>
      <c r="B890" s="164" t="s">
        <v>530</v>
      </c>
      <c r="C890" s="164" t="s">
        <v>215</v>
      </c>
      <c r="D890" s="164" t="s">
        <v>140</v>
      </c>
      <c r="E890" s="164" t="s">
        <v>143</v>
      </c>
      <c r="F890" s="165">
        <v>40522</v>
      </c>
      <c r="G890" s="157">
        <v>2010</v>
      </c>
      <c r="H890" s="151" t="s">
        <v>22</v>
      </c>
      <c r="I890" s="151" t="str">
        <f t="shared" si="72"/>
        <v>GA</v>
      </c>
      <c r="J890" s="151" t="str">
        <f t="shared" si="71"/>
        <v>GA</v>
      </c>
      <c r="K890" s="151" t="str">
        <f t="shared" si="70"/>
        <v>Southeast</v>
      </c>
      <c r="L890" s="151" t="str">
        <f>INDEX('State '!$A$1:$C$62,MATCH($I890,'State '!$B:$B,0),3)</f>
        <v>Southeast</v>
      </c>
      <c r="M890" s="151" t="str">
        <f>INDEX('State '!$A$1:$C$62,MATCH($J890,'State '!$B:$B,0),3)</f>
        <v>Southeast</v>
      </c>
      <c r="N890" s="151"/>
      <c r="O890" s="158">
        <v>121</v>
      </c>
      <c r="P890" s="158">
        <v>41.1</v>
      </c>
      <c r="Q890" s="158">
        <v>125</v>
      </c>
      <c r="R890" s="157">
        <v>36</v>
      </c>
      <c r="S890" s="151" t="s">
        <v>135</v>
      </c>
      <c r="T890" s="151" t="s">
        <v>381</v>
      </c>
      <c r="U890" s="151" t="s">
        <v>434</v>
      </c>
      <c r="V890" s="151"/>
      <c r="W890" s="150"/>
      <c r="X890" s="150"/>
      <c r="Y890" s="150"/>
    </row>
    <row r="891" spans="1:25" s="17" customFormat="1" x14ac:dyDescent="0.2">
      <c r="A891" s="151">
        <v>40589</v>
      </c>
      <c r="B891" s="152" t="s">
        <v>441</v>
      </c>
      <c r="C891" s="152" t="s">
        <v>215</v>
      </c>
      <c r="D891" s="152" t="s">
        <v>140</v>
      </c>
      <c r="E891" s="153" t="s">
        <v>143</v>
      </c>
      <c r="F891" s="154">
        <v>40695</v>
      </c>
      <c r="G891" s="161">
        <v>2011</v>
      </c>
      <c r="H891" s="151" t="s">
        <v>14</v>
      </c>
      <c r="I891" s="151" t="str">
        <f t="shared" si="72"/>
        <v>MS</v>
      </c>
      <c r="J891" s="151" t="str">
        <f t="shared" si="71"/>
        <v>MS</v>
      </c>
      <c r="K891" s="151" t="str">
        <f t="shared" si="70"/>
        <v>South Central</v>
      </c>
      <c r="L891" s="151" t="str">
        <f>INDEX('State '!$A$1:$C$62,MATCH($I891,'State '!$B:$B,0),3)</f>
        <v>South Central</v>
      </c>
      <c r="M891" s="151" t="str">
        <f>INDEX('State '!$A$1:$C$62,MATCH($J891,'State '!$B:$B,0),3)</f>
        <v>South Central</v>
      </c>
      <c r="N891" s="151"/>
      <c r="O891" s="158">
        <v>108</v>
      </c>
      <c r="P891" s="157">
        <v>19.7</v>
      </c>
      <c r="Q891" s="157">
        <v>125</v>
      </c>
      <c r="R891" s="158">
        <v>36</v>
      </c>
      <c r="S891" s="159" t="s">
        <v>135</v>
      </c>
      <c r="T891" s="156" t="s">
        <v>381</v>
      </c>
      <c r="U891" s="160" t="s">
        <v>434</v>
      </c>
      <c r="V891" s="151"/>
      <c r="W891" s="150"/>
      <c r="X891" s="150"/>
      <c r="Y891" s="150"/>
    </row>
    <row r="892" spans="1:25" s="17" customFormat="1" x14ac:dyDescent="0.2">
      <c r="A892" s="151">
        <v>40968</v>
      </c>
      <c r="B892" s="152" t="s">
        <v>433</v>
      </c>
      <c r="C892" s="152" t="s">
        <v>215</v>
      </c>
      <c r="D892" s="152" t="s">
        <v>140</v>
      </c>
      <c r="E892" s="153" t="s">
        <v>143</v>
      </c>
      <c r="F892" s="154">
        <v>41061</v>
      </c>
      <c r="G892" s="161">
        <v>2012</v>
      </c>
      <c r="H892" s="151" t="s">
        <v>1341</v>
      </c>
      <c r="I892" s="151" t="str">
        <f t="shared" si="72"/>
        <v>MS</v>
      </c>
      <c r="J892" s="151" t="str">
        <f t="shared" si="71"/>
        <v>GA</v>
      </c>
      <c r="K892" s="151" t="str">
        <f t="shared" si="70"/>
        <v>South Central, Southeast</v>
      </c>
      <c r="L892" s="151" t="str">
        <f>INDEX('State '!$A$1:$C$62,MATCH($I892,'State '!$B:$B,0),3)</f>
        <v>South Central</v>
      </c>
      <c r="M892" s="151" t="str">
        <f>INDEX('State '!$A$1:$C$62,MATCH($J892,'State '!$B:$B,0),3)</f>
        <v>Southeast</v>
      </c>
      <c r="N892" s="151"/>
      <c r="O892" s="158">
        <v>122.6</v>
      </c>
      <c r="P892" s="157">
        <v>19.3</v>
      </c>
      <c r="Q892" s="157">
        <v>125</v>
      </c>
      <c r="R892" s="158">
        <v>36</v>
      </c>
      <c r="S892" s="159" t="s">
        <v>135</v>
      </c>
      <c r="T892" s="156" t="s">
        <v>381</v>
      </c>
      <c r="U892" s="160" t="s">
        <v>434</v>
      </c>
      <c r="V892" s="151"/>
      <c r="W892" s="150"/>
      <c r="X892" s="150"/>
      <c r="Y892" s="150"/>
    </row>
    <row r="893" spans="1:25" s="17" customFormat="1" ht="72" customHeight="1" x14ac:dyDescent="0.2">
      <c r="A893" s="173">
        <v>39990</v>
      </c>
      <c r="B893" s="164" t="s">
        <v>1690</v>
      </c>
      <c r="C893" s="164" t="s">
        <v>376</v>
      </c>
      <c r="D893" s="164" t="s">
        <v>140</v>
      </c>
      <c r="E893" s="164" t="s">
        <v>143</v>
      </c>
      <c r="F893" s="165">
        <v>35733</v>
      </c>
      <c r="G893" s="157">
        <v>1997</v>
      </c>
      <c r="H893" s="151" t="s">
        <v>6</v>
      </c>
      <c r="I893" s="151" t="str">
        <f t="shared" si="72"/>
        <v>TX</v>
      </c>
      <c r="J893" s="151" t="str">
        <f t="shared" si="71"/>
        <v>TX</v>
      </c>
      <c r="K893" s="151" t="str">
        <f t="shared" si="70"/>
        <v>South Central</v>
      </c>
      <c r="L893" s="151" t="str">
        <f>INDEX('State '!$A$1:$C$62,MATCH($I893,'State '!$B:$B,0),3)</f>
        <v>South Central</v>
      </c>
      <c r="M893" s="151" t="str">
        <f>INDEX('State '!$A$1:$C$62,MATCH($J893,'State '!$B:$B,0),3)</f>
        <v>South Central</v>
      </c>
      <c r="N893" s="151"/>
      <c r="O893" s="158"/>
      <c r="P893" s="158">
        <v>53</v>
      </c>
      <c r="Q893" s="158">
        <v>90</v>
      </c>
      <c r="R893" s="157" t="s">
        <v>1096</v>
      </c>
      <c r="S893" s="151" t="s">
        <v>138</v>
      </c>
      <c r="T893" s="151" t="s">
        <v>187</v>
      </c>
      <c r="U893" s="151" t="s">
        <v>382</v>
      </c>
      <c r="V893" s="151"/>
      <c r="W893" s="150"/>
      <c r="X893" s="150"/>
      <c r="Y893" s="150"/>
    </row>
    <row r="894" spans="1:25" s="17" customFormat="1" ht="38.25" x14ac:dyDescent="0.2">
      <c r="A894" s="151">
        <v>43454</v>
      </c>
      <c r="B894" s="152" t="s">
        <v>2016</v>
      </c>
      <c r="C894" s="152" t="s">
        <v>219</v>
      </c>
      <c r="D894" s="152" t="s">
        <v>1878</v>
      </c>
      <c r="E894" s="153" t="s">
        <v>143</v>
      </c>
      <c r="F894" s="154">
        <v>43432</v>
      </c>
      <c r="G894" s="161">
        <v>2018</v>
      </c>
      <c r="H894" s="151" t="s">
        <v>6</v>
      </c>
      <c r="I894" s="151" t="str">
        <f t="shared" si="72"/>
        <v>TX</v>
      </c>
      <c r="J894" s="151" t="str">
        <f t="shared" si="71"/>
        <v>TX</v>
      </c>
      <c r="K894" s="156" t="str">
        <f t="shared" si="70"/>
        <v>South Central</v>
      </c>
      <c r="L894" s="151" t="str">
        <f>INDEX('State '!$A$1:$C$62,MATCH($I894,'State '!$B:$B,0),3)</f>
        <v>South Central</v>
      </c>
      <c r="M894" s="151" t="str">
        <f>INDEX('State '!$A$1:$C$62,MATCH($J894,'State '!$B:$B,0),3)</f>
        <v>South Central</v>
      </c>
      <c r="N894" s="151"/>
      <c r="O894" s="158">
        <v>137.30000000000001</v>
      </c>
      <c r="P894" s="157"/>
      <c r="Q894" s="157">
        <v>396</v>
      </c>
      <c r="R894" s="158"/>
      <c r="S894" s="159" t="s">
        <v>135</v>
      </c>
      <c r="T894" s="156" t="s">
        <v>381</v>
      </c>
      <c r="U894" s="160" t="s">
        <v>2017</v>
      </c>
      <c r="V894" s="151" t="s">
        <v>2175</v>
      </c>
      <c r="W894" s="150" t="s">
        <v>2691</v>
      </c>
      <c r="X894" s="150"/>
      <c r="Y894" s="150" t="s">
        <v>2508</v>
      </c>
    </row>
    <row r="895" spans="1:25" s="17" customFormat="1" x14ac:dyDescent="0.2">
      <c r="A895" s="151">
        <v>39990</v>
      </c>
      <c r="B895" s="164" t="s">
        <v>756</v>
      </c>
      <c r="C895" s="164" t="s">
        <v>282</v>
      </c>
      <c r="D895" s="164" t="s">
        <v>136</v>
      </c>
      <c r="E895" s="164" t="s">
        <v>143</v>
      </c>
      <c r="F895" s="165">
        <v>39721</v>
      </c>
      <c r="G895" s="157">
        <v>2008</v>
      </c>
      <c r="H895" s="151" t="s">
        <v>6</v>
      </c>
      <c r="I895" s="151" t="str">
        <f t="shared" si="72"/>
        <v>TX</v>
      </c>
      <c r="J895" s="151" t="str">
        <f t="shared" si="71"/>
        <v>TX</v>
      </c>
      <c r="K895" s="151" t="str">
        <f t="shared" si="70"/>
        <v>South Central</v>
      </c>
      <c r="L895" s="151" t="str">
        <f>INDEX('State '!$A$1:$C$62,MATCH($I895,'State '!$B:$B,0),3)</f>
        <v>South Central</v>
      </c>
      <c r="M895" s="151" t="str">
        <f>INDEX('State '!$A$1:$C$62,MATCH($J895,'State '!$B:$B,0),3)</f>
        <v>South Central</v>
      </c>
      <c r="N895" s="151"/>
      <c r="O895" s="158">
        <v>30</v>
      </c>
      <c r="P895" s="158">
        <v>20</v>
      </c>
      <c r="Q895" s="158">
        <v>50</v>
      </c>
      <c r="R895" s="157">
        <v>10</v>
      </c>
      <c r="S895" s="151" t="s">
        <v>138</v>
      </c>
      <c r="T895" s="151" t="s">
        <v>187</v>
      </c>
      <c r="U895" s="151" t="s">
        <v>382</v>
      </c>
      <c r="V895" s="151"/>
      <c r="W895" s="150"/>
      <c r="X895" s="150"/>
      <c r="Y895" s="150"/>
    </row>
    <row r="896" spans="1:25" s="17" customFormat="1" ht="25.5" x14ac:dyDescent="0.2">
      <c r="A896" s="97">
        <v>43199</v>
      </c>
      <c r="B896" s="79" t="s">
        <v>1977</v>
      </c>
      <c r="C896" s="80" t="s">
        <v>205</v>
      </c>
      <c r="D896" s="79" t="s">
        <v>1878</v>
      </c>
      <c r="E896" s="79" t="s">
        <v>2221</v>
      </c>
      <c r="F896" s="60"/>
      <c r="G896" s="98"/>
      <c r="H896" s="97" t="s">
        <v>1961</v>
      </c>
      <c r="I896" s="97" t="str">
        <f t="shared" si="72"/>
        <v>NY</v>
      </c>
      <c r="J896" s="97" t="str">
        <f t="shared" si="71"/>
        <v>CN</v>
      </c>
      <c r="K896" s="104" t="str">
        <f t="shared" si="70"/>
        <v>Northeast, Canada</v>
      </c>
      <c r="L896" s="97" t="str">
        <f>INDEX('State '!$A$1:$C$62,MATCH($I896,'State '!$B:$B,0),3)</f>
        <v>Northeast</v>
      </c>
      <c r="M896" s="97" t="s">
        <v>45</v>
      </c>
      <c r="N896" s="97"/>
      <c r="O896" s="158">
        <v>55</v>
      </c>
      <c r="P896" s="178">
        <v>0</v>
      </c>
      <c r="Q896" s="146">
        <v>650</v>
      </c>
      <c r="R896" s="98"/>
      <c r="S896" s="97" t="s">
        <v>135</v>
      </c>
      <c r="T896" s="97" t="s">
        <v>381</v>
      </c>
      <c r="U896" s="97"/>
      <c r="V896" s="97" t="s">
        <v>2178</v>
      </c>
      <c r="W896" s="79" t="s">
        <v>2439</v>
      </c>
      <c r="X896" s="79"/>
      <c r="Y896" s="137" t="s">
        <v>2509</v>
      </c>
    </row>
    <row r="897" spans="1:25" s="17" customFormat="1" x14ac:dyDescent="0.2">
      <c r="A897" s="151">
        <v>41963</v>
      </c>
      <c r="B897" s="152" t="s">
        <v>1821</v>
      </c>
      <c r="C897" s="152" t="s">
        <v>239</v>
      </c>
      <c r="D897" s="152" t="s">
        <v>140</v>
      </c>
      <c r="E897" s="153" t="s">
        <v>143</v>
      </c>
      <c r="F897" s="154">
        <v>41922</v>
      </c>
      <c r="G897" s="161">
        <v>2014</v>
      </c>
      <c r="H897" s="151" t="s">
        <v>483</v>
      </c>
      <c r="I897" s="151" t="str">
        <f t="shared" si="72"/>
        <v>MS</v>
      </c>
      <c r="J897" s="151" t="str">
        <f t="shared" si="71"/>
        <v>AL</v>
      </c>
      <c r="K897" s="151" t="str">
        <f t="shared" si="70"/>
        <v>South Central</v>
      </c>
      <c r="L897" s="151" t="str">
        <f>INDEX('State '!$A$1:$C$62,MATCH($I897,'State '!$B:$B,0),3)</f>
        <v>South Central</v>
      </c>
      <c r="M897" s="151" t="str">
        <f>INDEX('State '!$A$1:$C$62,MATCH($J897,'State '!$B:$B,0),3)</f>
        <v>South Central</v>
      </c>
      <c r="N897" s="151"/>
      <c r="O897" s="158">
        <v>287</v>
      </c>
      <c r="P897" s="157">
        <v>70</v>
      </c>
      <c r="Q897" s="157">
        <v>510.5</v>
      </c>
      <c r="R897" s="158" t="s">
        <v>1762</v>
      </c>
      <c r="S897" s="159" t="s">
        <v>135</v>
      </c>
      <c r="T897" s="156" t="s">
        <v>381</v>
      </c>
      <c r="U897" s="160" t="s">
        <v>1823</v>
      </c>
      <c r="V897" s="151"/>
      <c r="W897" s="150"/>
      <c r="X897" s="150"/>
      <c r="Y897" s="150"/>
    </row>
    <row r="898" spans="1:25" s="17" customFormat="1" x14ac:dyDescent="0.2">
      <c r="A898" s="151">
        <v>39990</v>
      </c>
      <c r="B898" s="164" t="s">
        <v>846</v>
      </c>
      <c r="C898" s="164" t="s">
        <v>234</v>
      </c>
      <c r="D898" s="164" t="s">
        <v>136</v>
      </c>
      <c r="E898" s="164" t="s">
        <v>143</v>
      </c>
      <c r="F898" s="165">
        <v>39726</v>
      </c>
      <c r="G898" s="157">
        <v>2008</v>
      </c>
      <c r="H898" s="151" t="s">
        <v>833</v>
      </c>
      <c r="I898" s="151" t="str">
        <f t="shared" si="72"/>
        <v>LA</v>
      </c>
      <c r="J898" s="151" t="str">
        <f t="shared" si="71"/>
        <v>AL</v>
      </c>
      <c r="K898" s="151" t="str">
        <f t="shared" si="70"/>
        <v>South Central</v>
      </c>
      <c r="L898" s="151" t="str">
        <f>INDEX('State '!$A$1:$C$62,MATCH($I898,'State '!$B:$B,0),3)</f>
        <v>South Central</v>
      </c>
      <c r="M898" s="151" t="str">
        <f>INDEX('State '!$A$1:$C$62,MATCH($J898,'State '!$B:$B,0),3)</f>
        <v>South Central</v>
      </c>
      <c r="N898" s="151"/>
      <c r="O898" s="158">
        <v>842</v>
      </c>
      <c r="P898" s="158">
        <v>270</v>
      </c>
      <c r="Q898" s="158">
        <v>1140</v>
      </c>
      <c r="R898" s="157" t="s">
        <v>550</v>
      </c>
      <c r="S898" s="151" t="s">
        <v>135</v>
      </c>
      <c r="T898" s="151" t="s">
        <v>381</v>
      </c>
      <c r="U898" s="151" t="s">
        <v>628</v>
      </c>
      <c r="V898" s="151"/>
      <c r="W898" s="150"/>
      <c r="X898" s="150"/>
      <c r="Y898" s="150"/>
    </row>
    <row r="899" spans="1:25" s="17" customFormat="1" ht="51" x14ac:dyDescent="0.2">
      <c r="A899" s="197">
        <v>44327</v>
      </c>
      <c r="B899" s="194" t="s">
        <v>2297</v>
      </c>
      <c r="C899" s="194" t="s">
        <v>1875</v>
      </c>
      <c r="D899" s="194" t="s">
        <v>140</v>
      </c>
      <c r="E899" s="194" t="s">
        <v>143</v>
      </c>
      <c r="F899" s="196">
        <v>44256</v>
      </c>
      <c r="G899" s="198">
        <v>2021</v>
      </c>
      <c r="H899" s="197" t="s">
        <v>2299</v>
      </c>
      <c r="I899" s="97" t="str">
        <f t="shared" si="72"/>
        <v>VA</v>
      </c>
      <c r="J899" s="97" t="str">
        <f t="shared" si="71"/>
        <v>LA</v>
      </c>
      <c r="K899" s="104" t="str">
        <f t="shared" si="70"/>
        <v>Northeast, Southeast, South Central</v>
      </c>
      <c r="L899" s="97" t="str">
        <f>INDEX('State '!$A$1:$C$62,MATCH($I899,'State '!$B:$B,0),3)</f>
        <v>Northeast</v>
      </c>
      <c r="M899" s="97" t="str">
        <f>INDEX('State '!$A$1:$C$62,MATCH($J899,'State '!$B:$B,0),3)</f>
        <v>South Central</v>
      </c>
      <c r="N899" s="97" t="s">
        <v>15</v>
      </c>
      <c r="O899" s="158">
        <v>404.8</v>
      </c>
      <c r="P899" s="158">
        <v>7.72</v>
      </c>
      <c r="Q899" s="200">
        <v>296</v>
      </c>
      <c r="R899" s="198"/>
      <c r="S899" s="197" t="s">
        <v>135</v>
      </c>
      <c r="T899" s="197" t="s">
        <v>381</v>
      </c>
      <c r="U899" s="197" t="s">
        <v>2484</v>
      </c>
      <c r="V899" s="97" t="s">
        <v>2178</v>
      </c>
      <c r="W899" s="79" t="s">
        <v>3107</v>
      </c>
      <c r="X899" s="79" t="s">
        <v>2830</v>
      </c>
      <c r="Y899" s="195"/>
    </row>
    <row r="900" spans="1:25" s="17" customFormat="1" x14ac:dyDescent="0.2">
      <c r="A900" s="151">
        <v>42605</v>
      </c>
      <c r="B900" s="164" t="s">
        <v>2121</v>
      </c>
      <c r="C900" s="164" t="s">
        <v>1939</v>
      </c>
      <c r="D900" s="164" t="s">
        <v>134</v>
      </c>
      <c r="E900" s="164" t="s">
        <v>143</v>
      </c>
      <c r="F900" s="165">
        <v>42538</v>
      </c>
      <c r="G900" s="157">
        <v>2016</v>
      </c>
      <c r="H900" s="151" t="s">
        <v>2014</v>
      </c>
      <c r="I900" s="151" t="str">
        <f t="shared" si="72"/>
        <v>KY</v>
      </c>
      <c r="J900" s="151" t="str">
        <f t="shared" si="71"/>
        <v>IN</v>
      </c>
      <c r="K900" s="151" t="str">
        <f t="shared" si="70"/>
        <v>Midwest</v>
      </c>
      <c r="L900" s="151" t="str">
        <f>INDEX('State '!$A$1:$C$62,MATCH($I900,'State '!$B:$B,0),3)</f>
        <v>Midwest</v>
      </c>
      <c r="M900" s="151" t="str">
        <f>INDEX('State '!$A$1:$C$62,MATCH($J900,'State '!$B:$B,0),3)</f>
        <v>Midwest</v>
      </c>
      <c r="N900" s="151"/>
      <c r="O900" s="158">
        <v>63</v>
      </c>
      <c r="P900" s="158">
        <v>30</v>
      </c>
      <c r="Q900" s="158">
        <v>53.5</v>
      </c>
      <c r="R900" s="157">
        <v>10</v>
      </c>
      <c r="S900" s="151" t="s">
        <v>135</v>
      </c>
      <c r="T900" s="151" t="s">
        <v>381</v>
      </c>
      <c r="U900" s="151" t="s">
        <v>2015</v>
      </c>
      <c r="V900" s="151" t="s">
        <v>2178</v>
      </c>
      <c r="W900" s="150"/>
      <c r="X900" s="150"/>
      <c r="Y900" s="150"/>
    </row>
    <row r="901" spans="1:25" s="17" customFormat="1" x14ac:dyDescent="0.2">
      <c r="A901" s="151">
        <v>39990</v>
      </c>
      <c r="B901" s="164" t="s">
        <v>745</v>
      </c>
      <c r="C901" s="164" t="s">
        <v>278</v>
      </c>
      <c r="D901" s="164" t="s">
        <v>136</v>
      </c>
      <c r="E901" s="164" t="s">
        <v>143</v>
      </c>
      <c r="F901" s="165">
        <v>39767</v>
      </c>
      <c r="G901" s="157">
        <v>2008</v>
      </c>
      <c r="H901" s="151" t="s">
        <v>14</v>
      </c>
      <c r="I901" s="151" t="str">
        <f t="shared" si="72"/>
        <v>MS</v>
      </c>
      <c r="J901" s="151" t="str">
        <f t="shared" si="71"/>
        <v>MS</v>
      </c>
      <c r="K901" s="151" t="str">
        <f t="shared" si="70"/>
        <v>South Central</v>
      </c>
      <c r="L901" s="151" t="str">
        <f>INDEX('State '!$A$1:$C$62,MATCH($I901,'State '!$B:$B,0),3)</f>
        <v>South Central</v>
      </c>
      <c r="M901" s="151" t="str">
        <f>INDEX('State '!$A$1:$C$62,MATCH($J901,'State '!$B:$B,0),3)</f>
        <v>South Central</v>
      </c>
      <c r="N901" s="151"/>
      <c r="O901" s="158">
        <v>6</v>
      </c>
      <c r="P901" s="158">
        <v>3.1</v>
      </c>
      <c r="Q901" s="158">
        <v>1000</v>
      </c>
      <c r="R901" s="157">
        <v>24</v>
      </c>
      <c r="S901" s="151" t="s">
        <v>135</v>
      </c>
      <c r="T901" s="151" t="s">
        <v>381</v>
      </c>
      <c r="U901" s="151" t="s">
        <v>725</v>
      </c>
      <c r="V901" s="151"/>
      <c r="W901" s="150"/>
      <c r="X901" s="150"/>
      <c r="Y901" s="150"/>
    </row>
    <row r="902" spans="1:25" s="17" customFormat="1" x14ac:dyDescent="0.2">
      <c r="A902" s="151">
        <v>40381</v>
      </c>
      <c r="B902" s="164" t="s">
        <v>724</v>
      </c>
      <c r="C902" s="164" t="s">
        <v>278</v>
      </c>
      <c r="D902" s="164" t="s">
        <v>136</v>
      </c>
      <c r="E902" s="164" t="s">
        <v>143</v>
      </c>
      <c r="F902" s="165">
        <v>39767</v>
      </c>
      <c r="G902" s="157">
        <v>2008</v>
      </c>
      <c r="H902" s="151" t="s">
        <v>483</v>
      </c>
      <c r="I902" s="151" t="str">
        <f t="shared" si="72"/>
        <v>MS</v>
      </c>
      <c r="J902" s="151" t="str">
        <f t="shared" si="71"/>
        <v>AL</v>
      </c>
      <c r="K902" s="151" t="str">
        <f t="shared" si="70"/>
        <v>South Central</v>
      </c>
      <c r="L902" s="151" t="str">
        <f>INDEX('State '!$A$1:$C$62,MATCH($I902,'State '!$B:$B,0),3)</f>
        <v>South Central</v>
      </c>
      <c r="M902" s="151" t="str">
        <f>INDEX('State '!$A$1:$C$62,MATCH($J902,'State '!$B:$B,0),3)</f>
        <v>South Central</v>
      </c>
      <c r="N902" s="151"/>
      <c r="O902" s="158">
        <v>52</v>
      </c>
      <c r="P902" s="158">
        <v>26</v>
      </c>
      <c r="Q902" s="158">
        <v>1000</v>
      </c>
      <c r="R902" s="157">
        <v>24</v>
      </c>
      <c r="S902" s="151" t="s">
        <v>135</v>
      </c>
      <c r="T902" s="151" t="s">
        <v>381</v>
      </c>
      <c r="U902" s="151" t="s">
        <v>725</v>
      </c>
      <c r="V902" s="151"/>
      <c r="W902" s="150"/>
      <c r="X902" s="150"/>
      <c r="Y902" s="150"/>
    </row>
    <row r="903" spans="1:25" s="17" customFormat="1" ht="38.25" x14ac:dyDescent="0.2">
      <c r="A903" s="197">
        <v>43756</v>
      </c>
      <c r="B903" s="194" t="s">
        <v>2689</v>
      </c>
      <c r="C903" s="194" t="s">
        <v>2690</v>
      </c>
      <c r="D903" s="194" t="s">
        <v>136</v>
      </c>
      <c r="E903" s="194" t="s">
        <v>143</v>
      </c>
      <c r="F903" s="196">
        <v>43525</v>
      </c>
      <c r="G903" s="198">
        <v>2019</v>
      </c>
      <c r="H903" s="197" t="s">
        <v>19</v>
      </c>
      <c r="I903" s="97" t="str">
        <f t="shared" si="72"/>
        <v>VA</v>
      </c>
      <c r="J903" s="97" t="str">
        <f t="shared" si="71"/>
        <v>VA</v>
      </c>
      <c r="K903" s="104" t="str">
        <f t="shared" si="70"/>
        <v>Northeast</v>
      </c>
      <c r="L903" s="97" t="str">
        <f>INDEX('State '!$A$1:$C$62,MATCH($I903,'State '!$B:$B,0),3)</f>
        <v>Northeast</v>
      </c>
      <c r="M903" s="97" t="str">
        <f>INDEX('State '!$A$1:$C$62,MATCH($J903,'State '!$B:$B,0),3)</f>
        <v>Northeast</v>
      </c>
      <c r="N903" s="97"/>
      <c r="O903" s="158"/>
      <c r="P903" s="201">
        <v>9</v>
      </c>
      <c r="Q903" s="200"/>
      <c r="R903" s="198">
        <v>24</v>
      </c>
      <c r="S903" s="197" t="s">
        <v>138</v>
      </c>
      <c r="T903" s="197"/>
      <c r="U903" s="197"/>
      <c r="V903" s="97" t="s">
        <v>2175</v>
      </c>
      <c r="W903" s="79" t="s">
        <v>2708</v>
      </c>
      <c r="X903" s="79" t="s">
        <v>2830</v>
      </c>
      <c r="Y903" s="137" t="s">
        <v>2896</v>
      </c>
    </row>
    <row r="904" spans="1:25" s="17" customFormat="1" ht="229.5" x14ac:dyDescent="0.2">
      <c r="A904" s="218">
        <v>45664</v>
      </c>
      <c r="B904" s="215" t="s">
        <v>3312</v>
      </c>
      <c r="C904" s="215" t="s">
        <v>1875</v>
      </c>
      <c r="D904" s="215" t="s">
        <v>140</v>
      </c>
      <c r="E904" s="215" t="s">
        <v>3469</v>
      </c>
      <c r="F904" s="216">
        <v>45616</v>
      </c>
      <c r="G904" s="217">
        <v>2024</v>
      </c>
      <c r="H904" s="218" t="s">
        <v>3313</v>
      </c>
      <c r="I904" s="218" t="str">
        <f t="shared" si="72"/>
        <v>NC</v>
      </c>
      <c r="J904" s="218" t="str">
        <f t="shared" si="71"/>
        <v>VA</v>
      </c>
      <c r="K904" s="219" t="str">
        <f t="shared" ref="K904:K935" si="73">IF($L904=$M904,L904,CONCATENATE($L904,", ",IF(ISBLANK(N904),"",CONCATENATE(N904,", ")),$M904))</f>
        <v>Southeast, Northeast</v>
      </c>
      <c r="L904" s="218" t="str">
        <f>INDEX('State '!$A$1:$C$62,MATCH($I904,'State '!$B:$B,0),3)</f>
        <v>Southeast</v>
      </c>
      <c r="M904" s="218" t="str">
        <f>INDEX('State '!$A$1:$C$62,MATCH($J904,'State '!$B:$B,0),3)</f>
        <v>Northeast</v>
      </c>
      <c r="N904" s="218"/>
      <c r="O904" s="158">
        <v>212.5</v>
      </c>
      <c r="P904" s="220">
        <v>88.8</v>
      </c>
      <c r="Q904" s="146">
        <v>423</v>
      </c>
      <c r="R904" s="217"/>
      <c r="S904" s="218" t="s">
        <v>135</v>
      </c>
      <c r="T904" s="218" t="s">
        <v>381</v>
      </c>
      <c r="U904" s="218" t="s">
        <v>3314</v>
      </c>
      <c r="V904" s="218" t="s">
        <v>2178</v>
      </c>
      <c r="W904" s="215" t="s">
        <v>3654</v>
      </c>
      <c r="X904" s="215" t="s">
        <v>2830</v>
      </c>
      <c r="Y904" s="236" t="s">
        <v>3627</v>
      </c>
    </row>
    <row r="905" spans="1:25" s="17" customFormat="1" ht="240" customHeight="1" x14ac:dyDescent="0.2">
      <c r="A905" s="96">
        <v>44729</v>
      </c>
      <c r="B905" s="194" t="s">
        <v>3185</v>
      </c>
      <c r="C905" s="194" t="s">
        <v>235</v>
      </c>
      <c r="D905" s="194" t="s">
        <v>140</v>
      </c>
      <c r="E905" s="194" t="s">
        <v>143</v>
      </c>
      <c r="F905" s="196">
        <v>44573</v>
      </c>
      <c r="G905" s="106">
        <v>2022</v>
      </c>
      <c r="H905" s="197" t="s">
        <v>483</v>
      </c>
      <c r="I905" s="97" t="str">
        <f t="shared" si="72"/>
        <v>MS</v>
      </c>
      <c r="J905" s="97" t="str">
        <f t="shared" si="71"/>
        <v>AL</v>
      </c>
      <c r="K905" s="104" t="str">
        <f t="shared" si="73"/>
        <v>South Central</v>
      </c>
      <c r="L905" s="97" t="str">
        <f>INDEX('State '!$A$1:$C$62,MATCH($I905,'State '!$B:$B,0),3)</f>
        <v>South Central</v>
      </c>
      <c r="M905" s="97" t="str">
        <f>INDEX('State '!$A$1:$C$62,MATCH($J905,'State '!$B:$B,0),3)</f>
        <v>South Central</v>
      </c>
      <c r="N905" s="97"/>
      <c r="O905" s="158">
        <v>2.2000000000000002</v>
      </c>
      <c r="P905" s="201"/>
      <c r="Q905" s="146">
        <v>100</v>
      </c>
      <c r="R905" s="198"/>
      <c r="S905" s="197" t="s">
        <v>135</v>
      </c>
      <c r="T905" s="197" t="s">
        <v>381</v>
      </c>
      <c r="U905" s="197" t="s">
        <v>3186</v>
      </c>
      <c r="V905" s="97" t="s">
        <v>2178</v>
      </c>
      <c r="W905" s="79" t="s">
        <v>3187</v>
      </c>
      <c r="X905" s="79" t="s">
        <v>2828</v>
      </c>
      <c r="Y905" s="195"/>
    </row>
    <row r="906" spans="1:25" s="17" customFormat="1" x14ac:dyDescent="0.2">
      <c r="A906" s="151">
        <v>39990</v>
      </c>
      <c r="B906" s="152" t="s">
        <v>965</v>
      </c>
      <c r="C906" s="152" t="s">
        <v>309</v>
      </c>
      <c r="D906" s="152" t="s">
        <v>140</v>
      </c>
      <c r="E906" s="153" t="s">
        <v>143</v>
      </c>
      <c r="F906" s="154">
        <v>39417</v>
      </c>
      <c r="G906" s="161">
        <v>2007</v>
      </c>
      <c r="H906" s="151" t="s">
        <v>8</v>
      </c>
      <c r="I906" s="151" t="str">
        <f t="shared" si="72"/>
        <v>OH</v>
      </c>
      <c r="J906" s="151" t="str">
        <f t="shared" si="71"/>
        <v>OH</v>
      </c>
      <c r="K906" s="151" t="str">
        <f t="shared" si="73"/>
        <v>Northeast</v>
      </c>
      <c r="L906" s="151" t="str">
        <f>INDEX('State '!$A$1:$C$62,MATCH($I906,'State '!$B:$B,0),3)</f>
        <v>Northeast</v>
      </c>
      <c r="M906" s="151" t="str">
        <f>INDEX('State '!$A$1:$C$62,MATCH($J906,'State '!$B:$B,0),3)</f>
        <v>Northeast</v>
      </c>
      <c r="N906" s="151"/>
      <c r="O906" s="158">
        <v>13.5</v>
      </c>
      <c r="P906" s="157">
        <v>10</v>
      </c>
      <c r="Q906" s="157">
        <v>100</v>
      </c>
      <c r="R906" s="158">
        <v>16</v>
      </c>
      <c r="S906" s="159" t="s">
        <v>138</v>
      </c>
      <c r="T906" s="156" t="s">
        <v>187</v>
      </c>
      <c r="U906" s="160" t="s">
        <v>382</v>
      </c>
      <c r="V906" s="151"/>
      <c r="W906" s="150"/>
      <c r="X906" s="150"/>
      <c r="Y906" s="150"/>
    </row>
    <row r="907" spans="1:25" s="17" customFormat="1" ht="25.5" x14ac:dyDescent="0.2">
      <c r="A907" s="151">
        <v>43194</v>
      </c>
      <c r="B907" s="164" t="s">
        <v>2088</v>
      </c>
      <c r="C907" s="152" t="s">
        <v>206</v>
      </c>
      <c r="D907" s="164" t="s">
        <v>1878</v>
      </c>
      <c r="E907" s="164" t="s">
        <v>143</v>
      </c>
      <c r="F907" s="165">
        <v>43168</v>
      </c>
      <c r="G907" s="157">
        <v>2018</v>
      </c>
      <c r="H907" s="151" t="s">
        <v>2424</v>
      </c>
      <c r="I907" s="151" t="str">
        <f t="shared" si="72"/>
        <v>KY</v>
      </c>
      <c r="J907" s="151" t="str">
        <f t="shared" si="71"/>
        <v>LA</v>
      </c>
      <c r="K907" s="156" t="str">
        <f t="shared" si="73"/>
        <v>Midwest, South Central</v>
      </c>
      <c r="L907" s="151" t="str">
        <f>INDEX('State '!$A$1:$C$62,MATCH($I907,'State '!$B:$B,0),3)</f>
        <v>Midwest</v>
      </c>
      <c r="M907" s="151" t="str">
        <f>INDEX('State '!$A$1:$C$62,MATCH($J907,'State '!$B:$B,0),3)</f>
        <v>South Central</v>
      </c>
      <c r="N907" s="151"/>
      <c r="O907" s="158">
        <v>170</v>
      </c>
      <c r="P907" s="158">
        <v>2.4</v>
      </c>
      <c r="Q907" s="158">
        <v>900</v>
      </c>
      <c r="R907" s="157"/>
      <c r="S907" s="151" t="s">
        <v>135</v>
      </c>
      <c r="T907" s="151" t="s">
        <v>381</v>
      </c>
      <c r="U907" s="151" t="s">
        <v>2089</v>
      </c>
      <c r="V907" s="151" t="s">
        <v>2178</v>
      </c>
      <c r="W907" s="150" t="s">
        <v>2448</v>
      </c>
      <c r="X907" s="150"/>
      <c r="Y907" s="150" t="s">
        <v>2510</v>
      </c>
    </row>
    <row r="908" spans="1:25" s="17" customFormat="1" ht="127.5" x14ac:dyDescent="0.2">
      <c r="A908" s="97">
        <v>45321</v>
      </c>
      <c r="B908" s="194" t="s">
        <v>3390</v>
      </c>
      <c r="C908" s="194" t="s">
        <v>3453</v>
      </c>
      <c r="D908" s="194" t="s">
        <v>136</v>
      </c>
      <c r="E908" s="194" t="s">
        <v>143</v>
      </c>
      <c r="F908" s="196">
        <v>45240</v>
      </c>
      <c r="G908" s="61">
        <v>2023</v>
      </c>
      <c r="H908" s="197" t="s">
        <v>6</v>
      </c>
      <c r="I908" s="97" t="str">
        <f t="shared" si="72"/>
        <v>TX</v>
      </c>
      <c r="J908" s="97" t="str">
        <f t="shared" si="71"/>
        <v>TX</v>
      </c>
      <c r="K908" s="104" t="s">
        <v>2465</v>
      </c>
      <c r="L908" s="97" t="s">
        <v>2465</v>
      </c>
      <c r="M908" s="97" t="s">
        <v>2465</v>
      </c>
      <c r="N908" s="97"/>
      <c r="O908" s="145"/>
      <c r="P908" s="201">
        <v>51</v>
      </c>
      <c r="Q908" s="146">
        <v>1000</v>
      </c>
      <c r="R908" s="98">
        <v>36</v>
      </c>
      <c r="S908" s="197" t="s">
        <v>138</v>
      </c>
      <c r="T908" s="197"/>
      <c r="U908" s="197"/>
      <c r="V908" s="97" t="s">
        <v>2175</v>
      </c>
      <c r="W908" s="79" t="s">
        <v>3454</v>
      </c>
      <c r="X908" s="79" t="s">
        <v>3386</v>
      </c>
      <c r="Y908" s="210" t="s">
        <v>3391</v>
      </c>
    </row>
    <row r="909" spans="1:25" s="17" customFormat="1" x14ac:dyDescent="0.2">
      <c r="A909" s="96">
        <v>44323</v>
      </c>
      <c r="B909" s="194" t="s">
        <v>2276</v>
      </c>
      <c r="C909" s="194" t="s">
        <v>2277</v>
      </c>
      <c r="D909" s="194" t="s">
        <v>136</v>
      </c>
      <c r="E909" s="194" t="s">
        <v>143</v>
      </c>
      <c r="F909" s="196">
        <v>43783</v>
      </c>
      <c r="G909" s="198">
        <v>2019</v>
      </c>
      <c r="H909" s="197" t="s">
        <v>1249</v>
      </c>
      <c r="I909" s="197" t="str">
        <f t="shared" si="72"/>
        <v>IL</v>
      </c>
      <c r="J909" s="197" t="str">
        <f t="shared" ref="J909:J940" si="74">RIGHT($H909,2)</f>
        <v>MO</v>
      </c>
      <c r="K909" s="104" t="str">
        <f t="shared" ref="K909:K940" si="75">IF($L909=$M909,L909,CONCATENATE($L909,", ",IF(ISBLANK(N909),"",CONCATENATE(N909,", ")),$M909))</f>
        <v>Midwest</v>
      </c>
      <c r="L909" s="97" t="str">
        <f>INDEX('State '!$A$1:$C$62,MATCH($I909,'State '!$B:$B,0),3)</f>
        <v>Midwest</v>
      </c>
      <c r="M909" s="97" t="str">
        <f>INDEX('State '!$A$1:$C$62,MATCH($J909,'State '!$B:$B,0),3)</f>
        <v>Midwest</v>
      </c>
      <c r="N909" s="97"/>
      <c r="O909" s="158">
        <v>294</v>
      </c>
      <c r="P909" s="201">
        <v>65</v>
      </c>
      <c r="Q909" s="200">
        <v>400</v>
      </c>
      <c r="R909" s="198">
        <v>24</v>
      </c>
      <c r="S909" s="197" t="s">
        <v>135</v>
      </c>
      <c r="T909" s="197" t="s">
        <v>381</v>
      </c>
      <c r="U909" s="197" t="s">
        <v>2278</v>
      </c>
      <c r="V909" s="97" t="s">
        <v>2178</v>
      </c>
      <c r="W909" s="79"/>
      <c r="X909" s="79"/>
      <c r="Y909" s="147"/>
    </row>
    <row r="910" spans="1:25" s="17" customFormat="1" x14ac:dyDescent="0.2">
      <c r="A910" s="151">
        <v>39990</v>
      </c>
      <c r="B910" s="164" t="s">
        <v>990</v>
      </c>
      <c r="C910" s="79" t="s">
        <v>1991</v>
      </c>
      <c r="D910" s="164" t="s">
        <v>140</v>
      </c>
      <c r="E910" s="164" t="s">
        <v>143</v>
      </c>
      <c r="F910" s="165">
        <v>39050</v>
      </c>
      <c r="G910" s="157">
        <v>2006</v>
      </c>
      <c r="H910" s="151" t="s">
        <v>991</v>
      </c>
      <c r="I910" s="151" t="str">
        <f t="shared" si="72"/>
        <v>OK</v>
      </c>
      <c r="J910" s="151" t="str">
        <f t="shared" si="74"/>
        <v>MO</v>
      </c>
      <c r="K910" s="151" t="str">
        <f t="shared" si="75"/>
        <v>South Central, Midwest</v>
      </c>
      <c r="L910" s="151" t="str">
        <f>INDEX('State '!$A$1:$C$62,MATCH($I910,'State '!$B:$B,0),3)</f>
        <v>South Central</v>
      </c>
      <c r="M910" s="151" t="str">
        <f>INDEX('State '!$A$1:$C$62,MATCH($J910,'State '!$B:$B,0),3)</f>
        <v>Midwest</v>
      </c>
      <c r="N910" s="151"/>
      <c r="O910" s="158">
        <v>1.7</v>
      </c>
      <c r="P910" s="158">
        <v>2</v>
      </c>
      <c r="Q910" s="158">
        <v>25</v>
      </c>
      <c r="R910" s="157" t="s">
        <v>3244</v>
      </c>
      <c r="S910" s="151" t="s">
        <v>135</v>
      </c>
      <c r="T910" s="151" t="s">
        <v>381</v>
      </c>
      <c r="U910" s="151" t="s">
        <v>992</v>
      </c>
      <c r="V910" s="151"/>
      <c r="W910" s="150"/>
      <c r="X910" s="150"/>
      <c r="Y910" s="150"/>
    </row>
    <row r="911" spans="1:25" s="17" customFormat="1" x14ac:dyDescent="0.2">
      <c r="A911" s="151">
        <v>39990</v>
      </c>
      <c r="B911" s="164" t="s">
        <v>1155</v>
      </c>
      <c r="C911" s="79" t="s">
        <v>1991</v>
      </c>
      <c r="D911" s="164" t="s">
        <v>134</v>
      </c>
      <c r="E911" s="164" t="s">
        <v>143</v>
      </c>
      <c r="F911" s="165">
        <v>38261</v>
      </c>
      <c r="G911" s="157">
        <v>2004</v>
      </c>
      <c r="H911" s="151" t="s">
        <v>1156</v>
      </c>
      <c r="I911" s="151" t="str">
        <f t="shared" si="72"/>
        <v>KS</v>
      </c>
      <c r="J911" s="151" t="str">
        <f t="shared" si="74"/>
        <v>MO</v>
      </c>
      <c r="K911" s="151" t="str">
        <f t="shared" si="75"/>
        <v>South Central, Midwest</v>
      </c>
      <c r="L911" s="151" t="str">
        <f>INDEX('State '!$A$1:$C$62,MATCH($I911,'State '!$B:$B,0),3)</f>
        <v>South Central</v>
      </c>
      <c r="M911" s="151" t="str">
        <f>INDEX('State '!$A$1:$C$62,MATCH($J911,'State '!$B:$B,0),3)</f>
        <v>Midwest</v>
      </c>
      <c r="N911" s="151"/>
      <c r="O911" s="158">
        <v>10.5</v>
      </c>
      <c r="P911" s="158">
        <v>15.67</v>
      </c>
      <c r="Q911" s="158">
        <v>66.8</v>
      </c>
      <c r="R911" s="157">
        <v>20</v>
      </c>
      <c r="S911" s="151" t="s">
        <v>135</v>
      </c>
      <c r="T911" s="151" t="s">
        <v>381</v>
      </c>
      <c r="U911" s="151" t="s">
        <v>1157</v>
      </c>
      <c r="V911" s="151"/>
      <c r="W911" s="150"/>
      <c r="X911" s="150"/>
      <c r="Y911" s="150"/>
    </row>
    <row r="912" spans="1:25" s="17" customFormat="1" x14ac:dyDescent="0.2">
      <c r="A912" s="151">
        <v>39990</v>
      </c>
      <c r="B912" s="152" t="s">
        <v>945</v>
      </c>
      <c r="C912" s="79" t="s">
        <v>1991</v>
      </c>
      <c r="D912" s="152" t="s">
        <v>134</v>
      </c>
      <c r="E912" s="153" t="s">
        <v>143</v>
      </c>
      <c r="F912" s="154">
        <v>39326</v>
      </c>
      <c r="G912" s="161">
        <v>2007</v>
      </c>
      <c r="H912" s="151" t="s">
        <v>37</v>
      </c>
      <c r="I912" s="151" t="str">
        <f t="shared" si="72"/>
        <v>OK</v>
      </c>
      <c r="J912" s="151" t="str">
        <f t="shared" si="74"/>
        <v>OK</v>
      </c>
      <c r="K912" s="151" t="str">
        <f t="shared" si="75"/>
        <v>South Central</v>
      </c>
      <c r="L912" s="151" t="str">
        <f>INDEX('State '!$A$1:$C$62,MATCH($I912,'State '!$B:$B,0),3)</f>
        <v>South Central</v>
      </c>
      <c r="M912" s="151" t="str">
        <f>INDEX('State '!$A$1:$C$62,MATCH($J912,'State '!$B:$B,0),3)</f>
        <v>South Central</v>
      </c>
      <c r="N912" s="151"/>
      <c r="O912" s="158">
        <v>11.2</v>
      </c>
      <c r="P912" s="157">
        <v>14.5</v>
      </c>
      <c r="Q912" s="157">
        <v>175</v>
      </c>
      <c r="R912" s="158">
        <v>20</v>
      </c>
      <c r="S912" s="159" t="s">
        <v>135</v>
      </c>
      <c r="T912" s="156" t="s">
        <v>381</v>
      </c>
      <c r="U912" s="160" t="s">
        <v>382</v>
      </c>
      <c r="V912" s="151"/>
      <c r="W912" s="150"/>
      <c r="X912" s="150"/>
      <c r="Y912" s="150"/>
    </row>
    <row r="913" spans="1:26" s="17" customFormat="1" x14ac:dyDescent="0.2">
      <c r="A913" s="151">
        <v>43417</v>
      </c>
      <c r="B913" s="164" t="s">
        <v>2349</v>
      </c>
      <c r="C913" s="152" t="s">
        <v>239</v>
      </c>
      <c r="D913" s="164" t="s">
        <v>140</v>
      </c>
      <c r="E913" s="153" t="s">
        <v>143</v>
      </c>
      <c r="F913" s="165">
        <v>43404</v>
      </c>
      <c r="G913" s="166">
        <v>2018</v>
      </c>
      <c r="H913" s="151" t="s">
        <v>0</v>
      </c>
      <c r="I913" s="151" t="str">
        <f t="shared" si="72"/>
        <v>LA</v>
      </c>
      <c r="J913" s="151" t="str">
        <f t="shared" si="74"/>
        <v>LA</v>
      </c>
      <c r="K913" s="156" t="str">
        <f t="shared" si="75"/>
        <v>South Central</v>
      </c>
      <c r="L913" s="151" t="str">
        <f>INDEX('State '!$A$1:$C$62,MATCH($I913,'State '!$B:$B,0),3)</f>
        <v>South Central</v>
      </c>
      <c r="M913" s="151" t="str">
        <f>INDEX('State '!$A$1:$C$62,MATCH($J913,'State '!$B:$B,0),3)</f>
        <v>South Central</v>
      </c>
      <c r="N913" s="151"/>
      <c r="O913" s="158">
        <v>29.7</v>
      </c>
      <c r="P913" s="158">
        <v>1</v>
      </c>
      <c r="Q913" s="158">
        <v>133.33000000000001</v>
      </c>
      <c r="R913" s="157">
        <v>24</v>
      </c>
      <c r="S913" s="151" t="s">
        <v>138</v>
      </c>
      <c r="T913" s="151" t="s">
        <v>381</v>
      </c>
      <c r="U913" s="151" t="s">
        <v>2350</v>
      </c>
      <c r="V913" s="151" t="s">
        <v>2175</v>
      </c>
      <c r="W913" s="150" t="s">
        <v>2447</v>
      </c>
      <c r="X913" s="150"/>
      <c r="Y913" s="150" t="s">
        <v>2511</v>
      </c>
    </row>
    <row r="914" spans="1:26" s="17" customFormat="1" x14ac:dyDescent="0.2">
      <c r="A914" s="151">
        <v>42604</v>
      </c>
      <c r="B914" s="164" t="s">
        <v>2080</v>
      </c>
      <c r="C914" s="164" t="s">
        <v>283</v>
      </c>
      <c r="D914" s="164" t="s">
        <v>140</v>
      </c>
      <c r="E914" s="164" t="s">
        <v>143</v>
      </c>
      <c r="F914" s="165">
        <v>42517</v>
      </c>
      <c r="G914" s="157">
        <v>2016</v>
      </c>
      <c r="H914" s="151" t="s">
        <v>959</v>
      </c>
      <c r="I914" s="151" t="str">
        <f t="shared" si="72"/>
        <v>VA</v>
      </c>
      <c r="J914" s="151" t="str">
        <f t="shared" si="74"/>
        <v>MD</v>
      </c>
      <c r="K914" s="151" t="str">
        <f t="shared" si="75"/>
        <v>Northeast</v>
      </c>
      <c r="L914" s="151" t="str">
        <f>INDEX('State '!$A$1:$C$62,MATCH($I914,'State '!$B:$B,0),3)</f>
        <v>Northeast</v>
      </c>
      <c r="M914" s="151" t="str">
        <f>INDEX('State '!$A$1:$C$62,MATCH($J914,'State '!$B:$B,0),3)</f>
        <v>Northeast</v>
      </c>
      <c r="N914" s="151"/>
      <c r="O914" s="158">
        <v>31</v>
      </c>
      <c r="P914" s="158"/>
      <c r="Q914" s="158">
        <v>132</v>
      </c>
      <c r="R914" s="157"/>
      <c r="S914" s="151" t="s">
        <v>135</v>
      </c>
      <c r="T914" s="151" t="s">
        <v>381</v>
      </c>
      <c r="U914" s="151" t="s">
        <v>2081</v>
      </c>
      <c r="V914" s="151" t="s">
        <v>2178</v>
      </c>
      <c r="W914" s="150"/>
      <c r="X914" s="150"/>
      <c r="Y914" s="150"/>
    </row>
    <row r="915" spans="1:26" s="17" customFormat="1" ht="25.5" x14ac:dyDescent="0.2">
      <c r="A915" s="97">
        <v>43580</v>
      </c>
      <c r="B915" s="79" t="s">
        <v>2387</v>
      </c>
      <c r="C915" s="80" t="s">
        <v>1875</v>
      </c>
      <c r="D915" s="79" t="s">
        <v>134</v>
      </c>
      <c r="E915" s="102" t="s">
        <v>143</v>
      </c>
      <c r="F915" s="60">
        <v>43557</v>
      </c>
      <c r="G915" s="61">
        <v>2019</v>
      </c>
      <c r="H915" s="97" t="s">
        <v>0</v>
      </c>
      <c r="I915" s="97" t="str">
        <f t="shared" si="72"/>
        <v>LA</v>
      </c>
      <c r="J915" s="97" t="str">
        <f t="shared" si="74"/>
        <v>LA</v>
      </c>
      <c r="K915" s="104" t="str">
        <f t="shared" si="75"/>
        <v>South Central</v>
      </c>
      <c r="L915" s="97" t="str">
        <f>INDEX('State '!$A$1:$C$62,MATCH($I915,'State '!$B:$B,0),3)</f>
        <v>South Central</v>
      </c>
      <c r="M915" s="97" t="str">
        <f>INDEX('State '!$A$1:$C$62,MATCH($J915,'State '!$B:$B,0),3)</f>
        <v>South Central</v>
      </c>
      <c r="N915" s="97"/>
      <c r="O915" s="158">
        <v>33.5</v>
      </c>
      <c r="P915" s="178">
        <v>0.72</v>
      </c>
      <c r="Q915" s="146">
        <v>162</v>
      </c>
      <c r="R915" s="98">
        <v>20</v>
      </c>
      <c r="S915" s="97" t="s">
        <v>135</v>
      </c>
      <c r="T915" s="97" t="s">
        <v>381</v>
      </c>
      <c r="U915" s="97" t="s">
        <v>2403</v>
      </c>
      <c r="V915" s="97" t="s">
        <v>2175</v>
      </c>
      <c r="W915" s="79" t="s">
        <v>2848</v>
      </c>
      <c r="X915" s="79" t="s">
        <v>2826</v>
      </c>
      <c r="Y915" s="195"/>
    </row>
    <row r="916" spans="1:26" s="17" customFormat="1" x14ac:dyDescent="0.2">
      <c r="A916" s="151">
        <v>39990</v>
      </c>
      <c r="B916" s="152" t="s">
        <v>860</v>
      </c>
      <c r="C916" s="152" t="s">
        <v>229</v>
      </c>
      <c r="D916" s="152" t="s">
        <v>134</v>
      </c>
      <c r="E916" s="153" t="s">
        <v>143</v>
      </c>
      <c r="F916" s="154">
        <v>39783</v>
      </c>
      <c r="G916" s="161">
        <v>2008</v>
      </c>
      <c r="H916" s="151" t="s">
        <v>10</v>
      </c>
      <c r="I916" s="151" t="str">
        <f t="shared" si="72"/>
        <v>NY</v>
      </c>
      <c r="J916" s="151" t="str">
        <f t="shared" si="74"/>
        <v>NY</v>
      </c>
      <c r="K916" s="151" t="str">
        <f t="shared" si="75"/>
        <v>Northeast</v>
      </c>
      <c r="L916" s="151" t="str">
        <f>INDEX('State '!$A$1:$C$62,MATCH($I916,'State '!$B:$B,0),3)</f>
        <v>Northeast</v>
      </c>
      <c r="M916" s="151" t="str">
        <f>INDEX('State '!$A$1:$C$62,MATCH($J916,'State '!$B:$B,0),3)</f>
        <v>Northeast</v>
      </c>
      <c r="N916" s="151"/>
      <c r="O916" s="158">
        <v>16</v>
      </c>
      <c r="P916" s="157">
        <v>9</v>
      </c>
      <c r="Q916" s="157">
        <v>400</v>
      </c>
      <c r="R916" s="158">
        <v>24</v>
      </c>
      <c r="S916" s="159" t="s">
        <v>135</v>
      </c>
      <c r="T916" s="156" t="s">
        <v>381</v>
      </c>
      <c r="U916" s="160" t="s">
        <v>861</v>
      </c>
      <c r="V916" s="151"/>
      <c r="W916" s="150"/>
      <c r="X916" s="150"/>
      <c r="Y916" s="150"/>
    </row>
    <row r="917" spans="1:26" s="17" customFormat="1" x14ac:dyDescent="0.2">
      <c r="A917" s="151">
        <v>39990</v>
      </c>
      <c r="B917" s="152" t="s">
        <v>1030</v>
      </c>
      <c r="C917" s="152" t="s">
        <v>229</v>
      </c>
      <c r="D917" s="152" t="s">
        <v>134</v>
      </c>
      <c r="E917" s="153" t="s">
        <v>143</v>
      </c>
      <c r="F917" s="154">
        <v>39063</v>
      </c>
      <c r="G917" s="161">
        <v>2006</v>
      </c>
      <c r="H917" s="151" t="s">
        <v>10</v>
      </c>
      <c r="I917" s="151" t="str">
        <f t="shared" si="72"/>
        <v>NY</v>
      </c>
      <c r="J917" s="151" t="str">
        <f t="shared" si="74"/>
        <v>NY</v>
      </c>
      <c r="K917" s="151" t="str">
        <f t="shared" si="75"/>
        <v>Northeast</v>
      </c>
      <c r="L917" s="151" t="str">
        <f>INDEX('State '!$A$1:$C$62,MATCH($I917,'State '!$B:$B,0),3)</f>
        <v>Northeast</v>
      </c>
      <c r="M917" s="151" t="str">
        <f>INDEX('State '!$A$1:$C$62,MATCH($J917,'State '!$B:$B,0),3)</f>
        <v>Northeast</v>
      </c>
      <c r="N917" s="151"/>
      <c r="O917" s="158">
        <v>10</v>
      </c>
      <c r="P917" s="157">
        <v>6</v>
      </c>
      <c r="Q917" s="157">
        <v>500</v>
      </c>
      <c r="R917" s="158">
        <v>20</v>
      </c>
      <c r="S917" s="159" t="s">
        <v>135</v>
      </c>
      <c r="T917" s="156" t="s">
        <v>381</v>
      </c>
      <c r="U917" s="160" t="s">
        <v>861</v>
      </c>
      <c r="V917" s="151"/>
      <c r="W917" s="150"/>
      <c r="X917" s="150"/>
      <c r="Y917" s="150"/>
    </row>
    <row r="918" spans="1:26" s="17" customFormat="1" x14ac:dyDescent="0.2">
      <c r="A918" s="151">
        <v>41215</v>
      </c>
      <c r="B918" s="152" t="s">
        <v>1728</v>
      </c>
      <c r="C918" s="152" t="s">
        <v>1729</v>
      </c>
      <c r="D918" s="152" t="s">
        <v>134</v>
      </c>
      <c r="E918" s="153" t="s">
        <v>143</v>
      </c>
      <c r="F918" s="154">
        <v>41122</v>
      </c>
      <c r="G918" s="161">
        <v>2012</v>
      </c>
      <c r="H918" s="151" t="s">
        <v>11</v>
      </c>
      <c r="I918" s="151" t="str">
        <f t="shared" si="72"/>
        <v>ND</v>
      </c>
      <c r="J918" s="151" t="str">
        <f t="shared" si="74"/>
        <v>ND</v>
      </c>
      <c r="K918" s="151" t="str">
        <f t="shared" si="75"/>
        <v>Mountain</v>
      </c>
      <c r="L918" s="151" t="str">
        <f>INDEX('State '!$A$1:$C$62,MATCH($I918,'State '!$B:$B,0),3)</f>
        <v>Mountain</v>
      </c>
      <c r="M918" s="151" t="str">
        <f>INDEX('State '!$A$1:$C$62,MATCH($J918,'State '!$B:$B,0),3)</f>
        <v>Mountain</v>
      </c>
      <c r="N918" s="151"/>
      <c r="O918" s="158"/>
      <c r="P918" s="157">
        <v>13</v>
      </c>
      <c r="Q918" s="157">
        <v>146</v>
      </c>
      <c r="R918" s="158"/>
      <c r="S918" s="159" t="s">
        <v>138</v>
      </c>
      <c r="T918" s="156" t="s">
        <v>187</v>
      </c>
      <c r="U918" s="160" t="s">
        <v>382</v>
      </c>
      <c r="V918" s="151"/>
      <c r="W918" s="150"/>
      <c r="X918" s="150"/>
      <c r="Y918" s="150"/>
    </row>
    <row r="919" spans="1:26" s="17" customFormat="1" x14ac:dyDescent="0.2">
      <c r="A919" s="151">
        <v>41215</v>
      </c>
      <c r="B919" s="164" t="s">
        <v>457</v>
      </c>
      <c r="C919" s="164" t="s">
        <v>206</v>
      </c>
      <c r="D919" s="164" t="s">
        <v>140</v>
      </c>
      <c r="E919" s="164" t="s">
        <v>143</v>
      </c>
      <c r="F919" s="165">
        <v>41198</v>
      </c>
      <c r="G919" s="157">
        <v>2012</v>
      </c>
      <c r="H919" s="151" t="s">
        <v>2150</v>
      </c>
      <c r="I919" s="151" t="str">
        <f t="shared" si="72"/>
        <v>NY</v>
      </c>
      <c r="J919" s="151" t="str">
        <f t="shared" si="74"/>
        <v>ON</v>
      </c>
      <c r="K919" s="151" t="str">
        <f t="shared" si="75"/>
        <v>Northeast, Canada</v>
      </c>
      <c r="L919" s="151" t="str">
        <f>INDEX('State '!$A$1:$C$62,MATCH($I919,'State '!$B:$B,0),3)</f>
        <v>Northeast</v>
      </c>
      <c r="M919" s="151" t="str">
        <f>INDEX('State '!$A$1:$C$62,MATCH($J919,'State '!$B:$B,0),3)</f>
        <v>Canada</v>
      </c>
      <c r="N919" s="151"/>
      <c r="O919" s="158">
        <v>60</v>
      </c>
      <c r="P919" s="158"/>
      <c r="Q919" s="158">
        <v>320</v>
      </c>
      <c r="R919" s="157"/>
      <c r="S919" s="151" t="s">
        <v>135</v>
      </c>
      <c r="T919" s="151" t="s">
        <v>458</v>
      </c>
      <c r="U919" s="151" t="s">
        <v>459</v>
      </c>
      <c r="V919" s="151"/>
      <c r="W919" s="150"/>
      <c r="X919" s="150"/>
      <c r="Y919" s="150"/>
    </row>
    <row r="920" spans="1:26" s="17" customFormat="1" x14ac:dyDescent="0.2">
      <c r="A920" s="151">
        <v>39990</v>
      </c>
      <c r="B920" s="164" t="s">
        <v>1769</v>
      </c>
      <c r="C920" s="164" t="s">
        <v>1770</v>
      </c>
      <c r="D920" s="164" t="s">
        <v>140</v>
      </c>
      <c r="E920" s="164" t="s">
        <v>143</v>
      </c>
      <c r="F920" s="165">
        <v>35217</v>
      </c>
      <c r="G920" s="157">
        <v>1996</v>
      </c>
      <c r="H920" s="151" t="s">
        <v>1095</v>
      </c>
      <c r="I920" s="151" t="str">
        <f t="shared" si="72"/>
        <v>GM</v>
      </c>
      <c r="J920" s="151" t="str">
        <f t="shared" si="74"/>
        <v>LA</v>
      </c>
      <c r="K920" s="151" t="str">
        <f t="shared" si="75"/>
        <v>Gulf of Mexico, South Central</v>
      </c>
      <c r="L920" s="151" t="str">
        <f>INDEX('State '!$A$1:$C$62,MATCH($I920,'State '!$B:$B,0),3)</f>
        <v>Gulf of Mexico</v>
      </c>
      <c r="M920" s="151" t="str">
        <f>INDEX('State '!$A$1:$C$62,MATCH($J920,'State '!$B:$B,0),3)</f>
        <v>South Central</v>
      </c>
      <c r="N920" s="151"/>
      <c r="O920" s="158">
        <v>8.9</v>
      </c>
      <c r="P920" s="158">
        <v>15.49</v>
      </c>
      <c r="Q920" s="158">
        <v>75</v>
      </c>
      <c r="R920" s="157">
        <v>20</v>
      </c>
      <c r="S920" s="151" t="s">
        <v>135</v>
      </c>
      <c r="T920" s="151" t="s">
        <v>381</v>
      </c>
      <c r="U920" s="151" t="s">
        <v>1771</v>
      </c>
      <c r="V920" s="151"/>
      <c r="W920" s="168"/>
      <c r="X920" s="156"/>
      <c r="Y920" s="152"/>
    </row>
    <row r="921" spans="1:26" s="17" customFormat="1" x14ac:dyDescent="0.2">
      <c r="A921" s="97">
        <v>43580</v>
      </c>
      <c r="B921" s="79" t="s">
        <v>2416</v>
      </c>
      <c r="C921" s="80" t="s">
        <v>199</v>
      </c>
      <c r="D921" s="79" t="s">
        <v>2417</v>
      </c>
      <c r="E921" s="102" t="s">
        <v>143</v>
      </c>
      <c r="F921" s="60">
        <v>43546</v>
      </c>
      <c r="G921" s="61">
        <v>2019</v>
      </c>
      <c r="H921" s="97" t="s">
        <v>2205</v>
      </c>
      <c r="I921" s="97" t="str">
        <f t="shared" si="72"/>
        <v>LA</v>
      </c>
      <c r="J921" s="97" t="str">
        <f t="shared" si="74"/>
        <v>TX</v>
      </c>
      <c r="K921" s="104" t="str">
        <f t="shared" si="75"/>
        <v>South Central</v>
      </c>
      <c r="L921" s="97" t="str">
        <f>INDEX('State '!$A$1:$C$62,MATCH($I921,'State '!$B:$B,0),3)</f>
        <v>South Central</v>
      </c>
      <c r="M921" s="97" t="str">
        <f>INDEX('State '!$A$1:$C$62,MATCH($J921,'State '!$B:$B,0),3)</f>
        <v>South Central</v>
      </c>
      <c r="N921" s="97"/>
      <c r="O921" s="158">
        <v>200</v>
      </c>
      <c r="P921" s="178"/>
      <c r="Q921" s="146">
        <v>500</v>
      </c>
      <c r="R921" s="98"/>
      <c r="S921" s="97" t="s">
        <v>135</v>
      </c>
      <c r="T921" s="97" t="s">
        <v>381</v>
      </c>
      <c r="U921" s="97" t="s">
        <v>2759</v>
      </c>
      <c r="V921" s="97" t="s">
        <v>2178</v>
      </c>
      <c r="W921" s="79" t="s">
        <v>2850</v>
      </c>
      <c r="X921" s="79" t="s">
        <v>2827</v>
      </c>
      <c r="Y921" s="148" t="s">
        <v>2849</v>
      </c>
    </row>
    <row r="922" spans="1:26" s="17" customFormat="1" x14ac:dyDescent="0.2">
      <c r="A922" s="151">
        <v>42612</v>
      </c>
      <c r="B922" s="164" t="s">
        <v>2124</v>
      </c>
      <c r="C922" s="164" t="s">
        <v>1725</v>
      </c>
      <c r="D922" s="164" t="s">
        <v>140</v>
      </c>
      <c r="E922" s="164" t="s">
        <v>143</v>
      </c>
      <c r="F922" s="165">
        <v>42299</v>
      </c>
      <c r="G922" s="157">
        <v>2015</v>
      </c>
      <c r="H922" s="151" t="s">
        <v>1944</v>
      </c>
      <c r="I922" s="151" t="str">
        <f t="shared" si="72"/>
        <v>OH</v>
      </c>
      <c r="J922" s="151" t="str">
        <f t="shared" si="74"/>
        <v>IN</v>
      </c>
      <c r="K922" s="151" t="str">
        <f t="shared" si="75"/>
        <v>Northeast, Midwest</v>
      </c>
      <c r="L922" s="151" t="str">
        <f>INDEX('State '!$A$1:$C$62,MATCH($I922,'State '!$B:$B,0),3)</f>
        <v>Northeast</v>
      </c>
      <c r="M922" s="151" t="str">
        <f>INDEX('State '!$A$1:$C$62,MATCH($J922,'State '!$B:$B,0),3)</f>
        <v>Midwest</v>
      </c>
      <c r="N922" s="151"/>
      <c r="O922" s="158">
        <v>183</v>
      </c>
      <c r="P922" s="158"/>
      <c r="Q922" s="158">
        <v>134</v>
      </c>
      <c r="R922" s="157"/>
      <c r="S922" s="151" t="s">
        <v>135</v>
      </c>
      <c r="T922" s="151" t="s">
        <v>381</v>
      </c>
      <c r="U922" s="151" t="s">
        <v>2125</v>
      </c>
      <c r="V922" s="151" t="s">
        <v>2178</v>
      </c>
      <c r="W922" s="150"/>
      <c r="X922" s="150"/>
      <c r="Y922" s="150"/>
    </row>
    <row r="923" spans="1:26" s="17" customFormat="1" x14ac:dyDescent="0.2">
      <c r="A923" s="151">
        <v>41120</v>
      </c>
      <c r="B923" s="164" t="s">
        <v>470</v>
      </c>
      <c r="C923" s="164" t="s">
        <v>1721</v>
      </c>
      <c r="D923" s="164" t="s">
        <v>136</v>
      </c>
      <c r="E923" s="164" t="s">
        <v>143</v>
      </c>
      <c r="F923" s="165">
        <v>41109</v>
      </c>
      <c r="G923" s="157">
        <v>2012</v>
      </c>
      <c r="H923" s="151" t="s">
        <v>438</v>
      </c>
      <c r="I923" s="151" t="str">
        <f t="shared" si="72"/>
        <v>WV</v>
      </c>
      <c r="J923" s="151" t="str">
        <f t="shared" si="74"/>
        <v>PA</v>
      </c>
      <c r="K923" s="151" t="str">
        <f t="shared" si="75"/>
        <v>Northeast</v>
      </c>
      <c r="L923" s="151" t="str">
        <f>INDEX('State '!$A$1:$C$62,MATCH($I923,'State '!$B:$B,0),3)</f>
        <v>Northeast</v>
      </c>
      <c r="M923" s="151" t="str">
        <f>INDEX('State '!$A$1:$C$62,MATCH($J923,'State '!$B:$B,0),3)</f>
        <v>Northeast</v>
      </c>
      <c r="N923" s="151"/>
      <c r="O923" s="158">
        <v>272</v>
      </c>
      <c r="P923" s="158">
        <v>50</v>
      </c>
      <c r="Q923" s="158">
        <v>313.56</v>
      </c>
      <c r="R923" s="157" t="s">
        <v>3215</v>
      </c>
      <c r="S923" s="151" t="s">
        <v>135</v>
      </c>
      <c r="T923" s="151" t="s">
        <v>381</v>
      </c>
      <c r="U923" s="151" t="s">
        <v>1791</v>
      </c>
      <c r="V923" s="151"/>
      <c r="W923" s="150"/>
      <c r="X923" s="150"/>
      <c r="Y923" s="150"/>
    </row>
    <row r="924" spans="1:26" s="17" customFormat="1" ht="51" x14ac:dyDescent="0.2">
      <c r="A924" s="97">
        <v>45656</v>
      </c>
      <c r="B924" s="80" t="s">
        <v>1925</v>
      </c>
      <c r="C924" s="80" t="s">
        <v>3128</v>
      </c>
      <c r="D924" s="80" t="s">
        <v>140</v>
      </c>
      <c r="E924" s="102" t="s">
        <v>2374</v>
      </c>
      <c r="F924" s="62"/>
      <c r="G924" s="110"/>
      <c r="H924" s="97" t="s">
        <v>471</v>
      </c>
      <c r="I924" s="97" t="str">
        <f t="shared" si="72"/>
        <v>PA</v>
      </c>
      <c r="J924" s="97" t="str">
        <f t="shared" si="74"/>
        <v>WV</v>
      </c>
      <c r="K924" s="104" t="str">
        <f t="shared" si="75"/>
        <v>Northeast</v>
      </c>
      <c r="L924" s="97" t="str">
        <f>INDEX('State '!$A$1:$C$62,MATCH($I924,'State '!$B:$B,0),3)</f>
        <v>Northeast</v>
      </c>
      <c r="M924" s="97" t="str">
        <f>INDEX('State '!$A$1:$C$62,MATCH($J924,'State '!$B:$B,0),3)</f>
        <v>Northeast</v>
      </c>
      <c r="N924" s="97"/>
      <c r="O924" s="158">
        <v>500</v>
      </c>
      <c r="P924" s="61">
        <v>38</v>
      </c>
      <c r="Q924" s="108">
        <v>1500</v>
      </c>
      <c r="R924" s="63" t="s">
        <v>535</v>
      </c>
      <c r="S924" s="103" t="s">
        <v>135</v>
      </c>
      <c r="T924" s="104" t="s">
        <v>381</v>
      </c>
      <c r="U924" s="105" t="s">
        <v>2057</v>
      </c>
      <c r="V924" s="97" t="s">
        <v>2178</v>
      </c>
      <c r="W924" s="79" t="s">
        <v>3448</v>
      </c>
      <c r="X924" s="79"/>
      <c r="Y924" s="207" t="s">
        <v>3630</v>
      </c>
    </row>
    <row r="925" spans="1:26" s="221" customFormat="1" x14ac:dyDescent="0.2">
      <c r="A925" s="173">
        <v>42978</v>
      </c>
      <c r="B925" s="164" t="s">
        <v>2043</v>
      </c>
      <c r="C925" s="152" t="s">
        <v>206</v>
      </c>
      <c r="D925" s="164" t="s">
        <v>1878</v>
      </c>
      <c r="E925" s="153" t="s">
        <v>143</v>
      </c>
      <c r="F925" s="165">
        <v>42977</v>
      </c>
      <c r="G925" s="157">
        <v>2017</v>
      </c>
      <c r="H925" s="151" t="s">
        <v>7</v>
      </c>
      <c r="I925" s="151" t="str">
        <f t="shared" si="72"/>
        <v>PA</v>
      </c>
      <c r="J925" s="151" t="str">
        <f t="shared" si="74"/>
        <v>PA</v>
      </c>
      <c r="K925" s="156" t="str">
        <f t="shared" si="75"/>
        <v>Northeast</v>
      </c>
      <c r="L925" s="151" t="str">
        <f>INDEX('State '!$A$1:$C$62,MATCH($I925,'State '!$B:$B,0),3)</f>
        <v>Northeast</v>
      </c>
      <c r="M925" s="151" t="str">
        <f>INDEX('State '!$A$1:$C$62,MATCH($J925,'State '!$B:$B,0),3)</f>
        <v>Northeast</v>
      </c>
      <c r="N925" s="151"/>
      <c r="O925" s="158">
        <v>156.4</v>
      </c>
      <c r="P925" s="158">
        <v>8</v>
      </c>
      <c r="Q925" s="158">
        <v>145</v>
      </c>
      <c r="R925" s="157">
        <v>36</v>
      </c>
      <c r="S925" s="151" t="s">
        <v>135</v>
      </c>
      <c r="T925" s="151" t="s">
        <v>381</v>
      </c>
      <c r="U925" s="151" t="s">
        <v>2044</v>
      </c>
      <c r="V925" s="151" t="s">
        <v>2175</v>
      </c>
      <c r="W925" s="150"/>
      <c r="X925" s="150"/>
      <c r="Y925" s="150"/>
      <c r="Z925" s="15"/>
    </row>
    <row r="926" spans="1:26" s="17" customFormat="1" x14ac:dyDescent="0.2">
      <c r="A926" s="151">
        <v>39990</v>
      </c>
      <c r="B926" s="164" t="s">
        <v>1630</v>
      </c>
      <c r="C926" s="164" t="s">
        <v>206</v>
      </c>
      <c r="D926" s="164" t="s">
        <v>136</v>
      </c>
      <c r="E926" s="164" t="s">
        <v>143</v>
      </c>
      <c r="F926" s="165">
        <v>35900</v>
      </c>
      <c r="G926" s="157">
        <v>1998</v>
      </c>
      <c r="H926" s="151" t="s">
        <v>52</v>
      </c>
      <c r="I926" s="151" t="str">
        <f t="shared" si="72"/>
        <v>TN</v>
      </c>
      <c r="J926" s="151" t="str">
        <f t="shared" si="74"/>
        <v>TN</v>
      </c>
      <c r="K926" s="151" t="str">
        <f t="shared" si="75"/>
        <v>Midwest</v>
      </c>
      <c r="L926" s="151" t="str">
        <f>INDEX('State '!$A$1:$C$62,MATCH($I926,'State '!$B:$B,0),3)</f>
        <v>Midwest</v>
      </c>
      <c r="M926" s="151" t="str">
        <f>INDEX('State '!$A$1:$C$62,MATCH($J926,'State '!$B:$B,0),3)</f>
        <v>Midwest</v>
      </c>
      <c r="N926" s="151"/>
      <c r="O926" s="158">
        <v>10</v>
      </c>
      <c r="P926" s="158">
        <v>28</v>
      </c>
      <c r="Q926" s="158">
        <v>10</v>
      </c>
      <c r="R926" s="157">
        <v>8</v>
      </c>
      <c r="S926" s="151" t="s">
        <v>138</v>
      </c>
      <c r="T926" s="151" t="s">
        <v>187</v>
      </c>
      <c r="U926" s="151" t="s">
        <v>382</v>
      </c>
      <c r="V926" s="151"/>
      <c r="W926" s="150"/>
      <c r="X926" s="150"/>
      <c r="Y926" s="150"/>
    </row>
    <row r="927" spans="1:26" s="17" customFormat="1" x14ac:dyDescent="0.2">
      <c r="A927" s="97">
        <v>43691</v>
      </c>
      <c r="B927" s="79" t="s">
        <v>2526</v>
      </c>
      <c r="C927" s="80" t="s">
        <v>2527</v>
      </c>
      <c r="D927" s="79" t="s">
        <v>140</v>
      </c>
      <c r="E927" s="102" t="s">
        <v>2374</v>
      </c>
      <c r="F927" s="60"/>
      <c r="G927" s="98"/>
      <c r="H927" s="97" t="s">
        <v>1929</v>
      </c>
      <c r="I927" s="97" t="str">
        <f t="shared" si="72"/>
        <v>PA</v>
      </c>
      <c r="J927" s="97" t="str">
        <f t="shared" si="74"/>
        <v>OH</v>
      </c>
      <c r="K927" s="104" t="str">
        <f t="shared" si="75"/>
        <v>Northeast</v>
      </c>
      <c r="L927" s="97" t="str">
        <f>INDEX('State '!$A$1:$C$62,MATCH($I927,'State '!$B:$B,0),3)</f>
        <v>Northeast</v>
      </c>
      <c r="M927" s="97" t="str">
        <f>INDEX('State '!$A$1:$C$62,MATCH($J927,'State '!$B:$B,0),3)</f>
        <v>Northeast</v>
      </c>
      <c r="N927" s="97"/>
      <c r="O927" s="158">
        <v>49.877000000000002</v>
      </c>
      <c r="P927" s="178">
        <f>1.7+3.2</f>
        <v>4.9000000000000004</v>
      </c>
      <c r="Q927" s="146">
        <v>120</v>
      </c>
      <c r="R927" s="98" t="s">
        <v>1264</v>
      </c>
      <c r="S927" s="97" t="s">
        <v>135</v>
      </c>
      <c r="T927" s="97" t="s">
        <v>381</v>
      </c>
      <c r="U927" s="97" t="s">
        <v>2528</v>
      </c>
      <c r="V927" s="97" t="s">
        <v>2178</v>
      </c>
      <c r="W927" s="79" t="s">
        <v>2529</v>
      </c>
      <c r="X927" s="79"/>
      <c r="Y927" s="195"/>
    </row>
    <row r="928" spans="1:26" s="17" customFormat="1" x14ac:dyDescent="0.2">
      <c r="A928" s="151">
        <v>43124</v>
      </c>
      <c r="B928" s="152" t="s">
        <v>2201</v>
      </c>
      <c r="C928" s="152" t="s">
        <v>218</v>
      </c>
      <c r="D928" s="152" t="s">
        <v>140</v>
      </c>
      <c r="E928" s="153" t="s">
        <v>143</v>
      </c>
      <c r="F928" s="165">
        <v>42901</v>
      </c>
      <c r="G928" s="157">
        <v>2017</v>
      </c>
      <c r="H928" s="151" t="s">
        <v>55</v>
      </c>
      <c r="I928" s="151" t="str">
        <f t="shared" si="72"/>
        <v>DE</v>
      </c>
      <c r="J928" s="151" t="str">
        <f t="shared" si="74"/>
        <v>DE</v>
      </c>
      <c r="K928" s="156" t="str">
        <f t="shared" si="75"/>
        <v>Northeast</v>
      </c>
      <c r="L928" s="151" t="str">
        <f>INDEX('State '!$A$1:$C$62,MATCH($I928,'State '!$B:$B,0),3)</f>
        <v>Northeast</v>
      </c>
      <c r="M928" s="151" t="str">
        <f>INDEX('State '!$A$1:$C$62,MATCH($J928,'State '!$B:$B,0),3)</f>
        <v>Northeast</v>
      </c>
      <c r="N928" s="151"/>
      <c r="O928" s="158">
        <v>32</v>
      </c>
      <c r="P928" s="158">
        <v>10</v>
      </c>
      <c r="Q928" s="157"/>
      <c r="R928" s="157">
        <v>16</v>
      </c>
      <c r="S928" s="159" t="s">
        <v>135</v>
      </c>
      <c r="T928" s="156" t="s">
        <v>381</v>
      </c>
      <c r="U928" s="151" t="s">
        <v>2200</v>
      </c>
      <c r="V928" s="151" t="s">
        <v>2175</v>
      </c>
      <c r="W928" s="150"/>
      <c r="X928" s="150"/>
      <c r="Y928" s="150"/>
    </row>
    <row r="929" spans="1:25" s="17" customFormat="1" x14ac:dyDescent="0.2">
      <c r="A929" s="151">
        <v>40367</v>
      </c>
      <c r="B929" s="164" t="s">
        <v>585</v>
      </c>
      <c r="C929" s="164" t="s">
        <v>253</v>
      </c>
      <c r="D929" s="164" t="s">
        <v>136</v>
      </c>
      <c r="E929" s="164" t="s">
        <v>143</v>
      </c>
      <c r="F929" s="165">
        <v>40186</v>
      </c>
      <c r="G929" s="157">
        <v>2010</v>
      </c>
      <c r="H929" s="151" t="s">
        <v>7</v>
      </c>
      <c r="I929" s="151" t="str">
        <f t="shared" si="72"/>
        <v>PA</v>
      </c>
      <c r="J929" s="151" t="str">
        <f t="shared" si="74"/>
        <v>PA</v>
      </c>
      <c r="K929" s="151" t="str">
        <f t="shared" si="75"/>
        <v>Northeast</v>
      </c>
      <c r="L929" s="151" t="str">
        <f>INDEX('State '!$A$1:$C$62,MATCH($I929,'State '!$B:$B,0),3)</f>
        <v>Northeast</v>
      </c>
      <c r="M929" s="151" t="str">
        <f>INDEX('State '!$A$1:$C$62,MATCH($J929,'State '!$B:$B,0),3)</f>
        <v>Northeast</v>
      </c>
      <c r="N929" s="151"/>
      <c r="O929" s="158">
        <v>7.1</v>
      </c>
      <c r="P929" s="158">
        <v>8</v>
      </c>
      <c r="Q929" s="158">
        <v>11.2</v>
      </c>
      <c r="R929" s="157">
        <v>6</v>
      </c>
      <c r="S929" s="151" t="s">
        <v>135</v>
      </c>
      <c r="T929" s="151" t="s">
        <v>381</v>
      </c>
      <c r="U929" s="151" t="s">
        <v>586</v>
      </c>
      <c r="V929" s="151"/>
      <c r="W929" s="150"/>
      <c r="X929" s="150"/>
      <c r="Y929" s="150"/>
    </row>
    <row r="930" spans="1:25" s="17" customFormat="1" x14ac:dyDescent="0.2">
      <c r="A930" s="151">
        <v>39990</v>
      </c>
      <c r="B930" s="164" t="s">
        <v>1851</v>
      </c>
      <c r="C930" s="164" t="s">
        <v>290</v>
      </c>
      <c r="D930" s="164" t="s">
        <v>140</v>
      </c>
      <c r="E930" s="164" t="s">
        <v>143</v>
      </c>
      <c r="F930" s="165">
        <v>39753</v>
      </c>
      <c r="G930" s="157">
        <v>2008</v>
      </c>
      <c r="H930" s="151" t="s">
        <v>827</v>
      </c>
      <c r="I930" s="151" t="str">
        <f t="shared" si="72"/>
        <v>ON</v>
      </c>
      <c r="J930" s="151" t="str">
        <f t="shared" si="74"/>
        <v>NY</v>
      </c>
      <c r="K930" s="151" t="str">
        <f t="shared" si="75"/>
        <v>Canada, Northeast</v>
      </c>
      <c r="L930" s="151" t="str">
        <f>INDEX('State '!$A$1:$C$62,MATCH($I930,'State '!$B:$B,0),3)</f>
        <v>Canada</v>
      </c>
      <c r="M930" s="151" t="str">
        <f>INDEX('State '!$A$1:$C$62,MATCH($J930,'State '!$B:$B,0),3)</f>
        <v>Northeast</v>
      </c>
      <c r="N930" s="151"/>
      <c r="O930" s="158">
        <v>30</v>
      </c>
      <c r="P930" s="158"/>
      <c r="Q930" s="158">
        <v>130</v>
      </c>
      <c r="R930" s="157"/>
      <c r="S930" s="151" t="s">
        <v>135</v>
      </c>
      <c r="T930" s="151" t="s">
        <v>813</v>
      </c>
      <c r="U930" s="151" t="s">
        <v>382</v>
      </c>
      <c r="V930" s="151"/>
      <c r="W930" s="150"/>
      <c r="X930" s="150"/>
      <c r="Y930" s="150"/>
    </row>
    <row r="931" spans="1:25" s="17" customFormat="1" x14ac:dyDescent="0.2">
      <c r="A931" s="151">
        <v>39990</v>
      </c>
      <c r="B931" s="164" t="s">
        <v>1852</v>
      </c>
      <c r="C931" s="164" t="s">
        <v>290</v>
      </c>
      <c r="D931" s="164" t="s">
        <v>140</v>
      </c>
      <c r="E931" s="164" t="s">
        <v>143</v>
      </c>
      <c r="F931" s="165">
        <v>39753</v>
      </c>
      <c r="G931" s="157">
        <v>2008</v>
      </c>
      <c r="H931" s="151" t="s">
        <v>845</v>
      </c>
      <c r="I931" s="151" t="str">
        <f t="shared" si="72"/>
        <v>QU</v>
      </c>
      <c r="J931" s="151" t="str">
        <f t="shared" si="74"/>
        <v>VT</v>
      </c>
      <c r="K931" s="151" t="str">
        <f t="shared" si="75"/>
        <v>Canada, Northeast</v>
      </c>
      <c r="L931" s="151" t="str">
        <f>INDEX('State '!$A$1:$C$62,MATCH($I931,'State '!$B:$B,0),3)</f>
        <v>Canada</v>
      </c>
      <c r="M931" s="151" t="str">
        <f>INDEX('State '!$A$1:$C$62,MATCH($J931,'State '!$B:$B,0),3)</f>
        <v>Northeast</v>
      </c>
      <c r="N931" s="151"/>
      <c r="O931" s="158">
        <v>15</v>
      </c>
      <c r="P931" s="158">
        <v>4.0999999999999996</v>
      </c>
      <c r="Q931" s="158">
        <v>10</v>
      </c>
      <c r="R931" s="157">
        <v>12</v>
      </c>
      <c r="S931" s="151" t="s">
        <v>135</v>
      </c>
      <c r="T931" s="151" t="s">
        <v>813</v>
      </c>
      <c r="U931" s="151" t="s">
        <v>382</v>
      </c>
      <c r="V931" s="151"/>
      <c r="W931" s="150"/>
      <c r="X931" s="150"/>
      <c r="Y931" s="150"/>
    </row>
    <row r="932" spans="1:25" s="17" customFormat="1" x14ac:dyDescent="0.2">
      <c r="A932" s="151">
        <v>39990</v>
      </c>
      <c r="B932" s="164" t="s">
        <v>1853</v>
      </c>
      <c r="C932" s="164" t="s">
        <v>290</v>
      </c>
      <c r="D932" s="164" t="s">
        <v>140</v>
      </c>
      <c r="E932" s="164" t="s">
        <v>143</v>
      </c>
      <c r="F932" s="165">
        <v>35735</v>
      </c>
      <c r="G932" s="157">
        <v>1997</v>
      </c>
      <c r="H932" s="151" t="s">
        <v>827</v>
      </c>
      <c r="I932" s="151" t="str">
        <f t="shared" si="72"/>
        <v>ON</v>
      </c>
      <c r="J932" s="151" t="str">
        <f t="shared" si="74"/>
        <v>NY</v>
      </c>
      <c r="K932" s="151" t="str">
        <f t="shared" si="75"/>
        <v>Canada, Northeast</v>
      </c>
      <c r="L932" s="151" t="str">
        <f>INDEX('State '!$A$1:$C$62,MATCH($I932,'State '!$B:$B,0),3)</f>
        <v>Canada</v>
      </c>
      <c r="M932" s="151" t="str">
        <f>INDEX('State '!$A$1:$C$62,MATCH($J932,'State '!$B:$B,0),3)</f>
        <v>Northeast</v>
      </c>
      <c r="N932" s="151"/>
      <c r="O932" s="158"/>
      <c r="P932" s="158"/>
      <c r="Q932" s="158">
        <v>48</v>
      </c>
      <c r="R932" s="157">
        <v>20</v>
      </c>
      <c r="S932" s="151" t="s">
        <v>135</v>
      </c>
      <c r="T932" s="151" t="s">
        <v>813</v>
      </c>
      <c r="U932" s="151" t="s">
        <v>382</v>
      </c>
      <c r="V932" s="151"/>
      <c r="W932" s="150"/>
      <c r="X932" s="150"/>
      <c r="Y932" s="150"/>
    </row>
    <row r="933" spans="1:25" s="17" customFormat="1" x14ac:dyDescent="0.2">
      <c r="A933" s="151">
        <v>39990</v>
      </c>
      <c r="B933" s="152" t="s">
        <v>1854</v>
      </c>
      <c r="C933" s="152" t="s">
        <v>290</v>
      </c>
      <c r="D933" s="152" t="s">
        <v>140</v>
      </c>
      <c r="E933" s="164" t="s">
        <v>143</v>
      </c>
      <c r="F933" s="165">
        <v>35735</v>
      </c>
      <c r="G933" s="157">
        <v>1997</v>
      </c>
      <c r="H933" s="151" t="s">
        <v>1652</v>
      </c>
      <c r="I933" s="151" t="str">
        <f t="shared" si="72"/>
        <v>QU</v>
      </c>
      <c r="J933" s="151" t="str">
        <f t="shared" si="74"/>
        <v>NY</v>
      </c>
      <c r="K933" s="151" t="str">
        <f t="shared" si="75"/>
        <v>Canada, Northeast</v>
      </c>
      <c r="L933" s="151" t="str">
        <f>INDEX('State '!$A$1:$C$62,MATCH($I933,'State '!$B:$B,0),3)</f>
        <v>Canada</v>
      </c>
      <c r="M933" s="151" t="str">
        <f>INDEX('State '!$A$1:$C$62,MATCH($J933,'State '!$B:$B,0),3)</f>
        <v>Northeast</v>
      </c>
      <c r="N933" s="151"/>
      <c r="O933" s="158"/>
      <c r="P933" s="158"/>
      <c r="Q933" s="157">
        <v>24.9</v>
      </c>
      <c r="R933" s="157">
        <v>24</v>
      </c>
      <c r="S933" s="151" t="s">
        <v>135</v>
      </c>
      <c r="T933" s="151" t="s">
        <v>813</v>
      </c>
      <c r="U933" s="151" t="s">
        <v>382</v>
      </c>
      <c r="V933" s="151"/>
      <c r="W933" s="150"/>
      <c r="X933" s="150"/>
      <c r="Y933" s="150"/>
    </row>
    <row r="934" spans="1:25" s="17" customFormat="1" x14ac:dyDescent="0.2">
      <c r="A934" s="151">
        <v>39990</v>
      </c>
      <c r="B934" s="164" t="s">
        <v>1855</v>
      </c>
      <c r="C934" s="164" t="s">
        <v>290</v>
      </c>
      <c r="D934" s="164" t="s">
        <v>140</v>
      </c>
      <c r="E934" s="164" t="s">
        <v>143</v>
      </c>
      <c r="F934" s="165">
        <v>35735</v>
      </c>
      <c r="G934" s="157">
        <v>1997</v>
      </c>
      <c r="H934" s="151" t="s">
        <v>1652</v>
      </c>
      <c r="I934" s="151" t="str">
        <f t="shared" si="72"/>
        <v>QU</v>
      </c>
      <c r="J934" s="151" t="str">
        <f t="shared" si="74"/>
        <v>NY</v>
      </c>
      <c r="K934" s="151" t="str">
        <f t="shared" si="75"/>
        <v>Canada, Northeast</v>
      </c>
      <c r="L934" s="151" t="str">
        <f>INDEX('State '!$A$1:$C$62,MATCH($I934,'State '!$B:$B,0),3)</f>
        <v>Canada</v>
      </c>
      <c r="M934" s="151" t="str">
        <f>INDEX('State '!$A$1:$C$62,MATCH($J934,'State '!$B:$B,0),3)</f>
        <v>Northeast</v>
      </c>
      <c r="N934" s="151"/>
      <c r="O934" s="158"/>
      <c r="P934" s="158"/>
      <c r="Q934" s="158">
        <v>39.1</v>
      </c>
      <c r="R934" s="157">
        <v>24</v>
      </c>
      <c r="S934" s="151" t="s">
        <v>135</v>
      </c>
      <c r="T934" s="151" t="s">
        <v>813</v>
      </c>
      <c r="U934" s="151" t="s">
        <v>382</v>
      </c>
      <c r="V934" s="151"/>
      <c r="W934" s="150"/>
      <c r="X934" s="150"/>
      <c r="Y934" s="150"/>
    </row>
    <row r="935" spans="1:25" s="17" customFormat="1" x14ac:dyDescent="0.2">
      <c r="A935" s="151">
        <v>39990</v>
      </c>
      <c r="B935" s="164" t="s">
        <v>1856</v>
      </c>
      <c r="C935" s="164" t="s">
        <v>290</v>
      </c>
      <c r="D935" s="164" t="s">
        <v>140</v>
      </c>
      <c r="E935" s="164" t="s">
        <v>143</v>
      </c>
      <c r="F935" s="165">
        <v>35735</v>
      </c>
      <c r="G935" s="157">
        <v>1997</v>
      </c>
      <c r="H935" s="151" t="s">
        <v>1648</v>
      </c>
      <c r="I935" s="151" t="str">
        <f t="shared" si="72"/>
        <v>SK</v>
      </c>
      <c r="J935" s="151" t="str">
        <f t="shared" si="74"/>
        <v>MN</v>
      </c>
      <c r="K935" s="151" t="str">
        <f t="shared" si="75"/>
        <v>Canada, Midwest</v>
      </c>
      <c r="L935" s="151" t="str">
        <f>INDEX('State '!$A$1:$C$62,MATCH($I935,'State '!$B:$B,0),3)</f>
        <v>Canada</v>
      </c>
      <c r="M935" s="151" t="str">
        <f>INDEX('State '!$A$1:$C$62,MATCH($J935,'State '!$B:$B,0),3)</f>
        <v>Midwest</v>
      </c>
      <c r="N935" s="151"/>
      <c r="O935" s="158"/>
      <c r="P935" s="158"/>
      <c r="Q935" s="158">
        <v>56.4</v>
      </c>
      <c r="R935" s="157"/>
      <c r="S935" s="151" t="s">
        <v>135</v>
      </c>
      <c r="T935" s="151" t="s">
        <v>813</v>
      </c>
      <c r="U935" s="151" t="s">
        <v>382</v>
      </c>
      <c r="V935" s="151"/>
      <c r="W935" s="150"/>
      <c r="X935" s="150"/>
      <c r="Y935" s="150"/>
    </row>
    <row r="936" spans="1:25" s="17" customFormat="1" x14ac:dyDescent="0.2">
      <c r="A936" s="151">
        <v>40633</v>
      </c>
      <c r="B936" s="164" t="s">
        <v>593</v>
      </c>
      <c r="C936" s="164" t="s">
        <v>255</v>
      </c>
      <c r="D936" s="164" t="s">
        <v>136</v>
      </c>
      <c r="E936" s="164" t="s">
        <v>143</v>
      </c>
      <c r="F936" s="165">
        <v>40497</v>
      </c>
      <c r="G936" s="157">
        <v>2010</v>
      </c>
      <c r="H936" s="151" t="s">
        <v>18</v>
      </c>
      <c r="I936" s="151" t="str">
        <f t="shared" si="72"/>
        <v>FL</v>
      </c>
      <c r="J936" s="151" t="str">
        <f t="shared" si="74"/>
        <v>FL</v>
      </c>
      <c r="K936" s="151" t="str">
        <f t="shared" si="75"/>
        <v>Southeast</v>
      </c>
      <c r="L936" s="151" t="str">
        <f>INDEX('State '!$A$1:$C$62,MATCH($I936,'State '!$B:$B,0),3)</f>
        <v>Southeast</v>
      </c>
      <c r="M936" s="151" t="str">
        <f>INDEX('State '!$A$1:$C$62,MATCH($J936,'State '!$B:$B,0),3)</f>
        <v>Southeast</v>
      </c>
      <c r="N936" s="151"/>
      <c r="O936" s="158">
        <v>75</v>
      </c>
      <c r="P936" s="158">
        <v>50</v>
      </c>
      <c r="Q936" s="158">
        <v>100</v>
      </c>
      <c r="R936" s="157" t="s">
        <v>1264</v>
      </c>
      <c r="S936" s="151" t="s">
        <v>138</v>
      </c>
      <c r="T936" s="151" t="s">
        <v>187</v>
      </c>
      <c r="U936" s="151" t="s">
        <v>382</v>
      </c>
      <c r="V936" s="151"/>
      <c r="W936" s="150"/>
      <c r="X936" s="150"/>
      <c r="Y936" s="150"/>
    </row>
    <row r="937" spans="1:25" s="17" customFormat="1" x14ac:dyDescent="0.2">
      <c r="A937" s="151">
        <v>40785</v>
      </c>
      <c r="B937" s="152" t="s">
        <v>534</v>
      </c>
      <c r="C937" s="152" t="s">
        <v>199</v>
      </c>
      <c r="D937" s="152" t="s">
        <v>140</v>
      </c>
      <c r="E937" s="153" t="s">
        <v>143</v>
      </c>
      <c r="F937" s="154">
        <v>40781</v>
      </c>
      <c r="G937" s="161">
        <v>2011</v>
      </c>
      <c r="H937" s="151" t="s">
        <v>7</v>
      </c>
      <c r="I937" s="151" t="str">
        <f t="shared" si="72"/>
        <v>PA</v>
      </c>
      <c r="J937" s="151" t="str">
        <f t="shared" si="74"/>
        <v>PA</v>
      </c>
      <c r="K937" s="151" t="str">
        <f t="shared" si="75"/>
        <v>Northeast</v>
      </c>
      <c r="L937" s="151" t="str">
        <f>INDEX('State '!$A$1:$C$62,MATCH($I937,'State '!$B:$B,0),3)</f>
        <v>Northeast</v>
      </c>
      <c r="M937" s="151" t="str">
        <f>INDEX('State '!$A$1:$C$62,MATCH($J937,'State '!$B:$B,0),3)</f>
        <v>Northeast</v>
      </c>
      <c r="N937" s="151"/>
      <c r="O937" s="158">
        <v>472</v>
      </c>
      <c r="P937" s="157">
        <v>38.6</v>
      </c>
      <c r="Q937" s="157">
        <v>455</v>
      </c>
      <c r="R937" s="158" t="s">
        <v>535</v>
      </c>
      <c r="S937" s="159" t="s">
        <v>135</v>
      </c>
      <c r="T937" s="156" t="s">
        <v>381</v>
      </c>
      <c r="U937" s="160" t="s">
        <v>536</v>
      </c>
      <c r="V937" s="151"/>
      <c r="W937" s="150"/>
      <c r="X937" s="150"/>
      <c r="Y937" s="150"/>
    </row>
    <row r="938" spans="1:25" s="17" customFormat="1" x14ac:dyDescent="0.2">
      <c r="A938" s="151">
        <v>39990</v>
      </c>
      <c r="B938" s="152" t="s">
        <v>1628</v>
      </c>
      <c r="C938" s="152" t="s">
        <v>206</v>
      </c>
      <c r="D938" s="152" t="s">
        <v>140</v>
      </c>
      <c r="E938" s="164" t="s">
        <v>143</v>
      </c>
      <c r="F938" s="165">
        <v>36119</v>
      </c>
      <c r="G938" s="157">
        <v>1998</v>
      </c>
      <c r="H938" s="151" t="s">
        <v>36</v>
      </c>
      <c r="I938" s="151" t="str">
        <f t="shared" si="72"/>
        <v>MA</v>
      </c>
      <c r="J938" s="151" t="str">
        <f t="shared" si="74"/>
        <v>MA</v>
      </c>
      <c r="K938" s="151" t="str">
        <f t="shared" si="75"/>
        <v>Northeast</v>
      </c>
      <c r="L938" s="151" t="str">
        <f>INDEX('State '!$A$1:$C$62,MATCH($I938,'State '!$B:$B,0),3)</f>
        <v>Northeast</v>
      </c>
      <c r="M938" s="151" t="str">
        <f>INDEX('State '!$A$1:$C$62,MATCH($J938,'State '!$B:$B,0),3)</f>
        <v>Northeast</v>
      </c>
      <c r="N938" s="151"/>
      <c r="O938" s="158">
        <v>33.44</v>
      </c>
      <c r="P938" s="158">
        <v>7.54</v>
      </c>
      <c r="Q938" s="157">
        <v>55</v>
      </c>
      <c r="R938" s="157">
        <v>20</v>
      </c>
      <c r="S938" s="151" t="s">
        <v>135</v>
      </c>
      <c r="T938" s="151" t="s">
        <v>381</v>
      </c>
      <c r="U938" s="151" t="s">
        <v>1629</v>
      </c>
      <c r="V938" s="151"/>
      <c r="W938" s="150"/>
      <c r="X938" s="150"/>
      <c r="Y938" s="150"/>
    </row>
    <row r="939" spans="1:25" s="17" customFormat="1" x14ac:dyDescent="0.2">
      <c r="A939" s="151">
        <v>39990</v>
      </c>
      <c r="B939" s="164" t="s">
        <v>1185</v>
      </c>
      <c r="C939" s="164" t="s">
        <v>206</v>
      </c>
      <c r="D939" s="164" t="s">
        <v>140</v>
      </c>
      <c r="E939" s="164" t="s">
        <v>143</v>
      </c>
      <c r="F939" s="165">
        <v>37756</v>
      </c>
      <c r="G939" s="157">
        <v>2003</v>
      </c>
      <c r="H939" s="151" t="s">
        <v>388</v>
      </c>
      <c r="I939" s="151" t="str">
        <f t="shared" si="72"/>
        <v>PA</v>
      </c>
      <c r="J939" s="151" t="str">
        <f t="shared" si="74"/>
        <v>NY</v>
      </c>
      <c r="K939" s="151" t="str">
        <f t="shared" si="75"/>
        <v>Northeast</v>
      </c>
      <c r="L939" s="151" t="str">
        <f>INDEX('State '!$A$1:$C$62,MATCH($I939,'State '!$B:$B,0),3)</f>
        <v>Northeast</v>
      </c>
      <c r="M939" s="151" t="str">
        <f>INDEX('State '!$A$1:$C$62,MATCH($J939,'State '!$B:$B,0),3)</f>
        <v>Northeast</v>
      </c>
      <c r="N939" s="151"/>
      <c r="O939" s="158">
        <v>9.6999999999999993</v>
      </c>
      <c r="P939" s="158"/>
      <c r="Q939" s="158">
        <v>150</v>
      </c>
      <c r="R939" s="157"/>
      <c r="S939" s="151" t="s">
        <v>135</v>
      </c>
      <c r="T939" s="151" t="s">
        <v>381</v>
      </c>
      <c r="U939" s="151" t="s">
        <v>1186</v>
      </c>
      <c r="V939" s="151"/>
      <c r="W939" s="150"/>
      <c r="X939" s="150"/>
      <c r="Y939" s="150"/>
    </row>
    <row r="940" spans="1:25" s="17" customFormat="1" x14ac:dyDescent="0.2">
      <c r="A940" s="151">
        <v>40367</v>
      </c>
      <c r="B940" s="152" t="s">
        <v>655</v>
      </c>
      <c r="C940" s="152" t="s">
        <v>206</v>
      </c>
      <c r="D940" s="152" t="s">
        <v>134</v>
      </c>
      <c r="E940" s="153" t="s">
        <v>143</v>
      </c>
      <c r="F940" s="154">
        <v>39965</v>
      </c>
      <c r="G940" s="161">
        <v>2009</v>
      </c>
      <c r="H940" s="151" t="s">
        <v>429</v>
      </c>
      <c r="I940" s="151" t="str">
        <f t="shared" si="72"/>
        <v>TX</v>
      </c>
      <c r="J940" s="151" t="str">
        <f t="shared" si="74"/>
        <v>LA</v>
      </c>
      <c r="K940" s="151" t="str">
        <f t="shared" si="75"/>
        <v>South Central</v>
      </c>
      <c r="L940" s="151" t="str">
        <f>INDEX('State '!$A$1:$C$62,MATCH($I940,'State '!$B:$B,0),3)</f>
        <v>South Central</v>
      </c>
      <c r="M940" s="151" t="str">
        <f>INDEX('State '!$A$1:$C$62,MATCH($J940,'State '!$B:$B,0),3)</f>
        <v>South Central</v>
      </c>
      <c r="N940" s="151"/>
      <c r="O940" s="158">
        <v>42</v>
      </c>
      <c r="P940" s="157">
        <v>1.1000000000000001</v>
      </c>
      <c r="Q940" s="157">
        <v>100</v>
      </c>
      <c r="R940" s="158">
        <v>12</v>
      </c>
      <c r="S940" s="159" t="s">
        <v>135</v>
      </c>
      <c r="T940" s="156" t="s">
        <v>381</v>
      </c>
      <c r="U940" s="160" t="s">
        <v>656</v>
      </c>
      <c r="V940" s="151"/>
      <c r="W940" s="150"/>
      <c r="X940" s="150"/>
      <c r="Y940" s="150"/>
    </row>
    <row r="941" spans="1:25" s="17" customFormat="1" x14ac:dyDescent="0.2">
      <c r="A941" s="151">
        <v>40381</v>
      </c>
      <c r="B941" s="152" t="s">
        <v>1379</v>
      </c>
      <c r="C941" s="152" t="s">
        <v>206</v>
      </c>
      <c r="D941" s="152" t="s">
        <v>140</v>
      </c>
      <c r="E941" s="153" t="s">
        <v>143</v>
      </c>
      <c r="F941" s="154">
        <v>40116</v>
      </c>
      <c r="G941" s="161">
        <v>2009</v>
      </c>
      <c r="H941" s="151" t="s">
        <v>38</v>
      </c>
      <c r="I941" s="151" t="str">
        <f t="shared" si="72"/>
        <v>NH</v>
      </c>
      <c r="J941" s="151" t="str">
        <f t="shared" ref="J941:J955" si="76">RIGHT($H941,2)</f>
        <v>NH</v>
      </c>
      <c r="K941" s="151" t="str">
        <f t="shared" ref="K941:K972" si="77">IF($L941=$M941,L941,CONCATENATE($L941,", ",IF(ISBLANK(N941),"",CONCATENATE(N941,", ")),$M941))</f>
        <v>Northeast</v>
      </c>
      <c r="L941" s="151" t="str">
        <f>INDEX('State '!$A$1:$C$62,MATCH($I941,'State '!$B:$B,0),3)</f>
        <v>Northeast</v>
      </c>
      <c r="M941" s="151" t="str">
        <f>INDEX('State '!$A$1:$C$62,MATCH($J941,'State '!$B:$B,0),3)</f>
        <v>Northeast</v>
      </c>
      <c r="N941" s="151"/>
      <c r="O941" s="158">
        <v>20.399999999999999</v>
      </c>
      <c r="P941" s="157"/>
      <c r="Q941" s="157">
        <v>30</v>
      </c>
      <c r="R941" s="158"/>
      <c r="S941" s="159" t="s">
        <v>135</v>
      </c>
      <c r="T941" s="156" t="s">
        <v>381</v>
      </c>
      <c r="U941" s="160" t="s">
        <v>654</v>
      </c>
      <c r="V941" s="151"/>
      <c r="W941" s="150"/>
      <c r="X941" s="150"/>
      <c r="Y941" s="150"/>
    </row>
    <row r="942" spans="1:25" s="17" customFormat="1" x14ac:dyDescent="0.2">
      <c r="A942" s="151">
        <v>39990</v>
      </c>
      <c r="B942" s="164" t="s">
        <v>1379</v>
      </c>
      <c r="C942" s="164" t="s">
        <v>206</v>
      </c>
      <c r="D942" s="164" t="s">
        <v>134</v>
      </c>
      <c r="E942" s="164" t="s">
        <v>143</v>
      </c>
      <c r="F942" s="165">
        <v>37118</v>
      </c>
      <c r="G942" s="157">
        <v>2001</v>
      </c>
      <c r="H942" s="151" t="s">
        <v>1380</v>
      </c>
      <c r="I942" s="151" t="str">
        <f t="shared" si="72"/>
        <v>MA</v>
      </c>
      <c r="J942" s="151" t="str">
        <f t="shared" si="76"/>
        <v>NH</v>
      </c>
      <c r="K942" s="151" t="str">
        <f t="shared" si="77"/>
        <v>Northeast</v>
      </c>
      <c r="L942" s="151" t="str">
        <f>INDEX('State '!$A$1:$C$62,MATCH($I942,'State '!$B:$B,0),3)</f>
        <v>Northeast</v>
      </c>
      <c r="M942" s="151" t="str">
        <f>INDEX('State '!$A$1:$C$62,MATCH($J942,'State '!$B:$B,0),3)</f>
        <v>Northeast</v>
      </c>
      <c r="N942" s="151"/>
      <c r="O942" s="158">
        <v>32.4</v>
      </c>
      <c r="P942" s="158">
        <v>19.3</v>
      </c>
      <c r="Q942" s="158">
        <v>126</v>
      </c>
      <c r="R942" s="157">
        <v>20</v>
      </c>
      <c r="S942" s="151" t="s">
        <v>135</v>
      </c>
      <c r="T942" s="151" t="s">
        <v>381</v>
      </c>
      <c r="U942" s="151" t="s">
        <v>1381</v>
      </c>
      <c r="V942" s="151"/>
      <c r="W942" s="150"/>
      <c r="X942" s="150"/>
      <c r="Y942" s="150"/>
    </row>
    <row r="943" spans="1:25" s="17" customFormat="1" x14ac:dyDescent="0.2">
      <c r="A943" s="151">
        <v>39990</v>
      </c>
      <c r="B943" s="152" t="s">
        <v>972</v>
      </c>
      <c r="C943" s="152" t="s">
        <v>206</v>
      </c>
      <c r="D943" s="152" t="s">
        <v>136</v>
      </c>
      <c r="E943" s="153" t="s">
        <v>143</v>
      </c>
      <c r="F943" s="154">
        <v>39264</v>
      </c>
      <c r="G943" s="161">
        <v>2007</v>
      </c>
      <c r="H943" s="151" t="s">
        <v>47</v>
      </c>
      <c r="I943" s="151" t="str">
        <f t="shared" si="72"/>
        <v>GM</v>
      </c>
      <c r="J943" s="151" t="str">
        <f t="shared" si="76"/>
        <v>GM</v>
      </c>
      <c r="K943" s="151" t="str">
        <f t="shared" si="77"/>
        <v>Gulf of Mexico</v>
      </c>
      <c r="L943" s="151" t="str">
        <f>INDEX('State '!$A$1:$C$62,MATCH($I943,'State '!$B:$B,0),3)</f>
        <v>Gulf of Mexico</v>
      </c>
      <c r="M943" s="151" t="str">
        <f>INDEX('State '!$A$1:$C$62,MATCH($J943,'State '!$B:$B,0),3)</f>
        <v>Gulf of Mexico</v>
      </c>
      <c r="N943" s="151"/>
      <c r="O943" s="158">
        <v>40</v>
      </c>
      <c r="P943" s="157">
        <v>1</v>
      </c>
      <c r="Q943" s="157">
        <v>1000</v>
      </c>
      <c r="R943" s="158" t="s">
        <v>1264</v>
      </c>
      <c r="S943" s="159" t="s">
        <v>135</v>
      </c>
      <c r="T943" s="156" t="s">
        <v>973</v>
      </c>
      <c r="U943" s="160" t="s">
        <v>974</v>
      </c>
      <c r="V943" s="151"/>
      <c r="W943" s="150"/>
      <c r="X943" s="150"/>
      <c r="Y943" s="150"/>
    </row>
    <row r="944" spans="1:25" s="17" customFormat="1" x14ac:dyDescent="0.2">
      <c r="A944" s="151">
        <v>39990</v>
      </c>
      <c r="B944" s="164" t="s">
        <v>1384</v>
      </c>
      <c r="C944" s="164" t="s">
        <v>206</v>
      </c>
      <c r="D944" s="164" t="s">
        <v>140</v>
      </c>
      <c r="E944" s="164" t="s">
        <v>143</v>
      </c>
      <c r="F944" s="165">
        <v>37012</v>
      </c>
      <c r="G944" s="157">
        <v>2001</v>
      </c>
      <c r="H944" s="151" t="s">
        <v>1385</v>
      </c>
      <c r="I944" s="151" t="str">
        <f t="shared" ref="I944:I1007" si="78">LEFT($H944,2)</f>
        <v>MA</v>
      </c>
      <c r="J944" s="151" t="str">
        <f t="shared" si="76"/>
        <v>CT</v>
      </c>
      <c r="K944" s="151" t="str">
        <f t="shared" si="77"/>
        <v>Northeast</v>
      </c>
      <c r="L944" s="151" t="str">
        <f>INDEX('State '!$A$1:$C$62,MATCH($I944,'State '!$B:$B,0),3)</f>
        <v>Northeast</v>
      </c>
      <c r="M944" s="151" t="str">
        <f>INDEX('State '!$A$1:$C$62,MATCH($J944,'State '!$B:$B,0),3)</f>
        <v>Northeast</v>
      </c>
      <c r="N944" s="151"/>
      <c r="O944" s="158">
        <v>28.1</v>
      </c>
      <c r="P944" s="158"/>
      <c r="Q944" s="158">
        <v>288</v>
      </c>
      <c r="R944" s="157"/>
      <c r="S944" s="151" t="s">
        <v>135</v>
      </c>
      <c r="T944" s="151" t="s">
        <v>381</v>
      </c>
      <c r="U944" s="151" t="s">
        <v>1386</v>
      </c>
      <c r="V944" s="151"/>
      <c r="W944" s="150"/>
      <c r="X944" s="150"/>
      <c r="Y944" s="150"/>
    </row>
    <row r="945" spans="1:28" x14ac:dyDescent="0.2">
      <c r="A945" s="151">
        <v>39990</v>
      </c>
      <c r="B945" s="164" t="s">
        <v>1495</v>
      </c>
      <c r="C945" s="164" t="s">
        <v>206</v>
      </c>
      <c r="D945" s="164" t="s">
        <v>134</v>
      </c>
      <c r="E945" s="164" t="s">
        <v>143</v>
      </c>
      <c r="F945" s="165">
        <v>36495</v>
      </c>
      <c r="G945" s="157">
        <v>1999</v>
      </c>
      <c r="H945" s="151" t="s">
        <v>14</v>
      </c>
      <c r="I945" s="151" t="str">
        <f t="shared" si="78"/>
        <v>MS</v>
      </c>
      <c r="J945" s="151" t="str">
        <f t="shared" si="76"/>
        <v>MS</v>
      </c>
      <c r="K945" s="151" t="str">
        <f t="shared" si="77"/>
        <v>South Central</v>
      </c>
      <c r="L945" s="151" t="str">
        <f>INDEX('State '!$A$1:$C$62,MATCH($I945,'State '!$B:$B,0),3)</f>
        <v>South Central</v>
      </c>
      <c r="M945" s="151" t="str">
        <f>INDEX('State '!$A$1:$C$62,MATCH($J945,'State '!$B:$B,0),3)</f>
        <v>South Central</v>
      </c>
      <c r="N945" s="151"/>
      <c r="O945" s="158">
        <v>0.23</v>
      </c>
      <c r="P945" s="158">
        <v>3</v>
      </c>
      <c r="Q945" s="158">
        <v>216</v>
      </c>
      <c r="R945" s="157"/>
      <c r="S945" s="151" t="s">
        <v>135</v>
      </c>
      <c r="T945" s="151" t="s">
        <v>381</v>
      </c>
      <c r="U945" s="151" t="s">
        <v>1496</v>
      </c>
      <c r="V945" s="151"/>
      <c r="W945" s="150"/>
      <c r="X945" s="150"/>
      <c r="Y945" s="150"/>
      <c r="Z945" s="17"/>
      <c r="AA945" s="17"/>
      <c r="AB945" s="17"/>
    </row>
    <row r="946" spans="1:28" x14ac:dyDescent="0.2">
      <c r="A946" s="151">
        <v>39990</v>
      </c>
      <c r="B946" s="164" t="s">
        <v>1497</v>
      </c>
      <c r="C946" s="164" t="s">
        <v>206</v>
      </c>
      <c r="D946" s="164" t="s">
        <v>140</v>
      </c>
      <c r="E946" s="164" t="s">
        <v>143</v>
      </c>
      <c r="F946" s="165">
        <v>36418</v>
      </c>
      <c r="G946" s="157">
        <v>1999</v>
      </c>
      <c r="H946" s="151" t="s">
        <v>408</v>
      </c>
      <c r="I946" s="151" t="str">
        <f t="shared" si="78"/>
        <v>TX</v>
      </c>
      <c r="J946" s="151" t="str">
        <f t="shared" si="76"/>
        <v>MX</v>
      </c>
      <c r="K946" s="151" t="str">
        <f t="shared" si="77"/>
        <v>South Central, Mexico</v>
      </c>
      <c r="L946" s="151" t="str">
        <f>INDEX('State '!$A$1:$C$62,MATCH($I946,'State '!$B:$B,0),3)</f>
        <v>South Central</v>
      </c>
      <c r="M946" s="151" t="str">
        <f>INDEX('State '!$A$1:$C$62,MATCH($J946,'State '!$B:$B,0),3)</f>
        <v>Mexico</v>
      </c>
      <c r="N946" s="151"/>
      <c r="O946" s="158">
        <v>15</v>
      </c>
      <c r="P946" s="158">
        <v>9.5</v>
      </c>
      <c r="Q946" s="158">
        <v>215</v>
      </c>
      <c r="R946" s="157">
        <v>24</v>
      </c>
      <c r="S946" s="151" t="s">
        <v>135</v>
      </c>
      <c r="T946" s="151" t="s">
        <v>381</v>
      </c>
      <c r="U946" s="151" t="s">
        <v>1498</v>
      </c>
      <c r="V946" s="151"/>
      <c r="W946" s="150"/>
      <c r="X946" s="150"/>
      <c r="Y946" s="150"/>
      <c r="Z946" s="17"/>
      <c r="AA946" s="17"/>
      <c r="AB946" s="17"/>
    </row>
    <row r="947" spans="1:28" x14ac:dyDescent="0.2">
      <c r="A947" s="151">
        <v>39990</v>
      </c>
      <c r="B947" s="164" t="s">
        <v>1322</v>
      </c>
      <c r="C947" s="164" t="s">
        <v>206</v>
      </c>
      <c r="D947" s="164" t="s">
        <v>134</v>
      </c>
      <c r="E947" s="164" t="s">
        <v>143</v>
      </c>
      <c r="F947" s="165">
        <v>37500</v>
      </c>
      <c r="G947" s="157">
        <v>2002</v>
      </c>
      <c r="H947" s="151" t="s">
        <v>51</v>
      </c>
      <c r="I947" s="151" t="str">
        <f t="shared" si="78"/>
        <v>RI</v>
      </c>
      <c r="J947" s="151" t="str">
        <f t="shared" si="76"/>
        <v>RI</v>
      </c>
      <c r="K947" s="151" t="str">
        <f t="shared" si="77"/>
        <v>Northeast</v>
      </c>
      <c r="L947" s="151" t="str">
        <f>INDEX('State '!$A$1:$C$62,MATCH($I947,'State '!$B:$B,0),3)</f>
        <v>Northeast</v>
      </c>
      <c r="M947" s="151" t="str">
        <f>INDEX('State '!$A$1:$C$62,MATCH($J947,'State '!$B:$B,0),3)</f>
        <v>Northeast</v>
      </c>
      <c r="N947" s="151"/>
      <c r="O947" s="158">
        <v>14.1</v>
      </c>
      <c r="P947" s="158"/>
      <c r="Q947" s="158">
        <v>100</v>
      </c>
      <c r="R947" s="157">
        <v>12</v>
      </c>
      <c r="S947" s="151" t="s">
        <v>135</v>
      </c>
      <c r="T947" s="151" t="s">
        <v>381</v>
      </c>
      <c r="U947" s="151" t="s">
        <v>1323</v>
      </c>
      <c r="V947" s="151"/>
      <c r="W947" s="150"/>
      <c r="X947" s="150"/>
      <c r="Y947" s="150"/>
      <c r="Z947" s="17"/>
      <c r="AA947" s="17"/>
      <c r="AB947" s="17"/>
    </row>
    <row r="948" spans="1:28" x14ac:dyDescent="0.2">
      <c r="A948" s="151">
        <v>39990</v>
      </c>
      <c r="B948" s="164" t="s">
        <v>1623</v>
      </c>
      <c r="C948" s="164" t="s">
        <v>206</v>
      </c>
      <c r="D948" s="164" t="s">
        <v>140</v>
      </c>
      <c r="E948" s="164" t="s">
        <v>143</v>
      </c>
      <c r="F948" s="165">
        <v>35977</v>
      </c>
      <c r="G948" s="157">
        <v>1998</v>
      </c>
      <c r="H948" s="151" t="s">
        <v>1095</v>
      </c>
      <c r="I948" s="151" t="str">
        <f t="shared" si="78"/>
        <v>GM</v>
      </c>
      <c r="J948" s="151" t="str">
        <f t="shared" si="76"/>
        <v>LA</v>
      </c>
      <c r="K948" s="151" t="str">
        <f t="shared" si="77"/>
        <v>Gulf of Mexico, South Central</v>
      </c>
      <c r="L948" s="151" t="str">
        <f>INDEX('State '!$A$1:$C$62,MATCH($I948,'State '!$B:$B,0),3)</f>
        <v>Gulf of Mexico</v>
      </c>
      <c r="M948" s="151" t="str">
        <f>INDEX('State '!$A$1:$C$62,MATCH($J948,'State '!$B:$B,0),3)</f>
        <v>South Central</v>
      </c>
      <c r="N948" s="151"/>
      <c r="O948" s="158">
        <v>0.12</v>
      </c>
      <c r="P948" s="158"/>
      <c r="Q948" s="158">
        <v>400</v>
      </c>
      <c r="R948" s="157" t="s">
        <v>3245</v>
      </c>
      <c r="S948" s="151" t="s">
        <v>135</v>
      </c>
      <c r="T948" s="151" t="s">
        <v>381</v>
      </c>
      <c r="U948" s="151" t="s">
        <v>1624</v>
      </c>
      <c r="V948" s="151"/>
      <c r="W948" s="150"/>
      <c r="X948" s="150"/>
      <c r="Y948" s="150"/>
      <c r="Z948" s="17"/>
      <c r="AA948" s="17"/>
      <c r="AB948" s="17"/>
    </row>
    <row r="949" spans="1:28" x14ac:dyDescent="0.2">
      <c r="A949" s="151">
        <v>39990</v>
      </c>
      <c r="B949" s="164" t="s">
        <v>1187</v>
      </c>
      <c r="C949" s="164" t="s">
        <v>206</v>
      </c>
      <c r="D949" s="164" t="s">
        <v>140</v>
      </c>
      <c r="E949" s="164" t="s">
        <v>143</v>
      </c>
      <c r="F949" s="165">
        <v>37803</v>
      </c>
      <c r="G949" s="157">
        <v>2003</v>
      </c>
      <c r="H949" s="151" t="s">
        <v>408</v>
      </c>
      <c r="I949" s="151" t="str">
        <f t="shared" si="78"/>
        <v>TX</v>
      </c>
      <c r="J949" s="151" t="str">
        <f t="shared" si="76"/>
        <v>MX</v>
      </c>
      <c r="K949" s="151" t="str">
        <f t="shared" si="77"/>
        <v>South Central, Mexico</v>
      </c>
      <c r="L949" s="151" t="str">
        <f>INDEX('State '!$A$1:$C$62,MATCH($I949,'State '!$B:$B,0),3)</f>
        <v>South Central</v>
      </c>
      <c r="M949" s="151" t="str">
        <f>INDEX('State '!$A$1:$C$62,MATCH($J949,'State '!$B:$B,0),3)</f>
        <v>Mexico</v>
      </c>
      <c r="N949" s="151"/>
      <c r="O949" s="158">
        <v>39.799999999999997</v>
      </c>
      <c r="P949" s="158">
        <v>9.3000000000000007</v>
      </c>
      <c r="Q949" s="158">
        <v>312</v>
      </c>
      <c r="R949" s="157" t="s">
        <v>1822</v>
      </c>
      <c r="S949" s="151" t="s">
        <v>135</v>
      </c>
      <c r="T949" s="151" t="s">
        <v>381</v>
      </c>
      <c r="U949" s="151" t="s">
        <v>1188</v>
      </c>
      <c r="V949" s="151"/>
      <c r="W949" s="150"/>
      <c r="X949" s="150"/>
      <c r="Y949" s="150"/>
      <c r="Z949" s="17"/>
      <c r="AA949" s="17"/>
      <c r="AB949" s="17"/>
    </row>
    <row r="950" spans="1:28" x14ac:dyDescent="0.2">
      <c r="A950" s="151">
        <v>39990</v>
      </c>
      <c r="B950" s="152" t="s">
        <v>1326</v>
      </c>
      <c r="C950" s="152" t="s">
        <v>206</v>
      </c>
      <c r="D950" s="152" t="s">
        <v>134</v>
      </c>
      <c r="E950" s="164" t="s">
        <v>143</v>
      </c>
      <c r="F950" s="165">
        <v>37430</v>
      </c>
      <c r="G950" s="157">
        <v>2002</v>
      </c>
      <c r="H950" s="151" t="s">
        <v>1327</v>
      </c>
      <c r="I950" s="151" t="str">
        <f t="shared" si="78"/>
        <v>NY</v>
      </c>
      <c r="J950" s="151" t="str">
        <f t="shared" si="76"/>
        <v>PA</v>
      </c>
      <c r="K950" s="151" t="str">
        <f t="shared" si="77"/>
        <v>Northeast</v>
      </c>
      <c r="L950" s="151" t="str">
        <f>INDEX('State '!$A$1:$C$62,MATCH($I950,'State '!$B:$B,0),3)</f>
        <v>Northeast</v>
      </c>
      <c r="M950" s="151" t="str">
        <f>INDEX('State '!$A$1:$C$62,MATCH($J950,'State '!$B:$B,0),3)</f>
        <v>Northeast</v>
      </c>
      <c r="N950" s="151"/>
      <c r="O950" s="158">
        <v>86.5</v>
      </c>
      <c r="P950" s="158">
        <v>24</v>
      </c>
      <c r="Q950" s="157">
        <v>487</v>
      </c>
      <c r="R950" s="157" t="s">
        <v>1822</v>
      </c>
      <c r="S950" s="151" t="s">
        <v>135</v>
      </c>
      <c r="T950" s="151" t="s">
        <v>381</v>
      </c>
      <c r="U950" s="151" t="s">
        <v>1328</v>
      </c>
      <c r="V950" s="151"/>
      <c r="W950" s="150"/>
      <c r="X950" s="150"/>
      <c r="Y950" s="150"/>
      <c r="Z950" s="17"/>
      <c r="AA950" s="17"/>
      <c r="AB950" s="17"/>
    </row>
    <row r="951" spans="1:28" x14ac:dyDescent="0.2">
      <c r="A951" s="151">
        <v>39990</v>
      </c>
      <c r="B951" s="152" t="s">
        <v>1079</v>
      </c>
      <c r="C951" s="152" t="s">
        <v>206</v>
      </c>
      <c r="D951" s="152" t="s">
        <v>134</v>
      </c>
      <c r="E951" s="153" t="s">
        <v>143</v>
      </c>
      <c r="F951" s="154">
        <v>38632</v>
      </c>
      <c r="G951" s="161">
        <v>2005</v>
      </c>
      <c r="H951" s="151" t="s">
        <v>36</v>
      </c>
      <c r="I951" s="151" t="str">
        <f t="shared" si="78"/>
        <v>MA</v>
      </c>
      <c r="J951" s="151" t="str">
        <f t="shared" si="76"/>
        <v>MA</v>
      </c>
      <c r="K951" s="151" t="str">
        <f t="shared" si="77"/>
        <v>Northeast</v>
      </c>
      <c r="L951" s="151" t="str">
        <f>INDEX('State '!$A$1:$C$62,MATCH($I951,'State '!$B:$B,0),3)</f>
        <v>Northeast</v>
      </c>
      <c r="M951" s="151" t="str">
        <f>INDEX('State '!$A$1:$C$62,MATCH($J951,'State '!$B:$B,0),3)</f>
        <v>Northeast</v>
      </c>
      <c r="N951" s="151"/>
      <c r="O951" s="158">
        <v>7.7</v>
      </c>
      <c r="P951" s="157">
        <v>5.31</v>
      </c>
      <c r="Q951" s="157">
        <v>25</v>
      </c>
      <c r="R951" s="158">
        <v>8</v>
      </c>
      <c r="S951" s="159" t="s">
        <v>135</v>
      </c>
      <c r="T951" s="156" t="s">
        <v>381</v>
      </c>
      <c r="U951" s="160" t="s">
        <v>1080</v>
      </c>
      <c r="V951" s="151"/>
      <c r="W951" s="150"/>
      <c r="X951" s="150"/>
      <c r="Y951" s="150"/>
      <c r="Z951" s="17"/>
      <c r="AA951" s="17"/>
      <c r="AB951" s="17"/>
    </row>
    <row r="952" spans="1:28" x14ac:dyDescent="0.2">
      <c r="A952" s="151">
        <v>39990</v>
      </c>
      <c r="B952" s="164" t="s">
        <v>1351</v>
      </c>
      <c r="C952" s="164" t="s">
        <v>206</v>
      </c>
      <c r="D952" s="164" t="s">
        <v>136</v>
      </c>
      <c r="E952" s="164" t="s">
        <v>143</v>
      </c>
      <c r="F952" s="165">
        <v>37043</v>
      </c>
      <c r="G952" s="157">
        <v>2001</v>
      </c>
      <c r="H952" s="151" t="s">
        <v>47</v>
      </c>
      <c r="I952" s="151" t="str">
        <f t="shared" si="78"/>
        <v>GM</v>
      </c>
      <c r="J952" s="151" t="str">
        <f t="shared" si="76"/>
        <v>GM</v>
      </c>
      <c r="K952" s="151" t="str">
        <f t="shared" si="77"/>
        <v>Gulf of Mexico</v>
      </c>
      <c r="L952" s="151" t="str">
        <f>INDEX('State '!$A$1:$C$62,MATCH($I952,'State '!$B:$B,0),3)</f>
        <v>Gulf of Mexico</v>
      </c>
      <c r="M952" s="151" t="str">
        <f>INDEX('State '!$A$1:$C$62,MATCH($J952,'State '!$B:$B,0),3)</f>
        <v>Gulf of Mexico</v>
      </c>
      <c r="N952" s="151"/>
      <c r="O952" s="158">
        <v>15</v>
      </c>
      <c r="P952" s="158">
        <v>17.8</v>
      </c>
      <c r="Q952" s="158">
        <v>400</v>
      </c>
      <c r="R952" s="157">
        <v>20</v>
      </c>
      <c r="S952" s="151" t="s">
        <v>135</v>
      </c>
      <c r="T952" s="151" t="s">
        <v>381</v>
      </c>
      <c r="U952" s="151" t="s">
        <v>1352</v>
      </c>
      <c r="V952" s="151"/>
      <c r="W952" s="150"/>
      <c r="X952" s="150"/>
      <c r="Y952" s="150"/>
      <c r="Z952" s="17"/>
      <c r="AA952" s="17"/>
      <c r="AB952" s="17"/>
    </row>
    <row r="953" spans="1:28" x14ac:dyDescent="0.2">
      <c r="A953" s="151">
        <v>39990</v>
      </c>
      <c r="B953" s="152" t="s">
        <v>898</v>
      </c>
      <c r="C953" s="152" t="s">
        <v>206</v>
      </c>
      <c r="D953" s="152" t="s">
        <v>140</v>
      </c>
      <c r="E953" s="153" t="s">
        <v>143</v>
      </c>
      <c r="F953" s="154">
        <v>39339</v>
      </c>
      <c r="G953" s="161">
        <v>2007</v>
      </c>
      <c r="H953" s="151" t="s">
        <v>47</v>
      </c>
      <c r="I953" s="151" t="str">
        <f t="shared" si="78"/>
        <v>GM</v>
      </c>
      <c r="J953" s="151" t="str">
        <f t="shared" si="76"/>
        <v>GM</v>
      </c>
      <c r="K953" s="151" t="str">
        <f t="shared" si="77"/>
        <v>Gulf of Mexico</v>
      </c>
      <c r="L953" s="151" t="str">
        <f>INDEX('State '!$A$1:$C$62,MATCH($I953,'State '!$B:$B,0),3)</f>
        <v>Gulf of Mexico</v>
      </c>
      <c r="M953" s="151" t="str">
        <f>INDEX('State '!$A$1:$C$62,MATCH($J953,'State '!$B:$B,0),3)</f>
        <v>Gulf of Mexico</v>
      </c>
      <c r="N953" s="151"/>
      <c r="O953" s="158">
        <v>22</v>
      </c>
      <c r="P953" s="157">
        <v>6.23</v>
      </c>
      <c r="Q953" s="157">
        <v>200</v>
      </c>
      <c r="R953" s="158">
        <v>24</v>
      </c>
      <c r="S953" s="159" t="s">
        <v>135</v>
      </c>
      <c r="T953" s="156" t="s">
        <v>381</v>
      </c>
      <c r="U953" s="160" t="s">
        <v>899</v>
      </c>
      <c r="V953" s="151"/>
      <c r="W953" s="150"/>
      <c r="X953" s="150"/>
      <c r="Y953" s="150"/>
      <c r="Z953" s="17"/>
      <c r="AA953" s="17"/>
      <c r="AB953" s="17"/>
    </row>
    <row r="954" spans="1:28" ht="25.5" x14ac:dyDescent="0.2">
      <c r="A954" s="97">
        <v>43423</v>
      </c>
      <c r="B954" s="80" t="s">
        <v>2445</v>
      </c>
      <c r="C954" s="80" t="s">
        <v>206</v>
      </c>
      <c r="D954" s="80" t="s">
        <v>141</v>
      </c>
      <c r="E954" s="102" t="s">
        <v>2374</v>
      </c>
      <c r="F954" s="60"/>
      <c r="G954" s="98"/>
      <c r="H954" s="97" t="s">
        <v>2195</v>
      </c>
      <c r="I954" s="97" t="str">
        <f t="shared" si="78"/>
        <v>OH</v>
      </c>
      <c r="J954" s="97" t="str">
        <f t="shared" si="76"/>
        <v>LA</v>
      </c>
      <c r="K954" s="104" t="str">
        <f t="shared" si="77"/>
        <v>Northeast, Midwest, South Central</v>
      </c>
      <c r="L954" s="97" t="str">
        <f>INDEX('State '!$A$1:$C$62,MATCH($I954,'State '!$B:$B,0),3)</f>
        <v>Northeast</v>
      </c>
      <c r="M954" s="97" t="str">
        <f>INDEX('State '!$A$1:$C$62,MATCH($J954,'State '!$B:$B,0),3)</f>
        <v>South Central</v>
      </c>
      <c r="N954" s="97" t="s">
        <v>9</v>
      </c>
      <c r="O954" s="158">
        <v>412</v>
      </c>
      <c r="P954" s="178">
        <f>-964+7.6</f>
        <v>-956.4</v>
      </c>
      <c r="Q954" s="108"/>
      <c r="R954" s="100"/>
      <c r="S954" s="101" t="s">
        <v>135</v>
      </c>
      <c r="T954" s="97" t="s">
        <v>381</v>
      </c>
      <c r="U954" s="97" t="s">
        <v>2000</v>
      </c>
      <c r="V954" s="97" t="s">
        <v>2178</v>
      </c>
      <c r="W954" s="79"/>
      <c r="X954" s="79"/>
      <c r="Y954" s="195"/>
      <c r="Z954" s="17"/>
      <c r="AA954" s="17"/>
      <c r="AB954" s="17"/>
    </row>
    <row r="955" spans="1:28" ht="63.75" x14ac:dyDescent="0.2">
      <c r="A955" s="97">
        <v>45686</v>
      </c>
      <c r="B955" s="80" t="s">
        <v>3646</v>
      </c>
      <c r="C955" s="80" t="s">
        <v>288</v>
      </c>
      <c r="D955" s="80" t="s">
        <v>140</v>
      </c>
      <c r="E955" s="102" t="s">
        <v>143</v>
      </c>
      <c r="F955" s="60">
        <v>45550</v>
      </c>
      <c r="G955" s="98">
        <v>2024</v>
      </c>
      <c r="H955" s="97" t="s">
        <v>0</v>
      </c>
      <c r="I955" s="97" t="str">
        <f t="shared" si="78"/>
        <v>LA</v>
      </c>
      <c r="J955" s="97" t="str">
        <f t="shared" si="76"/>
        <v>LA</v>
      </c>
      <c r="K955" s="104" t="str">
        <f t="shared" si="77"/>
        <v>South Central</v>
      </c>
      <c r="L955" s="97" t="str">
        <f>INDEX('State '!$A$1:$C$62,MATCH($I955,'State '!$B:$B,0),3)</f>
        <v>South Central</v>
      </c>
      <c r="M955" s="97" t="str">
        <f>INDEX('State '!$A$1:$C$62,MATCH($J955,'State '!$B:$B,0),3)</f>
        <v>South Central</v>
      </c>
      <c r="N955" s="97"/>
      <c r="O955" s="158"/>
      <c r="P955" s="178"/>
      <c r="Q955" s="108">
        <v>100</v>
      </c>
      <c r="R955" s="100"/>
      <c r="S955" s="101" t="s">
        <v>135</v>
      </c>
      <c r="T955" s="97" t="s">
        <v>381</v>
      </c>
      <c r="U955" s="97" t="s">
        <v>3647</v>
      </c>
      <c r="V955" s="97" t="s">
        <v>2175</v>
      </c>
      <c r="W955" s="79" t="s">
        <v>3648</v>
      </c>
      <c r="X955" s="79"/>
      <c r="Y955" s="195"/>
      <c r="Z955" s="17"/>
      <c r="AA955" s="17"/>
      <c r="AB955" s="17"/>
    </row>
    <row r="956" spans="1:28" x14ac:dyDescent="0.2">
      <c r="A956" s="151">
        <v>43124</v>
      </c>
      <c r="B956" s="152" t="s">
        <v>2203</v>
      </c>
      <c r="C956" s="152" t="s">
        <v>218</v>
      </c>
      <c r="D956" s="152" t="s">
        <v>140</v>
      </c>
      <c r="E956" s="153" t="s">
        <v>143</v>
      </c>
      <c r="F956" s="165">
        <v>42552</v>
      </c>
      <c r="G956" s="157">
        <v>2016</v>
      </c>
      <c r="H956" s="151" t="s">
        <v>7</v>
      </c>
      <c r="I956" s="151" t="str">
        <f t="shared" si="78"/>
        <v>PA</v>
      </c>
      <c r="J956" s="151" t="s">
        <v>55</v>
      </c>
      <c r="K956" s="151" t="str">
        <f t="shared" si="77"/>
        <v>Northeast</v>
      </c>
      <c r="L956" s="151" t="str">
        <f>INDEX('State '!$A$1:$C$62,MATCH($I956,'State '!$B:$B,0),3)</f>
        <v>Northeast</v>
      </c>
      <c r="M956" s="151" t="str">
        <f>INDEX('State '!$A$1:$C$62,MATCH($J956,'State '!$B:$B,0),3)</f>
        <v>Northeast</v>
      </c>
      <c r="N956" s="151"/>
      <c r="O956" s="158">
        <v>1.3</v>
      </c>
      <c r="P956" s="158">
        <v>8</v>
      </c>
      <c r="Q956" s="157">
        <v>53</v>
      </c>
      <c r="R956" s="157">
        <v>16</v>
      </c>
      <c r="S956" s="151" t="s">
        <v>135</v>
      </c>
      <c r="T956" s="151" t="s">
        <v>381</v>
      </c>
      <c r="U956" s="151" t="s">
        <v>2372</v>
      </c>
      <c r="V956" s="151" t="s">
        <v>2178</v>
      </c>
      <c r="W956" s="150"/>
      <c r="X956" s="150"/>
      <c r="Y956" s="150"/>
      <c r="Z956" s="17"/>
      <c r="AA956" s="17"/>
      <c r="AB956" s="17"/>
    </row>
    <row r="957" spans="1:28" x14ac:dyDescent="0.2">
      <c r="A957" s="151">
        <v>42613</v>
      </c>
      <c r="B957" s="152" t="s">
        <v>2203</v>
      </c>
      <c r="C957" s="152" t="s">
        <v>218</v>
      </c>
      <c r="D957" s="152" t="s">
        <v>140</v>
      </c>
      <c r="E957" s="153" t="s">
        <v>137</v>
      </c>
      <c r="F957" s="165"/>
      <c r="G957" s="157">
        <v>2016</v>
      </c>
      <c r="H957" s="151" t="s">
        <v>7</v>
      </c>
      <c r="I957" s="151" t="str">
        <f t="shared" si="78"/>
        <v>PA</v>
      </c>
      <c r="J957" s="151" t="str">
        <f t="shared" ref="J957:J988" si="79">RIGHT($H957,2)</f>
        <v>PA</v>
      </c>
      <c r="K957" s="151" t="str">
        <f t="shared" si="77"/>
        <v>Northeast</v>
      </c>
      <c r="L957" s="151" t="str">
        <f>INDEX('State '!$A$1:$C$62,MATCH($I957,'State '!$B:$B,0),3)</f>
        <v>Northeast</v>
      </c>
      <c r="M957" s="151" t="str">
        <f>INDEX('State '!$A$1:$C$62,MATCH($J957,'State '!$B:$B,0),3)</f>
        <v>Northeast</v>
      </c>
      <c r="N957" s="151"/>
      <c r="O957" s="158">
        <v>1.3</v>
      </c>
      <c r="P957" s="158">
        <v>8</v>
      </c>
      <c r="Q957" s="157">
        <v>160</v>
      </c>
      <c r="R957" s="157">
        <v>16</v>
      </c>
      <c r="S957" s="151" t="s">
        <v>135</v>
      </c>
      <c r="T957" s="151" t="s">
        <v>381</v>
      </c>
      <c r="U957" s="151" t="s">
        <v>2204</v>
      </c>
      <c r="V957" s="151" t="s">
        <v>2175</v>
      </c>
      <c r="W957" s="150"/>
      <c r="X957" s="150"/>
      <c r="Y957" s="150"/>
      <c r="Z957" s="17"/>
      <c r="AA957" s="17"/>
      <c r="AB957" s="17"/>
    </row>
    <row r="958" spans="1:28" x14ac:dyDescent="0.2">
      <c r="A958" s="151">
        <v>39990</v>
      </c>
      <c r="B958" s="164" t="s">
        <v>828</v>
      </c>
      <c r="C958" s="164" t="s">
        <v>199</v>
      </c>
      <c r="D958" s="164" t="s">
        <v>134</v>
      </c>
      <c r="E958" s="164" t="s">
        <v>143</v>
      </c>
      <c r="F958" s="165">
        <v>39596</v>
      </c>
      <c r="G958" s="157">
        <v>2008</v>
      </c>
      <c r="H958" s="151" t="s">
        <v>6</v>
      </c>
      <c r="I958" s="151" t="str">
        <f t="shared" si="78"/>
        <v>TX</v>
      </c>
      <c r="J958" s="151" t="str">
        <f t="shared" si="79"/>
        <v>TX</v>
      </c>
      <c r="K958" s="151" t="str">
        <f t="shared" si="77"/>
        <v>South Central</v>
      </c>
      <c r="L958" s="151" t="str">
        <f>INDEX('State '!$A$1:$C$62,MATCH($I958,'State '!$B:$B,0),3)</f>
        <v>South Central</v>
      </c>
      <c r="M958" s="151" t="str">
        <f>INDEX('State '!$A$1:$C$62,MATCH($J958,'State '!$B:$B,0),3)</f>
        <v>South Central</v>
      </c>
      <c r="N958" s="151"/>
      <c r="O958" s="158">
        <v>16.5</v>
      </c>
      <c r="P958" s="158">
        <v>3.79</v>
      </c>
      <c r="Q958" s="158">
        <v>360</v>
      </c>
      <c r="R958" s="157">
        <v>20</v>
      </c>
      <c r="S958" s="151" t="s">
        <v>135</v>
      </c>
      <c r="T958" s="151" t="s">
        <v>381</v>
      </c>
      <c r="U958" s="151" t="s">
        <v>829</v>
      </c>
      <c r="V958" s="151"/>
      <c r="W958" s="150"/>
      <c r="X958" s="150"/>
      <c r="Y958" s="150"/>
      <c r="Z958" s="17"/>
      <c r="AA958" s="17"/>
      <c r="AB958" s="17"/>
    </row>
    <row r="959" spans="1:28" x14ac:dyDescent="0.2">
      <c r="A959" s="151">
        <v>39990</v>
      </c>
      <c r="B959" s="164" t="s">
        <v>1501</v>
      </c>
      <c r="C959" s="164" t="s">
        <v>199</v>
      </c>
      <c r="D959" s="164" t="s">
        <v>140</v>
      </c>
      <c r="E959" s="164" t="s">
        <v>143</v>
      </c>
      <c r="F959" s="165">
        <v>36465</v>
      </c>
      <c r="G959" s="157">
        <v>1999</v>
      </c>
      <c r="H959" s="151" t="s">
        <v>7</v>
      </c>
      <c r="I959" s="151" t="str">
        <f t="shared" si="78"/>
        <v>PA</v>
      </c>
      <c r="J959" s="151" t="str">
        <f t="shared" si="79"/>
        <v>PA</v>
      </c>
      <c r="K959" s="151" t="str">
        <f t="shared" si="77"/>
        <v>Northeast</v>
      </c>
      <c r="L959" s="151" t="str">
        <f>INDEX('State '!$A$1:$C$62,MATCH($I959,'State '!$B:$B,0),3)</f>
        <v>Northeast</v>
      </c>
      <c r="M959" s="151" t="str">
        <f>INDEX('State '!$A$1:$C$62,MATCH($J959,'State '!$B:$B,0),3)</f>
        <v>Northeast</v>
      </c>
      <c r="N959" s="151"/>
      <c r="O959" s="158">
        <v>10.9</v>
      </c>
      <c r="P959" s="158">
        <v>8.06</v>
      </c>
      <c r="Q959" s="158">
        <v>49</v>
      </c>
      <c r="R959" s="157">
        <v>36</v>
      </c>
      <c r="S959" s="151" t="s">
        <v>135</v>
      </c>
      <c r="T959" s="151" t="s">
        <v>381</v>
      </c>
      <c r="U959" s="151" t="s">
        <v>1502</v>
      </c>
      <c r="V959" s="151"/>
      <c r="W959" s="150"/>
      <c r="X959" s="150"/>
      <c r="Y959" s="150"/>
      <c r="Z959" s="17"/>
      <c r="AA959" s="17"/>
      <c r="AB959" s="17"/>
    </row>
    <row r="960" spans="1:28" x14ac:dyDescent="0.2">
      <c r="A960" s="151">
        <v>39990</v>
      </c>
      <c r="B960" s="164" t="s">
        <v>1655</v>
      </c>
      <c r="C960" s="164" t="s">
        <v>199</v>
      </c>
      <c r="D960" s="164" t="s">
        <v>140</v>
      </c>
      <c r="E960" s="164" t="s">
        <v>143</v>
      </c>
      <c r="F960" s="165">
        <v>35735</v>
      </c>
      <c r="G960" s="157">
        <v>1997</v>
      </c>
      <c r="H960" s="151" t="s">
        <v>7</v>
      </c>
      <c r="I960" s="151" t="str">
        <f t="shared" si="78"/>
        <v>PA</v>
      </c>
      <c r="J960" s="151" t="str">
        <f t="shared" si="79"/>
        <v>PA</v>
      </c>
      <c r="K960" s="151" t="str">
        <f t="shared" si="77"/>
        <v>Northeast</v>
      </c>
      <c r="L960" s="151" t="str">
        <f>INDEX('State '!$A$1:$C$62,MATCH($I960,'State '!$B:$B,0),3)</f>
        <v>Northeast</v>
      </c>
      <c r="M960" s="151" t="str">
        <f>INDEX('State '!$A$1:$C$62,MATCH($J960,'State '!$B:$B,0),3)</f>
        <v>Northeast</v>
      </c>
      <c r="N960" s="151"/>
      <c r="O960" s="158">
        <v>63.1</v>
      </c>
      <c r="P960" s="158">
        <v>26</v>
      </c>
      <c r="Q960" s="158">
        <v>142</v>
      </c>
      <c r="R960" s="157" t="s">
        <v>384</v>
      </c>
      <c r="S960" s="151" t="s">
        <v>135</v>
      </c>
      <c r="T960" s="151" t="s">
        <v>381</v>
      </c>
      <c r="U960" s="151" t="s">
        <v>1656</v>
      </c>
      <c r="V960" s="151"/>
      <c r="W960" s="150"/>
      <c r="X960" s="150"/>
      <c r="Y960" s="150"/>
      <c r="Z960" s="17"/>
      <c r="AA960" s="17"/>
      <c r="AB960" s="17"/>
    </row>
    <row r="961" spans="1:28" x14ac:dyDescent="0.2">
      <c r="A961" s="151">
        <v>39990</v>
      </c>
      <c r="B961" s="164" t="s">
        <v>1132</v>
      </c>
      <c r="C961" s="164" t="s">
        <v>199</v>
      </c>
      <c r="D961" s="164" t="s">
        <v>140</v>
      </c>
      <c r="E961" s="164" t="s">
        <v>143</v>
      </c>
      <c r="F961" s="165">
        <v>38292</v>
      </c>
      <c r="G961" s="157">
        <v>2004</v>
      </c>
      <c r="H961" s="151" t="s">
        <v>7</v>
      </c>
      <c r="I961" s="151" t="str">
        <f t="shared" si="78"/>
        <v>PA</v>
      </c>
      <c r="J961" s="151" t="str">
        <f t="shared" si="79"/>
        <v>PA</v>
      </c>
      <c r="K961" s="151" t="str">
        <f t="shared" si="77"/>
        <v>Northeast</v>
      </c>
      <c r="L961" s="151" t="str">
        <f>INDEX('State '!$A$1:$C$62,MATCH($I961,'State '!$B:$B,0),3)</f>
        <v>Northeast</v>
      </c>
      <c r="M961" s="151" t="str">
        <f>INDEX('State '!$A$1:$C$62,MATCH($J961,'State '!$B:$B,0),3)</f>
        <v>Northeast</v>
      </c>
      <c r="N961" s="151"/>
      <c r="O961" s="158">
        <v>82.85</v>
      </c>
      <c r="P961" s="158">
        <v>35</v>
      </c>
      <c r="Q961" s="158">
        <v>217</v>
      </c>
      <c r="R961" s="157">
        <v>36</v>
      </c>
      <c r="S961" s="151" t="s">
        <v>135</v>
      </c>
      <c r="T961" s="151" t="s">
        <v>381</v>
      </c>
      <c r="U961" s="151" t="s">
        <v>1133</v>
      </c>
      <c r="V961" s="151"/>
      <c r="W961" s="150"/>
      <c r="X961" s="150"/>
      <c r="Y961" s="150"/>
      <c r="Z961" s="17"/>
      <c r="AA961" s="17"/>
      <c r="AB961" s="17"/>
    </row>
    <row r="962" spans="1:28" x14ac:dyDescent="0.2">
      <c r="A962" s="151">
        <v>39990</v>
      </c>
      <c r="B962" s="164" t="s">
        <v>1772</v>
      </c>
      <c r="C962" s="164" t="s">
        <v>199</v>
      </c>
      <c r="D962" s="164" t="s">
        <v>134</v>
      </c>
      <c r="E962" s="164" t="s">
        <v>143</v>
      </c>
      <c r="F962" s="165">
        <v>35370</v>
      </c>
      <c r="G962" s="157">
        <v>1996</v>
      </c>
      <c r="H962" s="151" t="s">
        <v>7</v>
      </c>
      <c r="I962" s="151" t="str">
        <f t="shared" si="78"/>
        <v>PA</v>
      </c>
      <c r="J962" s="151" t="str">
        <f t="shared" si="79"/>
        <v>PA</v>
      </c>
      <c r="K962" s="151" t="str">
        <f t="shared" si="77"/>
        <v>Northeast</v>
      </c>
      <c r="L962" s="151" t="str">
        <f>INDEX('State '!$A$1:$C$62,MATCH($I962,'State '!$B:$B,0),3)</f>
        <v>Northeast</v>
      </c>
      <c r="M962" s="151" t="str">
        <f>INDEX('State '!$A$1:$C$62,MATCH($J962,'State '!$B:$B,0),3)</f>
        <v>Northeast</v>
      </c>
      <c r="N962" s="151"/>
      <c r="O962" s="158">
        <v>8.1999999999999993</v>
      </c>
      <c r="P962" s="158">
        <v>2.39</v>
      </c>
      <c r="Q962" s="158">
        <v>11.6</v>
      </c>
      <c r="R962" s="157">
        <v>36</v>
      </c>
      <c r="S962" s="151" t="s">
        <v>135</v>
      </c>
      <c r="T962" s="151" t="s">
        <v>381</v>
      </c>
      <c r="U962" s="151" t="s">
        <v>1773</v>
      </c>
      <c r="V962" s="151"/>
      <c r="W962" s="150"/>
      <c r="X962" s="150"/>
      <c r="Y962" s="150"/>
      <c r="Z962" s="17"/>
      <c r="AA962" s="17"/>
      <c r="AB962" s="17"/>
    </row>
    <row r="963" spans="1:28" x14ac:dyDescent="0.2">
      <c r="A963" s="151">
        <v>39990</v>
      </c>
      <c r="B963" s="164" t="s">
        <v>1330</v>
      </c>
      <c r="C963" s="164" t="s">
        <v>199</v>
      </c>
      <c r="D963" s="164" t="s">
        <v>134</v>
      </c>
      <c r="E963" s="164" t="s">
        <v>143</v>
      </c>
      <c r="F963" s="165">
        <v>37591</v>
      </c>
      <c r="G963" s="157">
        <v>2002</v>
      </c>
      <c r="H963" s="151" t="s">
        <v>20</v>
      </c>
      <c r="I963" s="151" t="str">
        <f t="shared" si="78"/>
        <v>NJ</v>
      </c>
      <c r="J963" s="151" t="str">
        <f t="shared" si="79"/>
        <v>NJ</v>
      </c>
      <c r="K963" s="151" t="str">
        <f t="shared" si="77"/>
        <v>Northeast</v>
      </c>
      <c r="L963" s="151" t="str">
        <f>INDEX('State '!$A$1:$C$62,MATCH($I963,'State '!$B:$B,0),3)</f>
        <v>Northeast</v>
      </c>
      <c r="M963" s="151" t="str">
        <f>INDEX('State '!$A$1:$C$62,MATCH($J963,'State '!$B:$B,0),3)</f>
        <v>Northeast</v>
      </c>
      <c r="N963" s="151"/>
      <c r="O963" s="158">
        <v>28</v>
      </c>
      <c r="P963" s="158">
        <v>13</v>
      </c>
      <c r="Q963" s="158">
        <v>25</v>
      </c>
      <c r="R963" s="157">
        <v>36</v>
      </c>
      <c r="S963" s="151" t="s">
        <v>135</v>
      </c>
      <c r="T963" s="151" t="s">
        <v>381</v>
      </c>
      <c r="U963" s="151" t="s">
        <v>1331</v>
      </c>
      <c r="V963" s="151"/>
      <c r="W963" s="150"/>
      <c r="X963" s="150"/>
      <c r="Y963" s="150"/>
      <c r="Z963" s="17"/>
      <c r="AA963" s="17"/>
      <c r="AB963" s="17"/>
    </row>
    <row r="964" spans="1:28" x14ac:dyDescent="0.2">
      <c r="A964" s="151">
        <v>39990</v>
      </c>
      <c r="B964" s="164" t="s">
        <v>1318</v>
      </c>
      <c r="C964" s="164" t="s">
        <v>199</v>
      </c>
      <c r="D964" s="164" t="s">
        <v>134</v>
      </c>
      <c r="E964" s="164" t="s">
        <v>143</v>
      </c>
      <c r="F964" s="165">
        <v>37591</v>
      </c>
      <c r="G964" s="157">
        <v>2002</v>
      </c>
      <c r="H964" s="151" t="s">
        <v>8</v>
      </c>
      <c r="I964" s="151" t="str">
        <f t="shared" si="78"/>
        <v>OH</v>
      </c>
      <c r="J964" s="151" t="str">
        <f t="shared" si="79"/>
        <v>OH</v>
      </c>
      <c r="K964" s="151" t="str">
        <f t="shared" si="77"/>
        <v>Northeast</v>
      </c>
      <c r="L964" s="151" t="str">
        <f>INDEX('State '!$A$1:$C$62,MATCH($I964,'State '!$B:$B,0),3)</f>
        <v>Northeast</v>
      </c>
      <c r="M964" s="151" t="str">
        <f>INDEX('State '!$A$1:$C$62,MATCH($J964,'State '!$B:$B,0),3)</f>
        <v>Northeast</v>
      </c>
      <c r="N964" s="151"/>
      <c r="O964" s="158">
        <v>15</v>
      </c>
      <c r="P964" s="158">
        <v>9.6</v>
      </c>
      <c r="Q964" s="158">
        <v>289</v>
      </c>
      <c r="R964" s="157">
        <v>24</v>
      </c>
      <c r="S964" s="151" t="s">
        <v>135</v>
      </c>
      <c r="T964" s="151" t="s">
        <v>381</v>
      </c>
      <c r="U964" s="151" t="s">
        <v>1319</v>
      </c>
      <c r="V964" s="151"/>
      <c r="W964" s="150"/>
      <c r="X964" s="150"/>
      <c r="Y964" s="150"/>
      <c r="Z964" s="17"/>
      <c r="AA964" s="17"/>
      <c r="AB964" s="17"/>
    </row>
    <row r="965" spans="1:28" x14ac:dyDescent="0.2">
      <c r="A965" s="151">
        <v>39990</v>
      </c>
      <c r="B965" s="164" t="s">
        <v>1449</v>
      </c>
      <c r="C965" s="164" t="s">
        <v>199</v>
      </c>
      <c r="D965" s="164" t="s">
        <v>134</v>
      </c>
      <c r="E965" s="164" t="s">
        <v>143</v>
      </c>
      <c r="F965" s="165">
        <v>36770</v>
      </c>
      <c r="G965" s="157">
        <v>2000</v>
      </c>
      <c r="H965" s="151" t="s">
        <v>7</v>
      </c>
      <c r="I965" s="151" t="str">
        <f t="shared" si="78"/>
        <v>PA</v>
      </c>
      <c r="J965" s="151" t="str">
        <f t="shared" si="79"/>
        <v>PA</v>
      </c>
      <c r="K965" s="151" t="str">
        <f t="shared" si="77"/>
        <v>Northeast</v>
      </c>
      <c r="L965" s="151" t="str">
        <f>INDEX('State '!$A$1:$C$62,MATCH($I965,'State '!$B:$B,0),3)</f>
        <v>Northeast</v>
      </c>
      <c r="M965" s="151" t="str">
        <f>INDEX('State '!$A$1:$C$62,MATCH($J965,'State '!$B:$B,0),3)</f>
        <v>Northeast</v>
      </c>
      <c r="N965" s="151"/>
      <c r="O965" s="158">
        <v>5.7</v>
      </c>
      <c r="P965" s="158">
        <v>3.6</v>
      </c>
      <c r="Q965" s="158">
        <v>117</v>
      </c>
      <c r="R965" s="157">
        <v>16</v>
      </c>
      <c r="S965" s="151" t="s">
        <v>135</v>
      </c>
      <c r="T965" s="151" t="s">
        <v>381</v>
      </c>
      <c r="U965" s="151" t="s">
        <v>1450</v>
      </c>
      <c r="V965" s="151"/>
      <c r="W965" s="150"/>
      <c r="X965" s="150"/>
      <c r="Y965" s="150"/>
      <c r="Z965" s="17"/>
      <c r="AA965" s="17"/>
      <c r="AB965" s="17"/>
    </row>
    <row r="966" spans="1:28" x14ac:dyDescent="0.2">
      <c r="A966" s="151">
        <v>39990</v>
      </c>
      <c r="B966" s="164" t="s">
        <v>1776</v>
      </c>
      <c r="C966" s="164" t="s">
        <v>199</v>
      </c>
      <c r="D966" s="164" t="s">
        <v>140</v>
      </c>
      <c r="E966" s="164" t="s">
        <v>143</v>
      </c>
      <c r="F966" s="165">
        <v>35370</v>
      </c>
      <c r="G966" s="157">
        <v>1996</v>
      </c>
      <c r="H966" s="151" t="s">
        <v>842</v>
      </c>
      <c r="I966" s="151" t="str">
        <f t="shared" si="78"/>
        <v>OH</v>
      </c>
      <c r="J966" s="151" t="str">
        <f t="shared" si="79"/>
        <v>NJ</v>
      </c>
      <c r="K966" s="151" t="str">
        <f t="shared" si="77"/>
        <v>Northeast</v>
      </c>
      <c r="L966" s="151" t="str">
        <f>INDEX('State '!$A$1:$C$62,MATCH($I966,'State '!$B:$B,0),3)</f>
        <v>Northeast</v>
      </c>
      <c r="M966" s="151" t="str">
        <f>INDEX('State '!$A$1:$C$62,MATCH($J966,'State '!$B:$B,0),3)</f>
        <v>Northeast</v>
      </c>
      <c r="N966" s="151"/>
      <c r="O966" s="158">
        <v>34.72</v>
      </c>
      <c r="P966" s="158"/>
      <c r="Q966" s="158">
        <v>25</v>
      </c>
      <c r="R966" s="157"/>
      <c r="S966" s="151" t="s">
        <v>135</v>
      </c>
      <c r="T966" s="151" t="s">
        <v>381</v>
      </c>
      <c r="U966" s="151" t="s">
        <v>1777</v>
      </c>
      <c r="V966" s="151"/>
      <c r="W966" s="150"/>
      <c r="X966" s="150"/>
      <c r="Y966" s="150"/>
      <c r="Z966" s="17"/>
      <c r="AA966" s="17"/>
      <c r="AB966" s="17"/>
    </row>
    <row r="967" spans="1:28" x14ac:dyDescent="0.2">
      <c r="A967" s="151">
        <v>39990</v>
      </c>
      <c r="B967" s="164" t="s">
        <v>1626</v>
      </c>
      <c r="C967" s="164" t="s">
        <v>199</v>
      </c>
      <c r="D967" s="164" t="s">
        <v>140</v>
      </c>
      <c r="E967" s="164" t="s">
        <v>143</v>
      </c>
      <c r="F967" s="165">
        <v>36159</v>
      </c>
      <c r="G967" s="157">
        <v>1998</v>
      </c>
      <c r="H967" s="151" t="s">
        <v>800</v>
      </c>
      <c r="I967" s="151" t="str">
        <f t="shared" si="78"/>
        <v>IN</v>
      </c>
      <c r="J967" s="151" t="str">
        <f t="shared" si="79"/>
        <v>OH</v>
      </c>
      <c r="K967" s="151" t="str">
        <f t="shared" si="77"/>
        <v>Midwest, Northeast</v>
      </c>
      <c r="L967" s="151" t="str">
        <f>INDEX('State '!$A$1:$C$62,MATCH($I967,'State '!$B:$B,0),3)</f>
        <v>Midwest</v>
      </c>
      <c r="M967" s="151" t="str">
        <f>INDEX('State '!$A$1:$C$62,MATCH($J967,'State '!$B:$B,0),3)</f>
        <v>Northeast</v>
      </c>
      <c r="N967" s="151"/>
      <c r="O967" s="158">
        <v>31.3</v>
      </c>
      <c r="P967" s="158">
        <v>114</v>
      </c>
      <c r="Q967" s="158">
        <v>305</v>
      </c>
      <c r="R967" s="157">
        <v>36</v>
      </c>
      <c r="S967" s="151" t="s">
        <v>135</v>
      </c>
      <c r="T967" s="151" t="s">
        <v>381</v>
      </c>
      <c r="U967" s="151" t="s">
        <v>1627</v>
      </c>
      <c r="V967" s="151"/>
      <c r="W967" s="150"/>
      <c r="X967" s="150"/>
      <c r="Y967" s="150"/>
      <c r="Z967" s="17"/>
      <c r="AA967" s="17"/>
      <c r="AB967" s="17"/>
    </row>
    <row r="968" spans="1:28" x14ac:dyDescent="0.2">
      <c r="A968" s="151">
        <v>39990</v>
      </c>
      <c r="B968" s="152" t="s">
        <v>1347</v>
      </c>
      <c r="C968" s="152" t="s">
        <v>199</v>
      </c>
      <c r="D968" s="152" t="s">
        <v>134</v>
      </c>
      <c r="E968" s="164" t="s">
        <v>143</v>
      </c>
      <c r="F968" s="165">
        <v>37164</v>
      </c>
      <c r="G968" s="157">
        <v>2001</v>
      </c>
      <c r="H968" s="151" t="s">
        <v>7</v>
      </c>
      <c r="I968" s="151" t="str">
        <f t="shared" si="78"/>
        <v>PA</v>
      </c>
      <c r="J968" s="151" t="str">
        <f t="shared" si="79"/>
        <v>PA</v>
      </c>
      <c r="K968" s="151" t="str">
        <f t="shared" si="77"/>
        <v>Northeast</v>
      </c>
      <c r="L968" s="151" t="str">
        <f>INDEX('State '!$A$1:$C$62,MATCH($I968,'State '!$B:$B,0),3)</f>
        <v>Northeast</v>
      </c>
      <c r="M968" s="151" t="str">
        <f>INDEX('State '!$A$1:$C$62,MATCH($J968,'State '!$B:$B,0),3)</f>
        <v>Northeast</v>
      </c>
      <c r="N968" s="151"/>
      <c r="O968" s="158">
        <v>21.5</v>
      </c>
      <c r="P968" s="158">
        <v>5</v>
      </c>
      <c r="Q968" s="157">
        <v>82</v>
      </c>
      <c r="R968" s="157">
        <v>12</v>
      </c>
      <c r="S968" s="151" t="s">
        <v>135</v>
      </c>
      <c r="T968" s="151" t="s">
        <v>381</v>
      </c>
      <c r="U968" s="151" t="s">
        <v>1348</v>
      </c>
      <c r="V968" s="151"/>
      <c r="W968" s="150"/>
      <c r="X968" s="150"/>
      <c r="Y968" s="150"/>
      <c r="Z968" s="17"/>
      <c r="AA968" s="17"/>
      <c r="AB968" s="17"/>
    </row>
    <row r="969" spans="1:28" x14ac:dyDescent="0.2">
      <c r="A969" s="151">
        <v>39990</v>
      </c>
      <c r="B969" s="164" t="s">
        <v>1657</v>
      </c>
      <c r="C969" s="164" t="s">
        <v>199</v>
      </c>
      <c r="D969" s="164" t="s">
        <v>140</v>
      </c>
      <c r="E969" s="164" t="s">
        <v>143</v>
      </c>
      <c r="F969" s="165">
        <v>35779</v>
      </c>
      <c r="G969" s="157">
        <v>1997</v>
      </c>
      <c r="H969" s="151" t="s">
        <v>7</v>
      </c>
      <c r="I969" s="151" t="str">
        <f t="shared" si="78"/>
        <v>PA</v>
      </c>
      <c r="J969" s="151" t="str">
        <f t="shared" si="79"/>
        <v>PA</v>
      </c>
      <c r="K969" s="151" t="str">
        <f t="shared" si="77"/>
        <v>Northeast</v>
      </c>
      <c r="L969" s="151" t="str">
        <f>INDEX('State '!$A$1:$C$62,MATCH($I969,'State '!$B:$B,0),3)</f>
        <v>Northeast</v>
      </c>
      <c r="M969" s="151" t="str">
        <f>INDEX('State '!$A$1:$C$62,MATCH($J969,'State '!$B:$B,0),3)</f>
        <v>Northeast</v>
      </c>
      <c r="N969" s="151"/>
      <c r="O969" s="158">
        <v>12.8</v>
      </c>
      <c r="P969" s="158">
        <v>23</v>
      </c>
      <c r="Q969" s="158">
        <v>128</v>
      </c>
      <c r="R969" s="157">
        <v>20</v>
      </c>
      <c r="S969" s="151" t="s">
        <v>135</v>
      </c>
      <c r="T969" s="151" t="s">
        <v>381</v>
      </c>
      <c r="U969" s="151" t="s">
        <v>1658</v>
      </c>
      <c r="V969" s="151"/>
      <c r="W969" s="150"/>
      <c r="X969" s="150"/>
      <c r="Y969" s="150"/>
      <c r="Z969" s="17"/>
      <c r="AA969" s="17"/>
      <c r="AB969" s="17"/>
    </row>
    <row r="970" spans="1:28" x14ac:dyDescent="0.2">
      <c r="A970" s="151">
        <v>39990</v>
      </c>
      <c r="B970" s="164" t="s">
        <v>1129</v>
      </c>
      <c r="C970" s="164" t="s">
        <v>199</v>
      </c>
      <c r="D970" s="164" t="s">
        <v>140</v>
      </c>
      <c r="E970" s="164" t="s">
        <v>143</v>
      </c>
      <c r="F970" s="165">
        <v>38292</v>
      </c>
      <c r="G970" s="157">
        <v>2004</v>
      </c>
      <c r="H970" s="151" t="s">
        <v>1130</v>
      </c>
      <c r="I970" s="151" t="str">
        <f t="shared" si="78"/>
        <v>TN</v>
      </c>
      <c r="J970" s="151" t="str">
        <f t="shared" si="79"/>
        <v>AL</v>
      </c>
      <c r="K970" s="151" t="str">
        <f t="shared" si="77"/>
        <v>Midwest, South Central</v>
      </c>
      <c r="L970" s="151" t="str">
        <f>INDEX('State '!$A$1:$C$62,MATCH($I970,'State '!$B:$B,0),3)</f>
        <v>Midwest</v>
      </c>
      <c r="M970" s="151" t="str">
        <f>INDEX('State '!$A$1:$C$62,MATCH($J970,'State '!$B:$B,0),3)</f>
        <v>South Central</v>
      </c>
      <c r="N970" s="151"/>
      <c r="O970" s="158">
        <v>27</v>
      </c>
      <c r="P970" s="158">
        <v>6.8</v>
      </c>
      <c r="Q970" s="158">
        <v>57</v>
      </c>
      <c r="R970" s="157">
        <v>36</v>
      </c>
      <c r="S970" s="151" t="s">
        <v>135</v>
      </c>
      <c r="T970" s="151" t="s">
        <v>381</v>
      </c>
      <c r="U970" s="151" t="s">
        <v>1131</v>
      </c>
      <c r="V970" s="151"/>
      <c r="W970" s="150"/>
      <c r="X970" s="150"/>
      <c r="Y970" s="150"/>
      <c r="Z970" s="17"/>
      <c r="AA970" s="17"/>
      <c r="AB970" s="17"/>
    </row>
    <row r="971" spans="1:28" x14ac:dyDescent="0.2">
      <c r="A971" s="151">
        <v>40248</v>
      </c>
      <c r="B971" s="164" t="s">
        <v>642</v>
      </c>
      <c r="C971" s="164" t="s">
        <v>199</v>
      </c>
      <c r="D971" s="164" t="s">
        <v>140</v>
      </c>
      <c r="E971" s="164" t="s">
        <v>143</v>
      </c>
      <c r="F971" s="165">
        <v>40112</v>
      </c>
      <c r="G971" s="157">
        <v>2009</v>
      </c>
      <c r="H971" s="151" t="s">
        <v>643</v>
      </c>
      <c r="I971" s="151" t="str">
        <f t="shared" si="78"/>
        <v>OH</v>
      </c>
      <c r="J971" s="151" t="str">
        <f t="shared" si="79"/>
        <v>PA</v>
      </c>
      <c r="K971" s="151" t="str">
        <f t="shared" si="77"/>
        <v>Northeast</v>
      </c>
      <c r="L971" s="151" t="str">
        <f>INDEX('State '!$A$1:$C$62,MATCH($I971,'State '!$B:$B,0),3)</f>
        <v>Northeast</v>
      </c>
      <c r="M971" s="151" t="str">
        <f>INDEX('State '!$A$1:$C$62,MATCH($J971,'State '!$B:$B,0),3)</f>
        <v>Northeast</v>
      </c>
      <c r="N971" s="151"/>
      <c r="O971" s="158">
        <v>44.7</v>
      </c>
      <c r="P971" s="158"/>
      <c r="Q971" s="158">
        <v>150</v>
      </c>
      <c r="R971" s="157"/>
      <c r="S971" s="151" t="s">
        <v>135</v>
      </c>
      <c r="T971" s="151" t="s">
        <v>381</v>
      </c>
      <c r="U971" s="151" t="s">
        <v>644</v>
      </c>
      <c r="V971" s="151"/>
      <c r="W971" s="150"/>
      <c r="X971" s="150"/>
      <c r="Y971" s="150"/>
      <c r="Z971" s="17"/>
      <c r="AA971" s="17"/>
      <c r="AB971" s="17"/>
    </row>
    <row r="972" spans="1:28" x14ac:dyDescent="0.2">
      <c r="A972" s="151">
        <v>42613</v>
      </c>
      <c r="B972" s="152" t="s">
        <v>2202</v>
      </c>
      <c r="C972" s="152" t="s">
        <v>218</v>
      </c>
      <c r="D972" s="152"/>
      <c r="E972" s="153" t="s">
        <v>143</v>
      </c>
      <c r="F972" s="165">
        <v>41974</v>
      </c>
      <c r="G972" s="157">
        <v>2014</v>
      </c>
      <c r="H972" s="151" t="s">
        <v>7</v>
      </c>
      <c r="I972" s="151" t="str">
        <f t="shared" si="78"/>
        <v>PA</v>
      </c>
      <c r="J972" s="151" t="str">
        <f t="shared" si="79"/>
        <v>PA</v>
      </c>
      <c r="K972" s="151" t="str">
        <f t="shared" si="77"/>
        <v>Northeast</v>
      </c>
      <c r="L972" s="151" t="str">
        <f>INDEX('State '!$A$1:$C$62,MATCH($I972,'State '!$B:$B,0),3)</f>
        <v>Northeast</v>
      </c>
      <c r="M972" s="151" t="str">
        <f>INDEX('State '!$A$1:$C$62,MATCH($J972,'State '!$B:$B,0),3)</f>
        <v>Northeast</v>
      </c>
      <c r="N972" s="151"/>
      <c r="O972" s="158">
        <v>0.28999999999999998</v>
      </c>
      <c r="P972" s="158">
        <v>8</v>
      </c>
      <c r="Q972" s="157">
        <v>57</v>
      </c>
      <c r="R972" s="157">
        <v>16</v>
      </c>
      <c r="S972" s="159" t="s">
        <v>135</v>
      </c>
      <c r="T972" s="156" t="s">
        <v>381</v>
      </c>
      <c r="U972" s="151"/>
      <c r="V972" s="151"/>
      <c r="W972" s="150"/>
      <c r="X972" s="150"/>
      <c r="Y972" s="150"/>
      <c r="Z972" s="17"/>
      <c r="AA972" s="17"/>
      <c r="AB972" s="17"/>
    </row>
    <row r="973" spans="1:28" x14ac:dyDescent="0.2">
      <c r="A973" s="151">
        <v>41215</v>
      </c>
      <c r="B973" s="152" t="s">
        <v>446</v>
      </c>
      <c r="C973" s="152" t="s">
        <v>199</v>
      </c>
      <c r="D973" s="152" t="s">
        <v>140</v>
      </c>
      <c r="E973" s="153" t="s">
        <v>143</v>
      </c>
      <c r="F973" s="154">
        <v>41213</v>
      </c>
      <c r="G973" s="161">
        <v>2012</v>
      </c>
      <c r="H973" s="151" t="s">
        <v>438</v>
      </c>
      <c r="I973" s="151" t="str">
        <f t="shared" si="78"/>
        <v>WV</v>
      </c>
      <c r="J973" s="151" t="str">
        <f t="shared" si="79"/>
        <v>PA</v>
      </c>
      <c r="K973" s="151" t="str">
        <f t="shared" ref="K973:K1004" si="80">IF($L973=$M973,L973,CONCATENATE($L973,", ",IF(ISBLANK(N973),"",CONCATENATE(N973,", ")),$M973))</f>
        <v>Northeast</v>
      </c>
      <c r="L973" s="151" t="str">
        <f>INDEX('State '!$A$1:$C$62,MATCH($I973,'State '!$B:$B,0),3)</f>
        <v>Northeast</v>
      </c>
      <c r="M973" s="151" t="str">
        <f>INDEX('State '!$A$1:$C$62,MATCH($J973,'State '!$B:$B,0),3)</f>
        <v>Northeast</v>
      </c>
      <c r="N973" s="151"/>
      <c r="O973" s="158">
        <v>197</v>
      </c>
      <c r="P973" s="157">
        <v>17.3</v>
      </c>
      <c r="Q973" s="157">
        <v>200</v>
      </c>
      <c r="R973" s="158">
        <v>36</v>
      </c>
      <c r="S973" s="159" t="s">
        <v>135</v>
      </c>
      <c r="T973" s="156" t="s">
        <v>381</v>
      </c>
      <c r="U973" s="160" t="s">
        <v>447</v>
      </c>
      <c r="V973" s="151"/>
      <c r="W973" s="150"/>
      <c r="X973" s="150"/>
      <c r="Y973" s="150"/>
      <c r="Z973" s="17"/>
      <c r="AA973" s="17"/>
      <c r="AB973" s="17"/>
    </row>
    <row r="974" spans="1:28" x14ac:dyDescent="0.2">
      <c r="A974" s="151">
        <v>41676</v>
      </c>
      <c r="B974" s="164" t="s">
        <v>394</v>
      </c>
      <c r="C974" s="164" t="s">
        <v>199</v>
      </c>
      <c r="D974" s="164" t="s">
        <v>140</v>
      </c>
      <c r="E974" s="164" t="s">
        <v>143</v>
      </c>
      <c r="F974" s="165">
        <v>41950</v>
      </c>
      <c r="G974" s="157">
        <v>2014</v>
      </c>
      <c r="H974" s="151" t="s">
        <v>399</v>
      </c>
      <c r="I974" s="151" t="str">
        <f t="shared" si="78"/>
        <v>PA</v>
      </c>
      <c r="J974" s="151" t="str">
        <f t="shared" si="79"/>
        <v>NJ</v>
      </c>
      <c r="K974" s="151" t="str">
        <f t="shared" si="80"/>
        <v>Northeast</v>
      </c>
      <c r="L974" s="151" t="str">
        <f>INDEX('State '!$A$1:$C$62,MATCH($I974,'State '!$B:$B,0),3)</f>
        <v>Northeast</v>
      </c>
      <c r="M974" s="151" t="str">
        <f>INDEX('State '!$A$1:$C$62,MATCH($J974,'State '!$B:$B,0),3)</f>
        <v>Northeast</v>
      </c>
      <c r="N974" s="151"/>
      <c r="O974" s="158">
        <v>500</v>
      </c>
      <c r="P974" s="158">
        <v>33.5</v>
      </c>
      <c r="Q974" s="158">
        <v>600</v>
      </c>
      <c r="R974" s="157">
        <v>36</v>
      </c>
      <c r="S974" s="151" t="s">
        <v>135</v>
      </c>
      <c r="T974" s="151" t="s">
        <v>381</v>
      </c>
      <c r="U974" s="151" t="s">
        <v>1882</v>
      </c>
      <c r="V974" s="151"/>
      <c r="W974" s="150"/>
      <c r="X974" s="150"/>
      <c r="Y974" s="150"/>
      <c r="Z974" s="17"/>
      <c r="AA974" s="17"/>
      <c r="AB974" s="17"/>
    </row>
    <row r="975" spans="1:28" ht="25.5" x14ac:dyDescent="0.2">
      <c r="A975" s="151">
        <v>39990</v>
      </c>
      <c r="B975" s="164" t="s">
        <v>1335</v>
      </c>
      <c r="C975" s="164" t="s">
        <v>199</v>
      </c>
      <c r="D975" s="164" t="s">
        <v>140</v>
      </c>
      <c r="E975" s="164" t="s">
        <v>143</v>
      </c>
      <c r="F975" s="165">
        <v>37591</v>
      </c>
      <c r="G975" s="157">
        <v>2002</v>
      </c>
      <c r="H975" s="151" t="s">
        <v>1336</v>
      </c>
      <c r="I975" s="151" t="str">
        <f t="shared" si="78"/>
        <v>WV</v>
      </c>
      <c r="J975" s="151" t="str">
        <f t="shared" si="79"/>
        <v>NJ</v>
      </c>
      <c r="K975" s="151" t="str">
        <f t="shared" si="80"/>
        <v>Northeast</v>
      </c>
      <c r="L975" s="151" t="str">
        <f>INDEX('State '!$A$1:$C$62,MATCH($I975,'State '!$B:$B,0),3)</f>
        <v>Northeast</v>
      </c>
      <c r="M975" s="151" t="str">
        <f>INDEX('State '!$A$1:$C$62,MATCH($J975,'State '!$B:$B,0),3)</f>
        <v>Northeast</v>
      </c>
      <c r="N975" s="151"/>
      <c r="O975" s="158">
        <v>75.23</v>
      </c>
      <c r="P975" s="158">
        <v>36</v>
      </c>
      <c r="Q975" s="158">
        <v>100</v>
      </c>
      <c r="R975" s="157">
        <v>36</v>
      </c>
      <c r="S975" s="151" t="s">
        <v>135</v>
      </c>
      <c r="T975" s="151" t="s">
        <v>381</v>
      </c>
      <c r="U975" s="151" t="s">
        <v>1337</v>
      </c>
      <c r="V975" s="151"/>
      <c r="W975" s="150"/>
      <c r="X975" s="150"/>
      <c r="Y975" s="150"/>
      <c r="Z975" s="17"/>
      <c r="AA975" s="17"/>
      <c r="AB975" s="17"/>
    </row>
    <row r="976" spans="1:28" x14ac:dyDescent="0.2">
      <c r="A976" s="151">
        <v>39990</v>
      </c>
      <c r="B976" s="152" t="s">
        <v>892</v>
      </c>
      <c r="C976" s="152" t="s">
        <v>199</v>
      </c>
      <c r="D976" s="152" t="s">
        <v>140</v>
      </c>
      <c r="E976" s="153" t="s">
        <v>143</v>
      </c>
      <c r="F976" s="154">
        <v>39416</v>
      </c>
      <c r="G976" s="161">
        <v>2007</v>
      </c>
      <c r="H976" s="151" t="s">
        <v>893</v>
      </c>
      <c r="I976" s="151" t="str">
        <f t="shared" si="78"/>
        <v>PA</v>
      </c>
      <c r="J976" s="151" t="str">
        <f t="shared" si="79"/>
        <v>NJ</v>
      </c>
      <c r="K976" s="151" t="str">
        <f t="shared" si="80"/>
        <v>Northeast</v>
      </c>
      <c r="L976" s="151" t="str">
        <f>INDEX('State '!$A$1:$C$62,MATCH($I976,'State '!$B:$B,0),3)</f>
        <v>Northeast</v>
      </c>
      <c r="M976" s="151" t="str">
        <f>INDEX('State '!$A$1:$C$62,MATCH($J976,'State '!$B:$B,0),3)</f>
        <v>Northeast</v>
      </c>
      <c r="N976" s="151"/>
      <c r="O976" s="158">
        <v>116.7</v>
      </c>
      <c r="P976" s="157">
        <v>21.64</v>
      </c>
      <c r="Q976" s="157">
        <v>150</v>
      </c>
      <c r="R976" s="158">
        <v>36</v>
      </c>
      <c r="S976" s="159" t="s">
        <v>135</v>
      </c>
      <c r="T976" s="156" t="s">
        <v>381</v>
      </c>
      <c r="U976" s="160" t="s">
        <v>843</v>
      </c>
      <c r="V976" s="151"/>
      <c r="W976" s="150"/>
      <c r="X976" s="150"/>
      <c r="Y976" s="150"/>
      <c r="Z976" s="17"/>
      <c r="AA976" s="17"/>
      <c r="AB976" s="17"/>
    </row>
    <row r="977" spans="1:28" x14ac:dyDescent="0.2">
      <c r="A977" s="151">
        <v>39990</v>
      </c>
      <c r="B977" s="164" t="s">
        <v>841</v>
      </c>
      <c r="C977" s="164" t="s">
        <v>199</v>
      </c>
      <c r="D977" s="164" t="s">
        <v>140</v>
      </c>
      <c r="E977" s="164" t="s">
        <v>143</v>
      </c>
      <c r="F977" s="165">
        <v>39753</v>
      </c>
      <c r="G977" s="157">
        <v>2008</v>
      </c>
      <c r="H977" s="151" t="s">
        <v>842</v>
      </c>
      <c r="I977" s="151" t="str">
        <f t="shared" si="78"/>
        <v>OH</v>
      </c>
      <c r="J977" s="151" t="str">
        <f t="shared" si="79"/>
        <v>NJ</v>
      </c>
      <c r="K977" s="151" t="str">
        <f t="shared" si="80"/>
        <v>Northeast</v>
      </c>
      <c r="L977" s="151" t="str">
        <f>INDEX('State '!$A$1:$C$62,MATCH($I977,'State '!$B:$B,0),3)</f>
        <v>Northeast</v>
      </c>
      <c r="M977" s="151" t="str">
        <f>INDEX('State '!$A$1:$C$62,MATCH($J977,'State '!$B:$B,0),3)</f>
        <v>Northeast</v>
      </c>
      <c r="N977" s="151"/>
      <c r="O977" s="158">
        <v>53.6</v>
      </c>
      <c r="P977" s="158">
        <v>10.27</v>
      </c>
      <c r="Q977" s="158">
        <v>150</v>
      </c>
      <c r="R977" s="157">
        <v>36</v>
      </c>
      <c r="S977" s="151" t="s">
        <v>135</v>
      </c>
      <c r="T977" s="151" t="s">
        <v>381</v>
      </c>
      <c r="U977" s="151" t="s">
        <v>843</v>
      </c>
      <c r="V977" s="151"/>
      <c r="W977" s="150"/>
      <c r="X977" s="150"/>
      <c r="Y977" s="150"/>
      <c r="Z977" s="17"/>
      <c r="AA977" s="17"/>
      <c r="AB977" s="17"/>
    </row>
    <row r="978" spans="1:28" x14ac:dyDescent="0.2">
      <c r="A978" s="151">
        <v>39990</v>
      </c>
      <c r="B978" s="164" t="s">
        <v>1471</v>
      </c>
      <c r="C978" s="164" t="s">
        <v>199</v>
      </c>
      <c r="D978" s="164" t="s">
        <v>134</v>
      </c>
      <c r="E978" s="164" t="s">
        <v>143</v>
      </c>
      <c r="F978" s="165">
        <v>36708</v>
      </c>
      <c r="G978" s="157">
        <v>2000</v>
      </c>
      <c r="H978" s="151" t="s">
        <v>609</v>
      </c>
      <c r="I978" s="151" t="str">
        <f t="shared" si="78"/>
        <v>IL</v>
      </c>
      <c r="J978" s="151" t="str">
        <f t="shared" si="79"/>
        <v>IN</v>
      </c>
      <c r="K978" s="151" t="str">
        <f t="shared" si="80"/>
        <v>Midwest</v>
      </c>
      <c r="L978" s="151" t="str">
        <f>INDEX('State '!$A$1:$C$62,MATCH($I978,'State '!$B:$B,0),3)</f>
        <v>Midwest</v>
      </c>
      <c r="M978" s="151" t="str">
        <f>INDEX('State '!$A$1:$C$62,MATCH($J978,'State '!$B:$B,0),3)</f>
        <v>Midwest</v>
      </c>
      <c r="N978" s="151"/>
      <c r="O978" s="158">
        <v>13</v>
      </c>
      <c r="P978" s="158">
        <v>14</v>
      </c>
      <c r="Q978" s="158">
        <v>200</v>
      </c>
      <c r="R978" s="157">
        <v>16</v>
      </c>
      <c r="S978" s="151" t="s">
        <v>135</v>
      </c>
      <c r="T978" s="151" t="s">
        <v>381</v>
      </c>
      <c r="U978" s="151" t="s">
        <v>1472</v>
      </c>
      <c r="V978" s="151"/>
      <c r="W978" s="150"/>
      <c r="X978" s="150"/>
      <c r="Y978" s="150"/>
      <c r="Z978" s="17"/>
      <c r="AA978" s="17"/>
      <c r="AB978" s="17"/>
    </row>
    <row r="979" spans="1:28" x14ac:dyDescent="0.2">
      <c r="A979" s="151">
        <v>39990</v>
      </c>
      <c r="B979" s="164" t="s">
        <v>1669</v>
      </c>
      <c r="C979" s="164" t="s">
        <v>199</v>
      </c>
      <c r="D979" s="164" t="s">
        <v>140</v>
      </c>
      <c r="E979" s="164" t="s">
        <v>143</v>
      </c>
      <c r="F979" s="165">
        <v>35718</v>
      </c>
      <c r="G979" s="157">
        <v>1997</v>
      </c>
      <c r="H979" s="151" t="s">
        <v>7</v>
      </c>
      <c r="I979" s="151" t="str">
        <f t="shared" si="78"/>
        <v>PA</v>
      </c>
      <c r="J979" s="151" t="str">
        <f t="shared" si="79"/>
        <v>PA</v>
      </c>
      <c r="K979" s="151" t="str">
        <f t="shared" si="80"/>
        <v>Northeast</v>
      </c>
      <c r="L979" s="151" t="str">
        <f>INDEX('State '!$A$1:$C$62,MATCH($I979,'State '!$B:$B,0),3)</f>
        <v>Northeast</v>
      </c>
      <c r="M979" s="151" t="str">
        <f>INDEX('State '!$A$1:$C$62,MATCH($J979,'State '!$B:$B,0),3)</f>
        <v>Northeast</v>
      </c>
      <c r="N979" s="151"/>
      <c r="O979" s="158"/>
      <c r="P979" s="158">
        <v>10</v>
      </c>
      <c r="Q979" s="158">
        <v>20</v>
      </c>
      <c r="R979" s="157">
        <v>36</v>
      </c>
      <c r="S979" s="151" t="s">
        <v>135</v>
      </c>
      <c r="T979" s="151" t="s">
        <v>381</v>
      </c>
      <c r="U979" s="151" t="s">
        <v>1670</v>
      </c>
      <c r="V979" s="151"/>
      <c r="W979" s="150"/>
      <c r="X979" s="150"/>
      <c r="Y979" s="150"/>
      <c r="Z979" s="17"/>
      <c r="AA979" s="17"/>
      <c r="AB979" s="17"/>
    </row>
    <row r="980" spans="1:28" x14ac:dyDescent="0.2">
      <c r="A980" s="97">
        <v>43620</v>
      </c>
      <c r="B980" s="80" t="s">
        <v>2534</v>
      </c>
      <c r="C980" s="80" t="s">
        <v>199</v>
      </c>
      <c r="D980" s="80" t="s">
        <v>140</v>
      </c>
      <c r="E980" s="102" t="s">
        <v>143</v>
      </c>
      <c r="F980" s="60">
        <v>43616</v>
      </c>
      <c r="G980" s="98">
        <v>2019</v>
      </c>
      <c r="H980" s="97" t="s">
        <v>2205</v>
      </c>
      <c r="I980" s="97" t="str">
        <f t="shared" si="78"/>
        <v>LA</v>
      </c>
      <c r="J980" s="97" t="str">
        <f t="shared" si="79"/>
        <v>TX</v>
      </c>
      <c r="K980" s="104" t="str">
        <f t="shared" si="80"/>
        <v>South Central</v>
      </c>
      <c r="L980" s="97" t="str">
        <f>INDEX('State '!$A$1:$C$62,MATCH($I980,'State '!$B:$B,0),3)</f>
        <v>South Central</v>
      </c>
      <c r="M980" s="97" t="str">
        <f>INDEX('State '!$A$1:$C$62,MATCH($J980,'State '!$B:$B,0),3)</f>
        <v>South Central</v>
      </c>
      <c r="N980" s="97"/>
      <c r="O980" s="158">
        <v>16.5</v>
      </c>
      <c r="P980" s="178"/>
      <c r="Q980" s="108">
        <v>157.5</v>
      </c>
      <c r="R980" s="100"/>
      <c r="S980" s="101" t="s">
        <v>135</v>
      </c>
      <c r="T980" s="97" t="s">
        <v>381</v>
      </c>
      <c r="U980" s="97" t="s">
        <v>2535</v>
      </c>
      <c r="V980" s="97" t="s">
        <v>2178</v>
      </c>
      <c r="W980" s="79" t="s">
        <v>2536</v>
      </c>
      <c r="X980" s="79"/>
      <c r="Y980" s="195"/>
      <c r="Z980" s="17"/>
      <c r="AA980" s="17"/>
      <c r="AB980" s="17"/>
    </row>
    <row r="981" spans="1:28" ht="51" x14ac:dyDescent="0.2">
      <c r="A981" s="151">
        <v>43291</v>
      </c>
      <c r="B981" s="164" t="s">
        <v>2364</v>
      </c>
      <c r="C981" s="152" t="s">
        <v>206</v>
      </c>
      <c r="D981" s="164" t="s">
        <v>140</v>
      </c>
      <c r="E981" s="164" t="s">
        <v>143</v>
      </c>
      <c r="F981" s="165">
        <v>43286</v>
      </c>
      <c r="G981" s="157">
        <v>2018</v>
      </c>
      <c r="H981" s="151" t="s">
        <v>2322</v>
      </c>
      <c r="I981" s="151" t="str">
        <f t="shared" si="78"/>
        <v>TX</v>
      </c>
      <c r="J981" s="151" t="str">
        <f t="shared" si="79"/>
        <v>MX</v>
      </c>
      <c r="K981" s="156" t="str">
        <f t="shared" si="80"/>
        <v>South Central, Mexico</v>
      </c>
      <c r="L981" s="151" t="str">
        <f>INDEX('State '!$A$1:$C$62,MATCH($I981,'State '!$B:$B,0),3)</f>
        <v>South Central</v>
      </c>
      <c r="M981" s="151" t="str">
        <f>INDEX('State '!$A$1:$C$62,MATCH($J981,'State '!$B:$B,0),3)</f>
        <v>Mexico</v>
      </c>
      <c r="N981" s="151"/>
      <c r="O981" s="158"/>
      <c r="P981" s="158">
        <f>486/5280</f>
        <v>9.2045454545454541E-2</v>
      </c>
      <c r="Q981" s="158">
        <v>383</v>
      </c>
      <c r="R981" s="157">
        <v>24</v>
      </c>
      <c r="S981" s="151" t="s">
        <v>135</v>
      </c>
      <c r="T981" s="156" t="s">
        <v>381</v>
      </c>
      <c r="U981" s="151" t="s">
        <v>2457</v>
      </c>
      <c r="V981" s="151" t="s">
        <v>2178</v>
      </c>
      <c r="W981" s="150" t="s">
        <v>2570</v>
      </c>
      <c r="X981" s="150"/>
      <c r="Y981" s="150"/>
      <c r="Z981" s="17"/>
      <c r="AA981" s="17"/>
      <c r="AB981" s="17"/>
    </row>
    <row r="982" spans="1:28" x14ac:dyDescent="0.2">
      <c r="A982" s="151">
        <v>39990</v>
      </c>
      <c r="B982" s="164" t="s">
        <v>814</v>
      </c>
      <c r="C982" s="164" t="s">
        <v>1939</v>
      </c>
      <c r="D982" s="164" t="s">
        <v>136</v>
      </c>
      <c r="E982" s="164" t="s">
        <v>143</v>
      </c>
      <c r="F982" s="165">
        <v>39806</v>
      </c>
      <c r="G982" s="157">
        <v>2008</v>
      </c>
      <c r="H982" s="151" t="s">
        <v>32</v>
      </c>
      <c r="I982" s="151" t="str">
        <f t="shared" si="78"/>
        <v>AR</v>
      </c>
      <c r="J982" s="151" t="str">
        <f t="shared" si="79"/>
        <v>AR</v>
      </c>
      <c r="K982" s="151" t="str">
        <f t="shared" si="80"/>
        <v>South Central</v>
      </c>
      <c r="L982" s="151" t="str">
        <f>INDEX('State '!$A$1:$C$62,MATCH($I982,'State '!$B:$B,0),3)</f>
        <v>South Central</v>
      </c>
      <c r="M982" s="151" t="str">
        <f>INDEX('State '!$A$1:$C$62,MATCH($J982,'State '!$B:$B,0),3)</f>
        <v>South Central</v>
      </c>
      <c r="N982" s="151"/>
      <c r="O982" s="158">
        <v>205</v>
      </c>
      <c r="P982" s="158">
        <v>66</v>
      </c>
      <c r="Q982" s="158">
        <v>967</v>
      </c>
      <c r="R982" s="157" t="s">
        <v>3246</v>
      </c>
      <c r="S982" s="151" t="s">
        <v>135</v>
      </c>
      <c r="T982" s="151" t="s">
        <v>381</v>
      </c>
      <c r="U982" s="151" t="s">
        <v>624</v>
      </c>
      <c r="V982" s="151"/>
      <c r="W982" s="150"/>
      <c r="X982" s="150"/>
      <c r="Y982" s="150"/>
      <c r="Z982" s="17"/>
      <c r="AA982" s="17"/>
      <c r="AB982" s="17"/>
    </row>
    <row r="983" spans="1:28" x14ac:dyDescent="0.2">
      <c r="A983" s="151">
        <v>40367</v>
      </c>
      <c r="B983" s="164" t="s">
        <v>623</v>
      </c>
      <c r="C983" s="164" t="s">
        <v>1939</v>
      </c>
      <c r="D983" s="164" t="s">
        <v>136</v>
      </c>
      <c r="E983" s="164" t="s">
        <v>143</v>
      </c>
      <c r="F983" s="165">
        <v>39899</v>
      </c>
      <c r="G983" s="157">
        <v>2009</v>
      </c>
      <c r="H983" s="151" t="s">
        <v>587</v>
      </c>
      <c r="I983" s="151" t="str">
        <f t="shared" si="78"/>
        <v>AR</v>
      </c>
      <c r="J983" s="151" t="str">
        <f t="shared" si="79"/>
        <v>MS</v>
      </c>
      <c r="K983" s="151" t="str">
        <f t="shared" si="80"/>
        <v>South Central</v>
      </c>
      <c r="L983" s="151" t="str">
        <f>INDEX('State '!$A$1:$C$62,MATCH($I983,'State '!$B:$B,0),3)</f>
        <v>South Central</v>
      </c>
      <c r="M983" s="151" t="str">
        <f>INDEX('State '!$A$1:$C$62,MATCH($J983,'State '!$B:$B,0),3)</f>
        <v>South Central</v>
      </c>
      <c r="N983" s="151"/>
      <c r="O983" s="158">
        <v>670.9</v>
      </c>
      <c r="P983" s="158">
        <v>166.2</v>
      </c>
      <c r="Q983" s="158">
        <v>967</v>
      </c>
      <c r="R983" s="157">
        <v>36</v>
      </c>
      <c r="S983" s="151" t="s">
        <v>135</v>
      </c>
      <c r="T983" s="151" t="s">
        <v>381</v>
      </c>
      <c r="U983" s="151" t="s">
        <v>624</v>
      </c>
      <c r="V983" s="151"/>
      <c r="W983" s="150"/>
      <c r="X983" s="150"/>
      <c r="Y983" s="150"/>
      <c r="Z983" s="17"/>
      <c r="AA983" s="17"/>
      <c r="AB983" s="17"/>
    </row>
    <row r="984" spans="1:28" x14ac:dyDescent="0.2">
      <c r="A984" s="151">
        <v>40367</v>
      </c>
      <c r="B984" s="152" t="s">
        <v>557</v>
      </c>
      <c r="C984" s="152" t="s">
        <v>1939</v>
      </c>
      <c r="D984" s="152" t="s">
        <v>136</v>
      </c>
      <c r="E984" s="153" t="s">
        <v>143</v>
      </c>
      <c r="F984" s="154">
        <v>40201</v>
      </c>
      <c r="G984" s="161">
        <v>2010</v>
      </c>
      <c r="H984" s="151" t="s">
        <v>32</v>
      </c>
      <c r="I984" s="151" t="str">
        <f t="shared" si="78"/>
        <v>AR</v>
      </c>
      <c r="J984" s="151" t="str">
        <f t="shared" si="79"/>
        <v>AR</v>
      </c>
      <c r="K984" s="151" t="str">
        <f t="shared" si="80"/>
        <v>South Central</v>
      </c>
      <c r="L984" s="151" t="str">
        <f>INDEX('State '!$A$1:$C$62,MATCH($I984,'State '!$B:$B,0),3)</f>
        <v>South Central</v>
      </c>
      <c r="M984" s="151" t="str">
        <f>INDEX('State '!$A$1:$C$62,MATCH($J984,'State '!$B:$B,0),3)</f>
        <v>South Central</v>
      </c>
      <c r="N984" s="151"/>
      <c r="O984" s="158">
        <v>162</v>
      </c>
      <c r="P984" s="157"/>
      <c r="Q984" s="157">
        <v>333</v>
      </c>
      <c r="R984" s="158"/>
      <c r="S984" s="159" t="s">
        <v>135</v>
      </c>
      <c r="T984" s="156" t="s">
        <v>381</v>
      </c>
      <c r="U984" s="160" t="s">
        <v>548</v>
      </c>
      <c r="V984" s="151"/>
      <c r="W984" s="150"/>
      <c r="X984" s="150"/>
      <c r="Y984" s="150"/>
      <c r="Z984" s="17"/>
      <c r="AA984" s="17"/>
      <c r="AB984" s="17"/>
    </row>
    <row r="985" spans="1:28" x14ac:dyDescent="0.2">
      <c r="A985" s="151">
        <v>40367</v>
      </c>
      <c r="B985" s="152" t="s">
        <v>625</v>
      </c>
      <c r="C985" s="152" t="s">
        <v>1939</v>
      </c>
      <c r="D985" s="152" t="s">
        <v>136</v>
      </c>
      <c r="E985" s="153" t="s">
        <v>143</v>
      </c>
      <c r="F985" s="154">
        <v>39899</v>
      </c>
      <c r="G985" s="161">
        <v>2009</v>
      </c>
      <c r="H985" s="151" t="s">
        <v>14</v>
      </c>
      <c r="I985" s="151" t="str">
        <f t="shared" si="78"/>
        <v>MS</v>
      </c>
      <c r="J985" s="151" t="str">
        <f t="shared" si="79"/>
        <v>MS</v>
      </c>
      <c r="K985" s="151" t="str">
        <f t="shared" si="80"/>
        <v>South Central</v>
      </c>
      <c r="L985" s="151" t="str">
        <f>INDEX('State '!$A$1:$C$62,MATCH($I985,'State '!$B:$B,0),3)</f>
        <v>South Central</v>
      </c>
      <c r="M985" s="151" t="str">
        <f>INDEX('State '!$A$1:$C$62,MATCH($J985,'State '!$B:$B,0),3)</f>
        <v>South Central</v>
      </c>
      <c r="N985" s="151"/>
      <c r="O985" s="158">
        <v>373.4</v>
      </c>
      <c r="P985" s="157">
        <v>96.4</v>
      </c>
      <c r="Q985" s="157">
        <v>768</v>
      </c>
      <c r="R985" s="158">
        <v>36</v>
      </c>
      <c r="S985" s="159" t="s">
        <v>135</v>
      </c>
      <c r="T985" s="156" t="s">
        <v>381</v>
      </c>
      <c r="U985" s="160" t="s">
        <v>624</v>
      </c>
      <c r="V985" s="151"/>
      <c r="W985" s="150"/>
      <c r="X985" s="150"/>
      <c r="Y985" s="150"/>
      <c r="Z985" s="17"/>
      <c r="AA985" s="17"/>
      <c r="AB985" s="17"/>
    </row>
    <row r="986" spans="1:28" x14ac:dyDescent="0.2">
      <c r="A986" s="151">
        <v>40367</v>
      </c>
      <c r="B986" s="152" t="s">
        <v>1849</v>
      </c>
      <c r="C986" s="152" t="s">
        <v>1939</v>
      </c>
      <c r="D986" s="152" t="s">
        <v>140</v>
      </c>
      <c r="E986" s="153" t="s">
        <v>143</v>
      </c>
      <c r="F986" s="154">
        <v>40181</v>
      </c>
      <c r="G986" s="161">
        <v>2010</v>
      </c>
      <c r="H986" s="151" t="s">
        <v>14</v>
      </c>
      <c r="I986" s="151" t="str">
        <f t="shared" si="78"/>
        <v>MS</v>
      </c>
      <c r="J986" s="151" t="str">
        <f t="shared" si="79"/>
        <v>MS</v>
      </c>
      <c r="K986" s="151" t="str">
        <f t="shared" si="80"/>
        <v>South Central</v>
      </c>
      <c r="L986" s="151" t="str">
        <f>INDEX('State '!$A$1:$C$62,MATCH($I986,'State '!$B:$B,0),3)</f>
        <v>South Central</v>
      </c>
      <c r="M986" s="151" t="str">
        <f>INDEX('State '!$A$1:$C$62,MATCH($J986,'State '!$B:$B,0),3)</f>
        <v>South Central</v>
      </c>
      <c r="N986" s="151"/>
      <c r="O986" s="158">
        <v>162</v>
      </c>
      <c r="P986" s="157"/>
      <c r="Q986" s="157">
        <v>232</v>
      </c>
      <c r="R986" s="158"/>
      <c r="S986" s="159" t="s">
        <v>135</v>
      </c>
      <c r="T986" s="156" t="s">
        <v>381</v>
      </c>
      <c r="U986" s="160" t="s">
        <v>548</v>
      </c>
      <c r="V986" s="151"/>
      <c r="W986" s="150"/>
      <c r="X986" s="150"/>
      <c r="Y986" s="150"/>
      <c r="Z986" s="17"/>
      <c r="AA986" s="17"/>
      <c r="AB986" s="17"/>
    </row>
    <row r="987" spans="1:28" x14ac:dyDescent="0.2">
      <c r="A987" s="151">
        <v>39990</v>
      </c>
      <c r="B987" s="164" t="s">
        <v>1850</v>
      </c>
      <c r="C987" s="164" t="s">
        <v>1939</v>
      </c>
      <c r="D987" s="164" t="s">
        <v>140</v>
      </c>
      <c r="E987" s="164" t="s">
        <v>143</v>
      </c>
      <c r="F987" s="165">
        <v>36100</v>
      </c>
      <c r="G987" s="157">
        <v>1998</v>
      </c>
      <c r="H987" s="151" t="s">
        <v>0</v>
      </c>
      <c r="I987" s="151" t="str">
        <f t="shared" si="78"/>
        <v>LA</v>
      </c>
      <c r="J987" s="151" t="str">
        <f t="shared" si="79"/>
        <v>LA</v>
      </c>
      <c r="K987" s="151" t="str">
        <f t="shared" si="80"/>
        <v>South Central</v>
      </c>
      <c r="L987" s="151" t="str">
        <f>INDEX('State '!$A$1:$C$62,MATCH($I987,'State '!$B:$B,0),3)</f>
        <v>South Central</v>
      </c>
      <c r="M987" s="151" t="str">
        <f>INDEX('State '!$A$1:$C$62,MATCH($J987,'State '!$B:$B,0),3)</f>
        <v>South Central</v>
      </c>
      <c r="N987" s="151"/>
      <c r="O987" s="158">
        <v>5.98</v>
      </c>
      <c r="P987" s="158"/>
      <c r="Q987" s="158">
        <v>115</v>
      </c>
      <c r="R987" s="157">
        <v>20</v>
      </c>
      <c r="S987" s="151" t="s">
        <v>135</v>
      </c>
      <c r="T987" s="151" t="s">
        <v>381</v>
      </c>
      <c r="U987" s="151" t="s">
        <v>1581</v>
      </c>
      <c r="V987" s="151"/>
      <c r="W987" s="150"/>
      <c r="X987" s="150"/>
      <c r="Y987" s="150"/>
      <c r="Z987" s="17"/>
      <c r="AA987" s="17"/>
      <c r="AB987" s="17"/>
    </row>
    <row r="988" spans="1:28" x14ac:dyDescent="0.2">
      <c r="A988" s="151">
        <v>40367</v>
      </c>
      <c r="B988" s="164" t="s">
        <v>667</v>
      </c>
      <c r="C988" s="164" t="s">
        <v>1939</v>
      </c>
      <c r="D988" s="164" t="s">
        <v>134</v>
      </c>
      <c r="E988" s="164" t="s">
        <v>143</v>
      </c>
      <c r="F988" s="165">
        <v>40087</v>
      </c>
      <c r="G988" s="157">
        <v>2009</v>
      </c>
      <c r="H988" s="151" t="s">
        <v>23</v>
      </c>
      <c r="I988" s="151" t="str">
        <f t="shared" si="78"/>
        <v>KY</v>
      </c>
      <c r="J988" s="151" t="str">
        <f t="shared" si="79"/>
        <v>KY</v>
      </c>
      <c r="K988" s="151" t="str">
        <f t="shared" si="80"/>
        <v>Midwest</v>
      </c>
      <c r="L988" s="151" t="str">
        <f>INDEX('State '!$A$1:$C$62,MATCH($I988,'State '!$B:$B,0),3)</f>
        <v>Midwest</v>
      </c>
      <c r="M988" s="151" t="str">
        <f>INDEX('State '!$A$1:$C$62,MATCH($J988,'State '!$B:$B,0),3)</f>
        <v>Midwest</v>
      </c>
      <c r="N988" s="151"/>
      <c r="O988" s="158">
        <v>6.3</v>
      </c>
      <c r="P988" s="158">
        <v>11</v>
      </c>
      <c r="Q988" s="158">
        <v>92</v>
      </c>
      <c r="R988" s="157">
        <v>30</v>
      </c>
      <c r="S988" s="151" t="s">
        <v>135</v>
      </c>
      <c r="T988" s="151" t="s">
        <v>381</v>
      </c>
      <c r="U988" s="151" t="s">
        <v>668</v>
      </c>
      <c r="V988" s="151"/>
      <c r="W988" s="150"/>
      <c r="X988" s="150"/>
      <c r="Y988" s="150"/>
      <c r="Z988" s="17"/>
      <c r="AA988" s="17"/>
      <c r="AB988" s="17"/>
    </row>
    <row r="989" spans="1:28" x14ac:dyDescent="0.2">
      <c r="A989" s="151">
        <v>39990</v>
      </c>
      <c r="B989" s="164" t="s">
        <v>1005</v>
      </c>
      <c r="C989" s="164" t="s">
        <v>1939</v>
      </c>
      <c r="D989" s="164" t="s">
        <v>140</v>
      </c>
      <c r="E989" s="164" t="s">
        <v>143</v>
      </c>
      <c r="F989" s="165">
        <v>39071</v>
      </c>
      <c r="G989" s="157">
        <v>2006</v>
      </c>
      <c r="H989" s="151" t="s">
        <v>23</v>
      </c>
      <c r="I989" s="151" t="str">
        <f t="shared" si="78"/>
        <v>KY</v>
      </c>
      <c r="J989" s="151" t="str">
        <f t="shared" ref="J989:J1020" si="81">RIGHT($H989,2)</f>
        <v>KY</v>
      </c>
      <c r="K989" s="151" t="str">
        <f t="shared" si="80"/>
        <v>Midwest</v>
      </c>
      <c r="L989" s="151" t="str">
        <f>INDEX('State '!$A$1:$C$62,MATCH($I989,'State '!$B:$B,0),3)</f>
        <v>Midwest</v>
      </c>
      <c r="M989" s="151" t="str">
        <f>INDEX('State '!$A$1:$C$62,MATCH($J989,'State '!$B:$B,0),3)</f>
        <v>Midwest</v>
      </c>
      <c r="N989" s="151"/>
      <c r="O989" s="158">
        <v>14.17</v>
      </c>
      <c r="P989" s="158">
        <v>27.5</v>
      </c>
      <c r="Q989" s="158">
        <v>80</v>
      </c>
      <c r="R989" s="157" t="s">
        <v>3247</v>
      </c>
      <c r="S989" s="151" t="s">
        <v>135</v>
      </c>
      <c r="T989" s="151" t="s">
        <v>381</v>
      </c>
      <c r="U989" s="151" t="s">
        <v>1006</v>
      </c>
      <c r="V989" s="151"/>
      <c r="W989" s="150"/>
      <c r="X989" s="150"/>
      <c r="Y989" s="150"/>
      <c r="Z989" s="17"/>
      <c r="AA989" s="17"/>
      <c r="AB989" s="17"/>
    </row>
    <row r="990" spans="1:28" ht="63.75" x14ac:dyDescent="0.2">
      <c r="A990" s="97">
        <v>45576</v>
      </c>
      <c r="B990" s="79" t="s">
        <v>3131</v>
      </c>
      <c r="C990" s="79" t="s">
        <v>207</v>
      </c>
      <c r="D990" s="79" t="s">
        <v>134</v>
      </c>
      <c r="E990" s="79" t="s">
        <v>3469</v>
      </c>
      <c r="F990" s="60">
        <v>45551</v>
      </c>
      <c r="G990" s="61">
        <v>2024</v>
      </c>
      <c r="H990" s="97" t="s">
        <v>28</v>
      </c>
      <c r="I990" s="97" t="str">
        <f t="shared" si="78"/>
        <v>IL</v>
      </c>
      <c r="J990" s="97" t="str">
        <f t="shared" si="81"/>
        <v>IL</v>
      </c>
      <c r="K990" s="104" t="s">
        <v>9</v>
      </c>
      <c r="L990" s="97" t="s">
        <v>9</v>
      </c>
      <c r="M990" s="97" t="s">
        <v>9</v>
      </c>
      <c r="N990" s="97"/>
      <c r="O990" s="158">
        <v>27.7</v>
      </c>
      <c r="P990" s="158">
        <v>2.85</v>
      </c>
      <c r="Q990" s="146">
        <v>210</v>
      </c>
      <c r="R990" s="98">
        <v>20</v>
      </c>
      <c r="S990" s="97" t="s">
        <v>135</v>
      </c>
      <c r="T990" s="97" t="s">
        <v>381</v>
      </c>
      <c r="U990" s="97" t="s">
        <v>3132</v>
      </c>
      <c r="V990" s="97" t="s">
        <v>2175</v>
      </c>
      <c r="W990" s="79" t="s">
        <v>3504</v>
      </c>
      <c r="X990" s="79" t="s">
        <v>2828</v>
      </c>
      <c r="Y990" s="195"/>
      <c r="Z990" s="17"/>
      <c r="AA990" s="17"/>
      <c r="AB990" s="17"/>
    </row>
    <row r="991" spans="1:28" x14ac:dyDescent="0.2">
      <c r="A991" s="173">
        <v>41614</v>
      </c>
      <c r="B991" s="164" t="s">
        <v>416</v>
      </c>
      <c r="C991" s="164" t="s">
        <v>223</v>
      </c>
      <c r="D991" s="164" t="s">
        <v>140</v>
      </c>
      <c r="E991" s="164" t="s">
        <v>143</v>
      </c>
      <c r="F991" s="165">
        <v>41550</v>
      </c>
      <c r="G991" s="157">
        <v>2013</v>
      </c>
      <c r="H991" s="151" t="s">
        <v>7</v>
      </c>
      <c r="I991" s="151" t="str">
        <f t="shared" si="78"/>
        <v>PA</v>
      </c>
      <c r="J991" s="151" t="str">
        <f t="shared" si="81"/>
        <v>PA</v>
      </c>
      <c r="K991" s="151" t="str">
        <f t="shared" ref="K991:K1022" si="82">IF($L991=$M991,L991,CONCATENATE($L991,", ",IF(ISBLANK(N991),"",CONCATENATE(N991,", ")),$M991))</f>
        <v>Northeast</v>
      </c>
      <c r="L991" s="151" t="str">
        <f>INDEX('State '!$A$1:$C$62,MATCH($I991,'State '!$B:$B,0),3)</f>
        <v>Northeast</v>
      </c>
      <c r="M991" s="151" t="str">
        <f>INDEX('State '!$A$1:$C$62,MATCH($J991,'State '!$B:$B,0),3)</f>
        <v>Northeast</v>
      </c>
      <c r="N991" s="151"/>
      <c r="O991" s="158">
        <v>67.2</v>
      </c>
      <c r="P991" s="158">
        <v>15</v>
      </c>
      <c r="Q991" s="158">
        <v>270</v>
      </c>
      <c r="R991" s="157">
        <v>24</v>
      </c>
      <c r="S991" s="151" t="s">
        <v>135</v>
      </c>
      <c r="T991" s="151" t="s">
        <v>381</v>
      </c>
      <c r="U991" s="151" t="s">
        <v>417</v>
      </c>
      <c r="V991" s="151"/>
      <c r="W991" s="150"/>
      <c r="X991" s="150"/>
      <c r="Y991" s="185"/>
      <c r="AA991" s="17"/>
      <c r="AB991" s="17"/>
    </row>
    <row r="992" spans="1:28" x14ac:dyDescent="0.2">
      <c r="A992" s="151">
        <v>40848</v>
      </c>
      <c r="B992" s="152" t="s">
        <v>496</v>
      </c>
      <c r="C992" s="152" t="s">
        <v>230</v>
      </c>
      <c r="D992" s="152" t="s">
        <v>136</v>
      </c>
      <c r="E992" s="153" t="s">
        <v>143</v>
      </c>
      <c r="F992" s="154">
        <v>40867</v>
      </c>
      <c r="G992" s="161">
        <v>2011</v>
      </c>
      <c r="H992" s="151" t="s">
        <v>388</v>
      </c>
      <c r="I992" s="151" t="str">
        <f t="shared" si="78"/>
        <v>PA</v>
      </c>
      <c r="J992" s="151" t="str">
        <f t="shared" si="81"/>
        <v>NY</v>
      </c>
      <c r="K992" s="151" t="str">
        <f t="shared" si="82"/>
        <v>Northeast</v>
      </c>
      <c r="L992" s="151" t="str">
        <f>INDEX('State '!$A$1:$C$62,MATCH($I992,'State '!$B:$B,0),3)</f>
        <v>Northeast</v>
      </c>
      <c r="M992" s="151" t="str">
        <f>INDEX('State '!$A$1:$C$62,MATCH($J992,'State '!$B:$B,0),3)</f>
        <v>Northeast</v>
      </c>
      <c r="N992" s="151"/>
      <c r="O992" s="158">
        <v>46.76</v>
      </c>
      <c r="P992" s="157">
        <v>15</v>
      </c>
      <c r="Q992" s="157">
        <v>350</v>
      </c>
      <c r="R992" s="158">
        <v>24</v>
      </c>
      <c r="S992" s="159" t="s">
        <v>135</v>
      </c>
      <c r="T992" s="156" t="s">
        <v>381</v>
      </c>
      <c r="U992" s="160" t="s">
        <v>498</v>
      </c>
      <c r="V992" s="151"/>
      <c r="W992" s="150"/>
      <c r="X992" s="150"/>
      <c r="Y992" s="150"/>
      <c r="Z992" s="17"/>
      <c r="AA992" s="17"/>
      <c r="AB992" s="17"/>
    </row>
    <row r="993" spans="1:28" x14ac:dyDescent="0.2">
      <c r="A993" s="151">
        <v>41508</v>
      </c>
      <c r="B993" s="152" t="s">
        <v>405</v>
      </c>
      <c r="C993" s="152" t="s">
        <v>207</v>
      </c>
      <c r="D993" s="152" t="s">
        <v>134</v>
      </c>
      <c r="E993" s="153" t="s">
        <v>143</v>
      </c>
      <c r="F993" s="154">
        <v>41518</v>
      </c>
      <c r="G993" s="161">
        <v>2013</v>
      </c>
      <c r="H993" s="151" t="s">
        <v>11</v>
      </c>
      <c r="I993" s="151" t="str">
        <f t="shared" si="78"/>
        <v>ND</v>
      </c>
      <c r="J993" s="151" t="str">
        <f t="shared" si="81"/>
        <v>ND</v>
      </c>
      <c r="K993" s="151" t="str">
        <f t="shared" si="82"/>
        <v>Mountain</v>
      </c>
      <c r="L993" s="151" t="str">
        <f>INDEX('State '!$A$1:$C$62,MATCH($I993,'State '!$B:$B,0),3)</f>
        <v>Mountain</v>
      </c>
      <c r="M993" s="151" t="str">
        <f>INDEX('State '!$A$1:$C$62,MATCH($J993,'State '!$B:$B,0),3)</f>
        <v>Mountain</v>
      </c>
      <c r="N993" s="151"/>
      <c r="O993" s="158">
        <v>167</v>
      </c>
      <c r="P993" s="157">
        <v>80</v>
      </c>
      <c r="Q993" s="157">
        <v>126.4</v>
      </c>
      <c r="R993" s="158">
        <v>12</v>
      </c>
      <c r="S993" s="159" t="s">
        <v>135</v>
      </c>
      <c r="T993" s="156" t="s">
        <v>381</v>
      </c>
      <c r="U993" s="160" t="s">
        <v>406</v>
      </c>
      <c r="V993" s="151"/>
      <c r="W993" s="150"/>
      <c r="X993" s="150"/>
      <c r="Y993" s="150"/>
      <c r="Z993" s="17"/>
      <c r="AA993" s="17"/>
      <c r="AB993" s="17"/>
    </row>
    <row r="994" spans="1:28" ht="38.25" x14ac:dyDescent="0.2">
      <c r="A994" s="97">
        <v>44313</v>
      </c>
      <c r="B994" s="80" t="s">
        <v>2991</v>
      </c>
      <c r="C994" s="80" t="s">
        <v>1991</v>
      </c>
      <c r="D994" s="80" t="s">
        <v>140</v>
      </c>
      <c r="E994" s="102" t="s">
        <v>143</v>
      </c>
      <c r="F994" s="62">
        <v>44055</v>
      </c>
      <c r="G994" s="110" t="s">
        <v>382</v>
      </c>
      <c r="H994" s="97" t="s">
        <v>37</v>
      </c>
      <c r="I994" s="97" t="str">
        <f t="shared" si="78"/>
        <v>OK</v>
      </c>
      <c r="J994" s="97" t="str">
        <f t="shared" si="81"/>
        <v>OK</v>
      </c>
      <c r="K994" s="104" t="str">
        <f t="shared" si="82"/>
        <v>South Central</v>
      </c>
      <c r="L994" s="97" t="str">
        <f>INDEX('State '!$A$1:$C$62,MATCH($I994,'State '!$B:$B,0),3)</f>
        <v>South Central</v>
      </c>
      <c r="M994" s="97" t="str">
        <f>INDEX('State '!$A$1:$C$62,MATCH($J994,'State '!$B:$B,0),3)</f>
        <v>South Central</v>
      </c>
      <c r="N994" s="97"/>
      <c r="O994" s="158">
        <v>13</v>
      </c>
      <c r="P994" s="179"/>
      <c r="Q994" s="108">
        <v>40</v>
      </c>
      <c r="R994" s="63"/>
      <c r="S994" s="103" t="s">
        <v>135</v>
      </c>
      <c r="T994" s="104" t="s">
        <v>381</v>
      </c>
      <c r="U994" s="105" t="s">
        <v>2992</v>
      </c>
      <c r="V994" s="97" t="s">
        <v>2175</v>
      </c>
      <c r="W994" s="79" t="s">
        <v>2993</v>
      </c>
      <c r="X994" s="79"/>
      <c r="Y994" s="195"/>
      <c r="Z994" s="17"/>
      <c r="AA994" s="17"/>
      <c r="AB994" s="17"/>
    </row>
    <row r="995" spans="1:28" x14ac:dyDescent="0.2">
      <c r="A995" s="151">
        <v>39990</v>
      </c>
      <c r="B995" s="164" t="s">
        <v>1861</v>
      </c>
      <c r="C995" s="164" t="s">
        <v>287</v>
      </c>
      <c r="D995" s="164" t="s">
        <v>134</v>
      </c>
      <c r="E995" s="164" t="s">
        <v>143</v>
      </c>
      <c r="F995" s="165">
        <v>37580</v>
      </c>
      <c r="G995" s="157">
        <v>2002</v>
      </c>
      <c r="H995" s="151" t="s">
        <v>1311</v>
      </c>
      <c r="I995" s="151" t="str">
        <f t="shared" si="78"/>
        <v>OR</v>
      </c>
      <c r="J995" s="151" t="str">
        <f t="shared" si="81"/>
        <v>NV</v>
      </c>
      <c r="K995" s="151" t="str">
        <f t="shared" si="82"/>
        <v>Pacific, Mountain</v>
      </c>
      <c r="L995" s="151" t="str">
        <f>INDEX('State '!$A$1:$C$62,MATCH($I995,'State '!$B:$B,0),3)</f>
        <v>Pacific</v>
      </c>
      <c r="M995" s="151" t="str">
        <f>INDEX('State '!$A$1:$C$62,MATCH($J995,'State '!$B:$B,0),3)</f>
        <v>Mountain</v>
      </c>
      <c r="N995" s="151"/>
      <c r="O995" s="158">
        <v>36</v>
      </c>
      <c r="P995" s="158">
        <v>10.5</v>
      </c>
      <c r="Q995" s="158">
        <v>54</v>
      </c>
      <c r="R995" s="157">
        <v>16</v>
      </c>
      <c r="S995" s="151" t="s">
        <v>135</v>
      </c>
      <c r="T995" s="151" t="s">
        <v>381</v>
      </c>
      <c r="U995" s="151" t="s">
        <v>1312</v>
      </c>
      <c r="V995" s="151"/>
      <c r="W995" s="150"/>
      <c r="X995" s="150"/>
      <c r="Y995" s="150"/>
      <c r="Z995" s="17"/>
      <c r="AA995" s="17"/>
      <c r="AB995" s="17"/>
    </row>
    <row r="996" spans="1:28" ht="25.5" x14ac:dyDescent="0.2">
      <c r="A996" s="97">
        <v>44575</v>
      </c>
      <c r="B996" s="80" t="s">
        <v>3253</v>
      </c>
      <c r="C996" s="80" t="s">
        <v>3010</v>
      </c>
      <c r="D996" s="80" t="s">
        <v>140</v>
      </c>
      <c r="E996" s="102" t="s">
        <v>143</v>
      </c>
      <c r="F996" s="62">
        <v>44413</v>
      </c>
      <c r="G996" s="107">
        <v>2021</v>
      </c>
      <c r="H996" s="97" t="s">
        <v>3011</v>
      </c>
      <c r="I996" s="97" t="str">
        <f t="shared" si="78"/>
        <v>MN</v>
      </c>
      <c r="J996" s="97" t="str">
        <f t="shared" si="81"/>
        <v>ND</v>
      </c>
      <c r="K996" s="104" t="str">
        <f t="shared" si="82"/>
        <v>Midwest, Mountain</v>
      </c>
      <c r="L996" s="97" t="str">
        <f>INDEX('State '!$A$1:$C$62,MATCH($I996,'State '!$B:$B,0),3)</f>
        <v>Midwest</v>
      </c>
      <c r="M996" s="97" t="str">
        <f>INDEX('State '!$A$1:$C$62,MATCH($J996,'State '!$B:$B,0),3)</f>
        <v>Mountain</v>
      </c>
      <c r="N996" s="97"/>
      <c r="O996" s="158">
        <v>8.5</v>
      </c>
      <c r="P996" s="158">
        <v>62.74</v>
      </c>
      <c r="Q996" s="108"/>
      <c r="R996" s="63">
        <v>4</v>
      </c>
      <c r="S996" s="103" t="s">
        <v>135</v>
      </c>
      <c r="T996" s="104" t="s">
        <v>381</v>
      </c>
      <c r="U996" s="105" t="s">
        <v>3012</v>
      </c>
      <c r="V996" s="97" t="s">
        <v>2178</v>
      </c>
      <c r="W996" s="79" t="s">
        <v>3013</v>
      </c>
      <c r="X996" s="79" t="s">
        <v>2830</v>
      </c>
      <c r="Y996" s="137"/>
      <c r="Z996" s="17"/>
      <c r="AA996" s="17"/>
      <c r="AB996" s="17"/>
    </row>
    <row r="997" spans="1:28" ht="25.5" x14ac:dyDescent="0.2">
      <c r="A997" s="97">
        <v>44575</v>
      </c>
      <c r="B997" s="79" t="s">
        <v>2130</v>
      </c>
      <c r="C997" s="79" t="s">
        <v>256</v>
      </c>
      <c r="D997" s="79" t="s">
        <v>140</v>
      </c>
      <c r="E997" s="79" t="s">
        <v>3199</v>
      </c>
      <c r="F997" s="60"/>
      <c r="G997" s="98" t="s">
        <v>382</v>
      </c>
      <c r="H997" s="97" t="s">
        <v>2</v>
      </c>
      <c r="I997" s="97" t="str">
        <f t="shared" si="78"/>
        <v>OR</v>
      </c>
      <c r="J997" s="97" t="str">
        <f t="shared" si="81"/>
        <v>OR</v>
      </c>
      <c r="K997" s="104" t="str">
        <f t="shared" si="82"/>
        <v>Pacific</v>
      </c>
      <c r="L997" s="97" t="str">
        <f>INDEX('State '!$A$1:$C$62,MATCH($I997,'State '!$B:$B,0),3)</f>
        <v>Pacific</v>
      </c>
      <c r="M997" s="97" t="str">
        <f>INDEX('State '!$A$1:$C$62,MATCH($J997,'State '!$B:$B,0),3)</f>
        <v>Pacific</v>
      </c>
      <c r="N997" s="97"/>
      <c r="O997" s="158">
        <v>800</v>
      </c>
      <c r="P997" s="111">
        <v>106</v>
      </c>
      <c r="Q997" s="146">
        <v>450</v>
      </c>
      <c r="R997" s="98">
        <v>30</v>
      </c>
      <c r="S997" s="97" t="s">
        <v>135</v>
      </c>
      <c r="T997" s="97" t="s">
        <v>381</v>
      </c>
      <c r="U997" s="97" t="s">
        <v>382</v>
      </c>
      <c r="V997" s="97" t="s">
        <v>2175</v>
      </c>
      <c r="W997" s="79"/>
      <c r="X997" s="79"/>
      <c r="Y997" s="195"/>
      <c r="Z997" s="17"/>
      <c r="AA997" s="17"/>
      <c r="AB997" s="17"/>
    </row>
    <row r="998" spans="1:28" x14ac:dyDescent="0.2">
      <c r="A998" s="151">
        <v>39990</v>
      </c>
      <c r="B998" s="164" t="s">
        <v>1342</v>
      </c>
      <c r="C998" s="164" t="s">
        <v>349</v>
      </c>
      <c r="D998" s="164" t="s">
        <v>140</v>
      </c>
      <c r="E998" s="164" t="s">
        <v>143</v>
      </c>
      <c r="F998" s="165">
        <v>37386</v>
      </c>
      <c r="G998" s="157">
        <v>2002</v>
      </c>
      <c r="H998" s="151" t="s">
        <v>1343</v>
      </c>
      <c r="I998" s="151" t="str">
        <f t="shared" si="78"/>
        <v>CO</v>
      </c>
      <c r="J998" s="151" t="str">
        <f t="shared" si="81"/>
        <v>NE</v>
      </c>
      <c r="K998" s="151" t="str">
        <f t="shared" si="82"/>
        <v>Mountain</v>
      </c>
      <c r="L998" s="151" t="str">
        <f>INDEX('State '!$A$1:$C$62,MATCH($I998,'State '!$B:$B,0),3)</f>
        <v>Mountain</v>
      </c>
      <c r="M998" s="151" t="str">
        <f>INDEX('State '!$A$1:$C$62,MATCH($J998,'State '!$B:$B,0),3)</f>
        <v>Mountain</v>
      </c>
      <c r="N998" s="151" t="s">
        <v>2465</v>
      </c>
      <c r="O998" s="158">
        <v>58.5</v>
      </c>
      <c r="P998" s="158"/>
      <c r="Q998" s="158">
        <v>324</v>
      </c>
      <c r="R998" s="157">
        <v>36</v>
      </c>
      <c r="S998" s="151" t="s">
        <v>135</v>
      </c>
      <c r="T998" s="151" t="s">
        <v>381</v>
      </c>
      <c r="U998" s="151" t="s">
        <v>1344</v>
      </c>
      <c r="V998" s="151"/>
      <c r="W998" s="150"/>
      <c r="X998" s="150"/>
      <c r="Y998" s="150"/>
      <c r="Z998" s="17"/>
      <c r="AA998" s="17"/>
      <c r="AB998" s="17"/>
    </row>
    <row r="999" spans="1:28" x14ac:dyDescent="0.2">
      <c r="A999" s="151">
        <v>39990</v>
      </c>
      <c r="B999" s="152" t="s">
        <v>1661</v>
      </c>
      <c r="C999" s="152" t="s">
        <v>349</v>
      </c>
      <c r="D999" s="152" t="s">
        <v>140</v>
      </c>
      <c r="E999" s="153" t="s">
        <v>143</v>
      </c>
      <c r="F999" s="154">
        <v>35674</v>
      </c>
      <c r="G999" s="161">
        <v>1997</v>
      </c>
      <c r="H999" s="151" t="s">
        <v>1343</v>
      </c>
      <c r="I999" s="151" t="str">
        <f t="shared" si="78"/>
        <v>CO</v>
      </c>
      <c r="J999" s="151" t="str">
        <f t="shared" si="81"/>
        <v>NE</v>
      </c>
      <c r="K999" s="151" t="str">
        <f t="shared" si="82"/>
        <v>Mountain</v>
      </c>
      <c r="L999" s="151" t="str">
        <f>INDEX('State '!$A$1:$C$62,MATCH($I999,'State '!$B:$B,0),3)</f>
        <v>Mountain</v>
      </c>
      <c r="M999" s="151" t="str">
        <f>INDEX('State '!$A$1:$C$62,MATCH($J999,'State '!$B:$B,0),3)</f>
        <v>Mountain</v>
      </c>
      <c r="N999" s="151" t="s">
        <v>2465</v>
      </c>
      <c r="O999" s="158">
        <v>10.94</v>
      </c>
      <c r="P999" s="157">
        <v>445</v>
      </c>
      <c r="Q999" s="157">
        <v>105</v>
      </c>
      <c r="R999" s="158">
        <v>36</v>
      </c>
      <c r="S999" s="159" t="s">
        <v>135</v>
      </c>
      <c r="T999" s="156" t="s">
        <v>381</v>
      </c>
      <c r="U999" s="160" t="s">
        <v>1662</v>
      </c>
      <c r="V999" s="151"/>
      <c r="W999" s="150"/>
      <c r="X999" s="150"/>
      <c r="Y999" s="150"/>
      <c r="Z999" s="17"/>
      <c r="AA999" s="17"/>
      <c r="AB999" s="17"/>
    </row>
    <row r="1000" spans="1:28" ht="25.5" x14ac:dyDescent="0.2">
      <c r="A1000" s="97">
        <v>44295</v>
      </c>
      <c r="B1000" s="79" t="s">
        <v>2549</v>
      </c>
      <c r="C1000" s="80" t="s">
        <v>2550</v>
      </c>
      <c r="D1000" s="79" t="s">
        <v>134</v>
      </c>
      <c r="E1000" s="79" t="s">
        <v>143</v>
      </c>
      <c r="F1000" s="60">
        <v>44293</v>
      </c>
      <c r="G1000" s="98">
        <v>2021</v>
      </c>
      <c r="H1000" s="97" t="s">
        <v>0</v>
      </c>
      <c r="I1000" s="97" t="str">
        <f t="shared" si="78"/>
        <v>LA</v>
      </c>
      <c r="J1000" s="97" t="str">
        <f t="shared" si="81"/>
        <v>LA</v>
      </c>
      <c r="K1000" s="104" t="str">
        <f t="shared" si="82"/>
        <v>South Central</v>
      </c>
      <c r="L1000" s="97" t="str">
        <f>INDEX('State '!$A$1:$C$62,MATCH($I1000,'State '!$B:$B,0),3)</f>
        <v>South Central</v>
      </c>
      <c r="M1000" s="97" t="str">
        <f>INDEX('State '!$A$1:$C$62,MATCH($J1000,'State '!$B:$B,0),3)</f>
        <v>South Central</v>
      </c>
      <c r="N1000" s="97"/>
      <c r="O1000" s="158">
        <v>344.54500000000002</v>
      </c>
      <c r="P1000" s="158">
        <v>24</v>
      </c>
      <c r="Q1000" s="146">
        <v>1900</v>
      </c>
      <c r="R1000" s="98">
        <v>42</v>
      </c>
      <c r="S1000" s="97" t="s">
        <v>135</v>
      </c>
      <c r="T1000" s="104" t="s">
        <v>381</v>
      </c>
      <c r="U1000" s="97" t="s">
        <v>2551</v>
      </c>
      <c r="V1000" s="97" t="s">
        <v>2175</v>
      </c>
      <c r="W1000" s="79" t="s">
        <v>2820</v>
      </c>
      <c r="X1000" s="79" t="s">
        <v>2827</v>
      </c>
      <c r="Y1000" s="137" t="s">
        <v>2552</v>
      </c>
      <c r="Z1000" s="17"/>
      <c r="AA1000" s="17"/>
      <c r="AB1000" s="17"/>
    </row>
    <row r="1001" spans="1:28" x14ac:dyDescent="0.2">
      <c r="A1001" s="151">
        <v>40373</v>
      </c>
      <c r="B1001" s="164" t="s">
        <v>516</v>
      </c>
      <c r="C1001" s="164" t="s">
        <v>1875</v>
      </c>
      <c r="D1001" s="164" t="s">
        <v>140</v>
      </c>
      <c r="E1001" s="164" t="s">
        <v>143</v>
      </c>
      <c r="F1001" s="165">
        <v>40660</v>
      </c>
      <c r="G1001" s="157">
        <v>2011</v>
      </c>
      <c r="H1001" s="151" t="s">
        <v>517</v>
      </c>
      <c r="I1001" s="151" t="str">
        <f t="shared" si="78"/>
        <v>AL</v>
      </c>
      <c r="J1001" s="151" t="str">
        <f t="shared" si="81"/>
        <v>NC</v>
      </c>
      <c r="K1001" s="151" t="str">
        <f t="shared" si="82"/>
        <v>South Central, Southeast</v>
      </c>
      <c r="L1001" s="151" t="str">
        <f>INDEX('State '!$A$1:$C$62,MATCH($I1001,'State '!$B:$B,0),3)</f>
        <v>South Central</v>
      </c>
      <c r="M1001" s="151" t="str">
        <f>INDEX('State '!$A$1:$C$62,MATCH($J1001,'State '!$B:$B,0),3)</f>
        <v>Southeast</v>
      </c>
      <c r="N1001" s="151"/>
      <c r="O1001" s="158">
        <v>148</v>
      </c>
      <c r="P1001" s="158">
        <v>22</v>
      </c>
      <c r="Q1001" s="158">
        <v>218.5</v>
      </c>
      <c r="R1001" s="157">
        <v>42</v>
      </c>
      <c r="S1001" s="151" t="s">
        <v>135</v>
      </c>
      <c r="T1001" s="151" t="s">
        <v>381</v>
      </c>
      <c r="U1001" s="151" t="s">
        <v>518</v>
      </c>
      <c r="V1001" s="151"/>
      <c r="W1001" s="150"/>
      <c r="X1001" s="150"/>
      <c r="Y1001" s="150"/>
      <c r="Z1001" s="17"/>
      <c r="AA1001" s="17"/>
      <c r="AB1001" s="17"/>
    </row>
    <row r="1002" spans="1:28" x14ac:dyDescent="0.2">
      <c r="A1002" s="151">
        <v>40373</v>
      </c>
      <c r="B1002" s="164" t="s">
        <v>563</v>
      </c>
      <c r="C1002" s="164" t="s">
        <v>1875</v>
      </c>
      <c r="D1002" s="164" t="s">
        <v>140</v>
      </c>
      <c r="E1002" s="164" t="s">
        <v>143</v>
      </c>
      <c r="F1002" s="165">
        <v>40372</v>
      </c>
      <c r="G1002" s="157">
        <v>2010</v>
      </c>
      <c r="H1002" s="151" t="s">
        <v>16</v>
      </c>
      <c r="I1002" s="151" t="str">
        <f t="shared" si="78"/>
        <v>NC</v>
      </c>
      <c r="J1002" s="151" t="str">
        <f t="shared" si="81"/>
        <v>NC</v>
      </c>
      <c r="K1002" s="151" t="str">
        <f t="shared" si="82"/>
        <v>Southeast</v>
      </c>
      <c r="L1002" s="151" t="str">
        <f>INDEX('State '!$A$1:$C$62,MATCH($I1002,'State '!$B:$B,0),3)</f>
        <v>Southeast</v>
      </c>
      <c r="M1002" s="151" t="str">
        <f>INDEX('State '!$A$1:$C$62,MATCH($J1002,'State '!$B:$B,0),3)</f>
        <v>Southeast</v>
      </c>
      <c r="N1002" s="151"/>
      <c r="O1002" s="158">
        <v>100</v>
      </c>
      <c r="P1002" s="158"/>
      <c r="Q1002" s="158">
        <v>90</v>
      </c>
      <c r="R1002" s="157"/>
      <c r="S1002" s="151" t="s">
        <v>135</v>
      </c>
      <c r="T1002" s="151" t="s">
        <v>381</v>
      </c>
      <c r="U1002" s="151" t="s">
        <v>518</v>
      </c>
      <c r="V1002" s="151"/>
      <c r="W1002" s="150"/>
      <c r="X1002" s="150"/>
      <c r="Y1002" s="150"/>
      <c r="Z1002" s="17"/>
      <c r="AA1002" s="17"/>
      <c r="AB1002" s="17"/>
    </row>
    <row r="1003" spans="1:28" x14ac:dyDescent="0.2">
      <c r="A1003" s="151">
        <v>39990</v>
      </c>
      <c r="B1003" s="164" t="s">
        <v>1554</v>
      </c>
      <c r="C1003" s="164" t="s">
        <v>1875</v>
      </c>
      <c r="D1003" s="164" t="s">
        <v>140</v>
      </c>
      <c r="E1003" s="164" t="s">
        <v>143</v>
      </c>
      <c r="F1003" s="165">
        <v>36130</v>
      </c>
      <c r="G1003" s="157">
        <v>1998</v>
      </c>
      <c r="H1003" s="151" t="s">
        <v>53</v>
      </c>
      <c r="I1003" s="151" t="str">
        <f t="shared" si="78"/>
        <v>SC</v>
      </c>
      <c r="J1003" s="151" t="str">
        <f t="shared" si="81"/>
        <v>SC</v>
      </c>
      <c r="K1003" s="151" t="str">
        <f t="shared" si="82"/>
        <v>Southeast</v>
      </c>
      <c r="L1003" s="151" t="str">
        <f>INDEX('State '!$A$1:$C$62,MATCH($I1003,'State '!$B:$B,0),3)</f>
        <v>Southeast</v>
      </c>
      <c r="M1003" s="151" t="str">
        <f>INDEX('State '!$A$1:$C$62,MATCH($J1003,'State '!$B:$B,0),3)</f>
        <v>Southeast</v>
      </c>
      <c r="N1003" s="151"/>
      <c r="O1003" s="158"/>
      <c r="P1003" s="158">
        <v>2</v>
      </c>
      <c r="Q1003" s="158">
        <v>4</v>
      </c>
      <c r="R1003" s="157">
        <v>4</v>
      </c>
      <c r="S1003" s="151" t="s">
        <v>135</v>
      </c>
      <c r="T1003" s="151" t="s">
        <v>381</v>
      </c>
      <c r="U1003" s="151" t="s">
        <v>1555</v>
      </c>
      <c r="V1003" s="151"/>
      <c r="W1003" s="150"/>
      <c r="X1003" s="150"/>
      <c r="Y1003" s="150"/>
      <c r="Z1003" s="17"/>
      <c r="AA1003" s="17"/>
      <c r="AB1003" s="17"/>
    </row>
    <row r="1004" spans="1:28" x14ac:dyDescent="0.2">
      <c r="A1004" s="151">
        <v>39990</v>
      </c>
      <c r="B1004" s="164" t="s">
        <v>1041</v>
      </c>
      <c r="C1004" s="164" t="s">
        <v>1875</v>
      </c>
      <c r="D1004" s="164" t="s">
        <v>140</v>
      </c>
      <c r="E1004" s="164" t="s">
        <v>143</v>
      </c>
      <c r="F1004" s="165">
        <v>38657</v>
      </c>
      <c r="G1004" s="157">
        <v>2005</v>
      </c>
      <c r="H1004" s="151" t="s">
        <v>20</v>
      </c>
      <c r="I1004" s="151" t="str">
        <f t="shared" si="78"/>
        <v>NJ</v>
      </c>
      <c r="J1004" s="151" t="str">
        <f t="shared" si="81"/>
        <v>NJ</v>
      </c>
      <c r="K1004" s="151" t="str">
        <f t="shared" si="82"/>
        <v>Northeast</v>
      </c>
      <c r="L1004" s="151" t="str">
        <f>INDEX('State '!$A$1:$C$62,MATCH($I1004,'State '!$B:$B,0),3)</f>
        <v>Northeast</v>
      </c>
      <c r="M1004" s="151" t="str">
        <f>INDEX('State '!$A$1:$C$62,MATCH($J1004,'State '!$B:$B,0),3)</f>
        <v>Northeast</v>
      </c>
      <c r="N1004" s="151"/>
      <c r="O1004" s="158">
        <v>12.4</v>
      </c>
      <c r="P1004" s="158">
        <v>3.7</v>
      </c>
      <c r="Q1004" s="158">
        <v>105</v>
      </c>
      <c r="R1004" s="157">
        <v>36</v>
      </c>
      <c r="S1004" s="151" t="s">
        <v>135</v>
      </c>
      <c r="T1004" s="151" t="s">
        <v>381</v>
      </c>
      <c r="U1004" s="151" t="s">
        <v>1042</v>
      </c>
      <c r="V1004" s="151"/>
      <c r="W1004" s="150"/>
      <c r="X1004" s="150"/>
      <c r="Y1004" s="150"/>
      <c r="Z1004" s="17"/>
      <c r="AA1004" s="17"/>
      <c r="AB1004" s="17"/>
    </row>
    <row r="1005" spans="1:28" x14ac:dyDescent="0.2">
      <c r="A1005" s="151">
        <v>39990</v>
      </c>
      <c r="B1005" s="164" t="s">
        <v>1552</v>
      </c>
      <c r="C1005" s="164" t="s">
        <v>1875</v>
      </c>
      <c r="D1005" s="164" t="s">
        <v>140</v>
      </c>
      <c r="E1005" s="164" t="s">
        <v>143</v>
      </c>
      <c r="F1005" s="165">
        <v>36100</v>
      </c>
      <c r="G1005" s="157">
        <v>1998</v>
      </c>
      <c r="H1005" s="151" t="s">
        <v>380</v>
      </c>
      <c r="I1005" s="151" t="str">
        <f t="shared" si="78"/>
        <v>AL</v>
      </c>
      <c r="J1005" s="151" t="str">
        <f t="shared" si="81"/>
        <v>GA</v>
      </c>
      <c r="K1005" s="151" t="str">
        <f t="shared" si="82"/>
        <v>South Central, Southeast</v>
      </c>
      <c r="L1005" s="151" t="str">
        <f>INDEX('State '!$A$1:$C$62,MATCH($I1005,'State '!$B:$B,0),3)</f>
        <v>South Central</v>
      </c>
      <c r="M1005" s="151" t="str">
        <f>INDEX('State '!$A$1:$C$62,MATCH($J1005,'State '!$B:$B,0),3)</f>
        <v>Southeast</v>
      </c>
      <c r="N1005" s="151"/>
      <c r="O1005" s="158">
        <v>68</v>
      </c>
      <c r="P1005" s="158">
        <v>16</v>
      </c>
      <c r="Q1005" s="158">
        <v>87</v>
      </c>
      <c r="R1005" s="157" t="s">
        <v>3248</v>
      </c>
      <c r="S1005" s="151" t="s">
        <v>135</v>
      </c>
      <c r="T1005" s="151" t="s">
        <v>381</v>
      </c>
      <c r="U1005" s="151" t="s">
        <v>1553</v>
      </c>
      <c r="V1005" s="151"/>
      <c r="W1005" s="150"/>
      <c r="X1005" s="150"/>
      <c r="Y1005" s="150"/>
      <c r="Z1005" s="17"/>
      <c r="AA1005" s="17"/>
      <c r="AB1005" s="17"/>
    </row>
    <row r="1006" spans="1:28" x14ac:dyDescent="0.2">
      <c r="A1006" s="151">
        <v>42921</v>
      </c>
      <c r="B1006" s="164" t="s">
        <v>2306</v>
      </c>
      <c r="C1006" s="152" t="s">
        <v>1875</v>
      </c>
      <c r="D1006" s="164" t="s">
        <v>134</v>
      </c>
      <c r="E1006" s="164" t="s">
        <v>143</v>
      </c>
      <c r="F1006" s="165">
        <v>42826</v>
      </c>
      <c r="G1006" s="157">
        <v>2017</v>
      </c>
      <c r="H1006" s="151" t="s">
        <v>22</v>
      </c>
      <c r="I1006" s="151" t="str">
        <f t="shared" si="78"/>
        <v>GA</v>
      </c>
      <c r="J1006" s="151" t="str">
        <f t="shared" si="81"/>
        <v>GA</v>
      </c>
      <c r="K1006" s="156" t="str">
        <f t="shared" si="82"/>
        <v>Southeast</v>
      </c>
      <c r="L1006" s="151" t="str">
        <f>INDEX('State '!$A$1:$C$62,MATCH($I1006,'State '!$B:$B,0),3)</f>
        <v>Southeast</v>
      </c>
      <c r="M1006" s="151" t="str">
        <f>INDEX('State '!$A$1:$C$62,MATCH($J1006,'State '!$B:$B,0),3)</f>
        <v>Southeast</v>
      </c>
      <c r="N1006" s="151"/>
      <c r="O1006" s="158">
        <v>471.9</v>
      </c>
      <c r="P1006" s="158">
        <v>115</v>
      </c>
      <c r="Q1006" s="158">
        <v>448</v>
      </c>
      <c r="R1006" s="157">
        <v>16</v>
      </c>
      <c r="S1006" s="151" t="s">
        <v>135</v>
      </c>
      <c r="T1006" s="156" t="s">
        <v>381</v>
      </c>
      <c r="U1006" s="151" t="s">
        <v>2018</v>
      </c>
      <c r="V1006" s="151" t="s">
        <v>2175</v>
      </c>
      <c r="W1006" s="150"/>
      <c r="X1006" s="150"/>
      <c r="Y1006" s="150"/>
      <c r="Z1006" s="17"/>
      <c r="AA1006" s="17"/>
      <c r="AB1006" s="17"/>
    </row>
    <row r="1007" spans="1:28" x14ac:dyDescent="0.2">
      <c r="A1007" s="151">
        <v>41106</v>
      </c>
      <c r="B1007" s="152" t="s">
        <v>1779</v>
      </c>
      <c r="C1007" s="152" t="s">
        <v>1875</v>
      </c>
      <c r="D1007" s="152" t="s">
        <v>134</v>
      </c>
      <c r="E1007" s="153" t="s">
        <v>143</v>
      </c>
      <c r="F1007" s="154">
        <v>40238</v>
      </c>
      <c r="G1007" s="161">
        <v>2010</v>
      </c>
      <c r="H1007" s="151" t="s">
        <v>22</v>
      </c>
      <c r="I1007" s="151" t="str">
        <f t="shared" si="78"/>
        <v>GA</v>
      </c>
      <c r="J1007" s="151" t="str">
        <f t="shared" si="81"/>
        <v>GA</v>
      </c>
      <c r="K1007" s="151" t="str">
        <f t="shared" si="82"/>
        <v>Southeast</v>
      </c>
      <c r="L1007" s="151" t="str">
        <f>INDEX('State '!$A$1:$C$62,MATCH($I1007,'State '!$B:$B,0),3)</f>
        <v>Southeast</v>
      </c>
      <c r="M1007" s="151" t="str">
        <f>INDEX('State '!$A$1:$C$62,MATCH($J1007,'State '!$B:$B,0),3)</f>
        <v>Southeast</v>
      </c>
      <c r="N1007" s="151"/>
      <c r="O1007" s="158">
        <v>25.3</v>
      </c>
      <c r="P1007" s="157"/>
      <c r="Q1007" s="157">
        <v>1175</v>
      </c>
      <c r="R1007" s="158"/>
      <c r="S1007" s="159" t="s">
        <v>135</v>
      </c>
      <c r="T1007" s="156" t="s">
        <v>381</v>
      </c>
      <c r="U1007" s="160" t="s">
        <v>455</v>
      </c>
      <c r="V1007" s="151"/>
      <c r="W1007" s="150"/>
      <c r="X1007" s="150"/>
      <c r="Y1007" s="150"/>
      <c r="Z1007" s="17"/>
      <c r="AA1007" s="17"/>
      <c r="AB1007" s="17"/>
    </row>
    <row r="1008" spans="1:28" ht="25.5" x14ac:dyDescent="0.2">
      <c r="A1008" s="151">
        <v>41106</v>
      </c>
      <c r="B1008" s="164" t="s">
        <v>1732</v>
      </c>
      <c r="C1008" s="164" t="s">
        <v>1875</v>
      </c>
      <c r="D1008" s="164" t="s">
        <v>134</v>
      </c>
      <c r="E1008" s="164" t="s">
        <v>143</v>
      </c>
      <c r="F1008" s="165">
        <v>40238</v>
      </c>
      <c r="G1008" s="157">
        <v>2010</v>
      </c>
      <c r="H1008" s="151" t="s">
        <v>53</v>
      </c>
      <c r="I1008" s="151" t="str">
        <f t="shared" ref="I1008:I1071" si="83">LEFT($H1008,2)</f>
        <v>SC</v>
      </c>
      <c r="J1008" s="151" t="str">
        <f t="shared" si="81"/>
        <v>SC</v>
      </c>
      <c r="K1008" s="151" t="str">
        <f t="shared" si="82"/>
        <v>Southeast</v>
      </c>
      <c r="L1008" s="151" t="str">
        <f>INDEX('State '!$A$1:$C$62,MATCH($I1008,'State '!$B:$B,0),3)</f>
        <v>Southeast</v>
      </c>
      <c r="M1008" s="151" t="str">
        <f>INDEX('State '!$A$1:$C$62,MATCH($J1008,'State '!$B:$B,0),3)</f>
        <v>Southeast</v>
      </c>
      <c r="N1008" s="151"/>
      <c r="O1008" s="158"/>
      <c r="P1008" s="158"/>
      <c r="Q1008" s="158">
        <v>1175</v>
      </c>
      <c r="R1008" s="157"/>
      <c r="S1008" s="151" t="s">
        <v>135</v>
      </c>
      <c r="T1008" s="151" t="s">
        <v>381</v>
      </c>
      <c r="U1008" s="151" t="s">
        <v>455</v>
      </c>
      <c r="V1008" s="151"/>
      <c r="W1008" s="150"/>
      <c r="X1008" s="150"/>
      <c r="Y1008" s="150"/>
      <c r="Z1008" s="17"/>
      <c r="AA1008" s="17"/>
      <c r="AB1008" s="17"/>
    </row>
    <row r="1009" spans="1:28" x14ac:dyDescent="0.2">
      <c r="A1009" s="151">
        <v>39990</v>
      </c>
      <c r="B1009" s="164" t="s">
        <v>1360</v>
      </c>
      <c r="C1009" s="164" t="s">
        <v>352</v>
      </c>
      <c r="D1009" s="164" t="s">
        <v>134</v>
      </c>
      <c r="E1009" s="164" t="s">
        <v>143</v>
      </c>
      <c r="F1009" s="165">
        <v>37256</v>
      </c>
      <c r="G1009" s="157">
        <v>2001</v>
      </c>
      <c r="H1009" s="151" t="s">
        <v>19</v>
      </c>
      <c r="I1009" s="151" t="str">
        <f t="shared" si="83"/>
        <v>VA</v>
      </c>
      <c r="J1009" s="151" t="str">
        <f t="shared" si="81"/>
        <v>VA</v>
      </c>
      <c r="K1009" s="151" t="str">
        <f t="shared" si="82"/>
        <v>Northeast</v>
      </c>
      <c r="L1009" s="151" t="str">
        <f>INDEX('State '!$A$1:$C$62,MATCH($I1009,'State '!$B:$B,0),3)</f>
        <v>Northeast</v>
      </c>
      <c r="M1009" s="151" t="str">
        <f>INDEX('State '!$A$1:$C$62,MATCH($J1009,'State '!$B:$B,0),3)</f>
        <v>Northeast</v>
      </c>
      <c r="N1009" s="151"/>
      <c r="O1009" s="158">
        <v>11</v>
      </c>
      <c r="P1009" s="158">
        <v>2.14</v>
      </c>
      <c r="Q1009" s="158">
        <v>1000</v>
      </c>
      <c r="R1009" s="157">
        <v>36</v>
      </c>
      <c r="S1009" s="151" t="s">
        <v>135</v>
      </c>
      <c r="T1009" s="151" t="s">
        <v>381</v>
      </c>
      <c r="U1009" s="151" t="s">
        <v>1361</v>
      </c>
      <c r="V1009" s="151"/>
      <c r="W1009" s="150"/>
      <c r="X1009" s="150"/>
      <c r="Y1009" s="150"/>
      <c r="Z1009" s="17"/>
      <c r="AA1009" s="17"/>
      <c r="AB1009" s="17"/>
    </row>
    <row r="1010" spans="1:28" x14ac:dyDescent="0.2">
      <c r="A1010" s="151">
        <v>39990</v>
      </c>
      <c r="B1010" s="164" t="s">
        <v>1333</v>
      </c>
      <c r="C1010" s="164" t="s">
        <v>1875</v>
      </c>
      <c r="D1010" s="164" t="s">
        <v>140</v>
      </c>
      <c r="E1010" s="164" t="s">
        <v>143</v>
      </c>
      <c r="F1010" s="165">
        <v>37408</v>
      </c>
      <c r="G1010" s="157">
        <v>2002</v>
      </c>
      <c r="H1010" s="151" t="s">
        <v>402</v>
      </c>
      <c r="I1010" s="151" t="str">
        <f t="shared" si="83"/>
        <v>PA</v>
      </c>
      <c r="J1010" s="151" t="str">
        <f t="shared" si="81"/>
        <v>NY</v>
      </c>
      <c r="K1010" s="151" t="str">
        <f t="shared" si="82"/>
        <v>Northeast</v>
      </c>
      <c r="L1010" s="151" t="str">
        <f>INDEX('State '!$A$1:$C$62,MATCH($I1010,'State '!$B:$B,0),3)</f>
        <v>Northeast</v>
      </c>
      <c r="M1010" s="151" t="str">
        <f>INDEX('State '!$A$1:$C$62,MATCH($J1010,'State '!$B:$B,0),3)</f>
        <v>Northeast</v>
      </c>
      <c r="N1010" s="151"/>
      <c r="O1010" s="158">
        <v>128</v>
      </c>
      <c r="P1010" s="158">
        <v>31</v>
      </c>
      <c r="Q1010" s="158">
        <v>126</v>
      </c>
      <c r="R1010" s="157">
        <v>42</v>
      </c>
      <c r="S1010" s="151" t="s">
        <v>135</v>
      </c>
      <c r="T1010" s="151" t="s">
        <v>381</v>
      </c>
      <c r="U1010" s="151" t="s">
        <v>1334</v>
      </c>
      <c r="V1010" s="151"/>
      <c r="W1010" s="150"/>
      <c r="X1010" s="150"/>
      <c r="Y1010" s="150"/>
      <c r="Z1010" s="17"/>
      <c r="AA1010" s="17"/>
      <c r="AB1010" s="17"/>
    </row>
    <row r="1011" spans="1:28" x14ac:dyDescent="0.2">
      <c r="A1011" s="151">
        <v>39990</v>
      </c>
      <c r="B1011" s="164" t="s">
        <v>924</v>
      </c>
      <c r="C1011" s="164" t="s">
        <v>1875</v>
      </c>
      <c r="D1011" s="164" t="s">
        <v>140</v>
      </c>
      <c r="E1011" s="164" t="s">
        <v>143</v>
      </c>
      <c r="F1011" s="165">
        <v>39429</v>
      </c>
      <c r="G1011" s="157">
        <v>2007</v>
      </c>
      <c r="H1011" s="151" t="s">
        <v>402</v>
      </c>
      <c r="I1011" s="151" t="str">
        <f t="shared" si="83"/>
        <v>PA</v>
      </c>
      <c r="J1011" s="151" t="str">
        <f t="shared" si="81"/>
        <v>NY</v>
      </c>
      <c r="K1011" s="151" t="str">
        <f t="shared" si="82"/>
        <v>Northeast</v>
      </c>
      <c r="L1011" s="151" t="str">
        <f>INDEX('State '!$A$1:$C$62,MATCH($I1011,'State '!$B:$B,0),3)</f>
        <v>Northeast</v>
      </c>
      <c r="M1011" s="151" t="str">
        <f>INDEX('State '!$A$1:$C$62,MATCH($J1011,'State '!$B:$B,0),3)</f>
        <v>Northeast</v>
      </c>
      <c r="N1011" s="151"/>
      <c r="O1011" s="158">
        <v>162.1</v>
      </c>
      <c r="P1011" s="158">
        <v>15</v>
      </c>
      <c r="Q1011" s="158">
        <v>100</v>
      </c>
      <c r="R1011" s="157"/>
      <c r="S1011" s="151" t="s">
        <v>135</v>
      </c>
      <c r="T1011" s="151" t="s">
        <v>381</v>
      </c>
      <c r="U1011" s="151" t="s">
        <v>925</v>
      </c>
      <c r="V1011" s="151"/>
      <c r="W1011" s="150"/>
      <c r="X1011" s="150"/>
      <c r="Y1011" s="150"/>
      <c r="Z1011" s="17"/>
      <c r="AA1011" s="17"/>
      <c r="AB1011" s="17"/>
    </row>
    <row r="1012" spans="1:28" x14ac:dyDescent="0.2">
      <c r="A1012" s="151">
        <v>39990</v>
      </c>
      <c r="B1012" s="152" t="s">
        <v>1714</v>
      </c>
      <c r="C1012" s="152" t="s">
        <v>1875</v>
      </c>
      <c r="D1012" s="152" t="s">
        <v>140</v>
      </c>
      <c r="E1012" s="153" t="s">
        <v>143</v>
      </c>
      <c r="F1012" s="154">
        <v>35765</v>
      </c>
      <c r="G1012" s="161">
        <v>1997</v>
      </c>
      <c r="H1012" s="151" t="s">
        <v>16</v>
      </c>
      <c r="I1012" s="151" t="str">
        <f t="shared" si="83"/>
        <v>NC</v>
      </c>
      <c r="J1012" s="151" t="str">
        <f t="shared" si="81"/>
        <v>NC</v>
      </c>
      <c r="K1012" s="151" t="str">
        <f t="shared" si="82"/>
        <v>Southeast</v>
      </c>
      <c r="L1012" s="151" t="str">
        <f>INDEX('State '!$A$1:$C$62,MATCH($I1012,'State '!$B:$B,0),3)</f>
        <v>Southeast</v>
      </c>
      <c r="M1012" s="151" t="str">
        <f>INDEX('State '!$A$1:$C$62,MATCH($J1012,'State '!$B:$B,0),3)</f>
        <v>Southeast</v>
      </c>
      <c r="N1012" s="151"/>
      <c r="O1012" s="158">
        <v>13.2</v>
      </c>
      <c r="P1012" s="157">
        <v>18</v>
      </c>
      <c r="Q1012" s="157">
        <v>38</v>
      </c>
      <c r="R1012" s="158" t="s">
        <v>3224</v>
      </c>
      <c r="S1012" s="159" t="s">
        <v>135</v>
      </c>
      <c r="T1012" s="156" t="s">
        <v>381</v>
      </c>
      <c r="U1012" s="160" t="s">
        <v>1715</v>
      </c>
      <c r="V1012" s="151"/>
      <c r="W1012" s="150"/>
      <c r="X1012" s="150"/>
      <c r="Y1012" s="150"/>
      <c r="Z1012" s="17"/>
      <c r="AA1012" s="17"/>
      <c r="AB1012" s="17"/>
    </row>
    <row r="1013" spans="1:28" x14ac:dyDescent="0.2">
      <c r="A1013" s="151">
        <v>39990</v>
      </c>
      <c r="B1013" s="164" t="s">
        <v>1373</v>
      </c>
      <c r="C1013" s="164" t="s">
        <v>1875</v>
      </c>
      <c r="D1013" s="164" t="s">
        <v>140</v>
      </c>
      <c r="E1013" s="164" t="s">
        <v>143</v>
      </c>
      <c r="F1013" s="165">
        <v>37226</v>
      </c>
      <c r="G1013" s="157">
        <v>2001</v>
      </c>
      <c r="H1013" s="151" t="s">
        <v>402</v>
      </c>
      <c r="I1013" s="151" t="str">
        <f t="shared" si="83"/>
        <v>PA</v>
      </c>
      <c r="J1013" s="151" t="str">
        <f t="shared" si="81"/>
        <v>NY</v>
      </c>
      <c r="K1013" s="151" t="str">
        <f t="shared" si="82"/>
        <v>Northeast</v>
      </c>
      <c r="L1013" s="151" t="str">
        <f>INDEX('State '!$A$1:$C$62,MATCH($I1013,'State '!$B:$B,0),3)</f>
        <v>Northeast</v>
      </c>
      <c r="M1013" s="151" t="str">
        <f>INDEX('State '!$A$1:$C$62,MATCH($J1013,'State '!$B:$B,0),3)</f>
        <v>Northeast</v>
      </c>
      <c r="N1013" s="151"/>
      <c r="O1013" s="158">
        <v>123.3</v>
      </c>
      <c r="P1013" s="158">
        <v>30</v>
      </c>
      <c r="Q1013" s="158">
        <v>162</v>
      </c>
      <c r="R1013" s="157">
        <v>42</v>
      </c>
      <c r="S1013" s="151" t="s">
        <v>135</v>
      </c>
      <c r="T1013" s="151" t="s">
        <v>381</v>
      </c>
      <c r="U1013" s="151" t="s">
        <v>1339</v>
      </c>
      <c r="V1013" s="151"/>
      <c r="W1013" s="150"/>
      <c r="X1013" s="150"/>
      <c r="Y1013" s="150"/>
      <c r="Z1013" s="17"/>
      <c r="AA1013" s="17"/>
      <c r="AB1013" s="17"/>
    </row>
    <row r="1014" spans="1:28" x14ac:dyDescent="0.2">
      <c r="A1014" s="151">
        <v>39990</v>
      </c>
      <c r="B1014" s="164" t="s">
        <v>1338</v>
      </c>
      <c r="C1014" s="164" t="s">
        <v>1875</v>
      </c>
      <c r="D1014" s="164" t="s">
        <v>140</v>
      </c>
      <c r="E1014" s="164" t="s">
        <v>143</v>
      </c>
      <c r="F1014" s="165">
        <v>37377</v>
      </c>
      <c r="G1014" s="157">
        <v>2002</v>
      </c>
      <c r="H1014" s="151" t="s">
        <v>396</v>
      </c>
      <c r="I1014" s="151" t="str">
        <f t="shared" si="83"/>
        <v>NJ</v>
      </c>
      <c r="J1014" s="151" t="str">
        <f t="shared" si="81"/>
        <v>NY</v>
      </c>
      <c r="K1014" s="151" t="str">
        <f t="shared" si="82"/>
        <v>Northeast</v>
      </c>
      <c r="L1014" s="151" t="str">
        <f>INDEX('State '!$A$1:$C$62,MATCH($I1014,'State '!$B:$B,0),3)</f>
        <v>Northeast</v>
      </c>
      <c r="M1014" s="151" t="str">
        <f>INDEX('State '!$A$1:$C$62,MATCH($J1014,'State '!$B:$B,0),3)</f>
        <v>Northeast</v>
      </c>
      <c r="N1014" s="151"/>
      <c r="O1014" s="158">
        <v>119.6</v>
      </c>
      <c r="P1014" s="158">
        <v>30</v>
      </c>
      <c r="Q1014" s="158">
        <v>127</v>
      </c>
      <c r="R1014" s="157">
        <v>42</v>
      </c>
      <c r="S1014" s="151" t="s">
        <v>135</v>
      </c>
      <c r="T1014" s="151" t="s">
        <v>381</v>
      </c>
      <c r="U1014" s="151" t="s">
        <v>1339</v>
      </c>
      <c r="V1014" s="151"/>
      <c r="W1014" s="150"/>
      <c r="X1014" s="150"/>
      <c r="Y1014" s="150"/>
      <c r="Z1014" s="17"/>
      <c r="AA1014" s="17"/>
      <c r="AB1014" s="17"/>
    </row>
    <row r="1015" spans="1:28" x14ac:dyDescent="0.2">
      <c r="A1015" s="151">
        <v>41106</v>
      </c>
      <c r="B1015" s="152" t="s">
        <v>439</v>
      </c>
      <c r="C1015" s="152" t="s">
        <v>1875</v>
      </c>
      <c r="D1015" s="152" t="s">
        <v>140</v>
      </c>
      <c r="E1015" s="153" t="s">
        <v>143</v>
      </c>
      <c r="F1015" s="154">
        <v>41044</v>
      </c>
      <c r="G1015" s="161">
        <v>2012</v>
      </c>
      <c r="H1015" s="151" t="s">
        <v>517</v>
      </c>
      <c r="I1015" s="151" t="str">
        <f t="shared" si="83"/>
        <v>AL</v>
      </c>
      <c r="J1015" s="151" t="str">
        <f t="shared" si="81"/>
        <v>NC</v>
      </c>
      <c r="K1015" s="151" t="str">
        <f t="shared" si="82"/>
        <v>South Central, Southeast</v>
      </c>
      <c r="L1015" s="151" t="str">
        <f>INDEX('State '!$A$1:$C$62,MATCH($I1015,'State '!$B:$B,0),3)</f>
        <v>South Central</v>
      </c>
      <c r="M1015" s="151" t="str">
        <f>INDEX('State '!$A$1:$C$62,MATCH($J1015,'State '!$B:$B,0),3)</f>
        <v>Southeast</v>
      </c>
      <c r="N1015" s="151"/>
      <c r="O1015" s="158">
        <v>92.5</v>
      </c>
      <c r="P1015" s="157">
        <v>22.59</v>
      </c>
      <c r="Q1015" s="157">
        <v>95</v>
      </c>
      <c r="R1015" s="158">
        <v>42</v>
      </c>
      <c r="S1015" s="159" t="s">
        <v>135</v>
      </c>
      <c r="T1015" s="156" t="s">
        <v>381</v>
      </c>
      <c r="U1015" s="160" t="s">
        <v>440</v>
      </c>
      <c r="V1015" s="151"/>
      <c r="W1015" s="150"/>
      <c r="X1015" s="150"/>
      <c r="Y1015" s="150"/>
      <c r="Z1015" s="17"/>
      <c r="AA1015" s="17"/>
      <c r="AB1015" s="17"/>
    </row>
    <row r="1016" spans="1:28" x14ac:dyDescent="0.2">
      <c r="A1016" s="151">
        <v>41441</v>
      </c>
      <c r="B1016" s="164" t="s">
        <v>461</v>
      </c>
      <c r="C1016" s="164" t="s">
        <v>1875</v>
      </c>
      <c r="D1016" s="164" t="s">
        <v>140</v>
      </c>
      <c r="E1016" s="164" t="s">
        <v>143</v>
      </c>
      <c r="F1016" s="165">
        <v>41428</v>
      </c>
      <c r="G1016" s="157">
        <v>2013</v>
      </c>
      <c r="H1016" s="151" t="s">
        <v>17</v>
      </c>
      <c r="I1016" s="151" t="str">
        <f t="shared" si="83"/>
        <v>AL</v>
      </c>
      <c r="J1016" s="151" t="str">
        <f t="shared" si="81"/>
        <v>AL</v>
      </c>
      <c r="K1016" s="151" t="str">
        <f t="shared" si="82"/>
        <v>South Central</v>
      </c>
      <c r="L1016" s="151" t="str">
        <f>INDEX('State '!$A$1:$C$62,MATCH($I1016,'State '!$B:$B,0),3)</f>
        <v>South Central</v>
      </c>
      <c r="M1016" s="151" t="str">
        <f>INDEX('State '!$A$1:$C$62,MATCH($J1016,'State '!$B:$B,0),3)</f>
        <v>South Central</v>
      </c>
      <c r="N1016" s="151"/>
      <c r="O1016" s="158">
        <v>126.5</v>
      </c>
      <c r="P1016" s="158">
        <v>23</v>
      </c>
      <c r="Q1016" s="158">
        <v>130</v>
      </c>
      <c r="R1016" s="157"/>
      <c r="S1016" s="151" t="s">
        <v>135</v>
      </c>
      <c r="T1016" s="151" t="s">
        <v>381</v>
      </c>
      <c r="U1016" s="151" t="s">
        <v>440</v>
      </c>
      <c r="V1016" s="151"/>
      <c r="W1016" s="150"/>
      <c r="X1016" s="150"/>
      <c r="Y1016" s="150"/>
      <c r="Z1016" s="17"/>
      <c r="AA1016" s="17"/>
      <c r="AB1016" s="17"/>
    </row>
    <row r="1017" spans="1:28" x14ac:dyDescent="0.2">
      <c r="A1017" s="151">
        <v>39990</v>
      </c>
      <c r="B1017" s="164" t="s">
        <v>1857</v>
      </c>
      <c r="C1017" s="164" t="s">
        <v>1875</v>
      </c>
      <c r="D1017" s="164" t="s">
        <v>140</v>
      </c>
      <c r="E1017" s="164" t="s">
        <v>143</v>
      </c>
      <c r="F1017" s="165">
        <v>36008</v>
      </c>
      <c r="G1017" s="157">
        <v>1998</v>
      </c>
      <c r="H1017" s="151" t="s">
        <v>1569</v>
      </c>
      <c r="I1017" s="151" t="str">
        <f t="shared" si="83"/>
        <v>GM</v>
      </c>
      <c r="J1017" s="151" t="str">
        <f t="shared" si="81"/>
        <v>AL</v>
      </c>
      <c r="K1017" s="151" t="str">
        <f t="shared" si="82"/>
        <v>Gulf of Mexico, South Central</v>
      </c>
      <c r="L1017" s="151" t="str">
        <f>INDEX('State '!$A$1:$C$62,MATCH($I1017,'State '!$B:$B,0),3)</f>
        <v>Gulf of Mexico</v>
      </c>
      <c r="M1017" s="151" t="str">
        <f>INDEX('State '!$A$1:$C$62,MATCH($J1017,'State '!$B:$B,0),3)</f>
        <v>South Central</v>
      </c>
      <c r="N1017" s="151"/>
      <c r="O1017" s="158">
        <v>120.2</v>
      </c>
      <c r="P1017" s="158">
        <v>76</v>
      </c>
      <c r="Q1017" s="158">
        <v>350</v>
      </c>
      <c r="R1017" s="157">
        <v>24</v>
      </c>
      <c r="S1017" s="151" t="s">
        <v>135</v>
      </c>
      <c r="T1017" s="151" t="s">
        <v>381</v>
      </c>
      <c r="U1017" s="151" t="s">
        <v>1570</v>
      </c>
      <c r="V1017" s="151"/>
      <c r="W1017" s="150"/>
      <c r="X1017" s="150"/>
      <c r="Y1017" s="150"/>
      <c r="Z1017" s="17"/>
      <c r="AA1017" s="17"/>
      <c r="AB1017" s="17"/>
    </row>
    <row r="1018" spans="1:28" x14ac:dyDescent="0.2">
      <c r="A1018" s="151">
        <v>40388</v>
      </c>
      <c r="B1018" s="164" t="s">
        <v>551</v>
      </c>
      <c r="C1018" s="164" t="s">
        <v>1875</v>
      </c>
      <c r="D1018" s="164" t="s">
        <v>140</v>
      </c>
      <c r="E1018" s="164" t="s">
        <v>143</v>
      </c>
      <c r="F1018" s="165">
        <v>40299</v>
      </c>
      <c r="G1018" s="157">
        <v>2010</v>
      </c>
      <c r="H1018" s="151" t="s">
        <v>17</v>
      </c>
      <c r="I1018" s="151" t="str">
        <f t="shared" si="83"/>
        <v>AL</v>
      </c>
      <c r="J1018" s="151" t="str">
        <f t="shared" si="81"/>
        <v>AL</v>
      </c>
      <c r="K1018" s="151" t="str">
        <f t="shared" si="82"/>
        <v>South Central</v>
      </c>
      <c r="L1018" s="151" t="str">
        <f>INDEX('State '!$A$1:$C$62,MATCH($I1018,'State '!$B:$B,0),3)</f>
        <v>South Central</v>
      </c>
      <c r="M1018" s="151" t="str">
        <f>INDEX('State '!$A$1:$C$62,MATCH($J1018,'State '!$B:$B,0),3)</f>
        <v>South Central</v>
      </c>
      <c r="N1018" s="151"/>
      <c r="O1018" s="158">
        <v>36.902999999999999</v>
      </c>
      <c r="P1018" s="158"/>
      <c r="Q1018" s="158">
        <v>253.5</v>
      </c>
      <c r="R1018" s="157"/>
      <c r="S1018" s="151" t="s">
        <v>135</v>
      </c>
      <c r="T1018" s="151" t="s">
        <v>381</v>
      </c>
      <c r="U1018" s="151" t="s">
        <v>552</v>
      </c>
      <c r="V1018" s="151"/>
      <c r="W1018" s="150"/>
      <c r="X1018" s="150"/>
      <c r="Y1018" s="150"/>
      <c r="Z1018" s="17"/>
      <c r="AA1018" s="17"/>
      <c r="AB1018" s="17"/>
    </row>
    <row r="1019" spans="1:28" x14ac:dyDescent="0.2">
      <c r="A1019" s="151">
        <v>39990</v>
      </c>
      <c r="B1019" s="164" t="s">
        <v>1224</v>
      </c>
      <c r="C1019" s="164" t="s">
        <v>1875</v>
      </c>
      <c r="D1019" s="164" t="s">
        <v>140</v>
      </c>
      <c r="E1019" s="164" t="s">
        <v>143</v>
      </c>
      <c r="F1019" s="165">
        <v>37742</v>
      </c>
      <c r="G1019" s="157">
        <v>2003</v>
      </c>
      <c r="H1019" s="151" t="s">
        <v>1225</v>
      </c>
      <c r="I1019" s="151" t="str">
        <f t="shared" si="83"/>
        <v>LA</v>
      </c>
      <c r="J1019" s="151" t="str">
        <f t="shared" si="81"/>
        <v>NC</v>
      </c>
      <c r="K1019" s="151" t="str">
        <f t="shared" si="82"/>
        <v>South Central, Southeast</v>
      </c>
      <c r="L1019" s="151" t="str">
        <f>INDEX('State '!$A$1:$C$62,MATCH($I1019,'State '!$B:$B,0),3)</f>
        <v>South Central</v>
      </c>
      <c r="M1019" s="151" t="str">
        <f>INDEX('State '!$A$1:$C$62,MATCH($J1019,'State '!$B:$B,0),3)</f>
        <v>Southeast</v>
      </c>
      <c r="N1019" s="151"/>
      <c r="O1019" s="158">
        <v>163.85</v>
      </c>
      <c r="P1019" s="158">
        <v>42.26</v>
      </c>
      <c r="Q1019" s="158">
        <v>262</v>
      </c>
      <c r="R1019" s="157" t="s">
        <v>1226</v>
      </c>
      <c r="S1019" s="151" t="s">
        <v>135</v>
      </c>
      <c r="T1019" s="151" t="s">
        <v>381</v>
      </c>
      <c r="U1019" s="151" t="s">
        <v>1137</v>
      </c>
      <c r="V1019" s="151"/>
      <c r="W1019" s="150"/>
      <c r="X1019" s="150"/>
      <c r="Y1019" s="150"/>
      <c r="Z1019" s="17"/>
      <c r="AA1019" s="17"/>
      <c r="AB1019" s="17"/>
    </row>
    <row r="1020" spans="1:28" ht="25.5" x14ac:dyDescent="0.2">
      <c r="A1020" s="151">
        <v>39990</v>
      </c>
      <c r="B1020" s="164" t="s">
        <v>1135</v>
      </c>
      <c r="C1020" s="164" t="s">
        <v>1875</v>
      </c>
      <c r="D1020" s="164" t="s">
        <v>140</v>
      </c>
      <c r="E1020" s="164" t="s">
        <v>143</v>
      </c>
      <c r="F1020" s="165">
        <v>38018</v>
      </c>
      <c r="G1020" s="157">
        <v>2004</v>
      </c>
      <c r="H1020" s="151" t="s">
        <v>1136</v>
      </c>
      <c r="I1020" s="151" t="str">
        <f t="shared" si="83"/>
        <v>AL</v>
      </c>
      <c r="J1020" s="151" t="str">
        <f t="shared" si="81"/>
        <v>VA</v>
      </c>
      <c r="K1020" s="151" t="str">
        <f t="shared" si="82"/>
        <v>South Central, Southeast, Northeast</v>
      </c>
      <c r="L1020" s="151" t="str">
        <f>INDEX('State '!$A$1:$C$62,MATCH($I1020,'State '!$B:$B,0),3)</f>
        <v>South Central</v>
      </c>
      <c r="M1020" s="151" t="str">
        <f>INDEX('State '!$A$1:$C$62,MATCH($J1020,'State '!$B:$B,0),3)</f>
        <v>Northeast</v>
      </c>
      <c r="N1020" s="151" t="s">
        <v>15</v>
      </c>
      <c r="O1020" s="158">
        <v>24.82</v>
      </c>
      <c r="P1020" s="158">
        <v>25.86</v>
      </c>
      <c r="Q1020" s="158">
        <v>53</v>
      </c>
      <c r="R1020" s="157">
        <v>42</v>
      </c>
      <c r="S1020" s="151" t="s">
        <v>135</v>
      </c>
      <c r="T1020" s="151" t="s">
        <v>381</v>
      </c>
      <c r="U1020" s="151" t="s">
        <v>1137</v>
      </c>
      <c r="V1020" s="151"/>
      <c r="W1020" s="150"/>
      <c r="X1020" s="150"/>
      <c r="Y1020" s="150"/>
      <c r="Z1020" s="17"/>
      <c r="AA1020" s="17"/>
      <c r="AB1020" s="17"/>
    </row>
    <row r="1021" spans="1:28" x14ac:dyDescent="0.2">
      <c r="A1021" s="151">
        <v>39990</v>
      </c>
      <c r="B1021" s="164" t="s">
        <v>1546</v>
      </c>
      <c r="C1021" s="164" t="s">
        <v>1875</v>
      </c>
      <c r="D1021" s="164" t="s">
        <v>134</v>
      </c>
      <c r="E1021" s="164" t="s">
        <v>143</v>
      </c>
      <c r="F1021" s="165">
        <v>36281</v>
      </c>
      <c r="G1021" s="157">
        <v>1999</v>
      </c>
      <c r="H1021" s="151" t="s">
        <v>16</v>
      </c>
      <c r="I1021" s="151" t="str">
        <f t="shared" si="83"/>
        <v>NC</v>
      </c>
      <c r="J1021" s="151" t="str">
        <f t="shared" ref="J1021:J1052" si="84">RIGHT($H1021,2)</f>
        <v>NC</v>
      </c>
      <c r="K1021" s="151" t="str">
        <f t="shared" si="82"/>
        <v>Southeast</v>
      </c>
      <c r="L1021" s="151" t="str">
        <f>INDEX('State '!$A$1:$C$62,MATCH($I1021,'State '!$B:$B,0),3)</f>
        <v>Southeast</v>
      </c>
      <c r="M1021" s="151" t="str">
        <f>INDEX('State '!$A$1:$C$62,MATCH($J1021,'State '!$B:$B,0),3)</f>
        <v>Southeast</v>
      </c>
      <c r="N1021" s="151"/>
      <c r="O1021" s="158">
        <v>0.71</v>
      </c>
      <c r="P1021" s="158">
        <v>1</v>
      </c>
      <c r="Q1021" s="158">
        <v>400</v>
      </c>
      <c r="R1021" s="157" t="s">
        <v>3249</v>
      </c>
      <c r="S1021" s="151" t="s">
        <v>135</v>
      </c>
      <c r="T1021" s="151" t="s">
        <v>381</v>
      </c>
      <c r="U1021" s="151" t="s">
        <v>1547</v>
      </c>
      <c r="V1021" s="151"/>
      <c r="W1021" s="150"/>
      <c r="X1021" s="150"/>
      <c r="Y1021" s="150"/>
      <c r="Z1021" s="17"/>
      <c r="AA1021" s="17"/>
      <c r="AB1021" s="17"/>
    </row>
    <row r="1022" spans="1:28" x14ac:dyDescent="0.2">
      <c r="A1022" s="151">
        <v>39990</v>
      </c>
      <c r="B1022" s="164" t="s">
        <v>1682</v>
      </c>
      <c r="C1022" s="164" t="s">
        <v>1875</v>
      </c>
      <c r="D1022" s="164" t="s">
        <v>140</v>
      </c>
      <c r="E1022" s="164" t="s">
        <v>143</v>
      </c>
      <c r="F1022" s="165">
        <v>36100</v>
      </c>
      <c r="G1022" s="157">
        <v>1997</v>
      </c>
      <c r="H1022" s="151" t="s">
        <v>7</v>
      </c>
      <c r="I1022" s="151" t="str">
        <f t="shared" si="83"/>
        <v>PA</v>
      </c>
      <c r="J1022" s="151" t="str">
        <f t="shared" si="84"/>
        <v>PA</v>
      </c>
      <c r="K1022" s="151" t="str">
        <f t="shared" si="82"/>
        <v>Northeast</v>
      </c>
      <c r="L1022" s="151" t="str">
        <f>INDEX('State '!$A$1:$C$62,MATCH($I1022,'State '!$B:$B,0),3)</f>
        <v>Northeast</v>
      </c>
      <c r="M1022" s="151" t="str">
        <f>INDEX('State '!$A$1:$C$62,MATCH($J1022,'State '!$B:$B,0),3)</f>
        <v>Northeast</v>
      </c>
      <c r="N1022" s="151"/>
      <c r="O1022" s="158">
        <v>9.8000000000000007</v>
      </c>
      <c r="P1022" s="158">
        <v>4.88</v>
      </c>
      <c r="Q1022" s="158">
        <v>35</v>
      </c>
      <c r="R1022" s="157">
        <v>36</v>
      </c>
      <c r="S1022" s="151" t="s">
        <v>135</v>
      </c>
      <c r="T1022" s="151" t="s">
        <v>381</v>
      </c>
      <c r="U1022" s="151" t="s">
        <v>1683</v>
      </c>
      <c r="V1022" s="151"/>
      <c r="W1022" s="150"/>
      <c r="X1022" s="150"/>
      <c r="Y1022" s="150"/>
      <c r="Z1022" s="17"/>
      <c r="AA1022" s="17"/>
      <c r="AB1022" s="17"/>
    </row>
    <row r="1023" spans="1:28" x14ac:dyDescent="0.2">
      <c r="A1023" s="151">
        <v>39990</v>
      </c>
      <c r="B1023" s="152" t="s">
        <v>916</v>
      </c>
      <c r="C1023" s="152" t="s">
        <v>1875</v>
      </c>
      <c r="D1023" s="152" t="s">
        <v>140</v>
      </c>
      <c r="E1023" s="153" t="s">
        <v>143</v>
      </c>
      <c r="F1023" s="154">
        <v>39395</v>
      </c>
      <c r="G1023" s="161">
        <v>2007</v>
      </c>
      <c r="H1023" s="151" t="s">
        <v>917</v>
      </c>
      <c r="I1023" s="151" t="str">
        <f t="shared" si="83"/>
        <v>NC</v>
      </c>
      <c r="J1023" s="151" t="str">
        <f t="shared" si="84"/>
        <v>MD</v>
      </c>
      <c r="K1023" s="151" t="str">
        <f t="shared" ref="K1023:K1054" si="85">IF($L1023=$M1023,L1023,CONCATENATE($L1023,", ",IF(ISBLANK(N1023),"",CONCATENATE(N1023,", ")),$M1023))</f>
        <v>Southeast, Northeast</v>
      </c>
      <c r="L1023" s="151" t="str">
        <f>INDEX('State '!$A$1:$C$62,MATCH($I1023,'State '!$B:$B,0),3)</f>
        <v>Southeast</v>
      </c>
      <c r="M1023" s="151" t="str">
        <f>INDEX('State '!$A$1:$C$62,MATCH($J1023,'State '!$B:$B,0),3)</f>
        <v>Northeast</v>
      </c>
      <c r="N1023" s="151"/>
      <c r="O1023" s="158">
        <v>76.400000000000006</v>
      </c>
      <c r="P1023" s="157">
        <v>19.37</v>
      </c>
      <c r="Q1023" s="157">
        <v>165</v>
      </c>
      <c r="R1023" s="158" t="s">
        <v>421</v>
      </c>
      <c r="S1023" s="159" t="s">
        <v>135</v>
      </c>
      <c r="T1023" s="156" t="s">
        <v>381</v>
      </c>
      <c r="U1023" s="160" t="s">
        <v>918</v>
      </c>
      <c r="V1023" s="151"/>
      <c r="W1023" s="150"/>
      <c r="X1023" s="150"/>
      <c r="Y1023" s="150"/>
      <c r="Z1023" s="17"/>
      <c r="AA1023" s="17"/>
      <c r="AB1023" s="17"/>
    </row>
    <row r="1024" spans="1:28" x14ac:dyDescent="0.2">
      <c r="A1024" s="151">
        <v>42175</v>
      </c>
      <c r="B1024" s="152" t="s">
        <v>395</v>
      </c>
      <c r="C1024" s="152" t="s">
        <v>1875</v>
      </c>
      <c r="D1024" s="152" t="s">
        <v>136</v>
      </c>
      <c r="E1024" s="153" t="s">
        <v>143</v>
      </c>
      <c r="F1024" s="154">
        <v>42138</v>
      </c>
      <c r="G1024" s="161">
        <v>2015</v>
      </c>
      <c r="H1024" s="151" t="s">
        <v>10</v>
      </c>
      <c r="I1024" s="151" t="str">
        <f t="shared" si="83"/>
        <v>NY</v>
      </c>
      <c r="J1024" s="151" t="str">
        <f t="shared" si="84"/>
        <v>NY</v>
      </c>
      <c r="K1024" s="151" t="str">
        <f t="shared" si="85"/>
        <v>Northeast</v>
      </c>
      <c r="L1024" s="151" t="str">
        <f>INDEX('State '!$A$1:$C$62,MATCH($I1024,'State '!$B:$B,0),3)</f>
        <v>Northeast</v>
      </c>
      <c r="M1024" s="151" t="str">
        <f>INDEX('State '!$A$1:$C$62,MATCH($J1024,'State '!$B:$B,0),3)</f>
        <v>Northeast</v>
      </c>
      <c r="N1024" s="151"/>
      <c r="O1024" s="158">
        <v>12</v>
      </c>
      <c r="P1024" s="157">
        <v>3.2</v>
      </c>
      <c r="Q1024" s="157">
        <v>647</v>
      </c>
      <c r="R1024" s="158">
        <v>26</v>
      </c>
      <c r="S1024" s="159" t="s">
        <v>135</v>
      </c>
      <c r="T1024" s="156" t="s">
        <v>381</v>
      </c>
      <c r="U1024" s="160" t="s">
        <v>1876</v>
      </c>
      <c r="V1024" s="151" t="s">
        <v>2175</v>
      </c>
      <c r="W1024" s="150"/>
      <c r="X1024" s="150"/>
      <c r="Y1024" s="150"/>
      <c r="Z1024" s="17"/>
      <c r="AA1024" s="17"/>
      <c r="AB1024" s="17"/>
    </row>
    <row r="1025" spans="1:28" x14ac:dyDescent="0.2">
      <c r="A1025" s="151">
        <v>40367</v>
      </c>
      <c r="B1025" s="164" t="s">
        <v>714</v>
      </c>
      <c r="C1025" s="164" t="s">
        <v>1875</v>
      </c>
      <c r="D1025" s="164" t="s">
        <v>140</v>
      </c>
      <c r="E1025" s="164" t="s">
        <v>143</v>
      </c>
      <c r="F1025" s="165">
        <v>40118</v>
      </c>
      <c r="G1025" s="157">
        <v>2009</v>
      </c>
      <c r="H1025" s="151" t="s">
        <v>399</v>
      </c>
      <c r="I1025" s="151" t="str">
        <f t="shared" si="83"/>
        <v>PA</v>
      </c>
      <c r="J1025" s="151" t="str">
        <f t="shared" si="84"/>
        <v>NJ</v>
      </c>
      <c r="K1025" s="151" t="str">
        <f t="shared" si="85"/>
        <v>Northeast</v>
      </c>
      <c r="L1025" s="151" t="str">
        <f>INDEX('State '!$A$1:$C$62,MATCH($I1025,'State '!$B:$B,0),3)</f>
        <v>Northeast</v>
      </c>
      <c r="M1025" s="151" t="str">
        <f>INDEX('State '!$A$1:$C$62,MATCH($J1025,'State '!$B:$B,0),3)</f>
        <v>Northeast</v>
      </c>
      <c r="N1025" s="151"/>
      <c r="O1025" s="158">
        <v>229</v>
      </c>
      <c r="P1025" s="158">
        <v>14.1</v>
      </c>
      <c r="Q1025" s="158">
        <v>102</v>
      </c>
      <c r="R1025" s="157">
        <v>42</v>
      </c>
      <c r="S1025" s="151" t="s">
        <v>135</v>
      </c>
      <c r="T1025" s="151" t="s">
        <v>381</v>
      </c>
      <c r="U1025" s="151" t="s">
        <v>715</v>
      </c>
      <c r="V1025" s="151"/>
      <c r="W1025" s="150"/>
      <c r="X1025" s="150"/>
      <c r="Y1025" s="150"/>
      <c r="Z1025" s="17"/>
      <c r="AA1025" s="17"/>
      <c r="AB1025" s="17"/>
    </row>
    <row r="1026" spans="1:28" x14ac:dyDescent="0.2">
      <c r="A1026" s="151">
        <v>39990</v>
      </c>
      <c r="B1026" s="164" t="s">
        <v>812</v>
      </c>
      <c r="C1026" s="164" t="s">
        <v>1875</v>
      </c>
      <c r="D1026" s="164" t="s">
        <v>140</v>
      </c>
      <c r="E1026" s="164" t="s">
        <v>143</v>
      </c>
      <c r="F1026" s="165">
        <v>39797</v>
      </c>
      <c r="G1026" s="157">
        <v>2008</v>
      </c>
      <c r="H1026" s="151" t="s">
        <v>399</v>
      </c>
      <c r="I1026" s="151" t="str">
        <f t="shared" si="83"/>
        <v>PA</v>
      </c>
      <c r="J1026" s="151" t="str">
        <f t="shared" si="84"/>
        <v>NJ</v>
      </c>
      <c r="K1026" s="151" t="str">
        <f t="shared" si="85"/>
        <v>Northeast</v>
      </c>
      <c r="L1026" s="151" t="str">
        <f>INDEX('State '!$A$1:$C$62,MATCH($I1026,'State '!$B:$B,0),3)</f>
        <v>Northeast</v>
      </c>
      <c r="M1026" s="151" t="str">
        <f>INDEX('State '!$A$1:$C$62,MATCH($J1026,'State '!$B:$B,0),3)</f>
        <v>Northeast</v>
      </c>
      <c r="N1026" s="151"/>
      <c r="O1026" s="158">
        <v>33</v>
      </c>
      <c r="P1026" s="158">
        <v>3.87</v>
      </c>
      <c r="Q1026" s="158">
        <v>40</v>
      </c>
      <c r="R1026" s="157">
        <v>42</v>
      </c>
      <c r="S1026" s="151" t="s">
        <v>135</v>
      </c>
      <c r="T1026" s="151" t="s">
        <v>381</v>
      </c>
      <c r="U1026" s="151" t="s">
        <v>715</v>
      </c>
      <c r="V1026" s="151"/>
      <c r="W1026" s="150"/>
      <c r="X1026" s="150"/>
      <c r="Y1026" s="150"/>
      <c r="Z1026" s="17"/>
      <c r="AA1026" s="17"/>
      <c r="AB1026" s="17"/>
    </row>
    <row r="1027" spans="1:28" x14ac:dyDescent="0.2">
      <c r="A1027" s="151">
        <v>39990</v>
      </c>
      <c r="B1027" s="164" t="s">
        <v>1456</v>
      </c>
      <c r="C1027" s="164" t="s">
        <v>1875</v>
      </c>
      <c r="D1027" s="164" t="s">
        <v>140</v>
      </c>
      <c r="E1027" s="164" t="s">
        <v>143</v>
      </c>
      <c r="F1027" s="165">
        <v>36833</v>
      </c>
      <c r="G1027" s="157">
        <v>2000</v>
      </c>
      <c r="H1027" s="151" t="s">
        <v>380</v>
      </c>
      <c r="I1027" s="151" t="str">
        <f t="shared" si="83"/>
        <v>AL</v>
      </c>
      <c r="J1027" s="151" t="str">
        <f t="shared" si="84"/>
        <v>GA</v>
      </c>
      <c r="K1027" s="151" t="str">
        <f t="shared" si="85"/>
        <v>South Central, Southeast</v>
      </c>
      <c r="L1027" s="151" t="str">
        <f>INDEX('State '!$A$1:$C$62,MATCH($I1027,'State '!$B:$B,0),3)</f>
        <v>South Central</v>
      </c>
      <c r="M1027" s="151" t="str">
        <f>INDEX('State '!$A$1:$C$62,MATCH($J1027,'State '!$B:$B,0),3)</f>
        <v>Southeast</v>
      </c>
      <c r="N1027" s="151"/>
      <c r="O1027" s="158">
        <v>108</v>
      </c>
      <c r="P1027" s="158">
        <v>44</v>
      </c>
      <c r="Q1027" s="158">
        <v>200</v>
      </c>
      <c r="R1027" s="157" t="s">
        <v>3250</v>
      </c>
      <c r="S1027" s="151" t="s">
        <v>135</v>
      </c>
      <c r="T1027" s="151" t="s">
        <v>381</v>
      </c>
      <c r="U1027" s="151" t="s">
        <v>1457</v>
      </c>
      <c r="V1027" s="151"/>
      <c r="W1027" s="150"/>
      <c r="X1027" s="150"/>
      <c r="Y1027" s="150"/>
      <c r="Z1027" s="17"/>
      <c r="AA1027" s="17"/>
      <c r="AB1027" s="17"/>
    </row>
    <row r="1028" spans="1:28" ht="25.5" x14ac:dyDescent="0.2">
      <c r="A1028" s="151">
        <v>39990</v>
      </c>
      <c r="B1028" s="164" t="s">
        <v>1780</v>
      </c>
      <c r="C1028" s="164" t="s">
        <v>1875</v>
      </c>
      <c r="D1028" s="164" t="s">
        <v>140</v>
      </c>
      <c r="E1028" s="164" t="s">
        <v>143</v>
      </c>
      <c r="F1028" s="165">
        <v>35370</v>
      </c>
      <c r="G1028" s="157">
        <v>1996</v>
      </c>
      <c r="H1028" s="151" t="s">
        <v>2469</v>
      </c>
      <c r="I1028" s="151" t="str">
        <f t="shared" si="83"/>
        <v>AL</v>
      </c>
      <c r="J1028" s="151" t="str">
        <f t="shared" si="84"/>
        <v>VA</v>
      </c>
      <c r="K1028" s="151" t="str">
        <f t="shared" si="85"/>
        <v>South Central, Southeast, Northeast</v>
      </c>
      <c r="L1028" s="151" t="str">
        <f>INDEX('State '!$A$1:$C$62,MATCH($I1028,'State '!$B:$B,0),3)</f>
        <v>South Central</v>
      </c>
      <c r="M1028" s="151" t="str">
        <f>INDEX('State '!$A$1:$C$62,MATCH($J1028,'State '!$B:$B,0),3)</f>
        <v>Northeast</v>
      </c>
      <c r="N1028" s="151" t="s">
        <v>15</v>
      </c>
      <c r="O1028" s="158"/>
      <c r="P1028" s="158">
        <v>532</v>
      </c>
      <c r="Q1028" s="158">
        <v>55</v>
      </c>
      <c r="R1028" s="157">
        <v>42</v>
      </c>
      <c r="S1028" s="151" t="s">
        <v>135</v>
      </c>
      <c r="T1028" s="151" t="s">
        <v>381</v>
      </c>
      <c r="U1028" s="151" t="s">
        <v>1781</v>
      </c>
      <c r="V1028" s="151"/>
      <c r="W1028" s="150"/>
      <c r="X1028" s="150"/>
      <c r="Y1028" s="150"/>
      <c r="Z1028" s="17"/>
      <c r="AA1028" s="17"/>
      <c r="AB1028" s="17"/>
    </row>
    <row r="1029" spans="1:28" x14ac:dyDescent="0.2">
      <c r="A1029" s="151">
        <v>39990</v>
      </c>
      <c r="B1029" s="164" t="s">
        <v>1679</v>
      </c>
      <c r="C1029" s="164" t="s">
        <v>1875</v>
      </c>
      <c r="D1029" s="164" t="s">
        <v>140</v>
      </c>
      <c r="E1029" s="164" t="s">
        <v>143</v>
      </c>
      <c r="F1029" s="165">
        <v>35735</v>
      </c>
      <c r="G1029" s="157">
        <v>1997</v>
      </c>
      <c r="H1029" s="151" t="s">
        <v>1680</v>
      </c>
      <c r="I1029" s="151" t="str">
        <f t="shared" si="83"/>
        <v>MS</v>
      </c>
      <c r="J1029" s="151" t="str">
        <f t="shared" si="84"/>
        <v>SC</v>
      </c>
      <c r="K1029" s="151" t="str">
        <f t="shared" si="85"/>
        <v>South Central, Southeast</v>
      </c>
      <c r="L1029" s="151" t="str">
        <f>INDEX('State '!$A$1:$C$62,MATCH($I1029,'State '!$B:$B,0),3)</f>
        <v>South Central</v>
      </c>
      <c r="M1029" s="151" t="str">
        <f>INDEX('State '!$A$1:$C$62,MATCH($J1029,'State '!$B:$B,0),3)</f>
        <v>Southeast</v>
      </c>
      <c r="N1029" s="151"/>
      <c r="O1029" s="158">
        <v>85</v>
      </c>
      <c r="P1029" s="158"/>
      <c r="Q1029" s="158">
        <v>145</v>
      </c>
      <c r="R1029" s="157">
        <v>42</v>
      </c>
      <c r="S1029" s="151" t="s">
        <v>135</v>
      </c>
      <c r="T1029" s="151" t="s">
        <v>381</v>
      </c>
      <c r="U1029" s="151" t="s">
        <v>1681</v>
      </c>
      <c r="V1029" s="151"/>
      <c r="W1029" s="150"/>
      <c r="X1029" s="150"/>
      <c r="Y1029" s="150"/>
      <c r="Z1029" s="17"/>
      <c r="AA1029" s="17"/>
      <c r="AB1029" s="17"/>
    </row>
    <row r="1030" spans="1:28" ht="25.5" x14ac:dyDescent="0.2">
      <c r="A1030" s="151">
        <v>39990</v>
      </c>
      <c r="B1030" s="164" t="s">
        <v>1284</v>
      </c>
      <c r="C1030" s="164" t="s">
        <v>1875</v>
      </c>
      <c r="D1030" s="164" t="s">
        <v>134</v>
      </c>
      <c r="E1030" s="164" t="s">
        <v>143</v>
      </c>
      <c r="F1030" s="165">
        <v>37377</v>
      </c>
      <c r="G1030" s="157">
        <v>2002</v>
      </c>
      <c r="H1030" s="151" t="s">
        <v>1285</v>
      </c>
      <c r="I1030" s="151" t="str">
        <f t="shared" si="83"/>
        <v>LA</v>
      </c>
      <c r="J1030" s="151" t="str">
        <f t="shared" si="84"/>
        <v>VA</v>
      </c>
      <c r="K1030" s="151" t="str">
        <f t="shared" si="85"/>
        <v>South Central, Southeast, Northeast</v>
      </c>
      <c r="L1030" s="151" t="str">
        <f>INDEX('State '!$A$1:$C$62,MATCH($I1030,'State '!$B:$B,0),3)</f>
        <v>South Central</v>
      </c>
      <c r="M1030" s="151" t="str">
        <f>INDEX('State '!$A$1:$C$62,MATCH($J1030,'State '!$B:$B,0),3)</f>
        <v>Northeast</v>
      </c>
      <c r="N1030" s="151" t="s">
        <v>15</v>
      </c>
      <c r="O1030" s="158">
        <v>134.66999999999999</v>
      </c>
      <c r="P1030" s="158">
        <v>38</v>
      </c>
      <c r="Q1030" s="158">
        <v>230</v>
      </c>
      <c r="R1030" s="157" t="s">
        <v>1226</v>
      </c>
      <c r="S1030" s="151" t="s">
        <v>135</v>
      </c>
      <c r="T1030" s="151" t="s">
        <v>381</v>
      </c>
      <c r="U1030" s="151" t="s">
        <v>1286</v>
      </c>
      <c r="V1030" s="151"/>
      <c r="W1030" s="150"/>
      <c r="X1030" s="150"/>
      <c r="Y1030" s="150"/>
      <c r="Z1030" s="17"/>
      <c r="AA1030" s="17"/>
      <c r="AB1030" s="17"/>
    </row>
    <row r="1031" spans="1:28" x14ac:dyDescent="0.2">
      <c r="A1031" s="151">
        <v>43192</v>
      </c>
      <c r="B1031" s="164" t="s">
        <v>2107</v>
      </c>
      <c r="C1031" s="152" t="s">
        <v>2050</v>
      </c>
      <c r="D1031" s="164" t="s">
        <v>140</v>
      </c>
      <c r="E1031" s="164" t="s">
        <v>143</v>
      </c>
      <c r="F1031" s="165">
        <v>43158</v>
      </c>
      <c r="G1031" s="157">
        <v>2018</v>
      </c>
      <c r="H1031" s="151" t="s">
        <v>53</v>
      </c>
      <c r="I1031" s="151" t="str">
        <f t="shared" si="83"/>
        <v>SC</v>
      </c>
      <c r="J1031" s="151" t="str">
        <f t="shared" si="84"/>
        <v>SC</v>
      </c>
      <c r="K1031" s="156" t="str">
        <f t="shared" si="85"/>
        <v>Southeast</v>
      </c>
      <c r="L1031" s="151" t="str">
        <f>INDEX('State '!$A$1:$C$62,MATCH($I1031,'State '!$B:$B,0),3)</f>
        <v>Southeast</v>
      </c>
      <c r="M1031" s="151" t="str">
        <f>INDEX('State '!$A$1:$C$62,MATCH($J1031,'State '!$B:$B,0),3)</f>
        <v>Southeast</v>
      </c>
      <c r="N1031" s="151"/>
      <c r="O1031" s="158">
        <v>119</v>
      </c>
      <c r="P1031" s="158">
        <v>55</v>
      </c>
      <c r="Q1031" s="158">
        <v>80</v>
      </c>
      <c r="R1031" s="157">
        <v>12</v>
      </c>
      <c r="S1031" s="151" t="s">
        <v>135</v>
      </c>
      <c r="T1031" s="151" t="s">
        <v>381</v>
      </c>
      <c r="U1031" s="151" t="s">
        <v>2189</v>
      </c>
      <c r="V1031" s="151" t="s">
        <v>2175</v>
      </c>
      <c r="W1031" s="150" t="s">
        <v>2513</v>
      </c>
      <c r="X1031" s="150"/>
      <c r="Y1031" s="150"/>
      <c r="Z1031" s="17"/>
      <c r="AA1031" s="17"/>
      <c r="AB1031" s="17"/>
    </row>
    <row r="1032" spans="1:28" x14ac:dyDescent="0.2">
      <c r="A1032" s="151">
        <v>39990</v>
      </c>
      <c r="B1032" s="164" t="s">
        <v>1214</v>
      </c>
      <c r="C1032" s="164" t="s">
        <v>1875</v>
      </c>
      <c r="D1032" s="164" t="s">
        <v>140</v>
      </c>
      <c r="E1032" s="164" t="s">
        <v>143</v>
      </c>
      <c r="F1032" s="165">
        <v>37926</v>
      </c>
      <c r="G1032" s="157">
        <v>2003</v>
      </c>
      <c r="H1032" s="151" t="s">
        <v>399</v>
      </c>
      <c r="I1032" s="151" t="str">
        <f t="shared" si="83"/>
        <v>PA</v>
      </c>
      <c r="J1032" s="151" t="str">
        <f t="shared" si="84"/>
        <v>NJ</v>
      </c>
      <c r="K1032" s="151" t="str">
        <f t="shared" si="85"/>
        <v>Northeast</v>
      </c>
      <c r="L1032" s="151" t="str">
        <f>INDEX('State '!$A$1:$C$62,MATCH($I1032,'State '!$B:$B,0),3)</f>
        <v>Northeast</v>
      </c>
      <c r="M1032" s="151" t="str">
        <f>INDEX('State '!$A$1:$C$62,MATCH($J1032,'State '!$B:$B,0),3)</f>
        <v>Northeast</v>
      </c>
      <c r="N1032" s="151"/>
      <c r="O1032" s="158">
        <v>32.6</v>
      </c>
      <c r="P1032" s="158">
        <v>9.65</v>
      </c>
      <c r="Q1032" s="158">
        <v>49</v>
      </c>
      <c r="R1032" s="157" t="s">
        <v>384</v>
      </c>
      <c r="S1032" s="151" t="s">
        <v>135</v>
      </c>
      <c r="T1032" s="151" t="s">
        <v>381</v>
      </c>
      <c r="U1032" s="151" t="s">
        <v>1215</v>
      </c>
      <c r="V1032" s="151"/>
      <c r="W1032" s="150"/>
      <c r="X1032" s="150"/>
      <c r="Y1032" s="150"/>
      <c r="Z1032" s="17"/>
      <c r="AA1032" s="17"/>
      <c r="AB1032" s="17"/>
    </row>
    <row r="1033" spans="1:28" x14ac:dyDescent="0.2">
      <c r="A1033" s="151">
        <v>39990</v>
      </c>
      <c r="B1033" s="164" t="s">
        <v>1127</v>
      </c>
      <c r="C1033" s="164" t="s">
        <v>304</v>
      </c>
      <c r="D1033" s="164" t="s">
        <v>140</v>
      </c>
      <c r="E1033" s="164" t="s">
        <v>143</v>
      </c>
      <c r="F1033" s="165">
        <v>38231</v>
      </c>
      <c r="G1033" s="157">
        <v>2004</v>
      </c>
      <c r="H1033" s="151" t="s">
        <v>1119</v>
      </c>
      <c r="I1033" s="151" t="str">
        <f t="shared" si="83"/>
        <v>CO</v>
      </c>
      <c r="J1033" s="151" t="str">
        <f t="shared" si="84"/>
        <v>NM</v>
      </c>
      <c r="K1033" s="151" t="str">
        <f t="shared" si="85"/>
        <v>Mountain</v>
      </c>
      <c r="L1033" s="151" t="str">
        <f>INDEX('State '!$A$1:$C$62,MATCH($I1033,'State '!$B:$B,0),3)</f>
        <v>Mountain</v>
      </c>
      <c r="M1033" s="151" t="str">
        <f>INDEX('State '!$A$1:$C$62,MATCH($J1033,'State '!$B:$B,0),3)</f>
        <v>Mountain</v>
      </c>
      <c r="N1033" s="151"/>
      <c r="O1033" s="158">
        <v>33</v>
      </c>
      <c r="P1033" s="158"/>
      <c r="Q1033" s="158">
        <v>125</v>
      </c>
      <c r="R1033" s="157">
        <v>22</v>
      </c>
      <c r="S1033" s="151" t="s">
        <v>135</v>
      </c>
      <c r="T1033" s="151" t="s">
        <v>381</v>
      </c>
      <c r="U1033" s="151" t="s">
        <v>1128</v>
      </c>
      <c r="V1033" s="151"/>
      <c r="W1033" s="150"/>
      <c r="X1033" s="150"/>
      <c r="Y1033" s="150"/>
      <c r="Z1033" s="17"/>
      <c r="AA1033" s="17"/>
      <c r="AB1033" s="17"/>
    </row>
    <row r="1034" spans="1:28" x14ac:dyDescent="0.2">
      <c r="A1034" s="151">
        <v>39990</v>
      </c>
      <c r="B1034" s="164" t="s">
        <v>1778</v>
      </c>
      <c r="C1034" s="164" t="s">
        <v>304</v>
      </c>
      <c r="D1034" s="164" t="s">
        <v>140</v>
      </c>
      <c r="E1034" s="164" t="s">
        <v>143</v>
      </c>
      <c r="F1034" s="165">
        <v>35400</v>
      </c>
      <c r="G1034" s="157">
        <v>1996</v>
      </c>
      <c r="H1034" s="151" t="s">
        <v>1119</v>
      </c>
      <c r="I1034" s="151" t="str">
        <f t="shared" si="83"/>
        <v>CO</v>
      </c>
      <c r="J1034" s="151" t="str">
        <f t="shared" si="84"/>
        <v>NM</v>
      </c>
      <c r="K1034" s="151" t="str">
        <f t="shared" si="85"/>
        <v>Mountain</v>
      </c>
      <c r="L1034" s="151" t="str">
        <f>INDEX('State '!$A$1:$C$62,MATCH($I1034,'State '!$B:$B,0),3)</f>
        <v>Mountain</v>
      </c>
      <c r="M1034" s="151" t="str">
        <f>INDEX('State '!$A$1:$C$62,MATCH($J1034,'State '!$B:$B,0),3)</f>
        <v>Mountain</v>
      </c>
      <c r="N1034" s="151"/>
      <c r="O1034" s="158">
        <v>35</v>
      </c>
      <c r="P1034" s="158">
        <v>41.4</v>
      </c>
      <c r="Q1034" s="158">
        <v>120</v>
      </c>
      <c r="R1034" s="157">
        <v>24</v>
      </c>
      <c r="S1034" s="151" t="s">
        <v>135</v>
      </c>
      <c r="T1034" s="151" t="s">
        <v>381</v>
      </c>
      <c r="U1034" s="151" t="s">
        <v>1515</v>
      </c>
      <c r="V1034" s="151"/>
      <c r="W1034" s="150"/>
      <c r="X1034" s="150"/>
      <c r="Y1034" s="150"/>
      <c r="Z1034" s="17"/>
      <c r="AA1034" s="17"/>
      <c r="AB1034" s="17"/>
    </row>
    <row r="1035" spans="1:28" x14ac:dyDescent="0.2">
      <c r="A1035" s="151">
        <v>39990</v>
      </c>
      <c r="B1035" s="164" t="s">
        <v>931</v>
      </c>
      <c r="C1035" s="164" t="s">
        <v>304</v>
      </c>
      <c r="D1035" s="164" t="s">
        <v>140</v>
      </c>
      <c r="E1035" s="164" t="s">
        <v>143</v>
      </c>
      <c r="F1035" s="165">
        <v>39447</v>
      </c>
      <c r="G1035" s="157">
        <v>2007</v>
      </c>
      <c r="H1035" s="151" t="s">
        <v>932</v>
      </c>
      <c r="I1035" s="151" t="str">
        <f t="shared" si="83"/>
        <v>NM</v>
      </c>
      <c r="J1035" s="151" t="str">
        <f t="shared" si="84"/>
        <v>CO</v>
      </c>
      <c r="K1035" s="151" t="str">
        <f t="shared" si="85"/>
        <v>Mountain</v>
      </c>
      <c r="L1035" s="151" t="str">
        <f>INDEX('State '!$A$1:$C$62,MATCH($I1035,'State '!$B:$B,0),3)</f>
        <v>Mountain</v>
      </c>
      <c r="M1035" s="151" t="str">
        <f>INDEX('State '!$A$1:$C$62,MATCH($J1035,'State '!$B:$B,0),3)</f>
        <v>Mountain</v>
      </c>
      <c r="N1035" s="151"/>
      <c r="O1035" s="158">
        <v>58.1</v>
      </c>
      <c r="P1035" s="158">
        <v>0.25</v>
      </c>
      <c r="Q1035" s="158">
        <v>250</v>
      </c>
      <c r="R1035" s="157" t="s">
        <v>3204</v>
      </c>
      <c r="S1035" s="151" t="s">
        <v>135</v>
      </c>
      <c r="T1035" s="151" t="s">
        <v>381</v>
      </c>
      <c r="U1035" s="151" t="s">
        <v>933</v>
      </c>
      <c r="V1035" s="151"/>
      <c r="W1035" s="150"/>
      <c r="X1035" s="150"/>
      <c r="Y1035" s="150"/>
      <c r="Z1035" s="17"/>
      <c r="AA1035" s="17"/>
      <c r="AB1035" s="17"/>
    </row>
    <row r="1036" spans="1:28" x14ac:dyDescent="0.2">
      <c r="A1036" s="151">
        <v>39990</v>
      </c>
      <c r="B1036" s="164" t="s">
        <v>1512</v>
      </c>
      <c r="C1036" s="164" t="s">
        <v>304</v>
      </c>
      <c r="D1036" s="164" t="s">
        <v>140</v>
      </c>
      <c r="E1036" s="164" t="s">
        <v>143</v>
      </c>
      <c r="F1036" s="165">
        <v>36206</v>
      </c>
      <c r="G1036" s="157">
        <v>1999</v>
      </c>
      <c r="H1036" s="151" t="s">
        <v>25</v>
      </c>
      <c r="I1036" s="151" t="str">
        <f t="shared" si="83"/>
        <v>CO</v>
      </c>
      <c r="J1036" s="151" t="str">
        <f t="shared" si="84"/>
        <v>CO</v>
      </c>
      <c r="K1036" s="151" t="str">
        <f t="shared" si="85"/>
        <v>Mountain</v>
      </c>
      <c r="L1036" s="151" t="str">
        <f>INDEX('State '!$A$1:$C$62,MATCH($I1036,'State '!$B:$B,0),3)</f>
        <v>Mountain</v>
      </c>
      <c r="M1036" s="151" t="str">
        <f>INDEX('State '!$A$1:$C$62,MATCH($J1036,'State '!$B:$B,0),3)</f>
        <v>Mountain</v>
      </c>
      <c r="N1036" s="151"/>
      <c r="O1036" s="158">
        <v>4.25</v>
      </c>
      <c r="P1036" s="158">
        <v>5.3</v>
      </c>
      <c r="Q1036" s="158">
        <v>156.69999999999999</v>
      </c>
      <c r="R1036" s="157">
        <v>22</v>
      </c>
      <c r="S1036" s="151" t="s">
        <v>135</v>
      </c>
      <c r="T1036" s="151" t="s">
        <v>381</v>
      </c>
      <c r="U1036" s="151" t="s">
        <v>1513</v>
      </c>
      <c r="V1036" s="151"/>
      <c r="W1036" s="150"/>
      <c r="X1036" s="150"/>
      <c r="Y1036" s="150"/>
      <c r="Z1036" s="17"/>
      <c r="AA1036" s="17"/>
      <c r="AB1036" s="17"/>
    </row>
    <row r="1037" spans="1:28" x14ac:dyDescent="0.2">
      <c r="A1037" s="151">
        <v>39990</v>
      </c>
      <c r="B1037" s="152" t="s">
        <v>998</v>
      </c>
      <c r="C1037" s="152" t="s">
        <v>304</v>
      </c>
      <c r="D1037" s="152" t="s">
        <v>140</v>
      </c>
      <c r="E1037" s="153" t="s">
        <v>143</v>
      </c>
      <c r="F1037" s="154">
        <v>38718</v>
      </c>
      <c r="G1037" s="161">
        <v>2006</v>
      </c>
      <c r="H1037" s="151" t="s">
        <v>25</v>
      </c>
      <c r="I1037" s="151" t="str">
        <f t="shared" si="83"/>
        <v>CO</v>
      </c>
      <c r="J1037" s="151" t="str">
        <f t="shared" si="84"/>
        <v>CO</v>
      </c>
      <c r="K1037" s="151" t="str">
        <f t="shared" si="85"/>
        <v>Mountain</v>
      </c>
      <c r="L1037" s="151" t="str">
        <f>INDEX('State '!$A$1:$C$62,MATCH($I1037,'State '!$B:$B,0),3)</f>
        <v>Mountain</v>
      </c>
      <c r="M1037" s="151" t="str">
        <f>INDEX('State '!$A$1:$C$62,MATCH($J1037,'State '!$B:$B,0),3)</f>
        <v>Mountain</v>
      </c>
      <c r="N1037" s="151"/>
      <c r="O1037" s="158">
        <v>16.3</v>
      </c>
      <c r="P1037" s="157"/>
      <c r="Q1037" s="157">
        <v>300</v>
      </c>
      <c r="R1037" s="158" t="s">
        <v>3205</v>
      </c>
      <c r="S1037" s="159" t="s">
        <v>135</v>
      </c>
      <c r="T1037" s="156" t="s">
        <v>381</v>
      </c>
      <c r="U1037" s="160" t="s">
        <v>999</v>
      </c>
      <c r="V1037" s="151"/>
      <c r="W1037" s="150"/>
      <c r="X1037" s="150"/>
      <c r="Y1037" s="150"/>
      <c r="Z1037" s="17"/>
      <c r="AA1037" s="17"/>
      <c r="AB1037" s="17"/>
    </row>
    <row r="1038" spans="1:28" x14ac:dyDescent="0.2">
      <c r="A1038" s="151">
        <v>39990</v>
      </c>
      <c r="B1038" s="164" t="s">
        <v>1514</v>
      </c>
      <c r="C1038" s="164" t="s">
        <v>304</v>
      </c>
      <c r="D1038" s="164" t="s">
        <v>140</v>
      </c>
      <c r="E1038" s="164" t="s">
        <v>143</v>
      </c>
      <c r="F1038" s="165">
        <v>36206</v>
      </c>
      <c r="G1038" s="157">
        <v>1999</v>
      </c>
      <c r="H1038" s="151" t="s">
        <v>25</v>
      </c>
      <c r="I1038" s="151" t="str">
        <f t="shared" si="83"/>
        <v>CO</v>
      </c>
      <c r="J1038" s="151" t="str">
        <f t="shared" si="84"/>
        <v>CO</v>
      </c>
      <c r="K1038" s="151" t="str">
        <f t="shared" si="85"/>
        <v>Mountain</v>
      </c>
      <c r="L1038" s="151" t="str">
        <f>INDEX('State '!$A$1:$C$62,MATCH($I1038,'State '!$B:$B,0),3)</f>
        <v>Mountain</v>
      </c>
      <c r="M1038" s="151" t="str">
        <f>INDEX('State '!$A$1:$C$62,MATCH($J1038,'State '!$B:$B,0),3)</f>
        <v>Mountain</v>
      </c>
      <c r="N1038" s="151"/>
      <c r="O1038" s="158">
        <v>240</v>
      </c>
      <c r="P1038" s="158">
        <v>266</v>
      </c>
      <c r="Q1038" s="158">
        <v>300</v>
      </c>
      <c r="R1038" s="157">
        <v>22</v>
      </c>
      <c r="S1038" s="151" t="s">
        <v>135</v>
      </c>
      <c r="T1038" s="151" t="s">
        <v>381</v>
      </c>
      <c r="U1038" s="151" t="s">
        <v>1515</v>
      </c>
      <c r="V1038" s="151"/>
      <c r="W1038" s="150"/>
      <c r="X1038" s="150"/>
      <c r="Y1038" s="150"/>
      <c r="Z1038" s="17"/>
      <c r="AA1038" s="17"/>
      <c r="AB1038" s="17"/>
    </row>
    <row r="1039" spans="1:28" x14ac:dyDescent="0.2">
      <c r="A1039" s="151">
        <v>39990</v>
      </c>
      <c r="B1039" s="152" t="s">
        <v>1706</v>
      </c>
      <c r="C1039" s="152" t="s">
        <v>379</v>
      </c>
      <c r="D1039" s="152" t="s">
        <v>136</v>
      </c>
      <c r="E1039" s="164" t="s">
        <v>143</v>
      </c>
      <c r="F1039" s="165">
        <v>35521</v>
      </c>
      <c r="G1039" s="157">
        <v>1997</v>
      </c>
      <c r="H1039" s="151" t="s">
        <v>37</v>
      </c>
      <c r="I1039" s="151" t="str">
        <f t="shared" si="83"/>
        <v>OK</v>
      </c>
      <c r="J1039" s="151" t="str">
        <f t="shared" si="84"/>
        <v>OK</v>
      </c>
      <c r="K1039" s="151" t="str">
        <f t="shared" si="85"/>
        <v>South Central</v>
      </c>
      <c r="L1039" s="151" t="str">
        <f>INDEX('State '!$A$1:$C$62,MATCH($I1039,'State '!$B:$B,0),3)</f>
        <v>South Central</v>
      </c>
      <c r="M1039" s="151" t="str">
        <f>INDEX('State '!$A$1:$C$62,MATCH($J1039,'State '!$B:$B,0),3)</f>
        <v>South Central</v>
      </c>
      <c r="N1039" s="151"/>
      <c r="O1039" s="158">
        <v>75</v>
      </c>
      <c r="P1039" s="158">
        <v>130</v>
      </c>
      <c r="Q1039" s="157">
        <v>255</v>
      </c>
      <c r="R1039" s="157">
        <v>24</v>
      </c>
      <c r="S1039" s="151" t="s">
        <v>138</v>
      </c>
      <c r="T1039" s="151" t="s">
        <v>187</v>
      </c>
      <c r="U1039" s="151" t="s">
        <v>382</v>
      </c>
      <c r="V1039" s="151"/>
      <c r="W1039" s="150"/>
      <c r="X1039" s="150"/>
      <c r="Y1039" s="150"/>
      <c r="Z1039" s="17"/>
      <c r="AA1039" s="17"/>
      <c r="AB1039" s="17"/>
    </row>
    <row r="1040" spans="1:28" x14ac:dyDescent="0.2">
      <c r="A1040" s="151">
        <v>42853</v>
      </c>
      <c r="B1040" s="164" t="s">
        <v>2247</v>
      </c>
      <c r="C1040" s="164" t="s">
        <v>2028</v>
      </c>
      <c r="D1040" s="164" t="s">
        <v>136</v>
      </c>
      <c r="E1040" s="164" t="s">
        <v>143</v>
      </c>
      <c r="F1040" s="165">
        <v>42825</v>
      </c>
      <c r="G1040" s="157">
        <v>2017</v>
      </c>
      <c r="H1040" s="151" t="s">
        <v>408</v>
      </c>
      <c r="I1040" s="151" t="str">
        <f t="shared" si="83"/>
        <v>TX</v>
      </c>
      <c r="J1040" s="151" t="str">
        <f t="shared" si="84"/>
        <v>MX</v>
      </c>
      <c r="K1040" s="156" t="str">
        <f t="shared" si="85"/>
        <v>South Central, Mexico</v>
      </c>
      <c r="L1040" s="151" t="str">
        <f>INDEX('State '!$A$1:$C$62,MATCH($I1040,'State '!$B:$B,0),3)</f>
        <v>South Central</v>
      </c>
      <c r="M1040" s="151" t="str">
        <f>INDEX('State '!$A$1:$C$62,MATCH($J1040,'State '!$B:$B,0),3)</f>
        <v>Mexico</v>
      </c>
      <c r="N1040" s="151"/>
      <c r="O1040" s="158">
        <v>3.6</v>
      </c>
      <c r="P1040" s="158">
        <v>148</v>
      </c>
      <c r="Q1040" s="158">
        <v>1400</v>
      </c>
      <c r="R1040" s="157">
        <v>42</v>
      </c>
      <c r="S1040" s="151" t="s">
        <v>135</v>
      </c>
      <c r="T1040" s="151" t="s">
        <v>381</v>
      </c>
      <c r="U1040" s="151" t="s">
        <v>2191</v>
      </c>
      <c r="V1040" s="151" t="s">
        <v>2178</v>
      </c>
      <c r="W1040" s="150"/>
      <c r="X1040" s="150"/>
      <c r="Y1040" s="150"/>
      <c r="Z1040" s="17"/>
      <c r="AA1040" s="17"/>
      <c r="AB1040" s="17"/>
    </row>
    <row r="1041" spans="1:28" x14ac:dyDescent="0.2">
      <c r="A1041" s="151">
        <v>39990</v>
      </c>
      <c r="B1041" s="164" t="s">
        <v>1390</v>
      </c>
      <c r="C1041" s="164" t="s">
        <v>356</v>
      </c>
      <c r="D1041" s="164" t="s">
        <v>136</v>
      </c>
      <c r="E1041" s="164" t="s">
        <v>143</v>
      </c>
      <c r="F1041" s="165">
        <v>37194</v>
      </c>
      <c r="G1041" s="157">
        <v>2001</v>
      </c>
      <c r="H1041" s="151" t="s">
        <v>1391</v>
      </c>
      <c r="I1041" s="151" t="str">
        <f t="shared" si="83"/>
        <v>LA</v>
      </c>
      <c r="J1041" s="151" t="str">
        <f t="shared" si="84"/>
        <v>AR</v>
      </c>
      <c r="K1041" s="151" t="str">
        <f t="shared" si="85"/>
        <v>South Central</v>
      </c>
      <c r="L1041" s="151" t="str">
        <f>INDEX('State '!$A$1:$C$62,MATCH($I1041,'State '!$B:$B,0),3)</f>
        <v>South Central</v>
      </c>
      <c r="M1041" s="151" t="str">
        <f>INDEX('State '!$A$1:$C$62,MATCH($J1041,'State '!$B:$B,0),3)</f>
        <v>South Central</v>
      </c>
      <c r="N1041" s="151"/>
      <c r="O1041" s="158">
        <v>45</v>
      </c>
      <c r="P1041" s="158">
        <v>41.7</v>
      </c>
      <c r="Q1041" s="158">
        <v>427</v>
      </c>
      <c r="R1041" s="157">
        <v>30</v>
      </c>
      <c r="S1041" s="151" t="s">
        <v>135</v>
      </c>
      <c r="T1041" s="151" t="s">
        <v>381</v>
      </c>
      <c r="U1041" s="151" t="s">
        <v>1392</v>
      </c>
      <c r="V1041" s="151"/>
      <c r="W1041" s="150"/>
      <c r="X1041" s="150"/>
      <c r="Y1041" s="150"/>
      <c r="Z1041" s="17"/>
      <c r="AA1041" s="17"/>
      <c r="AB1041" s="17"/>
    </row>
    <row r="1042" spans="1:28" x14ac:dyDescent="0.2">
      <c r="A1042" s="97">
        <v>43691</v>
      </c>
      <c r="B1042" s="79" t="s">
        <v>2391</v>
      </c>
      <c r="C1042" s="79" t="s">
        <v>266</v>
      </c>
      <c r="D1042" s="79" t="s">
        <v>140</v>
      </c>
      <c r="E1042" s="79" t="s">
        <v>143</v>
      </c>
      <c r="F1042" s="60">
        <v>43579</v>
      </c>
      <c r="G1042" s="98">
        <v>2019</v>
      </c>
      <c r="H1042" s="97" t="s">
        <v>43</v>
      </c>
      <c r="I1042" s="97" t="str">
        <f t="shared" si="83"/>
        <v>NM</v>
      </c>
      <c r="J1042" s="97" t="str">
        <f t="shared" si="84"/>
        <v>NM</v>
      </c>
      <c r="K1042" s="104" t="str">
        <f t="shared" si="85"/>
        <v>Mountain</v>
      </c>
      <c r="L1042" s="97" t="str">
        <f>INDEX('State '!$A$1:$C$62,MATCH($I1042,'State '!$B:$B,0),3)</f>
        <v>Mountain</v>
      </c>
      <c r="M1042" s="97" t="str">
        <f>INDEX('State '!$A$1:$C$62,MATCH($J1042,'State '!$B:$B,0),3)</f>
        <v>Mountain</v>
      </c>
      <c r="N1042" s="97"/>
      <c r="O1042" s="158">
        <v>1.5</v>
      </c>
      <c r="P1042" s="178"/>
      <c r="Q1042" s="146">
        <v>130</v>
      </c>
      <c r="R1042" s="98"/>
      <c r="S1042" s="97" t="s">
        <v>138</v>
      </c>
      <c r="T1042" s="97" t="s">
        <v>381</v>
      </c>
      <c r="U1042" s="97" t="s">
        <v>2404</v>
      </c>
      <c r="V1042" s="97" t="s">
        <v>2175</v>
      </c>
      <c r="W1042" s="79"/>
      <c r="X1042" s="79"/>
      <c r="Y1042" s="195"/>
      <c r="Z1042" s="17"/>
      <c r="AA1042" s="17"/>
      <c r="AB1042" s="17"/>
    </row>
    <row r="1043" spans="1:28" x14ac:dyDescent="0.2">
      <c r="A1043" s="151">
        <v>41426</v>
      </c>
      <c r="B1043" s="152" t="s">
        <v>1817</v>
      </c>
      <c r="C1043" s="152" t="s">
        <v>1818</v>
      </c>
      <c r="D1043" s="152" t="s">
        <v>134</v>
      </c>
      <c r="E1043" s="153" t="s">
        <v>143</v>
      </c>
      <c r="F1043" s="154">
        <v>41417</v>
      </c>
      <c r="G1043" s="161">
        <v>2013</v>
      </c>
      <c r="H1043" s="151" t="s">
        <v>6</v>
      </c>
      <c r="I1043" s="151" t="str">
        <f t="shared" si="83"/>
        <v>TX</v>
      </c>
      <c r="J1043" s="151" t="str">
        <f t="shared" si="84"/>
        <v>TX</v>
      </c>
      <c r="K1043" s="151" t="str">
        <f t="shared" si="85"/>
        <v>South Central</v>
      </c>
      <c r="L1043" s="151" t="str">
        <f>INDEX('State '!$A$1:$C$62,MATCH($I1043,'State '!$B:$B,0),3)</f>
        <v>South Central</v>
      </c>
      <c r="M1043" s="151" t="str">
        <f>INDEX('State '!$A$1:$C$62,MATCH($J1043,'State '!$B:$B,0),3)</f>
        <v>South Central</v>
      </c>
      <c r="N1043" s="151"/>
      <c r="O1043" s="158">
        <v>0</v>
      </c>
      <c r="P1043" s="157">
        <v>19.7</v>
      </c>
      <c r="Q1043" s="157">
        <v>400</v>
      </c>
      <c r="R1043" s="158">
        <v>24</v>
      </c>
      <c r="S1043" s="159" t="s">
        <v>1813</v>
      </c>
      <c r="T1043" s="156" t="s">
        <v>381</v>
      </c>
      <c r="U1043" s="160" t="s">
        <v>1819</v>
      </c>
      <c r="V1043" s="151"/>
      <c r="W1043" s="150"/>
      <c r="X1043" s="150"/>
      <c r="Y1043" s="150"/>
      <c r="Z1043" s="17"/>
      <c r="AA1043" s="17"/>
      <c r="AB1043" s="17"/>
    </row>
    <row r="1044" spans="1:28" x14ac:dyDescent="0.2">
      <c r="A1044" s="151">
        <v>40381</v>
      </c>
      <c r="B1044" s="164" t="s">
        <v>849</v>
      </c>
      <c r="C1044" s="164" t="s">
        <v>295</v>
      </c>
      <c r="D1044" s="164" t="s">
        <v>134</v>
      </c>
      <c r="E1044" s="164" t="s">
        <v>143</v>
      </c>
      <c r="F1044" s="165">
        <v>39722</v>
      </c>
      <c r="G1044" s="157">
        <v>2008</v>
      </c>
      <c r="H1044" s="151" t="s">
        <v>6</v>
      </c>
      <c r="I1044" s="151" t="str">
        <f t="shared" si="83"/>
        <v>TX</v>
      </c>
      <c r="J1044" s="151" t="str">
        <f t="shared" si="84"/>
        <v>TX</v>
      </c>
      <c r="K1044" s="151" t="str">
        <f t="shared" si="85"/>
        <v>South Central</v>
      </c>
      <c r="L1044" s="151" t="str">
        <f>INDEX('State '!$A$1:$C$62,MATCH($I1044,'State '!$B:$B,0),3)</f>
        <v>South Central</v>
      </c>
      <c r="M1044" s="151" t="str">
        <f>INDEX('State '!$A$1:$C$62,MATCH($J1044,'State '!$B:$B,0),3)</f>
        <v>South Central</v>
      </c>
      <c r="N1044" s="151"/>
      <c r="O1044" s="158">
        <v>60</v>
      </c>
      <c r="P1044" s="158">
        <v>41.72</v>
      </c>
      <c r="Q1044" s="158">
        <v>2500</v>
      </c>
      <c r="R1044" s="157">
        <v>36</v>
      </c>
      <c r="S1044" s="151" t="s">
        <v>135</v>
      </c>
      <c r="T1044" s="151" t="s">
        <v>381</v>
      </c>
      <c r="U1044" s="151" t="s">
        <v>850</v>
      </c>
      <c r="V1044" s="151"/>
      <c r="W1044" s="150"/>
      <c r="X1044" s="150"/>
      <c r="Y1044" s="150"/>
      <c r="Z1044" s="17"/>
      <c r="AA1044" s="17"/>
      <c r="AB1044" s="17"/>
    </row>
    <row r="1045" spans="1:28" x14ac:dyDescent="0.2">
      <c r="A1045" s="151">
        <v>43068</v>
      </c>
      <c r="B1045" s="164" t="s">
        <v>2055</v>
      </c>
      <c r="C1045" s="152" t="s">
        <v>206</v>
      </c>
      <c r="D1045" s="164" t="s">
        <v>140</v>
      </c>
      <c r="E1045" s="153" t="s">
        <v>143</v>
      </c>
      <c r="F1045" s="165">
        <v>43040</v>
      </c>
      <c r="G1045" s="157">
        <v>2017</v>
      </c>
      <c r="H1045" s="151" t="s">
        <v>7</v>
      </c>
      <c r="I1045" s="151" t="str">
        <f t="shared" si="83"/>
        <v>PA</v>
      </c>
      <c r="J1045" s="151" t="str">
        <f t="shared" si="84"/>
        <v>PA</v>
      </c>
      <c r="K1045" s="156" t="str">
        <f t="shared" si="85"/>
        <v>Northeast</v>
      </c>
      <c r="L1045" s="151" t="str">
        <f>INDEX('State '!$A$1:$C$62,MATCH($I1045,'State '!$B:$B,0),3)</f>
        <v>Northeast</v>
      </c>
      <c r="M1045" s="151" t="str">
        <f>INDEX('State '!$A$1:$C$62,MATCH($J1045,'State '!$B:$B,0),3)</f>
        <v>Northeast</v>
      </c>
      <c r="N1045" s="151"/>
      <c r="O1045" s="158">
        <v>87.4</v>
      </c>
      <c r="P1045" s="158">
        <v>7</v>
      </c>
      <c r="Q1045" s="158">
        <v>180</v>
      </c>
      <c r="R1045" s="157">
        <v>36</v>
      </c>
      <c r="S1045" s="151" t="s">
        <v>135</v>
      </c>
      <c r="T1045" s="151" t="s">
        <v>381</v>
      </c>
      <c r="U1045" s="151" t="s">
        <v>2056</v>
      </c>
      <c r="V1045" s="151" t="s">
        <v>2175</v>
      </c>
      <c r="W1045" s="150"/>
      <c r="X1045" s="150"/>
      <c r="Y1045" s="150"/>
      <c r="Z1045" s="17"/>
      <c r="AA1045" s="17"/>
      <c r="AB1045" s="17"/>
    </row>
    <row r="1046" spans="1:28" ht="38.25" x14ac:dyDescent="0.2">
      <c r="A1046" s="97">
        <v>44217</v>
      </c>
      <c r="B1046" s="79" t="s">
        <v>3003</v>
      </c>
      <c r="C1046" s="80" t="s">
        <v>2527</v>
      </c>
      <c r="D1046" s="79" t="s">
        <v>140</v>
      </c>
      <c r="E1046" s="79" t="s">
        <v>143</v>
      </c>
      <c r="F1046" s="60">
        <v>44071</v>
      </c>
      <c r="G1046" s="98">
        <v>2020</v>
      </c>
      <c r="H1046" s="97" t="s">
        <v>1929</v>
      </c>
      <c r="I1046" s="97" t="str">
        <f t="shared" si="83"/>
        <v>PA</v>
      </c>
      <c r="J1046" s="97" t="str">
        <f t="shared" si="84"/>
        <v>OH</v>
      </c>
      <c r="K1046" s="104" t="str">
        <f t="shared" si="85"/>
        <v>Northeast</v>
      </c>
      <c r="L1046" s="97" t="str">
        <f>INDEX('State '!$A$1:$C$62,MATCH($I1046,'State '!$B:$B,0),3)</f>
        <v>Northeast</v>
      </c>
      <c r="M1046" s="97" t="str">
        <f>INDEX('State '!$A$1:$C$62,MATCH($J1046,'State '!$B:$B,0),3)</f>
        <v>Northeast</v>
      </c>
      <c r="N1046" s="97"/>
      <c r="O1046" s="158">
        <v>24</v>
      </c>
      <c r="P1046" s="158">
        <v>1.75</v>
      </c>
      <c r="Q1046" s="146">
        <v>120</v>
      </c>
      <c r="R1046" s="98"/>
      <c r="S1046" s="97" t="s">
        <v>135</v>
      </c>
      <c r="T1046" s="104" t="s">
        <v>381</v>
      </c>
      <c r="U1046" s="97" t="s">
        <v>3009</v>
      </c>
      <c r="V1046" s="97" t="s">
        <v>2178</v>
      </c>
      <c r="W1046" s="79" t="s">
        <v>3005</v>
      </c>
      <c r="X1046" s="79"/>
      <c r="Y1046" s="148" t="s">
        <v>3004</v>
      </c>
      <c r="Z1046" s="17"/>
      <c r="AA1046" s="17"/>
      <c r="AB1046" s="17"/>
    </row>
    <row r="1047" spans="1:28" x14ac:dyDescent="0.2">
      <c r="A1047" s="151">
        <v>43124</v>
      </c>
      <c r="B1047" s="164" t="s">
        <v>2006</v>
      </c>
      <c r="C1047" s="164" t="s">
        <v>288</v>
      </c>
      <c r="D1047" s="164" t="s">
        <v>1878</v>
      </c>
      <c r="E1047" s="164" t="s">
        <v>143</v>
      </c>
      <c r="F1047" s="165">
        <v>42978</v>
      </c>
      <c r="G1047" s="157">
        <v>2017</v>
      </c>
      <c r="H1047" s="151" t="s">
        <v>2007</v>
      </c>
      <c r="I1047" s="151" t="str">
        <f t="shared" si="83"/>
        <v>IL</v>
      </c>
      <c r="J1047" s="151" t="str">
        <f t="shared" si="84"/>
        <v>MS</v>
      </c>
      <c r="K1047" s="156" t="str">
        <f t="shared" si="85"/>
        <v>Midwest, South Central</v>
      </c>
      <c r="L1047" s="151" t="str">
        <f>INDEX('State '!$A$1:$C$62,MATCH($I1047,'State '!$B:$B,0),3)</f>
        <v>Midwest</v>
      </c>
      <c r="M1047" s="151" t="str">
        <f>INDEX('State '!$A$1:$C$62,MATCH($J1047,'State '!$B:$B,0),3)</f>
        <v>South Central</v>
      </c>
      <c r="N1047" s="151"/>
      <c r="O1047" s="158">
        <v>51</v>
      </c>
      <c r="P1047" s="158"/>
      <c r="Q1047" s="158">
        <v>800</v>
      </c>
      <c r="R1047" s="157"/>
      <c r="S1047" s="151" t="s">
        <v>135</v>
      </c>
      <c r="T1047" s="151" t="s">
        <v>381</v>
      </c>
      <c r="U1047" s="151" t="s">
        <v>2196</v>
      </c>
      <c r="V1047" s="151" t="s">
        <v>2178</v>
      </c>
      <c r="W1047" s="150"/>
      <c r="X1047" s="150"/>
      <c r="Y1047" s="150"/>
      <c r="Z1047" s="17"/>
      <c r="AA1047" s="17"/>
      <c r="AB1047" s="17"/>
    </row>
    <row r="1048" spans="1:28" x14ac:dyDescent="0.2">
      <c r="A1048" s="151">
        <v>39990</v>
      </c>
      <c r="B1048" s="164" t="s">
        <v>823</v>
      </c>
      <c r="C1048" s="164" t="s">
        <v>288</v>
      </c>
      <c r="D1048" s="164" t="s">
        <v>140</v>
      </c>
      <c r="E1048" s="164" t="s">
        <v>143</v>
      </c>
      <c r="F1048" s="165">
        <v>39767</v>
      </c>
      <c r="G1048" s="157">
        <v>2008</v>
      </c>
      <c r="H1048" s="151" t="s">
        <v>6</v>
      </c>
      <c r="I1048" s="151" t="str">
        <f t="shared" si="83"/>
        <v>TX</v>
      </c>
      <c r="J1048" s="151" t="str">
        <f t="shared" si="84"/>
        <v>TX</v>
      </c>
      <c r="K1048" s="151" t="str">
        <f t="shared" si="85"/>
        <v>South Central</v>
      </c>
      <c r="L1048" s="151" t="str">
        <f>INDEX('State '!$A$1:$C$62,MATCH($I1048,'State '!$B:$B,0),3)</f>
        <v>South Central</v>
      </c>
      <c r="M1048" s="151" t="str">
        <f>INDEX('State '!$A$1:$C$62,MATCH($J1048,'State '!$B:$B,0),3)</f>
        <v>South Central</v>
      </c>
      <c r="N1048" s="151"/>
      <c r="O1048" s="158">
        <v>23.1</v>
      </c>
      <c r="P1048" s="158">
        <v>6.6</v>
      </c>
      <c r="Q1048" s="158">
        <v>95</v>
      </c>
      <c r="R1048" s="157">
        <v>36</v>
      </c>
      <c r="S1048" s="151" t="s">
        <v>135</v>
      </c>
      <c r="T1048" s="151" t="s">
        <v>381</v>
      </c>
      <c r="U1048" s="151" t="s">
        <v>824</v>
      </c>
      <c r="V1048" s="151"/>
      <c r="W1048" s="150"/>
      <c r="X1048" s="150"/>
      <c r="Y1048" s="150"/>
      <c r="Z1048" s="17"/>
      <c r="AA1048" s="17"/>
      <c r="AB1048" s="17"/>
    </row>
    <row r="1049" spans="1:28" x14ac:dyDescent="0.2">
      <c r="A1049" s="151">
        <v>39990</v>
      </c>
      <c r="B1049" s="164" t="s">
        <v>821</v>
      </c>
      <c r="C1049" s="164" t="s">
        <v>288</v>
      </c>
      <c r="D1049" s="164" t="s">
        <v>140</v>
      </c>
      <c r="E1049" s="164" t="s">
        <v>143</v>
      </c>
      <c r="F1049" s="165">
        <v>39479</v>
      </c>
      <c r="G1049" s="157">
        <v>2008</v>
      </c>
      <c r="H1049" s="151" t="s">
        <v>0</v>
      </c>
      <c r="I1049" s="151" t="str">
        <f t="shared" si="83"/>
        <v>LA</v>
      </c>
      <c r="J1049" s="151" t="str">
        <f t="shared" si="84"/>
        <v>LA</v>
      </c>
      <c r="K1049" s="151" t="str">
        <f t="shared" si="85"/>
        <v>South Central</v>
      </c>
      <c r="L1049" s="151" t="str">
        <f>INDEX('State '!$A$1:$C$62,MATCH($I1049,'State '!$B:$B,0),3)</f>
        <v>South Central</v>
      </c>
      <c r="M1049" s="151" t="str">
        <f>INDEX('State '!$A$1:$C$62,MATCH($J1049,'State '!$B:$B,0),3)</f>
        <v>South Central</v>
      </c>
      <c r="N1049" s="151"/>
      <c r="O1049" s="158">
        <v>20</v>
      </c>
      <c r="P1049" s="158">
        <v>13.5</v>
      </c>
      <c r="Q1049" s="158">
        <v>625</v>
      </c>
      <c r="R1049" s="157">
        <v>36</v>
      </c>
      <c r="S1049" s="151" t="s">
        <v>135</v>
      </c>
      <c r="T1049" s="151" t="s">
        <v>381</v>
      </c>
      <c r="U1049" s="151" t="s">
        <v>822</v>
      </c>
      <c r="V1049" s="151"/>
      <c r="W1049" s="150"/>
      <c r="X1049" s="150"/>
      <c r="Y1049" s="150"/>
      <c r="Z1049" s="17"/>
      <c r="AA1049" s="17"/>
      <c r="AB1049" s="17"/>
    </row>
    <row r="1050" spans="1:28" x14ac:dyDescent="0.2">
      <c r="A1050" s="151">
        <v>39990</v>
      </c>
      <c r="B1050" s="164" t="s">
        <v>1052</v>
      </c>
      <c r="C1050" s="164" t="s">
        <v>288</v>
      </c>
      <c r="D1050" s="164" t="s">
        <v>140</v>
      </c>
      <c r="E1050" s="164" t="s">
        <v>143</v>
      </c>
      <c r="F1050" s="165">
        <v>38626</v>
      </c>
      <c r="G1050" s="157">
        <v>2005</v>
      </c>
      <c r="H1050" s="151" t="s">
        <v>0</v>
      </c>
      <c r="I1050" s="151" t="str">
        <f t="shared" si="83"/>
        <v>LA</v>
      </c>
      <c r="J1050" s="151" t="str">
        <f t="shared" si="84"/>
        <v>LA</v>
      </c>
      <c r="K1050" s="151" t="str">
        <f t="shared" si="85"/>
        <v>South Central</v>
      </c>
      <c r="L1050" s="151" t="str">
        <f>INDEX('State '!$A$1:$C$62,MATCH($I1050,'State '!$B:$B,0),3)</f>
        <v>South Central</v>
      </c>
      <c r="M1050" s="151" t="str">
        <f>INDEX('State '!$A$1:$C$62,MATCH($J1050,'State '!$B:$B,0),3)</f>
        <v>South Central</v>
      </c>
      <c r="N1050" s="151"/>
      <c r="O1050" s="158">
        <v>39.9</v>
      </c>
      <c r="P1050" s="158">
        <v>22.8</v>
      </c>
      <c r="Q1050" s="158">
        <v>1100</v>
      </c>
      <c r="R1050" s="157">
        <v>36</v>
      </c>
      <c r="S1050" s="151" t="s">
        <v>135</v>
      </c>
      <c r="T1050" s="151" t="s">
        <v>381</v>
      </c>
      <c r="U1050" s="151" t="s">
        <v>1053</v>
      </c>
      <c r="V1050" s="151"/>
      <c r="W1050" s="150"/>
      <c r="X1050" s="150"/>
      <c r="Y1050" s="150"/>
      <c r="Z1050" s="17"/>
      <c r="AA1050" s="17"/>
      <c r="AB1050" s="17"/>
    </row>
    <row r="1051" spans="1:28" x14ac:dyDescent="0.2">
      <c r="A1051" s="151">
        <v>39990</v>
      </c>
      <c r="B1051" s="152" t="s">
        <v>903</v>
      </c>
      <c r="C1051" s="152" t="s">
        <v>288</v>
      </c>
      <c r="D1051" s="152" t="s">
        <v>140</v>
      </c>
      <c r="E1051" s="153" t="s">
        <v>143</v>
      </c>
      <c r="F1051" s="154">
        <v>39406</v>
      </c>
      <c r="G1051" s="161">
        <v>2007</v>
      </c>
      <c r="H1051" s="151" t="s">
        <v>429</v>
      </c>
      <c r="I1051" s="151" t="str">
        <f t="shared" si="83"/>
        <v>TX</v>
      </c>
      <c r="J1051" s="151" t="str">
        <f t="shared" si="84"/>
        <v>LA</v>
      </c>
      <c r="K1051" s="151" t="str">
        <f t="shared" si="85"/>
        <v>South Central</v>
      </c>
      <c r="L1051" s="151" t="str">
        <f>INDEX('State '!$A$1:$C$62,MATCH($I1051,'State '!$B:$B,0),3)</f>
        <v>South Central</v>
      </c>
      <c r="M1051" s="151" t="str">
        <f>INDEX('State '!$A$1:$C$62,MATCH($J1051,'State '!$B:$B,0),3)</f>
        <v>South Central</v>
      </c>
      <c r="N1051" s="151"/>
      <c r="O1051" s="158">
        <v>178.9</v>
      </c>
      <c r="P1051" s="157">
        <v>45</v>
      </c>
      <c r="Q1051" s="157">
        <v>625</v>
      </c>
      <c r="R1051" s="158">
        <v>36</v>
      </c>
      <c r="S1051" s="159" t="s">
        <v>135</v>
      </c>
      <c r="T1051" s="156" t="s">
        <v>381</v>
      </c>
      <c r="U1051" s="160" t="s">
        <v>822</v>
      </c>
      <c r="V1051" s="151"/>
      <c r="W1051" s="150"/>
      <c r="X1051" s="150"/>
      <c r="Y1051" s="150"/>
      <c r="Z1051" s="17"/>
      <c r="AA1051" s="17"/>
      <c r="AB1051" s="17"/>
    </row>
    <row r="1052" spans="1:28" x14ac:dyDescent="0.2">
      <c r="A1052" s="151">
        <v>39990</v>
      </c>
      <c r="B1052" s="164" t="s">
        <v>1560</v>
      </c>
      <c r="C1052" s="164" t="s">
        <v>288</v>
      </c>
      <c r="D1052" s="164" t="s">
        <v>140</v>
      </c>
      <c r="E1052" s="164" t="s">
        <v>143</v>
      </c>
      <c r="F1052" s="165">
        <v>35886</v>
      </c>
      <c r="G1052" s="157">
        <v>1998</v>
      </c>
      <c r="H1052" s="151" t="s">
        <v>1095</v>
      </c>
      <c r="I1052" s="151" t="str">
        <f t="shared" si="83"/>
        <v>GM</v>
      </c>
      <c r="J1052" s="151" t="str">
        <f t="shared" si="84"/>
        <v>LA</v>
      </c>
      <c r="K1052" s="151" t="str">
        <f t="shared" si="85"/>
        <v>Gulf of Mexico, South Central</v>
      </c>
      <c r="L1052" s="151" t="str">
        <f>INDEX('State '!$A$1:$C$62,MATCH($I1052,'State '!$B:$B,0),3)</f>
        <v>Gulf of Mexico</v>
      </c>
      <c r="M1052" s="151" t="str">
        <f>INDEX('State '!$A$1:$C$62,MATCH($J1052,'State '!$B:$B,0),3)</f>
        <v>South Central</v>
      </c>
      <c r="N1052" s="151"/>
      <c r="O1052" s="158">
        <v>52.2</v>
      </c>
      <c r="P1052" s="158"/>
      <c r="Q1052" s="158">
        <v>500</v>
      </c>
      <c r="R1052" s="157"/>
      <c r="S1052" s="151" t="s">
        <v>135</v>
      </c>
      <c r="T1052" s="151" t="s">
        <v>381</v>
      </c>
      <c r="U1052" s="151" t="s">
        <v>1561</v>
      </c>
      <c r="V1052" s="151"/>
      <c r="W1052" s="150"/>
      <c r="X1052" s="150"/>
      <c r="Y1052" s="150"/>
      <c r="Z1052" s="17"/>
      <c r="AA1052" s="17"/>
      <c r="AB1052" s="17"/>
    </row>
    <row r="1053" spans="1:28" x14ac:dyDescent="0.2">
      <c r="A1053" s="151">
        <v>39990</v>
      </c>
      <c r="B1053" s="164" t="s">
        <v>2068</v>
      </c>
      <c r="C1053" s="164" t="s">
        <v>287</v>
      </c>
      <c r="D1053" s="164" t="s">
        <v>134</v>
      </c>
      <c r="E1053" s="164" t="s">
        <v>143</v>
      </c>
      <c r="F1053" s="165">
        <v>39539</v>
      </c>
      <c r="G1053" s="157">
        <v>2008</v>
      </c>
      <c r="H1053" s="151" t="s">
        <v>815</v>
      </c>
      <c r="I1053" s="151" t="str">
        <f t="shared" si="83"/>
        <v>NV</v>
      </c>
      <c r="J1053" s="151" t="str">
        <f t="shared" ref="J1053:J1084" si="86">RIGHT($H1053,2)</f>
        <v>CA</v>
      </c>
      <c r="K1053" s="151" t="str">
        <f t="shared" si="85"/>
        <v>Mountain, Pacific</v>
      </c>
      <c r="L1053" s="151" t="str">
        <f>INDEX('State '!$A$1:$C$62,MATCH($I1053,'State '!$B:$B,0),3)</f>
        <v>Mountain</v>
      </c>
      <c r="M1053" s="151" t="str">
        <f>INDEX('State '!$A$1:$C$62,MATCH($J1053,'State '!$B:$B,0),3)</f>
        <v>Pacific</v>
      </c>
      <c r="N1053" s="151"/>
      <c r="O1053" s="158">
        <v>17.420000000000002</v>
      </c>
      <c r="P1053" s="158">
        <v>0.2</v>
      </c>
      <c r="Q1053" s="158">
        <v>40</v>
      </c>
      <c r="R1053" s="157"/>
      <c r="S1053" s="151" t="s">
        <v>135</v>
      </c>
      <c r="T1053" s="151" t="s">
        <v>381</v>
      </c>
      <c r="U1053" s="151" t="s">
        <v>816</v>
      </c>
      <c r="V1053" s="151"/>
      <c r="W1053" s="150"/>
      <c r="X1053" s="150"/>
      <c r="Y1053" s="150"/>
      <c r="Z1053" s="17"/>
      <c r="AA1053" s="17"/>
      <c r="AB1053" s="17"/>
    </row>
    <row r="1054" spans="1:28" x14ac:dyDescent="0.2">
      <c r="A1054" s="151">
        <v>42600</v>
      </c>
      <c r="B1054" s="164" t="s">
        <v>1838</v>
      </c>
      <c r="C1054" s="164" t="s">
        <v>230</v>
      </c>
      <c r="D1054" s="164" t="s">
        <v>134</v>
      </c>
      <c r="E1054" s="164" t="s">
        <v>143</v>
      </c>
      <c r="F1054" s="165">
        <v>42312</v>
      </c>
      <c r="G1054" s="157">
        <v>2015</v>
      </c>
      <c r="H1054" s="151" t="s">
        <v>10</v>
      </c>
      <c r="I1054" s="151" t="str">
        <f t="shared" si="83"/>
        <v>NY</v>
      </c>
      <c r="J1054" s="151" t="str">
        <f t="shared" si="86"/>
        <v>NY</v>
      </c>
      <c r="K1054" s="151" t="str">
        <f t="shared" si="85"/>
        <v>Northeast</v>
      </c>
      <c r="L1054" s="151" t="str">
        <f>INDEX('State '!$A$1:$C$62,MATCH($I1054,'State '!$B:$B,0),3)</f>
        <v>Northeast</v>
      </c>
      <c r="M1054" s="151" t="str">
        <f>INDEX('State '!$A$1:$C$62,MATCH($J1054,'State '!$B:$B,0),3)</f>
        <v>Northeast</v>
      </c>
      <c r="N1054" s="151"/>
      <c r="O1054" s="158">
        <v>43.7</v>
      </c>
      <c r="P1054" s="158">
        <v>17</v>
      </c>
      <c r="Q1054" s="158">
        <v>54</v>
      </c>
      <c r="R1054" s="157" t="s">
        <v>719</v>
      </c>
      <c r="S1054" s="151" t="s">
        <v>135</v>
      </c>
      <c r="T1054" s="151" t="s">
        <v>381</v>
      </c>
      <c r="U1054" s="151" t="s">
        <v>1889</v>
      </c>
      <c r="V1054" s="151" t="s">
        <v>2175</v>
      </c>
      <c r="W1054" s="150"/>
      <c r="X1054" s="150"/>
      <c r="Y1054" s="150"/>
      <c r="Z1054" s="17"/>
      <c r="AA1054" s="17"/>
      <c r="AB1054" s="17"/>
    </row>
    <row r="1055" spans="1:28" s="95" customFormat="1" ht="25.5" x14ac:dyDescent="0.2">
      <c r="A1055" s="96">
        <v>44519</v>
      </c>
      <c r="B1055" s="79" t="s">
        <v>3043</v>
      </c>
      <c r="C1055" s="80" t="s">
        <v>2899</v>
      </c>
      <c r="D1055" s="79" t="s">
        <v>140</v>
      </c>
      <c r="E1055" s="79" t="s">
        <v>143</v>
      </c>
      <c r="F1055" s="60">
        <v>44508</v>
      </c>
      <c r="G1055" s="98">
        <v>2021</v>
      </c>
      <c r="H1055" s="97" t="s">
        <v>1311</v>
      </c>
      <c r="I1055" s="97" t="str">
        <f t="shared" si="83"/>
        <v>OR</v>
      </c>
      <c r="J1055" s="97" t="str">
        <f t="shared" si="86"/>
        <v>NV</v>
      </c>
      <c r="K1055" s="104" t="str">
        <f t="shared" ref="K1055:K1086" si="87">IF($L1055=$M1055,L1055,CONCATENATE($L1055,", ",IF(ISBLANK(N1055),"",CONCATENATE(N1055,", ")),$M1055))</f>
        <v>Pacific, Mountain</v>
      </c>
      <c r="L1055" s="97" t="str">
        <f>INDEX('State '!$A$1:$C$62,MATCH($I1055,'State '!$B:$B,0),3)</f>
        <v>Pacific</v>
      </c>
      <c r="M1055" s="97" t="str">
        <f>INDEX('State '!$A$1:$C$62,MATCH($J1055,'State '!$B:$B,0),3)</f>
        <v>Mountain</v>
      </c>
      <c r="N1055" s="97"/>
      <c r="O1055" s="158">
        <v>13.45</v>
      </c>
      <c r="P1055" s="158"/>
      <c r="Q1055" s="146">
        <v>15</v>
      </c>
      <c r="R1055" s="98"/>
      <c r="S1055" s="97" t="s">
        <v>135</v>
      </c>
      <c r="T1055" s="104" t="s">
        <v>381</v>
      </c>
      <c r="U1055" s="97" t="s">
        <v>3044</v>
      </c>
      <c r="V1055" s="97" t="s">
        <v>2178</v>
      </c>
      <c r="W1055" s="79" t="s">
        <v>3045</v>
      </c>
      <c r="X1055" s="79"/>
      <c r="Y1055" s="210" t="s">
        <v>3174</v>
      </c>
    </row>
    <row r="1056" spans="1:28" s="95" customFormat="1" x14ac:dyDescent="0.2">
      <c r="A1056" s="173">
        <v>39990</v>
      </c>
      <c r="B1056" s="164" t="s">
        <v>799</v>
      </c>
      <c r="C1056" s="164" t="s">
        <v>286</v>
      </c>
      <c r="D1056" s="164" t="s">
        <v>140</v>
      </c>
      <c r="E1056" s="164" t="s">
        <v>143</v>
      </c>
      <c r="F1056" s="165">
        <v>39539</v>
      </c>
      <c r="G1056" s="157">
        <v>2008</v>
      </c>
      <c r="H1056" s="151" t="s">
        <v>800</v>
      </c>
      <c r="I1056" s="151" t="str">
        <f t="shared" si="83"/>
        <v>IN</v>
      </c>
      <c r="J1056" s="151" t="str">
        <f t="shared" si="86"/>
        <v>OH</v>
      </c>
      <c r="K1056" s="151" t="str">
        <f t="shared" si="87"/>
        <v>Midwest, Northeast</v>
      </c>
      <c r="L1056" s="151" t="str">
        <f>INDEX('State '!$A$1:$C$62,MATCH($I1056,'State '!$B:$B,0),3)</f>
        <v>Midwest</v>
      </c>
      <c r="M1056" s="151" t="str">
        <f>INDEX('State '!$A$1:$C$62,MATCH($J1056,'State '!$B:$B,0),3)</f>
        <v>Northeast</v>
      </c>
      <c r="N1056" s="151"/>
      <c r="O1056" s="158">
        <v>55.8</v>
      </c>
      <c r="P1056" s="158">
        <v>31</v>
      </c>
      <c r="Q1056" s="158">
        <v>500</v>
      </c>
      <c r="R1056" s="157">
        <v>30</v>
      </c>
      <c r="S1056" s="151" t="s">
        <v>135</v>
      </c>
      <c r="T1056" s="151" t="s">
        <v>381</v>
      </c>
      <c r="U1056" s="151" t="s">
        <v>801</v>
      </c>
      <c r="V1056" s="151"/>
      <c r="W1056" s="185"/>
      <c r="X1056" s="185"/>
      <c r="Y1056" s="150"/>
    </row>
    <row r="1057" spans="1:28" x14ac:dyDescent="0.2">
      <c r="A1057" s="173">
        <v>39990</v>
      </c>
      <c r="B1057" s="164" t="s">
        <v>1278</v>
      </c>
      <c r="C1057" s="164" t="s">
        <v>266</v>
      </c>
      <c r="D1057" s="164" t="s">
        <v>140</v>
      </c>
      <c r="E1057" s="164" t="s">
        <v>143</v>
      </c>
      <c r="F1057" s="165">
        <v>37408</v>
      </c>
      <c r="G1057" s="157">
        <v>2002</v>
      </c>
      <c r="H1057" s="151" t="s">
        <v>43</v>
      </c>
      <c r="I1057" s="151" t="str">
        <f t="shared" si="83"/>
        <v>NM</v>
      </c>
      <c r="J1057" s="151" t="str">
        <f t="shared" si="86"/>
        <v>NM</v>
      </c>
      <c r="K1057" s="151" t="str">
        <f t="shared" si="87"/>
        <v>Mountain</v>
      </c>
      <c r="L1057" s="151" t="str">
        <f>INDEX('State '!$A$1:$C$62,MATCH($I1057,'State '!$B:$B,0),3)</f>
        <v>Mountain</v>
      </c>
      <c r="M1057" s="151" t="str">
        <f>INDEX('State '!$A$1:$C$62,MATCH($J1057,'State '!$B:$B,0),3)</f>
        <v>Mountain</v>
      </c>
      <c r="N1057" s="151"/>
      <c r="O1057" s="158">
        <v>0.03</v>
      </c>
      <c r="P1057" s="158"/>
      <c r="Q1057" s="158">
        <v>10</v>
      </c>
      <c r="R1057" s="157"/>
      <c r="S1057" s="151" t="s">
        <v>135</v>
      </c>
      <c r="T1057" s="151" t="s">
        <v>381</v>
      </c>
      <c r="U1057" s="151" t="s">
        <v>1279</v>
      </c>
      <c r="V1057" s="151"/>
      <c r="W1057" s="150"/>
      <c r="X1057" s="150"/>
      <c r="Y1057" s="150"/>
    </row>
    <row r="1058" spans="1:28" x14ac:dyDescent="0.2">
      <c r="A1058" s="173">
        <v>39990</v>
      </c>
      <c r="B1058" s="164" t="s">
        <v>1712</v>
      </c>
      <c r="C1058" s="164" t="s">
        <v>266</v>
      </c>
      <c r="D1058" s="164" t="s">
        <v>140</v>
      </c>
      <c r="E1058" s="164" t="s">
        <v>143</v>
      </c>
      <c r="F1058" s="165">
        <v>35765</v>
      </c>
      <c r="G1058" s="157">
        <v>1997</v>
      </c>
      <c r="H1058" s="151" t="s">
        <v>43</v>
      </c>
      <c r="I1058" s="151" t="str">
        <f t="shared" si="83"/>
        <v>NM</v>
      </c>
      <c r="J1058" s="151" t="str">
        <f t="shared" si="86"/>
        <v>NM</v>
      </c>
      <c r="K1058" s="151" t="str">
        <f t="shared" si="87"/>
        <v>Mountain</v>
      </c>
      <c r="L1058" s="151" t="str">
        <f>INDEX('State '!$A$1:$C$62,MATCH($I1058,'State '!$B:$B,0),3)</f>
        <v>Mountain</v>
      </c>
      <c r="M1058" s="151" t="str">
        <f>INDEX('State '!$A$1:$C$62,MATCH($J1058,'State '!$B:$B,0),3)</f>
        <v>Mountain</v>
      </c>
      <c r="N1058" s="151"/>
      <c r="O1058" s="158">
        <v>0.03</v>
      </c>
      <c r="P1058" s="158"/>
      <c r="Q1058" s="158">
        <v>26</v>
      </c>
      <c r="R1058" s="157"/>
      <c r="S1058" s="151" t="s">
        <v>135</v>
      </c>
      <c r="T1058" s="151" t="s">
        <v>381</v>
      </c>
      <c r="U1058" s="151" t="s">
        <v>1713</v>
      </c>
      <c r="V1058" s="151"/>
      <c r="W1058" s="150"/>
      <c r="X1058" s="150"/>
      <c r="Y1058" s="150"/>
      <c r="AA1058" s="17"/>
      <c r="AB1058" s="17"/>
    </row>
    <row r="1059" spans="1:28" x14ac:dyDescent="0.2">
      <c r="A1059" s="173">
        <v>39990</v>
      </c>
      <c r="B1059" s="164" t="s">
        <v>1858</v>
      </c>
      <c r="C1059" s="164" t="s">
        <v>266</v>
      </c>
      <c r="D1059" s="164" t="s">
        <v>140</v>
      </c>
      <c r="E1059" s="164" t="s">
        <v>143</v>
      </c>
      <c r="F1059" s="165">
        <v>36647</v>
      </c>
      <c r="G1059" s="157">
        <v>2000</v>
      </c>
      <c r="H1059" s="151" t="s">
        <v>1486</v>
      </c>
      <c r="I1059" s="151" t="str">
        <f t="shared" si="83"/>
        <v>NM</v>
      </c>
      <c r="J1059" s="151" t="str">
        <f t="shared" si="86"/>
        <v>CA</v>
      </c>
      <c r="K1059" s="151" t="str">
        <f t="shared" si="87"/>
        <v>Mountain, Pacific</v>
      </c>
      <c r="L1059" s="151" t="str">
        <f>INDEX('State '!$A$1:$C$62,MATCH($I1059,'State '!$B:$B,0),3)</f>
        <v>Mountain</v>
      </c>
      <c r="M1059" s="151" t="str">
        <f>INDEX('State '!$A$1:$C$62,MATCH($J1059,'State '!$B:$B,0),3)</f>
        <v>Pacific</v>
      </c>
      <c r="N1059" s="151"/>
      <c r="O1059" s="158">
        <v>13</v>
      </c>
      <c r="P1059" s="158"/>
      <c r="Q1059" s="158">
        <v>136</v>
      </c>
      <c r="R1059" s="157">
        <v>30</v>
      </c>
      <c r="S1059" s="151" t="s">
        <v>135</v>
      </c>
      <c r="T1059" s="151" t="s">
        <v>381</v>
      </c>
      <c r="U1059" s="151" t="s">
        <v>1487</v>
      </c>
      <c r="V1059" s="151"/>
      <c r="W1059" s="150"/>
      <c r="X1059" s="150"/>
      <c r="Y1059" s="150"/>
      <c r="Z1059" s="17"/>
      <c r="AA1059" s="17"/>
      <c r="AB1059" s="17"/>
    </row>
    <row r="1060" spans="1:28" x14ac:dyDescent="0.2">
      <c r="A1060" s="173">
        <v>40248</v>
      </c>
      <c r="B1060" s="164" t="s">
        <v>662</v>
      </c>
      <c r="C1060" s="164" t="s">
        <v>266</v>
      </c>
      <c r="D1060" s="164" t="s">
        <v>140</v>
      </c>
      <c r="E1060" s="164" t="s">
        <v>143</v>
      </c>
      <c r="F1060" s="165">
        <v>39864</v>
      </c>
      <c r="G1060" s="157">
        <v>2009</v>
      </c>
      <c r="H1060" s="151" t="s">
        <v>40</v>
      </c>
      <c r="I1060" s="151" t="str">
        <f t="shared" si="83"/>
        <v>AZ</v>
      </c>
      <c r="J1060" s="151" t="str">
        <f t="shared" si="86"/>
        <v>AZ</v>
      </c>
      <c r="K1060" s="151" t="str">
        <f t="shared" si="87"/>
        <v>Mountain</v>
      </c>
      <c r="L1060" s="151" t="str">
        <f>INDEX('State '!$A$1:$C$62,MATCH($I1060,'State '!$B:$B,0),3)</f>
        <v>Mountain</v>
      </c>
      <c r="M1060" s="151" t="str">
        <f>INDEX('State '!$A$1:$C$62,MATCH($J1060,'State '!$B:$B,0),3)</f>
        <v>Mountain</v>
      </c>
      <c r="N1060" s="151"/>
      <c r="O1060" s="158">
        <v>957</v>
      </c>
      <c r="P1060" s="158">
        <v>284</v>
      </c>
      <c r="Q1060" s="158">
        <v>500</v>
      </c>
      <c r="R1060" s="157" t="s">
        <v>3251</v>
      </c>
      <c r="S1060" s="151" t="s">
        <v>135</v>
      </c>
      <c r="T1060" s="151" t="s">
        <v>381</v>
      </c>
      <c r="U1060" s="151" t="s">
        <v>663</v>
      </c>
      <c r="V1060" s="151"/>
      <c r="W1060" s="150"/>
      <c r="X1060" s="150"/>
      <c r="Y1060" s="150"/>
      <c r="AA1060" s="17"/>
      <c r="AB1060" s="17"/>
    </row>
    <row r="1061" spans="1:28" x14ac:dyDescent="0.2">
      <c r="A1061" s="173">
        <v>39990</v>
      </c>
      <c r="B1061" s="164" t="s">
        <v>1859</v>
      </c>
      <c r="C1061" s="164" t="s">
        <v>266</v>
      </c>
      <c r="D1061" s="164" t="s">
        <v>140</v>
      </c>
      <c r="E1061" s="164" t="s">
        <v>143</v>
      </c>
      <c r="F1061" s="165">
        <v>37424</v>
      </c>
      <c r="G1061" s="157">
        <v>2002</v>
      </c>
      <c r="H1061" s="151" t="s">
        <v>1298</v>
      </c>
      <c r="I1061" s="151" t="str">
        <f t="shared" si="83"/>
        <v>NM</v>
      </c>
      <c r="J1061" s="151" t="str">
        <f t="shared" si="86"/>
        <v>CA</v>
      </c>
      <c r="K1061" s="151" t="str">
        <f t="shared" si="87"/>
        <v>Mountain, Pacific</v>
      </c>
      <c r="L1061" s="151" t="str">
        <f>INDEX('State '!$A$1:$C$62,MATCH($I1061,'State '!$B:$B,0),3)</f>
        <v>Mountain</v>
      </c>
      <c r="M1061" s="151" t="str">
        <f>INDEX('State '!$A$1:$C$62,MATCH($J1061,'State '!$B:$B,0),3)</f>
        <v>Pacific</v>
      </c>
      <c r="N1061" s="151"/>
      <c r="O1061" s="158">
        <v>93.3</v>
      </c>
      <c r="P1061" s="158"/>
      <c r="Q1061" s="158">
        <v>120</v>
      </c>
      <c r="R1061" s="157">
        <v>30</v>
      </c>
      <c r="S1061" s="151" t="s">
        <v>135</v>
      </c>
      <c r="T1061" s="151" t="s">
        <v>381</v>
      </c>
      <c r="U1061" s="151" t="s">
        <v>1303</v>
      </c>
      <c r="V1061" s="151"/>
      <c r="W1061" s="150"/>
      <c r="X1061" s="150"/>
      <c r="Y1061" s="150"/>
      <c r="AA1061" s="17"/>
      <c r="AB1061" s="17"/>
    </row>
    <row r="1062" spans="1:28" x14ac:dyDescent="0.2">
      <c r="A1062" s="173">
        <v>39990</v>
      </c>
      <c r="B1062" s="164" t="s">
        <v>1146</v>
      </c>
      <c r="C1062" s="164" t="s">
        <v>266</v>
      </c>
      <c r="D1062" s="164" t="s">
        <v>140</v>
      </c>
      <c r="E1062" s="164" t="s">
        <v>143</v>
      </c>
      <c r="F1062" s="165">
        <v>38310</v>
      </c>
      <c r="G1062" s="157">
        <v>2004</v>
      </c>
      <c r="H1062" s="151" t="s">
        <v>1147</v>
      </c>
      <c r="I1062" s="151" t="str">
        <f t="shared" si="83"/>
        <v>NM</v>
      </c>
      <c r="J1062" s="151" t="str">
        <f t="shared" si="86"/>
        <v>TX</v>
      </c>
      <c r="K1062" s="151" t="str">
        <f t="shared" si="87"/>
        <v>Mountain, South Central</v>
      </c>
      <c r="L1062" s="151" t="str">
        <f>INDEX('State '!$A$1:$C$62,MATCH($I1062,'State '!$B:$B,0),3)</f>
        <v>Mountain</v>
      </c>
      <c r="M1062" s="151" t="str">
        <f>INDEX('State '!$A$1:$C$62,MATCH($J1062,'State '!$B:$B,0),3)</f>
        <v>South Central</v>
      </c>
      <c r="N1062" s="151"/>
      <c r="O1062" s="158">
        <v>0.25</v>
      </c>
      <c r="P1062" s="158"/>
      <c r="Q1062" s="158">
        <v>10</v>
      </c>
      <c r="R1062" s="157">
        <v>24</v>
      </c>
      <c r="S1062" s="151" t="s">
        <v>135</v>
      </c>
      <c r="T1062" s="151" t="s">
        <v>381</v>
      </c>
      <c r="U1062" s="151" t="s">
        <v>1148</v>
      </c>
      <c r="V1062" s="151"/>
      <c r="W1062" s="150"/>
      <c r="X1062" s="150"/>
      <c r="Y1062" s="150"/>
      <c r="AA1062" s="17"/>
      <c r="AB1062" s="17"/>
    </row>
    <row r="1063" spans="1:28" x14ac:dyDescent="0.2">
      <c r="A1063" s="173">
        <v>39990</v>
      </c>
      <c r="B1063" s="164" t="s">
        <v>1043</v>
      </c>
      <c r="C1063" s="164" t="s">
        <v>266</v>
      </c>
      <c r="D1063" s="164" t="s">
        <v>140</v>
      </c>
      <c r="E1063" s="164" t="s">
        <v>143</v>
      </c>
      <c r="F1063" s="165">
        <v>38473</v>
      </c>
      <c r="G1063" s="157">
        <v>2005</v>
      </c>
      <c r="H1063" s="151" t="s">
        <v>43</v>
      </c>
      <c r="I1063" s="151" t="str">
        <f t="shared" si="83"/>
        <v>NM</v>
      </c>
      <c r="J1063" s="151" t="str">
        <f t="shared" si="86"/>
        <v>NM</v>
      </c>
      <c r="K1063" s="151" t="str">
        <f t="shared" si="87"/>
        <v>Mountain</v>
      </c>
      <c r="L1063" s="151" t="str">
        <f>INDEX('State '!$A$1:$C$62,MATCH($I1063,'State '!$B:$B,0),3)</f>
        <v>Mountain</v>
      </c>
      <c r="M1063" s="151" t="str">
        <f>INDEX('State '!$A$1:$C$62,MATCH($J1063,'State '!$B:$B,0),3)</f>
        <v>Mountain</v>
      </c>
      <c r="N1063" s="151"/>
      <c r="O1063" s="158">
        <v>138.4</v>
      </c>
      <c r="P1063" s="158">
        <v>72.599999999999994</v>
      </c>
      <c r="Q1063" s="158">
        <v>375</v>
      </c>
      <c r="R1063" s="157">
        <v>36</v>
      </c>
      <c r="S1063" s="151" t="s">
        <v>135</v>
      </c>
      <c r="T1063" s="151" t="s">
        <v>381</v>
      </c>
      <c r="U1063" s="151" t="s">
        <v>1044</v>
      </c>
      <c r="V1063" s="151"/>
      <c r="W1063" s="150"/>
      <c r="X1063" s="150"/>
      <c r="Y1063" s="185"/>
      <c r="Z1063" s="17"/>
      <c r="AA1063" s="17"/>
      <c r="AB1063" s="17"/>
    </row>
    <row r="1064" spans="1:28" x14ac:dyDescent="0.2">
      <c r="A1064" s="173">
        <v>39990</v>
      </c>
      <c r="B1064" s="164" t="s">
        <v>1782</v>
      </c>
      <c r="C1064" s="164" t="s">
        <v>266</v>
      </c>
      <c r="D1064" s="164" t="s">
        <v>140</v>
      </c>
      <c r="E1064" s="164" t="s">
        <v>143</v>
      </c>
      <c r="F1064" s="165">
        <v>35400</v>
      </c>
      <c r="G1064" s="157">
        <v>1996</v>
      </c>
      <c r="H1064" s="151" t="s">
        <v>1147</v>
      </c>
      <c r="I1064" s="151" t="str">
        <f t="shared" si="83"/>
        <v>NM</v>
      </c>
      <c r="J1064" s="151" t="str">
        <f t="shared" si="86"/>
        <v>TX</v>
      </c>
      <c r="K1064" s="151" t="str">
        <f t="shared" si="87"/>
        <v>Mountain, South Central</v>
      </c>
      <c r="L1064" s="151" t="str">
        <f>INDEX('State '!$A$1:$C$62,MATCH($I1064,'State '!$B:$B,0),3)</f>
        <v>Mountain</v>
      </c>
      <c r="M1064" s="151" t="str">
        <f>INDEX('State '!$A$1:$C$62,MATCH($J1064,'State '!$B:$B,0),3)</f>
        <v>South Central</v>
      </c>
      <c r="N1064" s="151"/>
      <c r="O1064" s="158">
        <v>14.6</v>
      </c>
      <c r="P1064" s="158"/>
      <c r="Q1064" s="158">
        <v>170</v>
      </c>
      <c r="R1064" s="157">
        <v>30</v>
      </c>
      <c r="S1064" s="151" t="s">
        <v>135</v>
      </c>
      <c r="T1064" s="151" t="s">
        <v>381</v>
      </c>
      <c r="U1064" s="151" t="s">
        <v>1783</v>
      </c>
      <c r="V1064" s="151"/>
      <c r="W1064" s="150"/>
      <c r="X1064" s="150"/>
      <c r="Y1064" s="150"/>
      <c r="Z1064" s="17"/>
      <c r="AA1064" s="17"/>
      <c r="AB1064" s="17"/>
    </row>
    <row r="1065" spans="1:28" x14ac:dyDescent="0.2">
      <c r="A1065" s="173">
        <v>39990</v>
      </c>
      <c r="B1065" s="164" t="s">
        <v>1860</v>
      </c>
      <c r="C1065" s="164" t="s">
        <v>266</v>
      </c>
      <c r="D1065" s="164" t="s">
        <v>140</v>
      </c>
      <c r="E1065" s="164" t="s">
        <v>143</v>
      </c>
      <c r="F1065" s="165">
        <v>35886</v>
      </c>
      <c r="G1065" s="157">
        <v>1998</v>
      </c>
      <c r="H1065" s="151" t="s">
        <v>43</v>
      </c>
      <c r="I1065" s="151" t="str">
        <f t="shared" si="83"/>
        <v>NM</v>
      </c>
      <c r="J1065" s="151" t="str">
        <f t="shared" si="86"/>
        <v>NM</v>
      </c>
      <c r="K1065" s="151" t="str">
        <f t="shared" si="87"/>
        <v>Mountain</v>
      </c>
      <c r="L1065" s="151" t="str">
        <f>INDEX('State '!$A$1:$C$62,MATCH($I1065,'State '!$B:$B,0),3)</f>
        <v>Mountain</v>
      </c>
      <c r="M1065" s="151" t="str">
        <f>INDEX('State '!$A$1:$C$62,MATCH($J1065,'State '!$B:$B,0),3)</f>
        <v>Mountain</v>
      </c>
      <c r="N1065" s="151"/>
      <c r="O1065" s="158">
        <v>5</v>
      </c>
      <c r="P1065" s="158"/>
      <c r="Q1065" s="158">
        <v>200</v>
      </c>
      <c r="R1065" s="157">
        <v>28</v>
      </c>
      <c r="S1065" s="151" t="s">
        <v>135</v>
      </c>
      <c r="T1065" s="151" t="s">
        <v>381</v>
      </c>
      <c r="U1065" s="151" t="s">
        <v>1564</v>
      </c>
      <c r="V1065" s="151"/>
      <c r="W1065" s="150"/>
      <c r="X1065" s="150"/>
      <c r="Y1065" s="150"/>
      <c r="Z1065" s="17"/>
      <c r="AA1065" s="17"/>
      <c r="AB1065" s="17"/>
    </row>
    <row r="1066" spans="1:28" x14ac:dyDescent="0.2">
      <c r="A1066" s="173">
        <v>39990</v>
      </c>
      <c r="B1066" s="164" t="s">
        <v>825</v>
      </c>
      <c r="C1066" s="164" t="s">
        <v>266</v>
      </c>
      <c r="D1066" s="164" t="s">
        <v>140</v>
      </c>
      <c r="E1066" s="164" t="s">
        <v>143</v>
      </c>
      <c r="F1066" s="165">
        <v>39651</v>
      </c>
      <c r="G1066" s="157">
        <v>2008</v>
      </c>
      <c r="H1066" s="151" t="s">
        <v>43</v>
      </c>
      <c r="I1066" s="151" t="str">
        <f t="shared" si="83"/>
        <v>NM</v>
      </c>
      <c r="J1066" s="151" t="str">
        <f t="shared" si="86"/>
        <v>NM</v>
      </c>
      <c r="K1066" s="151" t="str">
        <f t="shared" si="87"/>
        <v>Mountain</v>
      </c>
      <c r="L1066" s="151" t="str">
        <f>INDEX('State '!$A$1:$C$62,MATCH($I1066,'State '!$B:$B,0),3)</f>
        <v>Mountain</v>
      </c>
      <c r="M1066" s="151" t="str">
        <f>INDEX('State '!$A$1:$C$62,MATCH($J1066,'State '!$B:$B,0),3)</f>
        <v>Mountain</v>
      </c>
      <c r="N1066" s="151"/>
      <c r="O1066" s="158">
        <v>107.2</v>
      </c>
      <c r="P1066" s="158">
        <v>25</v>
      </c>
      <c r="Q1066" s="158">
        <v>375</v>
      </c>
      <c r="R1066" s="157">
        <v>36</v>
      </c>
      <c r="S1066" s="151" t="s">
        <v>135</v>
      </c>
      <c r="T1066" s="151" t="s">
        <v>381</v>
      </c>
      <c r="U1066" s="151" t="s">
        <v>663</v>
      </c>
      <c r="V1066" s="151"/>
      <c r="W1066" s="150"/>
      <c r="X1066" s="150"/>
      <c r="Y1066" s="150"/>
      <c r="Z1066" s="17"/>
      <c r="AA1066" s="17"/>
      <c r="AB1066" s="17"/>
    </row>
    <row r="1067" spans="1:28" x14ac:dyDescent="0.2">
      <c r="A1067" s="173">
        <v>39990</v>
      </c>
      <c r="B1067" s="164" t="s">
        <v>1562</v>
      </c>
      <c r="C1067" s="164" t="s">
        <v>369</v>
      </c>
      <c r="D1067" s="164" t="s">
        <v>134</v>
      </c>
      <c r="E1067" s="164" t="s">
        <v>143</v>
      </c>
      <c r="F1067" s="165">
        <v>36153</v>
      </c>
      <c r="G1067" s="157">
        <v>1998</v>
      </c>
      <c r="H1067" s="151" t="s">
        <v>1130</v>
      </c>
      <c r="I1067" s="151" t="str">
        <f t="shared" si="83"/>
        <v>TN</v>
      </c>
      <c r="J1067" s="151" t="str">
        <f t="shared" si="86"/>
        <v>AL</v>
      </c>
      <c r="K1067" s="151" t="str">
        <f t="shared" si="87"/>
        <v>Midwest, South Central</v>
      </c>
      <c r="L1067" s="151" t="str">
        <f>INDEX('State '!$A$1:$C$62,MATCH($I1067,'State '!$B:$B,0),3)</f>
        <v>Midwest</v>
      </c>
      <c r="M1067" s="151" t="str">
        <f>INDEX('State '!$A$1:$C$62,MATCH($J1067,'State '!$B:$B,0),3)</f>
        <v>South Central</v>
      </c>
      <c r="N1067" s="151"/>
      <c r="O1067" s="158">
        <v>4</v>
      </c>
      <c r="P1067" s="158">
        <v>15</v>
      </c>
      <c r="Q1067" s="158">
        <v>20.6</v>
      </c>
      <c r="R1067" s="157">
        <v>10</v>
      </c>
      <c r="S1067" s="151" t="s">
        <v>135</v>
      </c>
      <c r="T1067" s="151" t="s">
        <v>381</v>
      </c>
      <c r="U1067" s="151" t="s">
        <v>1563</v>
      </c>
      <c r="V1067" s="151"/>
      <c r="W1067" s="150"/>
      <c r="X1067" s="150"/>
      <c r="Y1067" s="150"/>
      <c r="Z1067" s="17"/>
      <c r="AA1067" s="17"/>
      <c r="AB1067" s="17"/>
    </row>
    <row r="1068" spans="1:28" x14ac:dyDescent="0.2">
      <c r="A1068" s="173">
        <v>43124</v>
      </c>
      <c r="B1068" s="152" t="s">
        <v>2001</v>
      </c>
      <c r="C1068" s="152" t="s">
        <v>1917</v>
      </c>
      <c r="D1068" s="152" t="s">
        <v>134</v>
      </c>
      <c r="E1068" s="153" t="s">
        <v>143</v>
      </c>
      <c r="F1068" s="154">
        <v>42738</v>
      </c>
      <c r="G1068" s="161">
        <v>2017</v>
      </c>
      <c r="H1068" s="151" t="s">
        <v>7</v>
      </c>
      <c r="I1068" s="151" t="str">
        <f t="shared" si="83"/>
        <v>PA</v>
      </c>
      <c r="J1068" s="151" t="str">
        <f t="shared" si="86"/>
        <v>PA</v>
      </c>
      <c r="K1068" s="156" t="str">
        <f t="shared" si="87"/>
        <v>Northeast</v>
      </c>
      <c r="L1068" s="151" t="str">
        <f>INDEX('State '!$A$1:$C$62,MATCH($I1068,'State '!$B:$B,0),3)</f>
        <v>Northeast</v>
      </c>
      <c r="M1068" s="151" t="str">
        <f>INDEX('State '!$A$1:$C$62,MATCH($J1068,'State '!$B:$B,0),3)</f>
        <v>Northeast</v>
      </c>
      <c r="N1068" s="151"/>
      <c r="O1068" s="158">
        <v>178</v>
      </c>
      <c r="P1068" s="157">
        <v>35</v>
      </c>
      <c r="Q1068" s="157">
        <v>200</v>
      </c>
      <c r="R1068" s="158">
        <v>20</v>
      </c>
      <c r="S1068" s="159" t="s">
        <v>135</v>
      </c>
      <c r="T1068" s="156" t="s">
        <v>381</v>
      </c>
      <c r="U1068" s="160" t="s">
        <v>2046</v>
      </c>
      <c r="V1068" s="151" t="s">
        <v>2175</v>
      </c>
      <c r="W1068" s="150"/>
      <c r="X1068" s="150"/>
      <c r="Y1068" s="150"/>
      <c r="Z1068" s="17"/>
      <c r="AA1068" s="17"/>
      <c r="AB1068" s="17"/>
    </row>
    <row r="1069" spans="1:28" x14ac:dyDescent="0.2">
      <c r="A1069" s="173">
        <v>40367</v>
      </c>
      <c r="B1069" s="152" t="s">
        <v>679</v>
      </c>
      <c r="C1069" s="152" t="s">
        <v>270</v>
      </c>
      <c r="D1069" s="152" t="s">
        <v>136</v>
      </c>
      <c r="E1069" s="153" t="s">
        <v>143</v>
      </c>
      <c r="F1069" s="154">
        <v>39918</v>
      </c>
      <c r="G1069" s="161">
        <v>2009</v>
      </c>
      <c r="H1069" s="151" t="s">
        <v>38</v>
      </c>
      <c r="I1069" s="151" t="str">
        <f t="shared" si="83"/>
        <v>NH</v>
      </c>
      <c r="J1069" s="151" t="str">
        <f t="shared" si="86"/>
        <v>NH</v>
      </c>
      <c r="K1069" s="151" t="str">
        <f t="shared" si="87"/>
        <v>Northeast</v>
      </c>
      <c r="L1069" s="151" t="str">
        <f>INDEX('State '!$A$1:$C$62,MATCH($I1069,'State '!$B:$B,0),3)</f>
        <v>Northeast</v>
      </c>
      <c r="M1069" s="151" t="str">
        <f>INDEX('State '!$A$1:$C$62,MATCH($J1069,'State '!$B:$B,0),3)</f>
        <v>Northeast</v>
      </c>
      <c r="N1069" s="151"/>
      <c r="O1069" s="158">
        <v>15</v>
      </c>
      <c r="P1069" s="157">
        <v>12.7</v>
      </c>
      <c r="Q1069" s="157">
        <v>26</v>
      </c>
      <c r="R1069" s="158">
        <v>12</v>
      </c>
      <c r="S1069" s="159" t="s">
        <v>138</v>
      </c>
      <c r="T1069" s="156" t="s">
        <v>187</v>
      </c>
      <c r="U1069" s="160" t="s">
        <v>382</v>
      </c>
      <c r="V1069" s="151"/>
      <c r="W1069" s="150"/>
      <c r="X1069" s="150"/>
      <c r="Y1069" s="150"/>
      <c r="AA1069" s="17"/>
      <c r="AB1069" s="17"/>
    </row>
    <row r="1070" spans="1:28" x14ac:dyDescent="0.2">
      <c r="A1070" s="173">
        <v>39990</v>
      </c>
      <c r="B1070" s="152" t="s">
        <v>1916</v>
      </c>
      <c r="C1070" s="152" t="s">
        <v>1913</v>
      </c>
      <c r="D1070" s="152" t="s">
        <v>140</v>
      </c>
      <c r="E1070" s="153" t="s">
        <v>143</v>
      </c>
      <c r="F1070" s="154">
        <v>39022</v>
      </c>
      <c r="G1070" s="161">
        <v>2006</v>
      </c>
      <c r="H1070" s="151" t="s">
        <v>44</v>
      </c>
      <c r="I1070" s="151" t="str">
        <f t="shared" si="83"/>
        <v>ON</v>
      </c>
      <c r="J1070" s="151" t="str">
        <f t="shared" si="86"/>
        <v>ON</v>
      </c>
      <c r="K1070" s="151" t="str">
        <f t="shared" si="87"/>
        <v>Canada</v>
      </c>
      <c r="L1070" s="151" t="str">
        <f>INDEX('State '!$A$1:$C$62,MATCH($I1070,'State '!$B:$B,0),3)</f>
        <v>Canada</v>
      </c>
      <c r="M1070" s="151" t="str">
        <f>INDEX('State '!$A$1:$C$62,MATCH($J1070,'State '!$B:$B,0),3)</f>
        <v>Canada</v>
      </c>
      <c r="N1070" s="151"/>
      <c r="O1070" s="158">
        <v>120</v>
      </c>
      <c r="P1070" s="157">
        <v>22</v>
      </c>
      <c r="Q1070" s="157">
        <v>372</v>
      </c>
      <c r="R1070" s="158"/>
      <c r="S1070" s="159" t="s">
        <v>1914</v>
      </c>
      <c r="T1070" s="156" t="s">
        <v>813</v>
      </c>
      <c r="U1070" s="160" t="s">
        <v>382</v>
      </c>
      <c r="V1070" s="151"/>
      <c r="W1070" s="150"/>
      <c r="X1070" s="150"/>
      <c r="Y1070" s="150"/>
      <c r="Z1070" s="17"/>
      <c r="AA1070" s="17"/>
      <c r="AB1070" s="17"/>
    </row>
    <row r="1071" spans="1:28" x14ac:dyDescent="0.2">
      <c r="A1071" s="173">
        <v>39990</v>
      </c>
      <c r="B1071" s="152" t="s">
        <v>1915</v>
      </c>
      <c r="C1071" s="152" t="s">
        <v>1913</v>
      </c>
      <c r="D1071" s="152" t="s">
        <v>140</v>
      </c>
      <c r="E1071" s="153" t="s">
        <v>143</v>
      </c>
      <c r="F1071" s="154">
        <v>39387</v>
      </c>
      <c r="G1071" s="161">
        <v>2007</v>
      </c>
      <c r="H1071" s="151" t="s">
        <v>44</v>
      </c>
      <c r="I1071" s="151" t="str">
        <f t="shared" si="83"/>
        <v>ON</v>
      </c>
      <c r="J1071" s="151" t="str">
        <f t="shared" si="86"/>
        <v>ON</v>
      </c>
      <c r="K1071" s="151" t="str">
        <f t="shared" si="87"/>
        <v>Canada</v>
      </c>
      <c r="L1071" s="151" t="str">
        <f>INDEX('State '!$A$1:$C$62,MATCH($I1071,'State '!$B:$B,0),3)</f>
        <v>Canada</v>
      </c>
      <c r="M1071" s="151" t="str">
        <f>INDEX('State '!$A$1:$C$62,MATCH($J1071,'State '!$B:$B,0),3)</f>
        <v>Canada</v>
      </c>
      <c r="N1071" s="151"/>
      <c r="O1071" s="158">
        <v>80</v>
      </c>
      <c r="P1071" s="157">
        <v>11</v>
      </c>
      <c r="Q1071" s="157">
        <v>488</v>
      </c>
      <c r="R1071" s="158"/>
      <c r="S1071" s="159" t="s">
        <v>1914</v>
      </c>
      <c r="T1071" s="156" t="s">
        <v>813</v>
      </c>
      <c r="U1071" s="160" t="s">
        <v>382</v>
      </c>
      <c r="V1071" s="151"/>
      <c r="W1071" s="150"/>
      <c r="X1071" s="150"/>
      <c r="Y1071" s="150"/>
      <c r="Z1071" s="17"/>
      <c r="AA1071" s="17"/>
      <c r="AB1071" s="17"/>
    </row>
    <row r="1072" spans="1:28" x14ac:dyDescent="0.2">
      <c r="A1072" s="173">
        <v>39990</v>
      </c>
      <c r="B1072" s="164" t="s">
        <v>1912</v>
      </c>
      <c r="C1072" s="164" t="s">
        <v>1913</v>
      </c>
      <c r="D1072" s="164" t="s">
        <v>140</v>
      </c>
      <c r="E1072" s="164" t="s">
        <v>143</v>
      </c>
      <c r="F1072" s="165">
        <v>39767</v>
      </c>
      <c r="G1072" s="157">
        <v>2008</v>
      </c>
      <c r="H1072" s="151" t="s">
        <v>44</v>
      </c>
      <c r="I1072" s="151" t="str">
        <f t="shared" ref="I1072:I1100" si="88">LEFT($H1072,2)</f>
        <v>ON</v>
      </c>
      <c r="J1072" s="151" t="str">
        <f t="shared" si="86"/>
        <v>ON</v>
      </c>
      <c r="K1072" s="151" t="str">
        <f t="shared" si="87"/>
        <v>Canada</v>
      </c>
      <c r="L1072" s="151" t="str">
        <f>INDEX('State '!$A$1:$C$62,MATCH($I1072,'State '!$B:$B,0),3)</f>
        <v>Canada</v>
      </c>
      <c r="M1072" s="151" t="str">
        <f>INDEX('State '!$A$1:$C$62,MATCH($J1072,'State '!$B:$B,0),3)</f>
        <v>Canada</v>
      </c>
      <c r="N1072" s="151"/>
      <c r="O1072" s="158"/>
      <c r="P1072" s="158"/>
      <c r="Q1072" s="158">
        <v>485</v>
      </c>
      <c r="R1072" s="157"/>
      <c r="S1072" s="151" t="s">
        <v>1914</v>
      </c>
      <c r="T1072" s="151" t="s">
        <v>813</v>
      </c>
      <c r="U1072" s="151" t="s">
        <v>382</v>
      </c>
      <c r="V1072" s="151"/>
      <c r="W1072" s="150"/>
      <c r="X1072" s="150"/>
      <c r="Y1072" s="150"/>
      <c r="Z1072" s="17"/>
      <c r="AA1072" s="17"/>
      <c r="AB1072" s="17"/>
    </row>
    <row r="1073" spans="1:28" ht="25.5" x14ac:dyDescent="0.2">
      <c r="A1073" s="173">
        <v>42251</v>
      </c>
      <c r="B1073" s="152" t="s">
        <v>1963</v>
      </c>
      <c r="C1073" s="164" t="s">
        <v>199</v>
      </c>
      <c r="D1073" s="152" t="s">
        <v>1878</v>
      </c>
      <c r="E1073" s="153" t="s">
        <v>143</v>
      </c>
      <c r="F1073" s="154">
        <v>42244</v>
      </c>
      <c r="G1073" s="161">
        <v>2015</v>
      </c>
      <c r="H1073" s="151" t="s">
        <v>1964</v>
      </c>
      <c r="I1073" s="151" t="str">
        <f t="shared" si="88"/>
        <v>PA</v>
      </c>
      <c r="J1073" s="151" t="str">
        <f t="shared" si="86"/>
        <v>IN</v>
      </c>
      <c r="K1073" s="151" t="str">
        <f t="shared" si="87"/>
        <v>Northeast, Midwest</v>
      </c>
      <c r="L1073" s="151" t="str">
        <f>INDEX('State '!$A$1:$C$62,MATCH($I1073,'State '!$B:$B,0),3)</f>
        <v>Northeast</v>
      </c>
      <c r="M1073" s="151" t="str">
        <f>INDEX('State '!$A$1:$C$62,MATCH($J1073,'State '!$B:$B,0),3)</f>
        <v>Midwest</v>
      </c>
      <c r="N1073" s="151"/>
      <c r="O1073" s="158">
        <v>56</v>
      </c>
      <c r="P1073" s="157"/>
      <c r="Q1073" s="157">
        <v>425</v>
      </c>
      <c r="R1073" s="158"/>
      <c r="S1073" s="159" t="s">
        <v>135</v>
      </c>
      <c r="T1073" s="156" t="s">
        <v>381</v>
      </c>
      <c r="U1073" s="160" t="s">
        <v>1965</v>
      </c>
      <c r="V1073" s="151" t="s">
        <v>2178</v>
      </c>
      <c r="W1073" s="150"/>
      <c r="X1073" s="150"/>
      <c r="Y1073" s="150"/>
      <c r="Z1073" s="17"/>
      <c r="AA1073" s="17"/>
      <c r="AB1073" s="17"/>
    </row>
    <row r="1074" spans="1:28" x14ac:dyDescent="0.2">
      <c r="A1074" s="173">
        <v>42612</v>
      </c>
      <c r="B1074" s="152" t="s">
        <v>2059</v>
      </c>
      <c r="C1074" s="152" t="s">
        <v>261</v>
      </c>
      <c r="D1074" s="152" t="s">
        <v>134</v>
      </c>
      <c r="E1074" s="153" t="s">
        <v>143</v>
      </c>
      <c r="F1074" s="154">
        <v>42643</v>
      </c>
      <c r="G1074" s="161">
        <v>2016</v>
      </c>
      <c r="H1074" s="151" t="s">
        <v>33</v>
      </c>
      <c r="I1074" s="151" t="str">
        <f t="shared" si="88"/>
        <v>WV</v>
      </c>
      <c r="J1074" s="151" t="str">
        <f t="shared" si="86"/>
        <v>WV</v>
      </c>
      <c r="K1074" s="151" t="str">
        <f t="shared" si="87"/>
        <v>Northeast</v>
      </c>
      <c r="L1074" s="151" t="str">
        <f>INDEX('State '!$A$1:$C$62,MATCH($I1074,'State '!$B:$B,0),3)</f>
        <v>Northeast</v>
      </c>
      <c r="M1074" s="151" t="str">
        <f>INDEX('State '!$A$1:$C$62,MATCH($J1074,'State '!$B:$B,0),3)</f>
        <v>Northeast</v>
      </c>
      <c r="N1074" s="151"/>
      <c r="O1074" s="158">
        <v>45</v>
      </c>
      <c r="P1074" s="157">
        <v>5</v>
      </c>
      <c r="Q1074" s="157">
        <v>205</v>
      </c>
      <c r="R1074" s="158"/>
      <c r="S1074" s="159" t="s">
        <v>135</v>
      </c>
      <c r="T1074" s="156" t="s">
        <v>381</v>
      </c>
      <c r="U1074" s="160" t="s">
        <v>2032</v>
      </c>
      <c r="V1074" s="151" t="s">
        <v>2175</v>
      </c>
      <c r="W1074" s="150"/>
      <c r="X1074" s="150"/>
      <c r="Y1074" s="150"/>
      <c r="Z1074" s="17"/>
      <c r="AA1074" s="17"/>
      <c r="AB1074" s="17"/>
    </row>
    <row r="1075" spans="1:28" ht="25.5" x14ac:dyDescent="0.2">
      <c r="A1075" s="173">
        <v>41990</v>
      </c>
      <c r="B1075" s="164" t="s">
        <v>1877</v>
      </c>
      <c r="C1075" s="152" t="s">
        <v>206</v>
      </c>
      <c r="D1075" s="164" t="s">
        <v>1878</v>
      </c>
      <c r="E1075" s="164" t="s">
        <v>143</v>
      </c>
      <c r="F1075" s="165">
        <v>41730</v>
      </c>
      <c r="G1075" s="157">
        <v>2014</v>
      </c>
      <c r="H1075" s="151" t="s">
        <v>2170</v>
      </c>
      <c r="I1075" s="151" t="str">
        <f t="shared" si="88"/>
        <v>OH</v>
      </c>
      <c r="J1075" s="151" t="str">
        <f t="shared" si="86"/>
        <v>MS</v>
      </c>
      <c r="K1075" s="151" t="str">
        <f t="shared" si="87"/>
        <v>Northeast, Midwest, South Central</v>
      </c>
      <c r="L1075" s="151" t="str">
        <f>INDEX('State '!$A$1:$C$62,MATCH($I1075,'State '!$B:$B,0),3)</f>
        <v>Northeast</v>
      </c>
      <c r="M1075" s="151" t="str">
        <f>INDEX('State '!$A$1:$C$62,MATCH($J1075,'State '!$B:$B,0),3)</f>
        <v>South Central</v>
      </c>
      <c r="N1075" s="151" t="s">
        <v>9</v>
      </c>
      <c r="O1075" s="158">
        <v>155.6</v>
      </c>
      <c r="P1075" s="158">
        <v>0</v>
      </c>
      <c r="Q1075" s="158">
        <v>500</v>
      </c>
      <c r="R1075" s="157"/>
      <c r="S1075" s="151" t="s">
        <v>135</v>
      </c>
      <c r="T1075" s="151" t="s">
        <v>381</v>
      </c>
      <c r="U1075" s="151"/>
      <c r="V1075" s="151"/>
      <c r="W1075" s="150"/>
      <c r="X1075" s="150"/>
      <c r="Y1075" s="150"/>
      <c r="Z1075" s="17"/>
      <c r="AA1075" s="17"/>
      <c r="AB1075" s="17"/>
    </row>
    <row r="1076" spans="1:28" ht="25.5" x14ac:dyDescent="0.2">
      <c r="A1076" s="96">
        <v>44386</v>
      </c>
      <c r="B1076" s="79" t="s">
        <v>3152</v>
      </c>
      <c r="C1076" s="80" t="s">
        <v>239</v>
      </c>
      <c r="D1076" s="79" t="s">
        <v>134</v>
      </c>
      <c r="E1076" s="102" t="s">
        <v>143</v>
      </c>
      <c r="F1076" s="60">
        <v>44383</v>
      </c>
      <c r="G1076" s="61">
        <v>2021</v>
      </c>
      <c r="H1076" s="97" t="s">
        <v>0</v>
      </c>
      <c r="I1076" s="97" t="str">
        <f t="shared" si="88"/>
        <v>LA</v>
      </c>
      <c r="J1076" s="97" t="str">
        <f t="shared" si="86"/>
        <v>LA</v>
      </c>
      <c r="K1076" s="104" t="s">
        <v>9</v>
      </c>
      <c r="L1076" s="97" t="str">
        <f>INDEX('State '!$A$1:$C$62,MATCH($I1076,'State '!$B:$B,0),3)</f>
        <v>South Central</v>
      </c>
      <c r="M1076" s="97" t="str">
        <f>INDEX('State '!$A$1:$C$62,MATCH($J1076,'State '!$B:$B,0),3)</f>
        <v>South Central</v>
      </c>
      <c r="N1076" s="97"/>
      <c r="O1076" s="158">
        <v>0.05</v>
      </c>
      <c r="P1076" s="158"/>
      <c r="Q1076" s="146">
        <v>9</v>
      </c>
      <c r="R1076" s="98">
        <v>4</v>
      </c>
      <c r="S1076" s="97" t="s">
        <v>135</v>
      </c>
      <c r="T1076" s="97" t="s">
        <v>381</v>
      </c>
      <c r="U1076" s="97" t="s">
        <v>3153</v>
      </c>
      <c r="V1076" s="97" t="s">
        <v>2175</v>
      </c>
      <c r="W1076" s="79" t="s">
        <v>3154</v>
      </c>
      <c r="X1076" s="79" t="s">
        <v>2826</v>
      </c>
      <c r="Y1076" s="148"/>
      <c r="Z1076" s="17"/>
      <c r="AA1076" s="17"/>
      <c r="AB1076" s="17"/>
    </row>
    <row r="1077" spans="1:28" ht="38.25" x14ac:dyDescent="0.2">
      <c r="A1077" s="96">
        <v>43507</v>
      </c>
      <c r="B1077" s="79" t="s">
        <v>2303</v>
      </c>
      <c r="C1077" s="79" t="s">
        <v>219</v>
      </c>
      <c r="D1077" s="79" t="s">
        <v>136</v>
      </c>
      <c r="E1077" s="79" t="s">
        <v>143</v>
      </c>
      <c r="F1077" s="60">
        <v>43503</v>
      </c>
      <c r="G1077" s="98">
        <v>2019</v>
      </c>
      <c r="H1077" s="97" t="s">
        <v>408</v>
      </c>
      <c r="I1077" s="97" t="str">
        <f t="shared" si="88"/>
        <v>TX</v>
      </c>
      <c r="J1077" s="97" t="str">
        <f t="shared" si="86"/>
        <v>MX</v>
      </c>
      <c r="K1077" s="104" t="str">
        <f t="shared" ref="K1077:K1100" si="89">IF($L1077=$M1077,L1077,CONCATENATE($L1077,", ",IF(ISBLANK(N1077),"",CONCATENATE(N1077,", ")),$M1077))</f>
        <v>South Central, Mexico</v>
      </c>
      <c r="L1077" s="97" t="str">
        <f>INDEX('State '!$A$1:$C$62,MATCH($I1077,'State '!$B:$B,0),3)</f>
        <v>South Central</v>
      </c>
      <c r="M1077" s="97" t="str">
        <f>INDEX('State '!$A$1:$C$62,MATCH($J1077,'State '!$B:$B,0),3)</f>
        <v>Mexico</v>
      </c>
      <c r="N1077" s="97"/>
      <c r="O1077" s="158">
        <v>1550</v>
      </c>
      <c r="P1077" s="178">
        <v>171</v>
      </c>
      <c r="Q1077" s="146">
        <v>2600</v>
      </c>
      <c r="R1077" s="98" t="s">
        <v>1226</v>
      </c>
      <c r="S1077" s="97" t="s">
        <v>135</v>
      </c>
      <c r="T1077" s="97" t="s">
        <v>381</v>
      </c>
      <c r="U1077" s="97" t="s">
        <v>2282</v>
      </c>
      <c r="V1077" s="97" t="s">
        <v>2178</v>
      </c>
      <c r="W1077" s="150" t="s">
        <v>2427</v>
      </c>
      <c r="X1077" s="79"/>
      <c r="Y1077" s="195"/>
      <c r="Z1077" s="17"/>
      <c r="AA1077" s="17"/>
      <c r="AB1077" s="17"/>
    </row>
    <row r="1078" spans="1:28" x14ac:dyDescent="0.2">
      <c r="A1078" s="173">
        <v>43417</v>
      </c>
      <c r="B1078" s="164" t="s">
        <v>2295</v>
      </c>
      <c r="C1078" s="164" t="s">
        <v>2025</v>
      </c>
      <c r="D1078" s="164" t="s">
        <v>140</v>
      </c>
      <c r="E1078" s="164" t="s">
        <v>143</v>
      </c>
      <c r="F1078" s="165">
        <v>43404</v>
      </c>
      <c r="G1078" s="157">
        <v>2018</v>
      </c>
      <c r="H1078" s="151" t="s">
        <v>677</v>
      </c>
      <c r="I1078" s="151" t="str">
        <f t="shared" si="88"/>
        <v>MN</v>
      </c>
      <c r="J1078" s="151" t="str">
        <f t="shared" si="86"/>
        <v>ND</v>
      </c>
      <c r="K1078" s="156" t="str">
        <f t="shared" si="89"/>
        <v>Midwest, Mountain</v>
      </c>
      <c r="L1078" s="151" t="str">
        <f>INDEX('State '!$A$1:$C$62,MATCH($I1078,'State '!$B:$B,0),3)</f>
        <v>Midwest</v>
      </c>
      <c r="M1078" s="151" t="str">
        <f>INDEX('State '!$A$1:$C$62,MATCH($J1078,'State '!$B:$B,0),3)</f>
        <v>Mountain</v>
      </c>
      <c r="N1078" s="151"/>
      <c r="O1078" s="158">
        <v>57.3</v>
      </c>
      <c r="P1078" s="158">
        <v>37.299999999999997</v>
      </c>
      <c r="Q1078" s="158">
        <v>33</v>
      </c>
      <c r="R1078" s="157">
        <v>16</v>
      </c>
      <c r="S1078" s="151" t="s">
        <v>135</v>
      </c>
      <c r="T1078" s="151" t="s">
        <v>381</v>
      </c>
      <c r="U1078" s="151" t="s">
        <v>2296</v>
      </c>
      <c r="V1078" s="151" t="s">
        <v>2178</v>
      </c>
      <c r="W1078" s="150"/>
      <c r="X1078" s="150"/>
      <c r="Y1078" s="150"/>
      <c r="Z1078" s="17"/>
      <c r="AA1078" s="17"/>
      <c r="AB1078" s="17"/>
    </row>
    <row r="1079" spans="1:28" x14ac:dyDescent="0.2">
      <c r="A1079" s="173">
        <v>39990</v>
      </c>
      <c r="B1079" s="152" t="s">
        <v>938</v>
      </c>
      <c r="C1079" s="152" t="s">
        <v>274</v>
      </c>
      <c r="D1079" s="152" t="s">
        <v>140</v>
      </c>
      <c r="E1079" s="153" t="s">
        <v>143</v>
      </c>
      <c r="F1079" s="154">
        <v>39399</v>
      </c>
      <c r="G1079" s="161">
        <v>2007</v>
      </c>
      <c r="H1079" s="151" t="s">
        <v>700</v>
      </c>
      <c r="I1079" s="151" t="str">
        <f t="shared" si="88"/>
        <v>IL</v>
      </c>
      <c r="J1079" s="151" t="str">
        <f t="shared" si="86"/>
        <v>ON</v>
      </c>
      <c r="K1079" s="151" t="str">
        <f t="shared" si="89"/>
        <v>Midwest, Canada</v>
      </c>
      <c r="L1079" s="151" t="str">
        <f>INDEX('State '!$A$1:$C$62,MATCH($I1079,'State '!$B:$B,0),3)</f>
        <v>Midwest</v>
      </c>
      <c r="M1079" s="151" t="str">
        <f>INDEX('State '!$A$1:$C$62,MATCH($J1079,'State '!$B:$B,0),3)</f>
        <v>Canada</v>
      </c>
      <c r="N1079" s="151"/>
      <c r="O1079" s="158">
        <v>70.400000000000006</v>
      </c>
      <c r="P1079" s="157"/>
      <c r="Q1079" s="157">
        <v>245</v>
      </c>
      <c r="R1079" s="158">
        <v>42</v>
      </c>
      <c r="S1079" s="159" t="s">
        <v>135</v>
      </c>
      <c r="T1079" s="156" t="s">
        <v>381</v>
      </c>
      <c r="U1079" s="160" t="s">
        <v>939</v>
      </c>
      <c r="V1079" s="151"/>
      <c r="W1079" s="150"/>
      <c r="X1079" s="150"/>
      <c r="Y1079" s="185"/>
      <c r="AA1079" s="17"/>
      <c r="AB1079" s="17"/>
    </row>
    <row r="1080" spans="1:28" x14ac:dyDescent="0.2">
      <c r="A1080" s="173">
        <v>40381</v>
      </c>
      <c r="B1080" s="152" t="s">
        <v>699</v>
      </c>
      <c r="C1080" s="152" t="s">
        <v>274</v>
      </c>
      <c r="D1080" s="152" t="s">
        <v>140</v>
      </c>
      <c r="E1080" s="153" t="s">
        <v>143</v>
      </c>
      <c r="F1080" s="154">
        <v>40105</v>
      </c>
      <c r="G1080" s="161">
        <v>2009</v>
      </c>
      <c r="H1080" s="151" t="s">
        <v>700</v>
      </c>
      <c r="I1080" s="151" t="str">
        <f t="shared" si="88"/>
        <v>IL</v>
      </c>
      <c r="J1080" s="151" t="str">
        <f t="shared" si="86"/>
        <v>ON</v>
      </c>
      <c r="K1080" s="151" t="str">
        <f t="shared" si="89"/>
        <v>Midwest, Canada</v>
      </c>
      <c r="L1080" s="151" t="str">
        <f>INDEX('State '!$A$1:$C$62,MATCH($I1080,'State '!$B:$B,0),3)</f>
        <v>Midwest</v>
      </c>
      <c r="M1080" s="151" t="str">
        <f>INDEX('State '!$A$1:$C$62,MATCH($J1080,'State '!$B:$B,0),3)</f>
        <v>Canada</v>
      </c>
      <c r="N1080" s="151"/>
      <c r="O1080" s="158">
        <v>36.200000000000003</v>
      </c>
      <c r="P1080" s="157"/>
      <c r="Q1080" s="157">
        <v>105</v>
      </c>
      <c r="R1080" s="158"/>
      <c r="S1080" s="159" t="s">
        <v>135</v>
      </c>
      <c r="T1080" s="156" t="s">
        <v>381</v>
      </c>
      <c r="U1080" s="160" t="s">
        <v>701</v>
      </c>
      <c r="V1080" s="151"/>
      <c r="W1080" s="150"/>
      <c r="X1080" s="150"/>
      <c r="Y1080" s="150"/>
      <c r="AA1080" s="17"/>
      <c r="AB1080" s="17"/>
    </row>
    <row r="1081" spans="1:28" x14ac:dyDescent="0.2">
      <c r="A1081" s="173">
        <v>39990</v>
      </c>
      <c r="B1081" s="164" t="s">
        <v>1452</v>
      </c>
      <c r="C1081" s="164" t="s">
        <v>274</v>
      </c>
      <c r="D1081" s="164" t="s">
        <v>140</v>
      </c>
      <c r="E1081" s="164" t="s">
        <v>143</v>
      </c>
      <c r="F1081" s="165">
        <v>36860</v>
      </c>
      <c r="G1081" s="157">
        <v>2000</v>
      </c>
      <c r="H1081" s="151" t="s">
        <v>1453</v>
      </c>
      <c r="I1081" s="151" t="str">
        <f t="shared" si="88"/>
        <v>MI</v>
      </c>
      <c r="J1081" s="151" t="str">
        <f t="shared" si="86"/>
        <v>ON</v>
      </c>
      <c r="K1081" s="151" t="str">
        <f t="shared" si="89"/>
        <v>Midwest, Canada</v>
      </c>
      <c r="L1081" s="151" t="str">
        <f>INDEX('State '!$A$1:$C$62,MATCH($I1081,'State '!$B:$B,0),3)</f>
        <v>Midwest</v>
      </c>
      <c r="M1081" s="151" t="str">
        <f>INDEX('State '!$A$1:$C$62,MATCH($J1081,'State '!$B:$B,0),3)</f>
        <v>Canada</v>
      </c>
      <c r="N1081" s="151"/>
      <c r="O1081" s="158">
        <v>24</v>
      </c>
      <c r="P1081" s="158">
        <v>15</v>
      </c>
      <c r="Q1081" s="158">
        <v>720</v>
      </c>
      <c r="R1081" s="157">
        <v>42</v>
      </c>
      <c r="S1081" s="151" t="s">
        <v>135</v>
      </c>
      <c r="T1081" s="151" t="s">
        <v>813</v>
      </c>
      <c r="U1081" s="151" t="s">
        <v>382</v>
      </c>
      <c r="V1081" s="151"/>
      <c r="W1081" s="150"/>
      <c r="X1081" s="150"/>
      <c r="Y1081" s="150"/>
      <c r="AA1081" s="17"/>
      <c r="AB1081" s="17"/>
    </row>
    <row r="1082" spans="1:28" x14ac:dyDescent="0.2">
      <c r="A1082" s="173">
        <v>39990</v>
      </c>
      <c r="B1082" s="164" t="s">
        <v>1478</v>
      </c>
      <c r="C1082" s="164" t="s">
        <v>274</v>
      </c>
      <c r="D1082" s="164" t="s">
        <v>136</v>
      </c>
      <c r="E1082" s="164" t="s">
        <v>143</v>
      </c>
      <c r="F1082" s="165">
        <v>36860</v>
      </c>
      <c r="G1082" s="157">
        <v>2000</v>
      </c>
      <c r="H1082" s="151" t="s">
        <v>1479</v>
      </c>
      <c r="I1082" s="151" t="str">
        <f t="shared" si="88"/>
        <v>IL</v>
      </c>
      <c r="J1082" s="151" t="str">
        <f t="shared" si="86"/>
        <v>MI</v>
      </c>
      <c r="K1082" s="151" t="str">
        <f t="shared" si="89"/>
        <v>Midwest</v>
      </c>
      <c r="L1082" s="151" t="str">
        <f>INDEX('State '!$A$1:$C$62,MATCH($I1082,'State '!$B:$B,0),3)</f>
        <v>Midwest</v>
      </c>
      <c r="M1082" s="151" t="str">
        <f>INDEX('State '!$A$1:$C$62,MATCH($J1082,'State '!$B:$B,0),3)</f>
        <v>Midwest</v>
      </c>
      <c r="N1082" s="151"/>
      <c r="O1082" s="158">
        <v>447</v>
      </c>
      <c r="P1082" s="158">
        <v>329</v>
      </c>
      <c r="Q1082" s="158">
        <v>720</v>
      </c>
      <c r="R1082" s="157">
        <v>42</v>
      </c>
      <c r="S1082" s="151" t="s">
        <v>135</v>
      </c>
      <c r="T1082" s="151" t="s">
        <v>381</v>
      </c>
      <c r="U1082" s="151" t="s">
        <v>1480</v>
      </c>
      <c r="V1082" s="151"/>
      <c r="W1082" s="150"/>
      <c r="X1082" s="150"/>
      <c r="Y1082" s="150"/>
      <c r="AA1082" s="17"/>
      <c r="AB1082" s="17"/>
    </row>
    <row r="1083" spans="1:28" s="99" customFormat="1" ht="140.25" x14ac:dyDescent="0.2">
      <c r="A1083" s="96">
        <v>45656</v>
      </c>
      <c r="B1083" s="194" t="s">
        <v>3179</v>
      </c>
      <c r="C1083" s="194" t="s">
        <v>199</v>
      </c>
      <c r="D1083" s="194" t="s">
        <v>140</v>
      </c>
      <c r="E1083" s="194" t="s">
        <v>3469</v>
      </c>
      <c r="F1083" s="196">
        <v>45641</v>
      </c>
      <c r="G1083" s="106">
        <v>2025</v>
      </c>
      <c r="H1083" s="197" t="s">
        <v>0</v>
      </c>
      <c r="I1083" s="97" t="str">
        <f t="shared" si="88"/>
        <v>LA</v>
      </c>
      <c r="J1083" s="97" t="str">
        <f t="shared" si="86"/>
        <v>LA</v>
      </c>
      <c r="K1083" s="104" t="str">
        <f t="shared" si="89"/>
        <v>South Central</v>
      </c>
      <c r="L1083" s="97" t="str">
        <f>INDEX('State '!$A$1:$C$62,MATCH($I1083,'State '!$B:$B,0),3)</f>
        <v>South Central</v>
      </c>
      <c r="M1083" s="97" t="str">
        <f>INDEX('State '!$A$1:$C$62,MATCH($J1083,'State '!$B:$B,0),3)</f>
        <v>South Central</v>
      </c>
      <c r="N1083" s="97"/>
      <c r="O1083" s="158">
        <v>360.3</v>
      </c>
      <c r="P1083" s="201">
        <v>3</v>
      </c>
      <c r="Q1083" s="200">
        <v>1260</v>
      </c>
      <c r="R1083" s="198">
        <v>42</v>
      </c>
      <c r="S1083" s="197" t="s">
        <v>135</v>
      </c>
      <c r="T1083" s="197" t="s">
        <v>381</v>
      </c>
      <c r="U1083" s="197" t="s">
        <v>3180</v>
      </c>
      <c r="V1083" s="97" t="s">
        <v>2175</v>
      </c>
      <c r="W1083" s="79" t="s">
        <v>3635</v>
      </c>
      <c r="X1083" s="79" t="s">
        <v>2827</v>
      </c>
      <c r="Y1083" s="207" t="s">
        <v>3634</v>
      </c>
      <c r="Z1083" s="5"/>
    </row>
    <row r="1084" spans="1:28" ht="156.6" customHeight="1" x14ac:dyDescent="0.2">
      <c r="A1084" s="173">
        <v>39990</v>
      </c>
      <c r="B1084" s="164" t="s">
        <v>1703</v>
      </c>
      <c r="C1084" s="164" t="s">
        <v>378</v>
      </c>
      <c r="D1084" s="164" t="s">
        <v>136</v>
      </c>
      <c r="E1084" s="164" t="s">
        <v>143</v>
      </c>
      <c r="F1084" s="165">
        <v>35735</v>
      </c>
      <c r="G1084" s="157">
        <v>1997</v>
      </c>
      <c r="H1084" s="151" t="s">
        <v>47</v>
      </c>
      <c r="I1084" s="151" t="str">
        <f t="shared" si="88"/>
        <v>GM</v>
      </c>
      <c r="J1084" s="151" t="str">
        <f t="shared" si="86"/>
        <v>GM</v>
      </c>
      <c r="K1084" s="151" t="str">
        <f t="shared" si="89"/>
        <v>Gulf of Mexico</v>
      </c>
      <c r="L1084" s="151" t="str">
        <f>INDEX('State '!$A$1:$C$62,MATCH($I1084,'State '!$B:$B,0),3)</f>
        <v>Gulf of Mexico</v>
      </c>
      <c r="M1084" s="151" t="str">
        <f>INDEX('State '!$A$1:$C$62,MATCH($J1084,'State '!$B:$B,0),3)</f>
        <v>Gulf of Mexico</v>
      </c>
      <c r="N1084" s="151"/>
      <c r="O1084" s="158">
        <v>39.1</v>
      </c>
      <c r="P1084" s="158">
        <v>52</v>
      </c>
      <c r="Q1084" s="158">
        <v>328</v>
      </c>
      <c r="R1084" s="157">
        <v>24</v>
      </c>
      <c r="S1084" s="151" t="s">
        <v>135</v>
      </c>
      <c r="T1084" s="151" t="s">
        <v>381</v>
      </c>
      <c r="U1084" s="151" t="s">
        <v>1704</v>
      </c>
      <c r="V1084" s="151"/>
      <c r="W1084" s="150"/>
      <c r="X1084" s="150"/>
      <c r="Y1084" s="150"/>
      <c r="Z1084" s="17"/>
      <c r="AA1084" s="17"/>
      <c r="AB1084" s="17"/>
    </row>
    <row r="1085" spans="1:28" x14ac:dyDescent="0.2">
      <c r="A1085" s="173">
        <v>41546</v>
      </c>
      <c r="B1085" s="152" t="s">
        <v>1795</v>
      </c>
      <c r="C1085" s="152" t="s">
        <v>261</v>
      </c>
      <c r="D1085" s="152" t="s">
        <v>140</v>
      </c>
      <c r="E1085" s="153" t="s">
        <v>143</v>
      </c>
      <c r="F1085" s="154">
        <v>41548</v>
      </c>
      <c r="G1085" s="161">
        <v>2013</v>
      </c>
      <c r="H1085" s="151" t="s">
        <v>19</v>
      </c>
      <c r="I1085" s="151" t="str">
        <f t="shared" si="88"/>
        <v>VA</v>
      </c>
      <c r="J1085" s="151" t="str">
        <f t="shared" ref="J1085:J1100" si="90">RIGHT($H1085,2)</f>
        <v>VA</v>
      </c>
      <c r="K1085" s="151" t="str">
        <f t="shared" si="89"/>
        <v>Northeast</v>
      </c>
      <c r="L1085" s="151" t="str">
        <f>INDEX('State '!$A$1:$C$62,MATCH($I1085,'State '!$B:$B,0),3)</f>
        <v>Northeast</v>
      </c>
      <c r="M1085" s="151" t="str">
        <f>INDEX('State '!$A$1:$C$62,MATCH($J1085,'State '!$B:$B,0),3)</f>
        <v>Northeast</v>
      </c>
      <c r="N1085" s="151"/>
      <c r="O1085" s="158">
        <v>34.299999999999997</v>
      </c>
      <c r="P1085" s="157">
        <v>2.5</v>
      </c>
      <c r="Q1085" s="157">
        <v>246</v>
      </c>
      <c r="R1085" s="158">
        <v>24</v>
      </c>
      <c r="S1085" s="159" t="s">
        <v>135</v>
      </c>
      <c r="T1085" s="156" t="s">
        <v>381</v>
      </c>
      <c r="U1085" s="160" t="s">
        <v>397</v>
      </c>
      <c r="V1085" s="151"/>
      <c r="W1085" s="150"/>
      <c r="X1085" s="150"/>
      <c r="Y1085" s="150"/>
      <c r="Z1085" s="17"/>
      <c r="AA1085" s="17"/>
      <c r="AB1085" s="17"/>
    </row>
    <row r="1086" spans="1:28" s="99" customFormat="1" ht="76.5" x14ac:dyDescent="0.2">
      <c r="A1086" s="96">
        <v>45656</v>
      </c>
      <c r="B1086" s="79" t="s">
        <v>3653</v>
      </c>
      <c r="C1086" s="79" t="s">
        <v>3491</v>
      </c>
      <c r="D1086" s="79" t="s">
        <v>136</v>
      </c>
      <c r="E1086" s="79" t="s">
        <v>3469</v>
      </c>
      <c r="F1086" s="60">
        <v>45536</v>
      </c>
      <c r="G1086" s="98">
        <v>2024</v>
      </c>
      <c r="H1086" s="97" t="s">
        <v>6</v>
      </c>
      <c r="I1086" s="97" t="str">
        <f t="shared" si="88"/>
        <v>TX</v>
      </c>
      <c r="J1086" s="97" t="str">
        <f t="shared" si="90"/>
        <v>TX</v>
      </c>
      <c r="K1086" s="104" t="str">
        <f t="shared" si="89"/>
        <v>South Central</v>
      </c>
      <c r="L1086" s="97" t="str">
        <f>INDEX('State '!$A$1:$C$62,MATCH($I1086,'State '!$B:$B,0),3)</f>
        <v>South Central</v>
      </c>
      <c r="M1086" s="97" t="str">
        <f>INDEX('State '!$A$1:$C$62,MATCH($J1086,'State '!$B:$B,0),3)</f>
        <v>South Central</v>
      </c>
      <c r="N1086" s="97"/>
      <c r="O1086" s="145"/>
      <c r="P1086" s="111">
        <v>41.66</v>
      </c>
      <c r="Q1086" s="146">
        <v>1000</v>
      </c>
      <c r="R1086" s="98">
        <v>36</v>
      </c>
      <c r="S1086" s="97" t="s">
        <v>138</v>
      </c>
      <c r="T1086" s="97"/>
      <c r="U1086" s="97"/>
      <c r="V1086" s="97" t="s">
        <v>2175</v>
      </c>
      <c r="W1086" s="79" t="s">
        <v>3626</v>
      </c>
      <c r="X1086" s="79"/>
      <c r="Y1086" s="207" t="s">
        <v>3492</v>
      </c>
      <c r="Z1086" s="5"/>
    </row>
    <row r="1087" spans="1:28" x14ac:dyDescent="0.2">
      <c r="A1087" s="173">
        <v>39990</v>
      </c>
      <c r="B1087" s="164" t="s">
        <v>1499</v>
      </c>
      <c r="C1087" s="164" t="s">
        <v>269</v>
      </c>
      <c r="D1087" s="164" t="s">
        <v>140</v>
      </c>
      <c r="E1087" s="164" t="s">
        <v>143</v>
      </c>
      <c r="F1087" s="165">
        <v>36465</v>
      </c>
      <c r="G1087" s="157">
        <v>1999</v>
      </c>
      <c r="H1087" s="151" t="s">
        <v>2468</v>
      </c>
      <c r="I1087" s="151" t="str">
        <f t="shared" si="88"/>
        <v>MB</v>
      </c>
      <c r="J1087" s="151" t="str">
        <f t="shared" si="90"/>
        <v>WI</v>
      </c>
      <c r="K1087" s="151" t="str">
        <f t="shared" si="89"/>
        <v>Canada, Midwest</v>
      </c>
      <c r="L1087" s="151" t="str">
        <f>INDEX('State '!$A$1:$C$62,MATCH($I1087,'State '!$B:$B,0),3)</f>
        <v>Canada</v>
      </c>
      <c r="M1087" s="151" t="str">
        <f>INDEX('State '!$A$1:$C$62,MATCH($J1087,'State '!$B:$B,0),3)</f>
        <v>Midwest</v>
      </c>
      <c r="N1087" s="151"/>
      <c r="O1087" s="158">
        <v>21.4</v>
      </c>
      <c r="P1087" s="158">
        <v>45</v>
      </c>
      <c r="Q1087" s="158">
        <v>28</v>
      </c>
      <c r="R1087" s="157">
        <v>24</v>
      </c>
      <c r="S1087" s="151" t="s">
        <v>135</v>
      </c>
      <c r="T1087" s="151" t="s">
        <v>381</v>
      </c>
      <c r="U1087" s="151" t="s">
        <v>1500</v>
      </c>
      <c r="V1087" s="151"/>
      <c r="W1087" s="150"/>
      <c r="X1087" s="150"/>
      <c r="Y1087" s="150"/>
    </row>
    <row r="1088" spans="1:28" x14ac:dyDescent="0.2">
      <c r="A1088" s="173">
        <v>40367</v>
      </c>
      <c r="B1088" s="164" t="s">
        <v>676</v>
      </c>
      <c r="C1088" s="164" t="s">
        <v>269</v>
      </c>
      <c r="D1088" s="164" t="s">
        <v>140</v>
      </c>
      <c r="E1088" s="164" t="s">
        <v>143</v>
      </c>
      <c r="F1088" s="165">
        <v>40087</v>
      </c>
      <c r="G1088" s="157">
        <v>2009</v>
      </c>
      <c r="H1088" s="151" t="s">
        <v>677</v>
      </c>
      <c r="I1088" s="151" t="str">
        <f t="shared" si="88"/>
        <v>MN</v>
      </c>
      <c r="J1088" s="151" t="str">
        <f t="shared" si="90"/>
        <v>ND</v>
      </c>
      <c r="K1088" s="151" t="str">
        <f t="shared" si="89"/>
        <v>Midwest, Mountain</v>
      </c>
      <c r="L1088" s="151" t="str">
        <f>INDEX('State '!$A$1:$C$62,MATCH($I1088,'State '!$B:$B,0),3)</f>
        <v>Midwest</v>
      </c>
      <c r="M1088" s="151" t="str">
        <f>INDEX('State '!$A$1:$C$62,MATCH($J1088,'State '!$B:$B,0),3)</f>
        <v>Mountain</v>
      </c>
      <c r="N1088" s="151"/>
      <c r="O1088" s="158">
        <v>14.6</v>
      </c>
      <c r="P1088" s="158">
        <v>9.98</v>
      </c>
      <c r="Q1088" s="158">
        <v>38</v>
      </c>
      <c r="R1088" s="157">
        <v>12</v>
      </c>
      <c r="S1088" s="151" t="s">
        <v>135</v>
      </c>
      <c r="T1088" s="151" t="s">
        <v>381</v>
      </c>
      <c r="U1088" s="151" t="s">
        <v>678</v>
      </c>
      <c r="V1088" s="151"/>
      <c r="W1088" s="150"/>
      <c r="X1088" s="150"/>
      <c r="Y1088" s="150"/>
    </row>
    <row r="1089" spans="1:28" x14ac:dyDescent="0.2">
      <c r="A1089" s="173">
        <v>39990</v>
      </c>
      <c r="B1089" s="164" t="s">
        <v>1784</v>
      </c>
      <c r="C1089" s="164" t="s">
        <v>269</v>
      </c>
      <c r="D1089" s="164" t="s">
        <v>140</v>
      </c>
      <c r="E1089" s="164" t="s">
        <v>143</v>
      </c>
      <c r="F1089" s="165">
        <v>35370</v>
      </c>
      <c r="G1089" s="157">
        <v>1996</v>
      </c>
      <c r="H1089" s="151" t="s">
        <v>677</v>
      </c>
      <c r="I1089" s="151" t="str">
        <f t="shared" si="88"/>
        <v>MN</v>
      </c>
      <c r="J1089" s="151" t="str">
        <f t="shared" si="90"/>
        <v>ND</v>
      </c>
      <c r="K1089" s="151" t="str">
        <f t="shared" si="89"/>
        <v>Midwest, Mountain</v>
      </c>
      <c r="L1089" s="151" t="str">
        <f>INDEX('State '!$A$1:$C$62,MATCH($I1089,'State '!$B:$B,0),3)</f>
        <v>Midwest</v>
      </c>
      <c r="M1089" s="151" t="str">
        <f>INDEX('State '!$A$1:$C$62,MATCH($J1089,'State '!$B:$B,0),3)</f>
        <v>Mountain</v>
      </c>
      <c r="N1089" s="151"/>
      <c r="O1089" s="158"/>
      <c r="P1089" s="158">
        <v>13.5</v>
      </c>
      <c r="Q1089" s="158">
        <v>21</v>
      </c>
      <c r="R1089" s="157"/>
      <c r="S1089" s="151" t="s">
        <v>135</v>
      </c>
      <c r="T1089" s="151" t="s">
        <v>381</v>
      </c>
      <c r="U1089" s="151" t="s">
        <v>382</v>
      </c>
      <c r="V1089" s="151"/>
      <c r="W1089" s="150"/>
      <c r="X1089" s="150"/>
      <c r="Y1089" s="150"/>
      <c r="Z1089" s="17"/>
      <c r="AA1089" s="17"/>
      <c r="AB1089" s="17"/>
    </row>
    <row r="1090" spans="1:28" x14ac:dyDescent="0.2">
      <c r="A1090" s="173">
        <v>39990</v>
      </c>
      <c r="B1090" s="164" t="s">
        <v>1785</v>
      </c>
      <c r="C1090" s="164" t="s">
        <v>269</v>
      </c>
      <c r="D1090" s="164" t="s">
        <v>140</v>
      </c>
      <c r="E1090" s="164" t="s">
        <v>143</v>
      </c>
      <c r="F1090" s="165">
        <v>35370</v>
      </c>
      <c r="G1090" s="157">
        <v>1996</v>
      </c>
      <c r="H1090" s="151" t="s">
        <v>1433</v>
      </c>
      <c r="I1090" s="151" t="str">
        <f t="shared" si="88"/>
        <v>SK</v>
      </c>
      <c r="J1090" s="151" t="str">
        <f t="shared" si="90"/>
        <v>MN</v>
      </c>
      <c r="K1090" s="151" t="str">
        <f t="shared" si="89"/>
        <v>Canada, Mountain, Midwest</v>
      </c>
      <c r="L1090" s="151" t="str">
        <f>INDEX('State '!$A$1:$C$62,MATCH($I1090,'State '!$B:$B,0),3)</f>
        <v>Canada</v>
      </c>
      <c r="M1090" s="151" t="str">
        <f>INDEX('State '!$A$1:$C$62,MATCH($J1090,'State '!$B:$B,0),3)</f>
        <v>Midwest</v>
      </c>
      <c r="N1090" s="151" t="s">
        <v>2463</v>
      </c>
      <c r="O1090" s="158">
        <v>8.4</v>
      </c>
      <c r="P1090" s="158">
        <v>13.5</v>
      </c>
      <c r="Q1090" s="158">
        <v>19.399999999999999</v>
      </c>
      <c r="R1090" s="157">
        <v>24</v>
      </c>
      <c r="S1090" s="151" t="s">
        <v>135</v>
      </c>
      <c r="T1090" s="151" t="s">
        <v>381</v>
      </c>
      <c r="U1090" s="151" t="s">
        <v>1786</v>
      </c>
      <c r="V1090" s="151"/>
      <c r="W1090" s="150"/>
      <c r="X1090" s="150"/>
      <c r="Y1090" s="150"/>
      <c r="Z1090" s="17"/>
      <c r="AA1090" s="17"/>
      <c r="AB1090" s="17"/>
    </row>
    <row r="1091" spans="1:28" s="99" customFormat="1" x14ac:dyDescent="0.2">
      <c r="A1091" s="173">
        <v>39990</v>
      </c>
      <c r="B1091" s="164" t="s">
        <v>1432</v>
      </c>
      <c r="C1091" s="164" t="s">
        <v>269</v>
      </c>
      <c r="D1091" s="164" t="s">
        <v>140</v>
      </c>
      <c r="E1091" s="164" t="s">
        <v>143</v>
      </c>
      <c r="F1091" s="165">
        <v>37176</v>
      </c>
      <c r="G1091" s="157">
        <v>2001</v>
      </c>
      <c r="H1091" s="151" t="s">
        <v>1433</v>
      </c>
      <c r="I1091" s="151" t="str">
        <f t="shared" si="88"/>
        <v>SK</v>
      </c>
      <c r="J1091" s="151" t="str">
        <f t="shared" si="90"/>
        <v>MN</v>
      </c>
      <c r="K1091" s="151" t="str">
        <f t="shared" si="89"/>
        <v>Canada, Mountain, Midwest</v>
      </c>
      <c r="L1091" s="151" t="str">
        <f>INDEX('State '!$A$1:$C$62,MATCH($I1091,'State '!$B:$B,0),3)</f>
        <v>Canada</v>
      </c>
      <c r="M1091" s="151" t="str">
        <f>INDEX('State '!$A$1:$C$62,MATCH($J1091,'State '!$B:$B,0),3)</f>
        <v>Midwest</v>
      </c>
      <c r="N1091" s="151" t="s">
        <v>2463</v>
      </c>
      <c r="O1091" s="158">
        <v>3.9</v>
      </c>
      <c r="P1091" s="158">
        <v>5.6</v>
      </c>
      <c r="Q1091" s="158"/>
      <c r="R1091" s="157">
        <v>24</v>
      </c>
      <c r="S1091" s="151" t="s">
        <v>135</v>
      </c>
      <c r="T1091" s="151" t="s">
        <v>381</v>
      </c>
      <c r="U1091" s="151" t="s">
        <v>1434</v>
      </c>
      <c r="V1091" s="151"/>
      <c r="W1091" s="150"/>
      <c r="X1091" s="150"/>
      <c r="Y1091" s="150"/>
      <c r="Z1091" s="5"/>
    </row>
    <row r="1092" spans="1:28" x14ac:dyDescent="0.2">
      <c r="A1092" s="173">
        <v>39990</v>
      </c>
      <c r="B1092" s="164" t="s">
        <v>1709</v>
      </c>
      <c r="C1092" s="164" t="s">
        <v>269</v>
      </c>
      <c r="D1092" s="164" t="s">
        <v>140</v>
      </c>
      <c r="E1092" s="164" t="s">
        <v>143</v>
      </c>
      <c r="F1092" s="165">
        <v>35735</v>
      </c>
      <c r="G1092" s="157">
        <v>1997</v>
      </c>
      <c r="H1092" s="151" t="s">
        <v>1710</v>
      </c>
      <c r="I1092" s="151" t="str">
        <f t="shared" si="88"/>
        <v>MB</v>
      </c>
      <c r="J1092" s="151" t="str">
        <f t="shared" si="90"/>
        <v>WI</v>
      </c>
      <c r="K1092" s="151" t="str">
        <f t="shared" si="89"/>
        <v>Canada, Midwest</v>
      </c>
      <c r="L1092" s="151" t="str">
        <f>INDEX('State '!$A$1:$C$62,MATCH($I1092,'State '!$B:$B,0),3)</f>
        <v>Canada</v>
      </c>
      <c r="M1092" s="151" t="str">
        <f>INDEX('State '!$A$1:$C$62,MATCH($J1092,'State '!$B:$B,0),3)</f>
        <v>Midwest</v>
      </c>
      <c r="N1092" s="151"/>
      <c r="O1092" s="158">
        <v>27.9</v>
      </c>
      <c r="P1092" s="158">
        <v>150</v>
      </c>
      <c r="Q1092" s="158">
        <v>59.68</v>
      </c>
      <c r="R1092" s="157">
        <v>24</v>
      </c>
      <c r="S1092" s="151" t="s">
        <v>135</v>
      </c>
      <c r="T1092" s="151" t="s">
        <v>381</v>
      </c>
      <c r="U1092" s="151" t="s">
        <v>1711</v>
      </c>
      <c r="V1092" s="151"/>
      <c r="W1092" s="150"/>
      <c r="X1092" s="150"/>
      <c r="Y1092" s="150"/>
      <c r="Z1092" s="17"/>
      <c r="AA1092" s="17"/>
      <c r="AB1092" s="17"/>
    </row>
    <row r="1093" spans="1:28" ht="38.25" x14ac:dyDescent="0.2">
      <c r="A1093" s="96">
        <v>45372</v>
      </c>
      <c r="B1093" s="79" t="s">
        <v>3165</v>
      </c>
      <c r="C1093" s="79" t="s">
        <v>3166</v>
      </c>
      <c r="D1093" s="79" t="s">
        <v>140</v>
      </c>
      <c r="E1093" s="79" t="s">
        <v>3469</v>
      </c>
      <c r="F1093" s="60">
        <v>45323</v>
      </c>
      <c r="G1093" s="98">
        <v>2024</v>
      </c>
      <c r="H1093" s="97" t="s">
        <v>19</v>
      </c>
      <c r="I1093" s="97" t="str">
        <f t="shared" si="88"/>
        <v>VA</v>
      </c>
      <c r="J1093" s="97" t="str">
        <f t="shared" si="90"/>
        <v>VA</v>
      </c>
      <c r="K1093" s="104" t="str">
        <f t="shared" si="89"/>
        <v>Northeast</v>
      </c>
      <c r="L1093" s="97" t="str">
        <f>INDEX('State '!$A$1:$C$62,MATCH($I1093,'State '!$B:$B,0),3)</f>
        <v>Northeast</v>
      </c>
      <c r="M1093" s="97" t="str">
        <f>INDEX('State '!$A$1:$C$62,MATCH($J1093,'State '!$B:$B,0),3)</f>
        <v>Northeast</v>
      </c>
      <c r="N1093" s="97"/>
      <c r="O1093" s="158">
        <v>142.69999999999999</v>
      </c>
      <c r="P1093" s="111"/>
      <c r="Q1093" s="146">
        <v>350</v>
      </c>
      <c r="R1093" s="98"/>
      <c r="S1093" s="97" t="s">
        <v>135</v>
      </c>
      <c r="T1093" s="97" t="s">
        <v>381</v>
      </c>
      <c r="U1093" s="97" t="s">
        <v>3167</v>
      </c>
      <c r="V1093" s="97" t="s">
        <v>2175</v>
      </c>
      <c r="W1093" s="79" t="s">
        <v>3168</v>
      </c>
      <c r="X1093" s="79"/>
      <c r="Y1093" s="195"/>
      <c r="Z1093" s="17"/>
      <c r="AA1093" s="17"/>
      <c r="AB1093" s="17"/>
    </row>
    <row r="1094" spans="1:28" x14ac:dyDescent="0.2">
      <c r="A1094" s="173">
        <v>42354</v>
      </c>
      <c r="B1094" s="164" t="s">
        <v>1730</v>
      </c>
      <c r="C1094" s="164" t="s">
        <v>1875</v>
      </c>
      <c r="D1094" s="164" t="s">
        <v>140</v>
      </c>
      <c r="E1094" s="164" t="s">
        <v>143</v>
      </c>
      <c r="F1094" s="165">
        <v>42243</v>
      </c>
      <c r="G1094" s="157">
        <v>2015</v>
      </c>
      <c r="H1094" s="151" t="s">
        <v>740</v>
      </c>
      <c r="I1094" s="151" t="str">
        <f t="shared" si="88"/>
        <v>VA</v>
      </c>
      <c r="J1094" s="151" t="str">
        <f t="shared" si="90"/>
        <v>NC</v>
      </c>
      <c r="K1094" s="151" t="str">
        <f t="shared" si="89"/>
        <v>Northeast, Southeast</v>
      </c>
      <c r="L1094" s="151" t="str">
        <f>INDEX('State '!$A$1:$C$62,MATCH($I1094,'State '!$B:$B,0),3)</f>
        <v>Northeast</v>
      </c>
      <c r="M1094" s="151" t="str">
        <f>INDEX('State '!$A$1:$C$62,MATCH($J1094,'State '!$B:$B,0),3)</f>
        <v>Southeast</v>
      </c>
      <c r="N1094" s="151"/>
      <c r="O1094" s="158">
        <v>300</v>
      </c>
      <c r="P1094" s="158">
        <v>100</v>
      </c>
      <c r="Q1094" s="158">
        <v>270</v>
      </c>
      <c r="R1094" s="157">
        <v>24</v>
      </c>
      <c r="S1094" s="151" t="s">
        <v>135</v>
      </c>
      <c r="T1094" s="151" t="s">
        <v>381</v>
      </c>
      <c r="U1094" s="151" t="s">
        <v>1801</v>
      </c>
      <c r="V1094" s="151" t="s">
        <v>2175</v>
      </c>
      <c r="W1094" s="150"/>
      <c r="X1094" s="150"/>
      <c r="Y1094" s="150"/>
      <c r="Z1094" s="17"/>
      <c r="AA1094" s="17"/>
      <c r="AB1094" s="17"/>
    </row>
    <row r="1095" spans="1:28" x14ac:dyDescent="0.2">
      <c r="A1095" s="173">
        <v>43124</v>
      </c>
      <c r="B1095" s="164" t="s">
        <v>2101</v>
      </c>
      <c r="C1095" s="164" t="s">
        <v>1875</v>
      </c>
      <c r="D1095" s="164" t="s">
        <v>134</v>
      </c>
      <c r="E1095" s="153" t="s">
        <v>143</v>
      </c>
      <c r="F1095" s="165">
        <v>43073</v>
      </c>
      <c r="G1095" s="157">
        <v>2017</v>
      </c>
      <c r="H1095" s="151" t="s">
        <v>19</v>
      </c>
      <c r="I1095" s="151" t="str">
        <f t="shared" si="88"/>
        <v>VA</v>
      </c>
      <c r="J1095" s="151" t="str">
        <f t="shared" si="90"/>
        <v>VA</v>
      </c>
      <c r="K1095" s="156" t="str">
        <f t="shared" si="89"/>
        <v>Northeast</v>
      </c>
      <c r="L1095" s="151" t="str">
        <f>INDEX('State '!$A$1:$C$62,MATCH($I1095,'State '!$B:$B,0),3)</f>
        <v>Northeast</v>
      </c>
      <c r="M1095" s="151" t="str">
        <f>INDEX('State '!$A$1:$C$62,MATCH($J1095,'State '!$B:$B,0),3)</f>
        <v>Northeast</v>
      </c>
      <c r="N1095" s="151"/>
      <c r="O1095" s="158">
        <v>190.8</v>
      </c>
      <c r="P1095" s="158">
        <v>4.9000000000000004</v>
      </c>
      <c r="Q1095" s="158">
        <v>250</v>
      </c>
      <c r="R1095" s="157">
        <v>24</v>
      </c>
      <c r="S1095" s="151" t="s">
        <v>135</v>
      </c>
      <c r="T1095" s="151" t="s">
        <v>381</v>
      </c>
      <c r="U1095" s="151" t="s">
        <v>2005</v>
      </c>
      <c r="V1095" s="151" t="s">
        <v>2175</v>
      </c>
      <c r="W1095" s="150"/>
      <c r="X1095" s="150"/>
      <c r="Y1095" s="150"/>
      <c r="Z1095" s="17"/>
      <c r="AA1095" s="17"/>
      <c r="AB1095" s="17"/>
    </row>
    <row r="1096" spans="1:28" ht="38.25" x14ac:dyDescent="0.2">
      <c r="A1096" s="199">
        <v>44292</v>
      </c>
      <c r="B1096" s="194" t="s">
        <v>3108</v>
      </c>
      <c r="C1096" s="194" t="s">
        <v>2690</v>
      </c>
      <c r="D1096" s="194" t="s">
        <v>140</v>
      </c>
      <c r="E1096" s="194" t="s">
        <v>2374</v>
      </c>
      <c r="F1096" s="196"/>
      <c r="G1096" s="98" t="s">
        <v>382</v>
      </c>
      <c r="H1096" s="197" t="s">
        <v>19</v>
      </c>
      <c r="I1096" s="97" t="str">
        <f t="shared" si="88"/>
        <v>VA</v>
      </c>
      <c r="J1096" s="97" t="str">
        <f t="shared" si="90"/>
        <v>VA</v>
      </c>
      <c r="K1096" s="104" t="str">
        <f t="shared" si="89"/>
        <v>Northeast</v>
      </c>
      <c r="L1096" s="97" t="str">
        <f>INDEX('State '!$A$1:$C$62,MATCH($I1096,'State '!$B:$B,0),3)</f>
        <v>Northeast</v>
      </c>
      <c r="M1096" s="97" t="str">
        <f>INDEX('State '!$A$1:$C$62,MATCH($J1096,'State '!$B:$B,0),3)</f>
        <v>Northeast</v>
      </c>
      <c r="N1096" s="97"/>
      <c r="O1096" s="158">
        <v>205</v>
      </c>
      <c r="P1096" s="206">
        <v>10</v>
      </c>
      <c r="Q1096" s="200">
        <v>245</v>
      </c>
      <c r="R1096" s="198"/>
      <c r="S1096" s="197" t="s">
        <v>138</v>
      </c>
      <c r="T1096" s="197" t="s">
        <v>3109</v>
      </c>
      <c r="U1096" s="197"/>
      <c r="V1096" s="97" t="s">
        <v>2175</v>
      </c>
      <c r="W1096" s="79" t="s">
        <v>3110</v>
      </c>
      <c r="X1096" s="79"/>
      <c r="Y1096" s="195"/>
      <c r="AA1096" s="17"/>
      <c r="AB1096" s="17"/>
    </row>
    <row r="1097" spans="1:28" x14ac:dyDescent="0.2">
      <c r="A1097" s="173">
        <v>39990</v>
      </c>
      <c r="B1097" s="164" t="s">
        <v>1430</v>
      </c>
      <c r="C1097" s="164" t="s">
        <v>361</v>
      </c>
      <c r="D1097" s="164" t="s">
        <v>134</v>
      </c>
      <c r="E1097" s="164" t="s">
        <v>143</v>
      </c>
      <c r="F1097" s="165">
        <v>37072</v>
      </c>
      <c r="G1097" s="157">
        <v>2001</v>
      </c>
      <c r="H1097" s="151" t="s">
        <v>19</v>
      </c>
      <c r="I1097" s="151" t="str">
        <f t="shared" si="88"/>
        <v>VA</v>
      </c>
      <c r="J1097" s="151" t="str">
        <f t="shared" si="90"/>
        <v>VA</v>
      </c>
      <c r="K1097" s="151" t="str">
        <f t="shared" si="89"/>
        <v>Northeast</v>
      </c>
      <c r="L1097" s="151" t="str">
        <f>INDEX('State '!$A$1:$C$62,MATCH($I1097,'State '!$B:$B,0),3)</f>
        <v>Northeast</v>
      </c>
      <c r="M1097" s="151" t="str">
        <f>INDEX('State '!$A$1:$C$62,MATCH($J1097,'State '!$B:$B,0),3)</f>
        <v>Northeast</v>
      </c>
      <c r="N1097" s="151"/>
      <c r="O1097" s="158">
        <v>14.5</v>
      </c>
      <c r="P1097" s="158">
        <v>72</v>
      </c>
      <c r="Q1097" s="158">
        <v>30</v>
      </c>
      <c r="R1097" s="157">
        <v>20</v>
      </c>
      <c r="S1097" s="151" t="s">
        <v>138</v>
      </c>
      <c r="T1097" s="151" t="s">
        <v>187</v>
      </c>
      <c r="U1097" s="151" t="s">
        <v>382</v>
      </c>
      <c r="V1097" s="151"/>
      <c r="W1097" s="150"/>
      <c r="X1097" s="150"/>
      <c r="Y1097" s="150"/>
      <c r="Z1097" s="17"/>
      <c r="AA1097" s="17"/>
      <c r="AB1097" s="17"/>
    </row>
    <row r="1098" spans="1:28" ht="25.5" x14ac:dyDescent="0.2">
      <c r="A1098" s="96">
        <v>44113</v>
      </c>
      <c r="B1098" s="79" t="s">
        <v>2756</v>
      </c>
      <c r="C1098" s="79" t="s">
        <v>261</v>
      </c>
      <c r="D1098" s="79" t="s">
        <v>140</v>
      </c>
      <c r="E1098" s="79" t="s">
        <v>143</v>
      </c>
      <c r="F1098" s="60">
        <v>44110</v>
      </c>
      <c r="G1098" s="98">
        <v>2020</v>
      </c>
      <c r="H1098" s="97" t="s">
        <v>19</v>
      </c>
      <c r="I1098" s="97" t="str">
        <f t="shared" si="88"/>
        <v>VA</v>
      </c>
      <c r="J1098" s="97" t="str">
        <f t="shared" si="90"/>
        <v>VA</v>
      </c>
      <c r="K1098" s="104" t="str">
        <f t="shared" si="89"/>
        <v>Northeast</v>
      </c>
      <c r="L1098" s="97" t="str">
        <f>INDEX('State '!$A$1:$C$62,MATCH($I1098,'State '!$B:$B,0),3)</f>
        <v>Northeast</v>
      </c>
      <c r="M1098" s="97" t="str">
        <f>INDEX('State '!$A$1:$C$62,MATCH($J1098,'State '!$B:$B,0),3)</f>
        <v>Northeast</v>
      </c>
      <c r="N1098" s="97"/>
      <c r="O1098" s="158">
        <v>5.6</v>
      </c>
      <c r="P1098" s="158"/>
      <c r="Q1098" s="146">
        <v>8.27</v>
      </c>
      <c r="R1098" s="98"/>
      <c r="S1098" s="97" t="s">
        <v>138</v>
      </c>
      <c r="T1098" s="97" t="s">
        <v>381</v>
      </c>
      <c r="U1098" s="97" t="s">
        <v>2757</v>
      </c>
      <c r="V1098" s="97" t="s">
        <v>2175</v>
      </c>
      <c r="W1098" s="79" t="s">
        <v>2758</v>
      </c>
      <c r="X1098" s="79" t="s">
        <v>2830</v>
      </c>
      <c r="Y1098" s="195"/>
      <c r="AA1098" s="17"/>
      <c r="AB1098" s="17"/>
    </row>
    <row r="1099" spans="1:28" ht="91.9" customHeight="1" x14ac:dyDescent="0.2">
      <c r="A1099" s="96">
        <v>45656</v>
      </c>
      <c r="B1099" s="80" t="s">
        <v>3164</v>
      </c>
      <c r="C1099" s="79" t="s">
        <v>2025</v>
      </c>
      <c r="D1099" s="80" t="s">
        <v>140</v>
      </c>
      <c r="E1099" s="102" t="s">
        <v>3469</v>
      </c>
      <c r="F1099" s="62">
        <v>45597</v>
      </c>
      <c r="G1099" s="107">
        <v>2024</v>
      </c>
      <c r="H1099" s="97" t="s">
        <v>11</v>
      </c>
      <c r="I1099" s="97" t="str">
        <f t="shared" si="88"/>
        <v>ND</v>
      </c>
      <c r="J1099" s="97" t="str">
        <f t="shared" si="90"/>
        <v>ND</v>
      </c>
      <c r="K1099" s="104" t="str">
        <f t="shared" si="89"/>
        <v>Mountain</v>
      </c>
      <c r="L1099" s="97" t="str">
        <f>INDEX('State '!$A$1:$C$62,MATCH($I1099,'State '!$B:$B,0),3)</f>
        <v>Mountain</v>
      </c>
      <c r="M1099" s="97" t="str">
        <f>INDEX('State '!$A$1:$C$62,MATCH($J1099,'State '!$B:$B,0),3)</f>
        <v>Mountain</v>
      </c>
      <c r="N1099" s="97"/>
      <c r="O1099" s="158">
        <v>75</v>
      </c>
      <c r="P1099" s="158">
        <v>60</v>
      </c>
      <c r="Q1099" s="108">
        <v>20.6</v>
      </c>
      <c r="R1099" s="63">
        <v>12</v>
      </c>
      <c r="S1099" s="103" t="s">
        <v>135</v>
      </c>
      <c r="T1099" s="104" t="s">
        <v>381</v>
      </c>
      <c r="U1099" s="105" t="s">
        <v>3346</v>
      </c>
      <c r="V1099" s="97" t="s">
        <v>2175</v>
      </c>
      <c r="W1099" s="79" t="s">
        <v>3439</v>
      </c>
      <c r="X1099" s="79" t="s">
        <v>2830</v>
      </c>
      <c r="Y1099" s="137" t="s">
        <v>3347</v>
      </c>
      <c r="Z1099" s="17"/>
      <c r="AA1099" s="17"/>
      <c r="AB1099" s="17"/>
    </row>
    <row r="1100" spans="1:28" x14ac:dyDescent="0.2">
      <c r="A1100" s="173">
        <v>39990</v>
      </c>
      <c r="B1100" s="152" t="s">
        <v>940</v>
      </c>
      <c r="C1100" s="152" t="s">
        <v>237</v>
      </c>
      <c r="D1100" s="152" t="s">
        <v>140</v>
      </c>
      <c r="E1100" s="153" t="s">
        <v>143</v>
      </c>
      <c r="F1100" s="154">
        <v>39417</v>
      </c>
      <c r="G1100" s="161">
        <v>2007</v>
      </c>
      <c r="H1100" s="151" t="s">
        <v>29</v>
      </c>
      <c r="I1100" s="151" t="str">
        <f t="shared" si="88"/>
        <v>WY</v>
      </c>
      <c r="J1100" s="151" t="str">
        <f t="shared" si="90"/>
        <v>WY</v>
      </c>
      <c r="K1100" s="151" t="str">
        <f t="shared" si="89"/>
        <v>Mountain</v>
      </c>
      <c r="L1100" s="151" t="str">
        <f>INDEX('State '!$A$1:$C$62,MATCH($I1100,'State '!$B:$B,0),3)</f>
        <v>Mountain</v>
      </c>
      <c r="M1100" s="151" t="str">
        <f>INDEX('State '!$A$1:$C$62,MATCH($J1100,'State '!$B:$B,0),3)</f>
        <v>Mountain</v>
      </c>
      <c r="N1100" s="151"/>
      <c r="O1100" s="158">
        <v>202.3</v>
      </c>
      <c r="P1100" s="157">
        <v>77</v>
      </c>
      <c r="Q1100" s="157">
        <v>750</v>
      </c>
      <c r="R1100" s="158">
        <v>36</v>
      </c>
      <c r="S1100" s="159" t="s">
        <v>135</v>
      </c>
      <c r="T1100" s="156" t="s">
        <v>381</v>
      </c>
      <c r="U1100" s="160" t="s">
        <v>941</v>
      </c>
      <c r="V1100" s="151"/>
      <c r="W1100" s="156"/>
      <c r="X1100" s="156"/>
      <c r="Y1100" s="156"/>
      <c r="Z1100" s="17"/>
      <c r="AA1100" s="17"/>
      <c r="AB1100" s="17"/>
    </row>
    <row r="1101" spans="1:28" ht="25.5" x14ac:dyDescent="0.2">
      <c r="A1101" s="173">
        <v>44295</v>
      </c>
      <c r="B1101" s="164" t="s">
        <v>3055</v>
      </c>
      <c r="C1101" s="164" t="s">
        <v>3056</v>
      </c>
      <c r="D1101" s="164" t="s">
        <v>140</v>
      </c>
      <c r="E1101" s="164" t="s">
        <v>143</v>
      </c>
      <c r="F1101" s="165">
        <v>44136</v>
      </c>
      <c r="G1101" s="157">
        <v>2020</v>
      </c>
      <c r="H1101" s="151" t="s">
        <v>29</v>
      </c>
      <c r="I1101" s="151" t="s">
        <v>29</v>
      </c>
      <c r="J1101" s="151" t="s">
        <v>29</v>
      </c>
      <c r="K1101" s="151" t="s">
        <v>2463</v>
      </c>
      <c r="L1101" s="151" t="s">
        <v>2463</v>
      </c>
      <c r="M1101" s="151" t="s">
        <v>2463</v>
      </c>
      <c r="N1101" s="151"/>
      <c r="O1101" s="158">
        <v>5.4</v>
      </c>
      <c r="P1101" s="158"/>
      <c r="Q1101" s="158">
        <v>120</v>
      </c>
      <c r="R1101" s="157" t="s">
        <v>3058</v>
      </c>
      <c r="S1101" s="151" t="s">
        <v>135</v>
      </c>
      <c r="T1101" s="151" t="s">
        <v>381</v>
      </c>
      <c r="U1101" s="151" t="s">
        <v>3057</v>
      </c>
      <c r="V1101" s="151" t="s">
        <v>2175</v>
      </c>
      <c r="W1101" s="150" t="s">
        <v>3059</v>
      </c>
      <c r="X1101" s="150"/>
      <c r="Y1101" s="207"/>
      <c r="Z1101" s="17"/>
      <c r="AA1101" s="17"/>
      <c r="AB1101" s="17"/>
    </row>
    <row r="1102" spans="1:28" x14ac:dyDescent="0.2">
      <c r="A1102" s="96">
        <v>43124</v>
      </c>
      <c r="B1102" s="79" t="s">
        <v>2324</v>
      </c>
      <c r="C1102" s="79" t="s">
        <v>1991</v>
      </c>
      <c r="D1102" s="79" t="s">
        <v>140</v>
      </c>
      <c r="E1102" s="79" t="s">
        <v>2374</v>
      </c>
      <c r="F1102" s="60"/>
      <c r="G1102" s="98"/>
      <c r="H1102" s="97" t="s">
        <v>37</v>
      </c>
      <c r="I1102" s="97" t="str">
        <f t="shared" ref="I1102:I1133" si="91">LEFT($H1102,2)</f>
        <v>OK</v>
      </c>
      <c r="J1102" s="97" t="str">
        <f t="shared" ref="J1102:J1133" si="92">RIGHT($H1102,2)</f>
        <v>OK</v>
      </c>
      <c r="K1102" s="104" t="str">
        <f t="shared" ref="K1102:K1133" si="93">IF($L1102=$M1102,L1102,CONCATENATE($L1102,", ",IF(ISBLANK(N1102),"",CONCATENATE(N1102,", ")),$M1102))</f>
        <v>South Central</v>
      </c>
      <c r="L1102" s="97" t="str">
        <f>INDEX('State '!$A$1:$C$62,MATCH($I1102,'State '!$B:$B,0),3)</f>
        <v>South Central</v>
      </c>
      <c r="M1102" s="97" t="str">
        <f>INDEX('State '!$A$1:$C$62,MATCH($J1102,'State '!$B:$B,0),3)</f>
        <v>South Central</v>
      </c>
      <c r="N1102" s="97"/>
      <c r="O1102" s="158">
        <v>50</v>
      </c>
      <c r="P1102" s="178">
        <v>14</v>
      </c>
      <c r="Q1102" s="146">
        <v>225</v>
      </c>
      <c r="R1102" s="98">
        <v>36</v>
      </c>
      <c r="S1102" s="97" t="s">
        <v>135</v>
      </c>
      <c r="T1102" s="97" t="s">
        <v>381</v>
      </c>
      <c r="U1102" s="97" t="s">
        <v>2239</v>
      </c>
      <c r="V1102" s="97" t="s">
        <v>2175</v>
      </c>
      <c r="W1102" s="79"/>
      <c r="X1102" s="79"/>
      <c r="Y1102" s="195"/>
      <c r="Z1102" s="17"/>
      <c r="AA1102" s="17"/>
      <c r="AB1102" s="17"/>
    </row>
    <row r="1103" spans="1:28" x14ac:dyDescent="0.2">
      <c r="A1103" s="173">
        <v>43417</v>
      </c>
      <c r="B1103" s="164" t="s">
        <v>2339</v>
      </c>
      <c r="C1103" s="164" t="s">
        <v>261</v>
      </c>
      <c r="D1103" s="164" t="s">
        <v>140</v>
      </c>
      <c r="E1103" s="164" t="s">
        <v>143</v>
      </c>
      <c r="F1103" s="165">
        <v>43419</v>
      </c>
      <c r="G1103" s="157">
        <v>2018</v>
      </c>
      <c r="H1103" s="151" t="s">
        <v>2340</v>
      </c>
      <c r="I1103" s="151" t="str">
        <f t="shared" si="91"/>
        <v>WV</v>
      </c>
      <c r="J1103" s="151" t="str">
        <f t="shared" si="92"/>
        <v>MD</v>
      </c>
      <c r="K1103" s="156" t="str">
        <f t="shared" si="93"/>
        <v>Northeast</v>
      </c>
      <c r="L1103" s="151" t="str">
        <f>INDEX('State '!$A$1:$C$62,MATCH($I1103,'State '!$B:$B,0),3)</f>
        <v>Northeast</v>
      </c>
      <c r="M1103" s="151" t="str">
        <f>INDEX('State '!$A$1:$C$62,MATCH($J1103,'State '!$B:$B,0),3)</f>
        <v>Northeast</v>
      </c>
      <c r="N1103" s="151"/>
      <c r="O1103" s="158">
        <v>780</v>
      </c>
      <c r="P1103" s="158">
        <v>29</v>
      </c>
      <c r="Q1103" s="158">
        <v>500</v>
      </c>
      <c r="R1103" s="157"/>
      <c r="S1103" s="151" t="s">
        <v>135</v>
      </c>
      <c r="T1103" s="151" t="s">
        <v>381</v>
      </c>
      <c r="U1103" s="151" t="s">
        <v>2093</v>
      </c>
      <c r="V1103" s="151" t="s">
        <v>2178</v>
      </c>
      <c r="W1103" s="150" t="s">
        <v>2246</v>
      </c>
      <c r="X1103" s="150"/>
      <c r="Y1103" s="150"/>
      <c r="Z1103" s="17"/>
      <c r="AA1103" s="17"/>
      <c r="AB1103" s="17"/>
    </row>
    <row r="1104" spans="1:28" x14ac:dyDescent="0.2">
      <c r="A1104" s="173">
        <v>43377</v>
      </c>
      <c r="B1104" s="164" t="s">
        <v>2356</v>
      </c>
      <c r="C1104" s="164" t="s">
        <v>261</v>
      </c>
      <c r="D1104" s="164" t="s">
        <v>140</v>
      </c>
      <c r="E1104" s="164" t="s">
        <v>143</v>
      </c>
      <c r="F1104" s="165">
        <v>43377</v>
      </c>
      <c r="G1104" s="157">
        <v>2018</v>
      </c>
      <c r="H1104" s="151" t="s">
        <v>33</v>
      </c>
      <c r="I1104" s="151" t="str">
        <f t="shared" si="91"/>
        <v>WV</v>
      </c>
      <c r="J1104" s="151" t="str">
        <f t="shared" si="92"/>
        <v>WV</v>
      </c>
      <c r="K1104" s="156" t="str">
        <f t="shared" si="93"/>
        <v>Northeast</v>
      </c>
      <c r="L1104" s="151" t="str">
        <f>INDEX('State '!$A$1:$C$62,MATCH($I1104,'State '!$B:$B,0),3)</f>
        <v>Northeast</v>
      </c>
      <c r="M1104" s="151" t="str">
        <f>INDEX('State '!$A$1:$C$62,MATCH($J1104,'State '!$B:$B,0),3)</f>
        <v>Northeast</v>
      </c>
      <c r="N1104" s="151"/>
      <c r="O1104" s="158">
        <v>780</v>
      </c>
      <c r="P1104" s="158">
        <v>29</v>
      </c>
      <c r="Q1104" s="158">
        <v>800</v>
      </c>
      <c r="R1104" s="157"/>
      <c r="S1104" s="151" t="s">
        <v>135</v>
      </c>
      <c r="T1104" s="151" t="s">
        <v>381</v>
      </c>
      <c r="U1104" s="151" t="s">
        <v>2093</v>
      </c>
      <c r="V1104" s="151" t="s">
        <v>2175</v>
      </c>
      <c r="W1104" s="150"/>
      <c r="X1104" s="150"/>
      <c r="Y1104" s="150"/>
      <c r="AA1104" s="17"/>
      <c r="AB1104" s="17"/>
    </row>
    <row r="1105" spans="1:28" x14ac:dyDescent="0.2">
      <c r="A1105" s="173">
        <v>39990</v>
      </c>
      <c r="B1105" s="164" t="s">
        <v>1537</v>
      </c>
      <c r="C1105" s="164" t="s">
        <v>271</v>
      </c>
      <c r="D1105" s="164" t="s">
        <v>140</v>
      </c>
      <c r="E1105" s="164" t="s">
        <v>143</v>
      </c>
      <c r="F1105" s="165">
        <v>36511</v>
      </c>
      <c r="G1105" s="157">
        <v>1999</v>
      </c>
      <c r="H1105" s="151" t="s">
        <v>29</v>
      </c>
      <c r="I1105" s="151" t="str">
        <f t="shared" si="91"/>
        <v>WY</v>
      </c>
      <c r="J1105" s="151" t="str">
        <f t="shared" si="92"/>
        <v>WY</v>
      </c>
      <c r="K1105" s="151" t="str">
        <f t="shared" si="93"/>
        <v>Mountain</v>
      </c>
      <c r="L1105" s="151" t="str">
        <f>INDEX('State '!$A$1:$C$62,MATCH($I1105,'State '!$B:$B,0),3)</f>
        <v>Mountain</v>
      </c>
      <c r="M1105" s="151" t="str">
        <f>INDEX('State '!$A$1:$C$62,MATCH($J1105,'State '!$B:$B,0),3)</f>
        <v>Mountain</v>
      </c>
      <c r="N1105" s="151"/>
      <c r="O1105" s="158">
        <v>0.21</v>
      </c>
      <c r="P1105" s="158"/>
      <c r="Q1105" s="158">
        <v>7.5</v>
      </c>
      <c r="R1105" s="157"/>
      <c r="S1105" s="151" t="s">
        <v>135</v>
      </c>
      <c r="T1105" s="151" t="s">
        <v>381</v>
      </c>
      <c r="U1105" s="151" t="s">
        <v>1538</v>
      </c>
      <c r="V1105" s="151"/>
      <c r="W1105" s="150"/>
      <c r="X1105" s="150"/>
      <c r="Y1105" s="150"/>
      <c r="AA1105" s="17"/>
      <c r="AB1105" s="17"/>
    </row>
    <row r="1106" spans="1:28" x14ac:dyDescent="0.2">
      <c r="A1106" s="173">
        <v>39990</v>
      </c>
      <c r="B1106" s="152" t="s">
        <v>868</v>
      </c>
      <c r="C1106" s="152" t="s">
        <v>271</v>
      </c>
      <c r="D1106" s="152" t="s">
        <v>140</v>
      </c>
      <c r="E1106" s="153" t="s">
        <v>143</v>
      </c>
      <c r="F1106" s="154">
        <v>39753</v>
      </c>
      <c r="G1106" s="161">
        <v>2008</v>
      </c>
      <c r="H1106" s="151" t="s">
        <v>869</v>
      </c>
      <c r="I1106" s="151" t="str">
        <f t="shared" si="91"/>
        <v>WY</v>
      </c>
      <c r="J1106" s="151" t="str">
        <f t="shared" si="92"/>
        <v>ND</v>
      </c>
      <c r="K1106" s="151" t="str">
        <f t="shared" si="93"/>
        <v>Mountain</v>
      </c>
      <c r="L1106" s="151" t="str">
        <f>INDEX('State '!$A$1:$C$62,MATCH($I1106,'State '!$B:$B,0),3)</f>
        <v>Mountain</v>
      </c>
      <c r="M1106" s="151" t="str">
        <f>INDEX('State '!$A$1:$C$62,MATCH($J1106,'State '!$B:$B,0),3)</f>
        <v>Mountain</v>
      </c>
      <c r="N1106" s="151"/>
      <c r="O1106" s="158">
        <v>7.3</v>
      </c>
      <c r="P1106" s="157"/>
      <c r="Q1106" s="157">
        <v>40.799999999999997</v>
      </c>
      <c r="R1106" s="158"/>
      <c r="S1106" s="159" t="s">
        <v>135</v>
      </c>
      <c r="T1106" s="156" t="s">
        <v>381</v>
      </c>
      <c r="U1106" s="160" t="s">
        <v>870</v>
      </c>
      <c r="V1106" s="151"/>
      <c r="W1106" s="156"/>
      <c r="X1106" s="156"/>
      <c r="Y1106" s="156"/>
      <c r="AA1106" s="17"/>
      <c r="AB1106" s="17"/>
    </row>
    <row r="1107" spans="1:28" x14ac:dyDescent="0.2">
      <c r="A1107" s="173">
        <v>39990</v>
      </c>
      <c r="B1107" s="152" t="s">
        <v>909</v>
      </c>
      <c r="C1107" s="152" t="s">
        <v>271</v>
      </c>
      <c r="D1107" s="152" t="s">
        <v>140</v>
      </c>
      <c r="E1107" s="153" t="s">
        <v>143</v>
      </c>
      <c r="F1107" s="154">
        <v>39417</v>
      </c>
      <c r="G1107" s="161">
        <v>2007</v>
      </c>
      <c r="H1107" s="151" t="s">
        <v>686</v>
      </c>
      <c r="I1107" s="151" t="str">
        <f t="shared" si="91"/>
        <v>MT</v>
      </c>
      <c r="J1107" s="151" t="str">
        <f t="shared" si="92"/>
        <v>ND</v>
      </c>
      <c r="K1107" s="151" t="str">
        <f t="shared" si="93"/>
        <v>Mountain</v>
      </c>
      <c r="L1107" s="151" t="str">
        <f>INDEX('State '!$A$1:$C$62,MATCH($I1107,'State '!$B:$B,0),3)</f>
        <v>Mountain</v>
      </c>
      <c r="M1107" s="151" t="str">
        <f>INDEX('State '!$A$1:$C$62,MATCH($J1107,'State '!$B:$B,0),3)</f>
        <v>Mountain</v>
      </c>
      <c r="N1107" s="151"/>
      <c r="O1107" s="158">
        <v>6</v>
      </c>
      <c r="P1107" s="157"/>
      <c r="Q1107" s="157">
        <v>41</v>
      </c>
      <c r="R1107" s="158"/>
      <c r="S1107" s="159" t="s">
        <v>135</v>
      </c>
      <c r="T1107" s="156" t="s">
        <v>381</v>
      </c>
      <c r="U1107" s="160" t="s">
        <v>910</v>
      </c>
      <c r="V1107" s="151"/>
      <c r="W1107" s="150"/>
      <c r="X1107" s="150"/>
      <c r="Y1107" s="150"/>
      <c r="Z1107" s="17"/>
      <c r="AA1107" s="17"/>
      <c r="AB1107" s="17"/>
    </row>
    <row r="1108" spans="1:28" x14ac:dyDescent="0.2">
      <c r="A1108" s="173">
        <v>40367</v>
      </c>
      <c r="B1108" s="164" t="s">
        <v>685</v>
      </c>
      <c r="C1108" s="164" t="s">
        <v>271</v>
      </c>
      <c r="D1108" s="164" t="s">
        <v>140</v>
      </c>
      <c r="E1108" s="164" t="s">
        <v>143</v>
      </c>
      <c r="F1108" s="165">
        <v>40056</v>
      </c>
      <c r="G1108" s="157">
        <v>2009</v>
      </c>
      <c r="H1108" s="151" t="s">
        <v>686</v>
      </c>
      <c r="I1108" s="151" t="str">
        <f t="shared" si="91"/>
        <v>MT</v>
      </c>
      <c r="J1108" s="151" t="str">
        <f t="shared" si="92"/>
        <v>ND</v>
      </c>
      <c r="K1108" s="151" t="str">
        <f t="shared" si="93"/>
        <v>Mountain</v>
      </c>
      <c r="L1108" s="151" t="str">
        <f>INDEX('State '!$A$1:$C$62,MATCH($I1108,'State '!$B:$B,0),3)</f>
        <v>Mountain</v>
      </c>
      <c r="M1108" s="151" t="str">
        <f>INDEX('State '!$A$1:$C$62,MATCH($J1108,'State '!$B:$B,0),3)</f>
        <v>Mountain</v>
      </c>
      <c r="N1108" s="151"/>
      <c r="O1108" s="158">
        <v>28.3</v>
      </c>
      <c r="P1108" s="158"/>
      <c r="Q1108" s="158">
        <v>75</v>
      </c>
      <c r="R1108" s="157"/>
      <c r="S1108" s="151" t="s">
        <v>135</v>
      </c>
      <c r="T1108" s="151" t="s">
        <v>381</v>
      </c>
      <c r="U1108" s="151" t="s">
        <v>687</v>
      </c>
      <c r="V1108" s="151"/>
      <c r="W1108" s="150"/>
      <c r="X1108" s="150"/>
      <c r="Y1108" s="150"/>
      <c r="AA1108" s="17"/>
      <c r="AB1108" s="17"/>
    </row>
    <row r="1109" spans="1:28" x14ac:dyDescent="0.2">
      <c r="A1109" s="173">
        <v>39990</v>
      </c>
      <c r="B1109" s="164" t="s">
        <v>2072</v>
      </c>
      <c r="C1109" s="164" t="s">
        <v>271</v>
      </c>
      <c r="D1109" s="164" t="s">
        <v>136</v>
      </c>
      <c r="E1109" s="164" t="s">
        <v>143</v>
      </c>
      <c r="F1109" s="165">
        <v>37956</v>
      </c>
      <c r="G1109" s="157">
        <v>2003</v>
      </c>
      <c r="H1109" s="151" t="s">
        <v>488</v>
      </c>
      <c r="I1109" s="151" t="str">
        <f t="shared" si="91"/>
        <v>WY</v>
      </c>
      <c r="J1109" s="151" t="str">
        <f t="shared" si="92"/>
        <v>ND</v>
      </c>
      <c r="K1109" s="151" t="str">
        <f t="shared" si="93"/>
        <v>Mountain</v>
      </c>
      <c r="L1109" s="151" t="str">
        <f>INDEX('State '!$A$1:$C$62,MATCH($I1109,'State '!$B:$B,0),3)</f>
        <v>Mountain</v>
      </c>
      <c r="M1109" s="151" t="str">
        <f>INDEX('State '!$A$1:$C$62,MATCH($J1109,'State '!$B:$B,0),3)</f>
        <v>Mountain</v>
      </c>
      <c r="N1109" s="151"/>
      <c r="O1109" s="158">
        <v>78.989999999999995</v>
      </c>
      <c r="P1109" s="158">
        <v>253</v>
      </c>
      <c r="Q1109" s="158">
        <v>80</v>
      </c>
      <c r="R1109" s="157" t="s">
        <v>3240</v>
      </c>
      <c r="S1109" s="151" t="s">
        <v>135</v>
      </c>
      <c r="T1109" s="151" t="s">
        <v>381</v>
      </c>
      <c r="U1109" s="151" t="s">
        <v>1165</v>
      </c>
      <c r="V1109" s="151"/>
      <c r="W1109" s="150"/>
      <c r="X1109" s="150"/>
      <c r="Y1109" s="150"/>
      <c r="AA1109" s="17"/>
      <c r="AB1109" s="17"/>
    </row>
    <row r="1110" spans="1:28" x14ac:dyDescent="0.2">
      <c r="A1110" s="173">
        <v>39990</v>
      </c>
      <c r="B1110" s="164" t="s">
        <v>1439</v>
      </c>
      <c r="C1110" s="164" t="s">
        <v>271</v>
      </c>
      <c r="D1110" s="164" t="s">
        <v>140</v>
      </c>
      <c r="E1110" s="164" t="s">
        <v>143</v>
      </c>
      <c r="F1110" s="165">
        <v>36861</v>
      </c>
      <c r="G1110" s="157">
        <v>2000</v>
      </c>
      <c r="H1110" s="151" t="s">
        <v>1195</v>
      </c>
      <c r="I1110" s="151" t="str">
        <f t="shared" si="91"/>
        <v>WY</v>
      </c>
      <c r="J1110" s="151" t="str">
        <f t="shared" si="92"/>
        <v>MT</v>
      </c>
      <c r="K1110" s="151" t="str">
        <f t="shared" si="93"/>
        <v>Mountain</v>
      </c>
      <c r="L1110" s="151" t="str">
        <f>INDEX('State '!$A$1:$C$62,MATCH($I1110,'State '!$B:$B,0),3)</f>
        <v>Mountain</v>
      </c>
      <c r="M1110" s="151" t="str">
        <f>INDEX('State '!$A$1:$C$62,MATCH($J1110,'State '!$B:$B,0),3)</f>
        <v>Mountain</v>
      </c>
      <c r="N1110" s="151"/>
      <c r="O1110" s="158">
        <v>6</v>
      </c>
      <c r="P1110" s="158">
        <v>45</v>
      </c>
      <c r="Q1110" s="158">
        <v>40</v>
      </c>
      <c r="R1110" s="157">
        <v>12</v>
      </c>
      <c r="S1110" s="151" t="s">
        <v>135</v>
      </c>
      <c r="T1110" s="151" t="s">
        <v>381</v>
      </c>
      <c r="U1110" s="151" t="s">
        <v>382</v>
      </c>
      <c r="V1110" s="151"/>
      <c r="W1110" s="150"/>
      <c r="X1110" s="150"/>
      <c r="Y1110" s="150"/>
      <c r="Z1110" s="17"/>
      <c r="AA1110" s="17"/>
      <c r="AB1110" s="17"/>
    </row>
    <row r="1111" spans="1:28" x14ac:dyDescent="0.2">
      <c r="A1111" s="173">
        <v>39990</v>
      </c>
      <c r="B1111" s="164" t="s">
        <v>1863</v>
      </c>
      <c r="C1111" s="164" t="s">
        <v>271</v>
      </c>
      <c r="D1111" s="164" t="s">
        <v>140</v>
      </c>
      <c r="E1111" s="164" t="s">
        <v>143</v>
      </c>
      <c r="F1111" s="165">
        <v>36474</v>
      </c>
      <c r="G1111" s="157">
        <v>1999</v>
      </c>
      <c r="H1111" s="151" t="s">
        <v>1476</v>
      </c>
      <c r="I1111" s="151" t="str">
        <f t="shared" si="91"/>
        <v>SK</v>
      </c>
      <c r="J1111" s="151" t="str">
        <f t="shared" si="92"/>
        <v>ND</v>
      </c>
      <c r="K1111" s="151" t="str">
        <f t="shared" si="93"/>
        <v>Canada, Mountain</v>
      </c>
      <c r="L1111" s="151" t="str">
        <f>INDEX('State '!$A$1:$C$62,MATCH($I1111,'State '!$B:$B,0),3)</f>
        <v>Canada</v>
      </c>
      <c r="M1111" s="151" t="str">
        <f>INDEX('State '!$A$1:$C$62,MATCH($J1111,'State '!$B:$B,0),3)</f>
        <v>Mountain</v>
      </c>
      <c r="N1111" s="151"/>
      <c r="O1111" s="158"/>
      <c r="P1111" s="158"/>
      <c r="Q1111" s="158">
        <v>18</v>
      </c>
      <c r="R1111" s="157"/>
      <c r="S1111" s="151" t="s">
        <v>135</v>
      </c>
      <c r="T1111" s="151" t="s">
        <v>381</v>
      </c>
      <c r="U1111" s="151" t="s">
        <v>1540</v>
      </c>
      <c r="V1111" s="151"/>
      <c r="W1111" s="150"/>
      <c r="X1111" s="150"/>
      <c r="Y1111" s="150"/>
      <c r="Z1111" s="17"/>
      <c r="AA1111" s="17"/>
      <c r="AB1111" s="17"/>
    </row>
    <row r="1112" spans="1:28" x14ac:dyDescent="0.2">
      <c r="A1112" s="173">
        <v>39990</v>
      </c>
      <c r="B1112" s="164" t="s">
        <v>877</v>
      </c>
      <c r="C1112" s="164" t="s">
        <v>271</v>
      </c>
      <c r="D1112" s="164" t="s">
        <v>140</v>
      </c>
      <c r="E1112" s="164" t="s">
        <v>143</v>
      </c>
      <c r="F1112" s="165">
        <v>39736</v>
      </c>
      <c r="G1112" s="157">
        <v>2008</v>
      </c>
      <c r="H1112" s="151" t="s">
        <v>11</v>
      </c>
      <c r="I1112" s="151" t="str">
        <f t="shared" si="91"/>
        <v>ND</v>
      </c>
      <c r="J1112" s="151" t="str">
        <f t="shared" si="92"/>
        <v>ND</v>
      </c>
      <c r="K1112" s="151" t="str">
        <f t="shared" si="93"/>
        <v>Mountain</v>
      </c>
      <c r="L1112" s="151" t="str">
        <f>INDEX('State '!$A$1:$C$62,MATCH($I1112,'State '!$B:$B,0),3)</f>
        <v>Mountain</v>
      </c>
      <c r="M1112" s="151" t="str">
        <f>INDEX('State '!$A$1:$C$62,MATCH($J1112,'State '!$B:$B,0),3)</f>
        <v>Mountain</v>
      </c>
      <c r="N1112" s="151"/>
      <c r="O1112" s="158">
        <v>7.5</v>
      </c>
      <c r="P1112" s="158">
        <v>1.1000000000000001</v>
      </c>
      <c r="Q1112" s="158">
        <v>10.5</v>
      </c>
      <c r="R1112" s="157">
        <v>8</v>
      </c>
      <c r="S1112" s="151" t="s">
        <v>135</v>
      </c>
      <c r="T1112" s="151" t="s">
        <v>381</v>
      </c>
      <c r="U1112" s="151" t="s">
        <v>878</v>
      </c>
      <c r="V1112" s="151"/>
      <c r="W1112" s="150"/>
      <c r="X1112" s="150"/>
      <c r="Y1112" s="150"/>
      <c r="Z1112" s="17"/>
      <c r="AA1112" s="17"/>
      <c r="AB1112" s="17"/>
    </row>
    <row r="1113" spans="1:28" x14ac:dyDescent="0.2">
      <c r="A1113" s="173">
        <v>39990</v>
      </c>
      <c r="B1113" s="164" t="s">
        <v>864</v>
      </c>
      <c r="C1113" s="164" t="s">
        <v>297</v>
      </c>
      <c r="D1113" s="164" t="s">
        <v>134</v>
      </c>
      <c r="E1113" s="164" t="s">
        <v>143</v>
      </c>
      <c r="F1113" s="165">
        <v>39772</v>
      </c>
      <c r="G1113" s="157">
        <v>2008</v>
      </c>
      <c r="H1113" s="151" t="s">
        <v>34</v>
      </c>
      <c r="I1113" s="151" t="str">
        <f t="shared" si="91"/>
        <v>WI</v>
      </c>
      <c r="J1113" s="151" t="str">
        <f t="shared" si="92"/>
        <v>WI</v>
      </c>
      <c r="K1113" s="151" t="str">
        <f t="shared" si="93"/>
        <v>Midwest</v>
      </c>
      <c r="L1113" s="151" t="str">
        <f>INDEX('State '!$A$1:$C$62,MATCH($I1113,'State '!$B:$B,0),3)</f>
        <v>Midwest</v>
      </c>
      <c r="M1113" s="151" t="str">
        <f>INDEX('State '!$A$1:$C$62,MATCH($J1113,'State '!$B:$B,0),3)</f>
        <v>Midwest</v>
      </c>
      <c r="N1113" s="151"/>
      <c r="O1113" s="158">
        <v>15</v>
      </c>
      <c r="P1113" s="158">
        <v>12.6</v>
      </c>
      <c r="Q1113" s="158">
        <v>99.99</v>
      </c>
      <c r="R1113" s="157" t="s">
        <v>3213</v>
      </c>
      <c r="S1113" s="151" t="s">
        <v>138</v>
      </c>
      <c r="T1113" s="151" t="s">
        <v>187</v>
      </c>
      <c r="U1113" s="151" t="s">
        <v>382</v>
      </c>
      <c r="V1113" s="151"/>
      <c r="W1113" s="150"/>
      <c r="X1113" s="150"/>
      <c r="Y1113" s="150"/>
      <c r="Z1113" s="17"/>
      <c r="AA1113" s="17"/>
      <c r="AB1113" s="17"/>
    </row>
    <row r="1114" spans="1:28" x14ac:dyDescent="0.2">
      <c r="A1114" s="173">
        <v>39990</v>
      </c>
      <c r="B1114" s="164" t="s">
        <v>867</v>
      </c>
      <c r="C1114" s="164" t="s">
        <v>297</v>
      </c>
      <c r="D1114" s="164" t="s">
        <v>134</v>
      </c>
      <c r="E1114" s="164" t="s">
        <v>143</v>
      </c>
      <c r="F1114" s="165">
        <v>39772</v>
      </c>
      <c r="G1114" s="157">
        <v>2008</v>
      </c>
      <c r="H1114" s="151" t="s">
        <v>34</v>
      </c>
      <c r="I1114" s="151" t="str">
        <f t="shared" si="91"/>
        <v>WI</v>
      </c>
      <c r="J1114" s="151" t="str">
        <f t="shared" si="92"/>
        <v>WI</v>
      </c>
      <c r="K1114" s="151" t="str">
        <f t="shared" si="93"/>
        <v>Midwest</v>
      </c>
      <c r="L1114" s="151" t="str">
        <f>INDEX('State '!$A$1:$C$62,MATCH($I1114,'State '!$B:$B,0),3)</f>
        <v>Midwest</v>
      </c>
      <c r="M1114" s="151" t="str">
        <f>INDEX('State '!$A$1:$C$62,MATCH($J1114,'State '!$B:$B,0),3)</f>
        <v>Midwest</v>
      </c>
      <c r="N1114" s="151"/>
      <c r="O1114" s="158">
        <v>14</v>
      </c>
      <c r="P1114" s="158">
        <v>12.7</v>
      </c>
      <c r="Q1114" s="158">
        <v>49.99</v>
      </c>
      <c r="R1114" s="157">
        <v>8</v>
      </c>
      <c r="S1114" s="151" t="s">
        <v>138</v>
      </c>
      <c r="T1114" s="151" t="s">
        <v>187</v>
      </c>
      <c r="U1114" s="151" t="s">
        <v>382</v>
      </c>
      <c r="V1114" s="151"/>
      <c r="W1114" s="150"/>
      <c r="X1114" s="150"/>
      <c r="Y1114" s="150"/>
      <c r="AA1114" s="17"/>
      <c r="AB1114" s="17"/>
    </row>
    <row r="1115" spans="1:28" x14ac:dyDescent="0.2">
      <c r="A1115" s="173">
        <v>39990</v>
      </c>
      <c r="B1115" s="164" t="s">
        <v>1244</v>
      </c>
      <c r="C1115" s="164" t="s">
        <v>297</v>
      </c>
      <c r="D1115" s="164" t="s">
        <v>134</v>
      </c>
      <c r="E1115" s="164" t="s">
        <v>143</v>
      </c>
      <c r="F1115" s="165">
        <v>37956</v>
      </c>
      <c r="G1115" s="157">
        <v>2003</v>
      </c>
      <c r="H1115" s="151" t="s">
        <v>34</v>
      </c>
      <c r="I1115" s="151" t="str">
        <f t="shared" si="91"/>
        <v>WI</v>
      </c>
      <c r="J1115" s="151" t="str">
        <f t="shared" si="92"/>
        <v>WI</v>
      </c>
      <c r="K1115" s="151" t="str">
        <f t="shared" si="93"/>
        <v>Midwest</v>
      </c>
      <c r="L1115" s="151" t="str">
        <f>INDEX('State '!$A$1:$C$62,MATCH($I1115,'State '!$B:$B,0),3)</f>
        <v>Midwest</v>
      </c>
      <c r="M1115" s="151" t="str">
        <f>INDEX('State '!$A$1:$C$62,MATCH($J1115,'State '!$B:$B,0),3)</f>
        <v>Midwest</v>
      </c>
      <c r="N1115" s="151"/>
      <c r="O1115" s="158">
        <v>97</v>
      </c>
      <c r="P1115" s="158">
        <v>35</v>
      </c>
      <c r="Q1115" s="158">
        <v>515</v>
      </c>
      <c r="R1115" s="157">
        <v>30</v>
      </c>
      <c r="S1115" s="151" t="s">
        <v>138</v>
      </c>
      <c r="T1115" s="151" t="s">
        <v>187</v>
      </c>
      <c r="U1115" s="151" t="s">
        <v>382</v>
      </c>
      <c r="V1115" s="151"/>
      <c r="W1115" s="150"/>
      <c r="X1115" s="150"/>
      <c r="Y1115" s="150"/>
      <c r="Z1115" s="17"/>
      <c r="AA1115" s="17"/>
      <c r="AB1115" s="17"/>
    </row>
    <row r="1116" spans="1:28" x14ac:dyDescent="0.2">
      <c r="A1116" s="173">
        <v>39990</v>
      </c>
      <c r="B1116" s="164" t="s">
        <v>1121</v>
      </c>
      <c r="C1116" s="164" t="s">
        <v>297</v>
      </c>
      <c r="D1116" s="164" t="s">
        <v>134</v>
      </c>
      <c r="E1116" s="164" t="s">
        <v>143</v>
      </c>
      <c r="F1116" s="165">
        <v>38327</v>
      </c>
      <c r="G1116" s="157">
        <v>2004</v>
      </c>
      <c r="H1116" s="151" t="s">
        <v>34</v>
      </c>
      <c r="I1116" s="151" t="str">
        <f t="shared" si="91"/>
        <v>WI</v>
      </c>
      <c r="J1116" s="151" t="str">
        <f t="shared" si="92"/>
        <v>WI</v>
      </c>
      <c r="K1116" s="151" t="str">
        <f t="shared" si="93"/>
        <v>Midwest</v>
      </c>
      <c r="L1116" s="151" t="str">
        <f>INDEX('State '!$A$1:$C$62,MATCH($I1116,'State '!$B:$B,0),3)</f>
        <v>Midwest</v>
      </c>
      <c r="M1116" s="151" t="str">
        <f>INDEX('State '!$A$1:$C$62,MATCH($J1116,'State '!$B:$B,0),3)</f>
        <v>Midwest</v>
      </c>
      <c r="N1116" s="151"/>
      <c r="O1116" s="158">
        <v>46</v>
      </c>
      <c r="P1116" s="158">
        <v>16.5</v>
      </c>
      <c r="Q1116" s="158">
        <v>143</v>
      </c>
      <c r="R1116" s="157" t="s">
        <v>594</v>
      </c>
      <c r="S1116" s="151" t="s">
        <v>138</v>
      </c>
      <c r="T1116" s="151" t="s">
        <v>187</v>
      </c>
      <c r="U1116" s="151" t="s">
        <v>382</v>
      </c>
      <c r="V1116" s="151"/>
      <c r="W1116" s="150"/>
      <c r="X1116" s="150"/>
      <c r="Y1116" s="150"/>
      <c r="AA1116" s="17"/>
      <c r="AB1116" s="17"/>
    </row>
    <row r="1117" spans="1:28" ht="36.6" customHeight="1" x14ac:dyDescent="0.2">
      <c r="A1117" s="96">
        <v>45593</v>
      </c>
      <c r="B1117" s="80" t="s">
        <v>3565</v>
      </c>
      <c r="C1117" s="79" t="s">
        <v>340</v>
      </c>
      <c r="D1117" s="80" t="s">
        <v>140</v>
      </c>
      <c r="E1117" s="102" t="s">
        <v>3469</v>
      </c>
      <c r="F1117" s="62">
        <v>45565</v>
      </c>
      <c r="G1117" s="107">
        <v>2024</v>
      </c>
      <c r="H1117" s="97" t="s">
        <v>6</v>
      </c>
      <c r="I1117" s="97" t="str">
        <f t="shared" si="91"/>
        <v>TX</v>
      </c>
      <c r="J1117" s="97" t="str">
        <f t="shared" si="92"/>
        <v>TX</v>
      </c>
      <c r="K1117" s="104" t="str">
        <f t="shared" si="93"/>
        <v>South Central</v>
      </c>
      <c r="L1117" s="151" t="str">
        <f>INDEX('State '!$A$1:$C$62,MATCH($I1117,'State '!$B:$B,0),3)</f>
        <v>South Central</v>
      </c>
      <c r="M1117" s="151" t="str">
        <f>INDEX('State '!$A$1:$C$62,MATCH($J1117,'State '!$B:$B,0),3)</f>
        <v>South Central</v>
      </c>
      <c r="N1117" s="97"/>
      <c r="O1117" s="158">
        <v>158</v>
      </c>
      <c r="P1117" s="158"/>
      <c r="Q1117" s="108">
        <v>400</v>
      </c>
      <c r="R1117" s="63"/>
      <c r="S1117" s="103" t="s">
        <v>138</v>
      </c>
      <c r="T1117" s="104" t="s">
        <v>3566</v>
      </c>
      <c r="U1117" s="97"/>
      <c r="V1117" s="97" t="s">
        <v>2175</v>
      </c>
      <c r="W1117" s="79" t="s">
        <v>3567</v>
      </c>
      <c r="X1117" s="79"/>
      <c r="Y1117" s="256" t="s">
        <v>3370</v>
      </c>
      <c r="Z1117" s="17"/>
      <c r="AA1117" s="17"/>
      <c r="AB1117" s="17"/>
    </row>
    <row r="1118" spans="1:28" x14ac:dyDescent="0.2">
      <c r="A1118" s="173">
        <v>41598</v>
      </c>
      <c r="B1118" s="164" t="s">
        <v>1902</v>
      </c>
      <c r="C1118" s="164" t="s">
        <v>260</v>
      </c>
      <c r="D1118" s="164" t="s">
        <v>140</v>
      </c>
      <c r="E1118" s="164" t="s">
        <v>143</v>
      </c>
      <c r="F1118" s="165">
        <v>41894</v>
      </c>
      <c r="G1118" s="157">
        <v>2014</v>
      </c>
      <c r="H1118" s="151" t="s">
        <v>24</v>
      </c>
      <c r="I1118" s="151" t="str">
        <f t="shared" si="91"/>
        <v>NE</v>
      </c>
      <c r="J1118" s="151" t="str">
        <f t="shared" si="92"/>
        <v>NE</v>
      </c>
      <c r="K1118" s="151" t="str">
        <f t="shared" si="93"/>
        <v>Mountain</v>
      </c>
      <c r="L1118" s="151" t="str">
        <f>INDEX('State '!$A$1:$C$62,MATCH($I1118,'State '!$B:$B,0),3)</f>
        <v>Mountain</v>
      </c>
      <c r="M1118" s="151" t="str">
        <f>INDEX('State '!$A$1:$C$62,MATCH($J1118,'State '!$B:$B,0),3)</f>
        <v>Mountain</v>
      </c>
      <c r="N1118" s="151"/>
      <c r="O1118" s="158">
        <v>70</v>
      </c>
      <c r="P1118" s="158">
        <v>7</v>
      </c>
      <c r="Q1118" s="158">
        <v>88.4</v>
      </c>
      <c r="R1118" s="157">
        <v>20</v>
      </c>
      <c r="S1118" s="151" t="s">
        <v>135</v>
      </c>
      <c r="T1118" s="151" t="s">
        <v>381</v>
      </c>
      <c r="U1118" s="151" t="s">
        <v>1903</v>
      </c>
      <c r="V1118" s="151"/>
      <c r="W1118" s="150"/>
      <c r="X1118" s="150"/>
      <c r="Y1118" s="150"/>
      <c r="AA1118" s="17"/>
      <c r="AB1118" s="17"/>
    </row>
    <row r="1119" spans="1:28" x14ac:dyDescent="0.2">
      <c r="A1119" s="173">
        <v>42328</v>
      </c>
      <c r="B1119" s="152" t="s">
        <v>2127</v>
      </c>
      <c r="C1119" s="152" t="s">
        <v>260</v>
      </c>
      <c r="D1119" s="152" t="s">
        <v>140</v>
      </c>
      <c r="E1119" s="153" t="s">
        <v>143</v>
      </c>
      <c r="F1119" s="154">
        <v>42308</v>
      </c>
      <c r="G1119" s="161">
        <v>2015</v>
      </c>
      <c r="H1119" s="151" t="s">
        <v>24</v>
      </c>
      <c r="I1119" s="151" t="str">
        <f t="shared" si="91"/>
        <v>NE</v>
      </c>
      <c r="J1119" s="151" t="str">
        <f t="shared" si="92"/>
        <v>NE</v>
      </c>
      <c r="K1119" s="151" t="str">
        <f t="shared" si="93"/>
        <v>Mountain</v>
      </c>
      <c r="L1119" s="151" t="str">
        <f>INDEX('State '!$A$1:$C$62,MATCH($I1119,'State '!$B:$B,0),3)</f>
        <v>Mountain</v>
      </c>
      <c r="M1119" s="151" t="str">
        <f>INDEX('State '!$A$1:$C$62,MATCH($J1119,'State '!$B:$B,0),3)</f>
        <v>Mountain</v>
      </c>
      <c r="N1119" s="151"/>
      <c r="O1119" s="158">
        <v>16</v>
      </c>
      <c r="P1119" s="157">
        <v>13</v>
      </c>
      <c r="Q1119" s="157">
        <v>31</v>
      </c>
      <c r="R1119" s="158"/>
      <c r="S1119" s="159" t="s">
        <v>135</v>
      </c>
      <c r="T1119" s="156" t="s">
        <v>381</v>
      </c>
      <c r="U1119" s="160" t="s">
        <v>2128</v>
      </c>
      <c r="V1119" s="151" t="s">
        <v>2175</v>
      </c>
      <c r="W1119" s="150"/>
      <c r="X1119" s="185"/>
      <c r="Y1119" s="185"/>
      <c r="Z1119" s="17"/>
      <c r="AA1119" s="17"/>
      <c r="AB1119" s="17"/>
    </row>
    <row r="1120" spans="1:28" ht="25.5" x14ac:dyDescent="0.2">
      <c r="A1120" s="96">
        <v>44372</v>
      </c>
      <c r="B1120" s="79" t="s">
        <v>2693</v>
      </c>
      <c r="C1120" s="80" t="s">
        <v>2527</v>
      </c>
      <c r="D1120" s="79" t="s">
        <v>140</v>
      </c>
      <c r="E1120" s="79" t="s">
        <v>143</v>
      </c>
      <c r="F1120" s="60">
        <v>44356</v>
      </c>
      <c r="G1120" s="98">
        <v>2021</v>
      </c>
      <c r="H1120" s="97" t="s">
        <v>2694</v>
      </c>
      <c r="I1120" s="97" t="str">
        <f t="shared" si="91"/>
        <v>PA</v>
      </c>
      <c r="J1120" s="97" t="str">
        <f t="shared" si="92"/>
        <v>OH</v>
      </c>
      <c r="K1120" s="104" t="str">
        <f t="shared" si="93"/>
        <v>Northeast</v>
      </c>
      <c r="L1120" s="97" t="str">
        <f>INDEX('State '!$A$1:$C$62,MATCH($I1120,'State '!$B:$B,0),3)</f>
        <v>Northeast</v>
      </c>
      <c r="M1120" s="97" t="str">
        <f>INDEX('State '!$A$1:$C$62,MATCH($J1120,'State '!$B:$B,0),3)</f>
        <v>Northeast</v>
      </c>
      <c r="N1120" s="97"/>
      <c r="O1120" s="158">
        <v>94.2</v>
      </c>
      <c r="P1120" s="158">
        <v>5.0999999999999996</v>
      </c>
      <c r="Q1120" s="146">
        <v>150</v>
      </c>
      <c r="R1120" s="98">
        <v>36</v>
      </c>
      <c r="S1120" s="97" t="s">
        <v>135</v>
      </c>
      <c r="T1120" s="97" t="s">
        <v>381</v>
      </c>
      <c r="U1120" s="97" t="s">
        <v>2695</v>
      </c>
      <c r="V1120" s="97" t="s">
        <v>2178</v>
      </c>
      <c r="W1120" s="79" t="s">
        <v>2696</v>
      </c>
      <c r="X1120" s="79" t="s">
        <v>2828</v>
      </c>
      <c r="Y1120" s="148" t="s">
        <v>2864</v>
      </c>
      <c r="Z1120" s="17"/>
      <c r="AA1120" s="17"/>
      <c r="AB1120" s="17"/>
    </row>
    <row r="1121" spans="1:28" x14ac:dyDescent="0.2">
      <c r="A1121" s="212">
        <v>41005</v>
      </c>
      <c r="B1121" s="223" t="s">
        <v>1909</v>
      </c>
      <c r="C1121" s="223" t="s">
        <v>261</v>
      </c>
      <c r="D1121" s="223" t="s">
        <v>1878</v>
      </c>
      <c r="E1121" s="224" t="s">
        <v>143</v>
      </c>
      <c r="F1121" s="225">
        <v>41939</v>
      </c>
      <c r="G1121" s="226">
        <v>2014</v>
      </c>
      <c r="H1121" s="212" t="s">
        <v>1910</v>
      </c>
      <c r="I1121" s="212" t="str">
        <f t="shared" si="91"/>
        <v>PA</v>
      </c>
      <c r="J1121" s="212" t="str">
        <f t="shared" si="92"/>
        <v>KY</v>
      </c>
      <c r="K1121" s="212" t="str">
        <f t="shared" si="93"/>
        <v>Northeast, Midwest</v>
      </c>
      <c r="L1121" s="212" t="str">
        <f>INDEX('State '!$A$1:$C$62,MATCH($I1121,'State '!$B:$B,0),3)</f>
        <v>Northeast</v>
      </c>
      <c r="M1121" s="212" t="str">
        <f>INDEX('State '!$A$1:$C$62,MATCH($J1121,'State '!$B:$B,0),3)</f>
        <v>Midwest</v>
      </c>
      <c r="N1121" s="212"/>
      <c r="O1121" s="158">
        <v>81</v>
      </c>
      <c r="P1121" s="157"/>
      <c r="Q1121" s="213">
        <v>444</v>
      </c>
      <c r="R1121" s="209"/>
      <c r="S1121" s="227" t="s">
        <v>135</v>
      </c>
      <c r="T1121" s="228" t="s">
        <v>381</v>
      </c>
      <c r="U1121" s="229" t="s">
        <v>1911</v>
      </c>
      <c r="V1121" s="212"/>
      <c r="W1121" s="185"/>
      <c r="X1121" s="185"/>
      <c r="Y1121" s="185"/>
      <c r="AA1121" s="17"/>
      <c r="AB1121" s="17"/>
    </row>
    <row r="1122" spans="1:28" x14ac:dyDescent="0.2">
      <c r="A1122" s="173">
        <v>39990</v>
      </c>
      <c r="B1122" s="164" t="s">
        <v>1862</v>
      </c>
      <c r="C1122" s="164" t="s">
        <v>327</v>
      </c>
      <c r="D1122" s="164" t="s">
        <v>140</v>
      </c>
      <c r="E1122" s="164" t="s">
        <v>143</v>
      </c>
      <c r="F1122" s="165">
        <v>37666</v>
      </c>
      <c r="G1122" s="157">
        <v>2003</v>
      </c>
      <c r="H1122" s="151" t="s">
        <v>408</v>
      </c>
      <c r="I1122" s="151" t="str">
        <f t="shared" si="91"/>
        <v>TX</v>
      </c>
      <c r="J1122" s="151" t="str">
        <f t="shared" si="92"/>
        <v>MX</v>
      </c>
      <c r="K1122" s="151" t="str">
        <f t="shared" si="93"/>
        <v>South Central, Mexico</v>
      </c>
      <c r="L1122" s="151" t="str">
        <f>INDEX('State '!$A$1:$C$62,MATCH($I1122,'State '!$B:$B,0),3)</f>
        <v>South Central</v>
      </c>
      <c r="M1122" s="151" t="str">
        <f>INDEX('State '!$A$1:$C$62,MATCH($J1122,'State '!$B:$B,0),3)</f>
        <v>Mexico</v>
      </c>
      <c r="N1122" s="151"/>
      <c r="O1122" s="158">
        <v>0.25</v>
      </c>
      <c r="P1122" s="158">
        <v>1</v>
      </c>
      <c r="Q1122" s="158">
        <v>8.8000000000000007</v>
      </c>
      <c r="R1122" s="157">
        <v>12</v>
      </c>
      <c r="S1122" s="151" t="s">
        <v>135</v>
      </c>
      <c r="T1122" s="151" t="s">
        <v>381</v>
      </c>
      <c r="U1122" s="151" t="s">
        <v>1240</v>
      </c>
      <c r="V1122" s="151"/>
      <c r="W1122" s="156"/>
      <c r="X1122" s="150"/>
      <c r="Y1122" s="150"/>
      <c r="AA1122" s="17"/>
      <c r="AB1122" s="17"/>
    </row>
    <row r="1123" spans="1:28" ht="38.25" x14ac:dyDescent="0.2">
      <c r="A1123" s="96">
        <v>43756</v>
      </c>
      <c r="B1123" s="79" t="s">
        <v>2700</v>
      </c>
      <c r="C1123" s="79" t="s">
        <v>1828</v>
      </c>
      <c r="D1123" s="79" t="s">
        <v>140</v>
      </c>
      <c r="E1123" s="79" t="s">
        <v>143</v>
      </c>
      <c r="F1123" s="60">
        <v>43655</v>
      </c>
      <c r="G1123" s="98">
        <v>2019</v>
      </c>
      <c r="H1123" s="97" t="s">
        <v>2473</v>
      </c>
      <c r="I1123" s="97" t="str">
        <f t="shared" si="91"/>
        <v>QU</v>
      </c>
      <c r="J1123" s="97" t="str">
        <f t="shared" si="92"/>
        <v>ME</v>
      </c>
      <c r="K1123" s="104" t="str">
        <f t="shared" si="93"/>
        <v>Canada, Northeast</v>
      </c>
      <c r="L1123" s="97" t="str">
        <f>INDEX('State '!$A$1:$C$62,MATCH($I1123,'State '!$B:$B,0),3)</f>
        <v>Canada</v>
      </c>
      <c r="M1123" s="97" t="str">
        <f>INDEX('State '!$A$1:$C$62,MATCH($J1123,'State '!$B:$B,0),3)</f>
        <v>Northeast</v>
      </c>
      <c r="N1123" s="97"/>
      <c r="O1123" s="158">
        <v>0</v>
      </c>
      <c r="P1123" s="178"/>
      <c r="Q1123" s="146">
        <v>42.481999999999999</v>
      </c>
      <c r="R1123" s="98"/>
      <c r="S1123" s="97" t="s">
        <v>135</v>
      </c>
      <c r="T1123" s="97" t="s">
        <v>381</v>
      </c>
      <c r="U1123" s="97" t="s">
        <v>2701</v>
      </c>
      <c r="V1123" s="97" t="s">
        <v>2178</v>
      </c>
      <c r="W1123" s="79" t="s">
        <v>2881</v>
      </c>
      <c r="X1123" s="79"/>
      <c r="Y1123" s="137" t="s">
        <v>2778</v>
      </c>
      <c r="AA1123" s="17"/>
      <c r="AB1123" s="17"/>
    </row>
    <row r="1124" spans="1:28" ht="25.5" x14ac:dyDescent="0.2">
      <c r="A1124" s="96">
        <v>44490</v>
      </c>
      <c r="B1124" s="79" t="s">
        <v>2702</v>
      </c>
      <c r="C1124" s="79" t="s">
        <v>1828</v>
      </c>
      <c r="D1124" s="79" t="s">
        <v>140</v>
      </c>
      <c r="E1124" s="79" t="s">
        <v>143</v>
      </c>
      <c r="F1124" s="60">
        <v>44490</v>
      </c>
      <c r="G1124" s="98">
        <v>2021</v>
      </c>
      <c r="H1124" s="97" t="s">
        <v>2473</v>
      </c>
      <c r="I1124" s="97" t="str">
        <f t="shared" si="91"/>
        <v>QU</v>
      </c>
      <c r="J1124" s="97" t="str">
        <f t="shared" si="92"/>
        <v>ME</v>
      </c>
      <c r="K1124" s="104" t="str">
        <f t="shared" si="93"/>
        <v>Canada, Northeast</v>
      </c>
      <c r="L1124" s="97" t="str">
        <f>INDEX('State '!$A$1:$C$62,MATCH($I1124,'State '!$B:$B,0),3)</f>
        <v>Canada</v>
      </c>
      <c r="M1124" s="97" t="str">
        <f>INDEX('State '!$A$1:$C$62,MATCH($J1124,'State '!$B:$B,0),3)</f>
        <v>Northeast</v>
      </c>
      <c r="N1124" s="97"/>
      <c r="O1124" s="158">
        <v>117.3</v>
      </c>
      <c r="P1124" s="158"/>
      <c r="Q1124" s="146">
        <v>63</v>
      </c>
      <c r="R1124" s="98"/>
      <c r="S1124" s="97" t="s">
        <v>135</v>
      </c>
      <c r="T1124" s="97" t="s">
        <v>381</v>
      </c>
      <c r="U1124" s="97" t="s">
        <v>3036</v>
      </c>
      <c r="V1124" s="97" t="s">
        <v>2178</v>
      </c>
      <c r="W1124" s="79" t="s">
        <v>3038</v>
      </c>
      <c r="X1124" s="79"/>
      <c r="Y1124" s="137" t="s">
        <v>2778</v>
      </c>
      <c r="Z1124" s="17"/>
      <c r="AA1124" s="17"/>
      <c r="AB1124" s="17"/>
    </row>
    <row r="1125" spans="1:28" ht="25.5" x14ac:dyDescent="0.2">
      <c r="A1125" s="96">
        <v>44500</v>
      </c>
      <c r="B1125" s="79" t="s">
        <v>3037</v>
      </c>
      <c r="C1125" s="79" t="s">
        <v>1828</v>
      </c>
      <c r="D1125" s="79" t="s">
        <v>140</v>
      </c>
      <c r="E1125" s="79" t="s">
        <v>143</v>
      </c>
      <c r="F1125" s="60">
        <v>44490</v>
      </c>
      <c r="G1125" s="98">
        <v>2021</v>
      </c>
      <c r="H1125" s="97" t="s">
        <v>2473</v>
      </c>
      <c r="I1125" s="97" t="str">
        <f t="shared" si="91"/>
        <v>QU</v>
      </c>
      <c r="J1125" s="97" t="str">
        <f t="shared" si="92"/>
        <v>ME</v>
      </c>
      <c r="K1125" s="104" t="str">
        <f t="shared" si="93"/>
        <v>Canada, Northeast</v>
      </c>
      <c r="L1125" s="97" t="str">
        <f>INDEX('State '!$A$1:$C$62,MATCH($I1125,'State '!$B:$B,0),3)</f>
        <v>Canada</v>
      </c>
      <c r="M1125" s="97" t="str">
        <f>INDEX('State '!$A$1:$C$62,MATCH($J1125,'State '!$B:$B,0),3)</f>
        <v>Northeast</v>
      </c>
      <c r="N1125" s="97"/>
      <c r="O1125" s="158"/>
      <c r="P1125" s="158"/>
      <c r="Q1125" s="146">
        <v>18</v>
      </c>
      <c r="R1125" s="98"/>
      <c r="S1125" s="97" t="s">
        <v>135</v>
      </c>
      <c r="T1125" s="97" t="s">
        <v>381</v>
      </c>
      <c r="U1125" s="97" t="s">
        <v>3036</v>
      </c>
      <c r="V1125" s="97" t="s">
        <v>2178</v>
      </c>
      <c r="W1125" s="79" t="s">
        <v>3038</v>
      </c>
      <c r="X1125" s="79"/>
      <c r="Y1125" s="137" t="s">
        <v>2778</v>
      </c>
      <c r="AA1125" s="17"/>
      <c r="AB1125" s="17"/>
    </row>
    <row r="1126" spans="1:28" ht="25.5" x14ac:dyDescent="0.2">
      <c r="A1126" s="96">
        <v>44018</v>
      </c>
      <c r="B1126" s="79" t="s">
        <v>2675</v>
      </c>
      <c r="C1126" s="79" t="s">
        <v>220</v>
      </c>
      <c r="D1126" s="79" t="s">
        <v>136</v>
      </c>
      <c r="E1126" s="79" t="s">
        <v>2374</v>
      </c>
      <c r="F1126" s="60"/>
      <c r="G1126" s="98" t="s">
        <v>382</v>
      </c>
      <c r="H1126" s="97" t="s">
        <v>2676</v>
      </c>
      <c r="I1126" s="97" t="str">
        <f t="shared" si="91"/>
        <v>UT</v>
      </c>
      <c r="J1126" s="97" t="str">
        <f t="shared" si="92"/>
        <v>MX</v>
      </c>
      <c r="K1126" s="104" t="str">
        <f t="shared" si="93"/>
        <v>Mountain, Mexico</v>
      </c>
      <c r="L1126" s="97" t="str">
        <f>INDEX('State '!$A$1:$C$62,MATCH($I1126,'State '!$B:$B,0),3)</f>
        <v>Mountain</v>
      </c>
      <c r="M1126" s="97" t="str">
        <f>INDEX('State '!$A$1:$C$62,MATCH($J1126,'State '!$B:$B,0),3)</f>
        <v>Mexico</v>
      </c>
      <c r="N1126" s="97"/>
      <c r="O1126" s="158"/>
      <c r="P1126" s="158">
        <v>650</v>
      </c>
      <c r="Q1126" s="146">
        <v>2000</v>
      </c>
      <c r="R1126" s="98" t="s">
        <v>2677</v>
      </c>
      <c r="S1126" s="97" t="s">
        <v>135</v>
      </c>
      <c r="T1126" s="97" t="s">
        <v>381</v>
      </c>
      <c r="U1126" s="97"/>
      <c r="V1126" s="97" t="s">
        <v>2178</v>
      </c>
      <c r="W1126" s="79" t="s">
        <v>2678</v>
      </c>
      <c r="X1126" s="79"/>
      <c r="Y1126" s="137" t="s">
        <v>2779</v>
      </c>
      <c r="AA1126" s="17"/>
      <c r="AB1126" s="17"/>
    </row>
    <row r="1127" spans="1:28" x14ac:dyDescent="0.2">
      <c r="A1127" s="173">
        <v>42612</v>
      </c>
      <c r="B1127" s="164" t="s">
        <v>2012</v>
      </c>
      <c r="C1127" s="152" t="s">
        <v>1939</v>
      </c>
      <c r="D1127" s="152" t="s">
        <v>134</v>
      </c>
      <c r="E1127" s="153" t="s">
        <v>143</v>
      </c>
      <c r="F1127" s="154">
        <v>42608</v>
      </c>
      <c r="G1127" s="161">
        <v>2016</v>
      </c>
      <c r="H1127" s="151" t="s">
        <v>23</v>
      </c>
      <c r="I1127" s="151" t="str">
        <f t="shared" si="91"/>
        <v>KY</v>
      </c>
      <c r="J1127" s="151" t="str">
        <f t="shared" si="92"/>
        <v>KY</v>
      </c>
      <c r="K1127" s="151" t="str">
        <f t="shared" si="93"/>
        <v>Midwest</v>
      </c>
      <c r="L1127" s="151" t="str">
        <f>INDEX('State '!$A$1:$C$62,MATCH($I1127,'State '!$B:$B,0),3)</f>
        <v>Midwest</v>
      </c>
      <c r="M1127" s="151" t="str">
        <f>INDEX('State '!$A$1:$C$62,MATCH($J1127,'State '!$B:$B,0),3)</f>
        <v>Midwest</v>
      </c>
      <c r="N1127" s="151"/>
      <c r="O1127" s="158">
        <v>81</v>
      </c>
      <c r="P1127" s="157">
        <v>22.5</v>
      </c>
      <c r="Q1127" s="157">
        <v>230</v>
      </c>
      <c r="R1127" s="158">
        <v>24</v>
      </c>
      <c r="S1127" s="159" t="s">
        <v>135</v>
      </c>
      <c r="T1127" s="156" t="s">
        <v>381</v>
      </c>
      <c r="U1127" s="160" t="s">
        <v>2013</v>
      </c>
      <c r="V1127" s="151" t="s">
        <v>2175</v>
      </c>
      <c r="W1127" s="150"/>
      <c r="X1127" s="150"/>
      <c r="Y1127" s="185"/>
      <c r="Z1127" s="17"/>
      <c r="AA1127" s="17"/>
      <c r="AB1127" s="17"/>
    </row>
    <row r="1128" spans="1:28" ht="25.5" x14ac:dyDescent="0.2">
      <c r="A1128" s="96">
        <v>43124</v>
      </c>
      <c r="B1128" s="80" t="s">
        <v>1935</v>
      </c>
      <c r="C1128" s="80" t="s">
        <v>1875</v>
      </c>
      <c r="D1128" s="80" t="s">
        <v>140</v>
      </c>
      <c r="E1128" s="102" t="s">
        <v>2221</v>
      </c>
      <c r="F1128" s="110"/>
      <c r="G1128" s="110"/>
      <c r="H1128" s="97" t="s">
        <v>1936</v>
      </c>
      <c r="I1128" s="97" t="str">
        <f t="shared" si="91"/>
        <v>OH</v>
      </c>
      <c r="J1128" s="97" t="str">
        <f t="shared" si="92"/>
        <v>VA</v>
      </c>
      <c r="K1128" s="104" t="str">
        <f t="shared" si="93"/>
        <v>Northeast</v>
      </c>
      <c r="L1128" s="97" t="str">
        <f>INDEX('State '!$A$1:$C$62,MATCH($I1128,'State '!$B:$B,0),3)</f>
        <v>Northeast</v>
      </c>
      <c r="M1128" s="97" t="str">
        <f>INDEX('State '!$A$1:$C$62,MATCH($J1128,'State '!$B:$B,0),3)</f>
        <v>Northeast</v>
      </c>
      <c r="N1128" s="97"/>
      <c r="O1128" s="158">
        <v>500</v>
      </c>
      <c r="P1128" s="179"/>
      <c r="Q1128" s="108">
        <v>2000</v>
      </c>
      <c r="R1128" s="63"/>
      <c r="S1128" s="103" t="s">
        <v>135</v>
      </c>
      <c r="T1128" s="104" t="s">
        <v>381</v>
      </c>
      <c r="U1128" s="105" t="s">
        <v>382</v>
      </c>
      <c r="V1128" s="97" t="s">
        <v>2178</v>
      </c>
      <c r="W1128" s="79"/>
      <c r="X1128" s="79"/>
      <c r="Y1128" s="195"/>
      <c r="Z1128" s="17"/>
      <c r="AA1128" s="17"/>
      <c r="AB1128" s="17"/>
    </row>
    <row r="1129" spans="1:28" x14ac:dyDescent="0.2">
      <c r="A1129" s="173">
        <v>42853</v>
      </c>
      <c r="B1129" s="152" t="s">
        <v>2243</v>
      </c>
      <c r="C1129" s="152" t="s">
        <v>2244</v>
      </c>
      <c r="D1129" s="152" t="s">
        <v>140</v>
      </c>
      <c r="E1129" s="153" t="s">
        <v>143</v>
      </c>
      <c r="F1129" s="154">
        <v>42644</v>
      </c>
      <c r="G1129" s="161">
        <v>2016</v>
      </c>
      <c r="H1129" s="151" t="s">
        <v>6</v>
      </c>
      <c r="I1129" s="151" t="str">
        <f t="shared" si="91"/>
        <v>TX</v>
      </c>
      <c r="J1129" s="151" t="str">
        <f t="shared" si="92"/>
        <v>TX</v>
      </c>
      <c r="K1129" s="151" t="str">
        <f t="shared" si="93"/>
        <v>South Central</v>
      </c>
      <c r="L1129" s="151" t="str">
        <f>INDEX('State '!$A$1:$C$62,MATCH($I1129,'State '!$B:$B,0),3)</f>
        <v>South Central</v>
      </c>
      <c r="M1129" s="151" t="str">
        <f>INDEX('State '!$A$1:$C$62,MATCH($J1129,'State '!$B:$B,0),3)</f>
        <v>South Central</v>
      </c>
      <c r="N1129" s="151"/>
      <c r="O1129" s="158" t="s">
        <v>2245</v>
      </c>
      <c r="P1129" s="157"/>
      <c r="Q1129" s="157">
        <v>260</v>
      </c>
      <c r="R1129" s="158"/>
      <c r="S1129" s="159" t="s">
        <v>138</v>
      </c>
      <c r="T1129" s="151" t="s">
        <v>381</v>
      </c>
      <c r="U1129" s="160"/>
      <c r="V1129" s="151" t="s">
        <v>2175</v>
      </c>
      <c r="W1129" s="150"/>
      <c r="X1129" s="150"/>
      <c r="Y1129" s="150"/>
      <c r="Z1129" s="17"/>
      <c r="AA1129" s="17"/>
      <c r="AB1129" s="17"/>
    </row>
    <row r="1130" spans="1:28" x14ac:dyDescent="0.2">
      <c r="A1130" s="96">
        <v>43689</v>
      </c>
      <c r="B1130" s="79" t="s">
        <v>2517</v>
      </c>
      <c r="C1130" s="79" t="s">
        <v>239</v>
      </c>
      <c r="D1130" s="79" t="s">
        <v>134</v>
      </c>
      <c r="E1130" s="79" t="s">
        <v>143</v>
      </c>
      <c r="F1130" s="60">
        <v>43686</v>
      </c>
      <c r="G1130" s="98">
        <v>2019</v>
      </c>
      <c r="H1130" s="97" t="s">
        <v>0</v>
      </c>
      <c r="I1130" s="97" t="str">
        <f t="shared" si="91"/>
        <v>LA</v>
      </c>
      <c r="J1130" s="97" t="str">
        <f t="shared" si="92"/>
        <v>LA</v>
      </c>
      <c r="K1130" s="104" t="str">
        <f t="shared" si="93"/>
        <v>South Central</v>
      </c>
      <c r="L1130" s="97" t="str">
        <f>INDEX('State '!$A$1:$C$62,MATCH($I1130,'State '!$B:$B,0),3)</f>
        <v>South Central</v>
      </c>
      <c r="M1130" s="97" t="str">
        <f>INDEX('State '!$A$1:$C$62,MATCH($J1130,'State '!$B:$B,0),3)</f>
        <v>South Central</v>
      </c>
      <c r="N1130" s="97"/>
      <c r="O1130" s="158">
        <v>56</v>
      </c>
      <c r="P1130" s="178">
        <v>0.3</v>
      </c>
      <c r="Q1130" s="146">
        <v>200</v>
      </c>
      <c r="R1130" s="98">
        <v>16</v>
      </c>
      <c r="S1130" s="97" t="s">
        <v>135</v>
      </c>
      <c r="T1130" s="97" t="s">
        <v>381</v>
      </c>
      <c r="U1130" s="97" t="s">
        <v>2518</v>
      </c>
      <c r="V1130" s="97" t="s">
        <v>2175</v>
      </c>
      <c r="W1130" s="79" t="s">
        <v>2519</v>
      </c>
      <c r="X1130" s="79" t="s">
        <v>2828</v>
      </c>
      <c r="Y1130" s="147"/>
      <c r="Z1130" s="17"/>
      <c r="AA1130" s="17"/>
      <c r="AB1130" s="17"/>
    </row>
    <row r="1131" spans="1:28" ht="25.5" x14ac:dyDescent="0.2">
      <c r="A1131" s="96">
        <v>45251</v>
      </c>
      <c r="B1131" s="79" t="s">
        <v>3297</v>
      </c>
      <c r="C1131" s="79" t="s">
        <v>3368</v>
      </c>
      <c r="D1131" s="79" t="s">
        <v>140</v>
      </c>
      <c r="E1131" s="79" t="s">
        <v>143</v>
      </c>
      <c r="F1131" s="60">
        <v>45199</v>
      </c>
      <c r="G1131" s="61">
        <v>2023</v>
      </c>
      <c r="H1131" s="97" t="s">
        <v>6</v>
      </c>
      <c r="I1131" s="97" t="str">
        <f t="shared" si="91"/>
        <v>TX</v>
      </c>
      <c r="J1131" s="97" t="str">
        <f t="shared" si="92"/>
        <v>TX</v>
      </c>
      <c r="K1131" s="104" t="str">
        <f t="shared" si="93"/>
        <v>South Central</v>
      </c>
      <c r="L1131" s="97" t="str">
        <f>INDEX('State '!$A$1:$C$62,MATCH($I1131,'State '!$B:$B,0),3)</f>
        <v>South Central</v>
      </c>
      <c r="M1131" s="97" t="str">
        <f>INDEX('State '!$A$1:$C$62,MATCH($J1131,'State '!$B:$B,0),3)</f>
        <v>South Central</v>
      </c>
      <c r="N1131" s="97"/>
      <c r="O1131" s="145"/>
      <c r="P1131" s="158"/>
      <c r="Q1131" s="146">
        <v>500</v>
      </c>
      <c r="R1131" s="98"/>
      <c r="S1131" s="97" t="s">
        <v>138</v>
      </c>
      <c r="T1131" s="97" t="s">
        <v>2601</v>
      </c>
      <c r="U1131" s="97"/>
      <c r="V1131" s="97" t="s">
        <v>2175</v>
      </c>
      <c r="W1131" s="79" t="s">
        <v>3298</v>
      </c>
      <c r="X1131" s="79"/>
      <c r="Y1131" s="195" t="s">
        <v>3440</v>
      </c>
      <c r="Z1131" s="17"/>
      <c r="AA1131" s="17"/>
      <c r="AB1131" s="17"/>
    </row>
    <row r="1132" spans="1:28" ht="25.5" x14ac:dyDescent="0.2">
      <c r="A1132" s="96">
        <v>44425</v>
      </c>
      <c r="B1132" s="79" t="s">
        <v>2597</v>
      </c>
      <c r="C1132" s="79" t="s">
        <v>3178</v>
      </c>
      <c r="D1132" s="79" t="s">
        <v>136</v>
      </c>
      <c r="E1132" s="79" t="s">
        <v>143</v>
      </c>
      <c r="F1132" s="60">
        <v>44378</v>
      </c>
      <c r="G1132" s="98">
        <v>2021</v>
      </c>
      <c r="H1132" s="97" t="s">
        <v>6</v>
      </c>
      <c r="I1132" s="97" t="str">
        <f t="shared" si="91"/>
        <v>TX</v>
      </c>
      <c r="J1132" s="97" t="str">
        <f t="shared" si="92"/>
        <v>TX</v>
      </c>
      <c r="K1132" s="104" t="str">
        <f t="shared" si="93"/>
        <v>South Central</v>
      </c>
      <c r="L1132" s="97" t="str">
        <f>INDEX('State '!$A$1:$C$62,MATCH($I1132,'State '!$B:$B,0),3)</f>
        <v>South Central</v>
      </c>
      <c r="M1132" s="97" t="str">
        <f>INDEX('State '!$A$1:$C$62,MATCH($J1132,'State '!$B:$B,0),3)</f>
        <v>South Central</v>
      </c>
      <c r="N1132" s="97"/>
      <c r="O1132" s="158"/>
      <c r="P1132" s="158">
        <v>620</v>
      </c>
      <c r="Q1132" s="146">
        <v>2000</v>
      </c>
      <c r="R1132" s="98" t="s">
        <v>421</v>
      </c>
      <c r="S1132" s="97" t="s">
        <v>138</v>
      </c>
      <c r="T1132" s="97" t="s">
        <v>2598</v>
      </c>
      <c r="U1132" s="97"/>
      <c r="V1132" s="97" t="s">
        <v>2175</v>
      </c>
      <c r="W1132" s="79" t="s">
        <v>2985</v>
      </c>
      <c r="X1132" s="79"/>
      <c r="Y1132" s="195"/>
      <c r="AA1132" s="17"/>
      <c r="AB1132" s="17"/>
    </row>
    <row r="1133" spans="1:28" x14ac:dyDescent="0.2">
      <c r="A1133" s="173">
        <v>41558</v>
      </c>
      <c r="B1133" s="164" t="s">
        <v>1901</v>
      </c>
      <c r="C1133" s="164" t="s">
        <v>218</v>
      </c>
      <c r="D1133" s="164" t="s">
        <v>134</v>
      </c>
      <c r="E1133" s="164" t="s">
        <v>143</v>
      </c>
      <c r="F1133" s="165">
        <v>41912</v>
      </c>
      <c r="G1133" s="157">
        <v>2014</v>
      </c>
      <c r="H1133" s="151" t="s">
        <v>55</v>
      </c>
      <c r="I1133" s="151" t="str">
        <f t="shared" si="91"/>
        <v>DE</v>
      </c>
      <c r="J1133" s="151" t="str">
        <f t="shared" si="92"/>
        <v>DE</v>
      </c>
      <c r="K1133" s="151" t="str">
        <f t="shared" si="93"/>
        <v>Northeast</v>
      </c>
      <c r="L1133" s="151" t="str">
        <f>INDEX('State '!$A$1:$C$62,MATCH($I1133,'State '!$B:$B,0),3)</f>
        <v>Northeast</v>
      </c>
      <c r="M1133" s="151" t="str">
        <f>INDEX('State '!$A$1:$C$62,MATCH($J1133,'State '!$B:$B,0),3)</f>
        <v>Northeast</v>
      </c>
      <c r="N1133" s="151"/>
      <c r="O1133" s="158">
        <v>11.2</v>
      </c>
      <c r="P1133" s="158">
        <v>5.5</v>
      </c>
      <c r="Q1133" s="158">
        <v>55</v>
      </c>
      <c r="R1133" s="157">
        <v>16</v>
      </c>
      <c r="S1133" s="151" t="s">
        <v>135</v>
      </c>
      <c r="T1133" s="151" t="s">
        <v>381</v>
      </c>
      <c r="U1133" s="151" t="s">
        <v>2062</v>
      </c>
      <c r="V1133" s="151"/>
      <c r="W1133" s="150"/>
      <c r="X1133" s="150"/>
      <c r="Y1133" s="150"/>
      <c r="Z1133" s="17"/>
      <c r="AA1133" s="17"/>
      <c r="AB1133" s="17"/>
    </row>
    <row r="1134" spans="1:28" x14ac:dyDescent="0.2">
      <c r="A1134" s="173">
        <v>42613</v>
      </c>
      <c r="B1134" s="152" t="s">
        <v>2112</v>
      </c>
      <c r="C1134" s="152" t="s">
        <v>218</v>
      </c>
      <c r="D1134" s="152" t="s">
        <v>140</v>
      </c>
      <c r="E1134" s="153" t="s">
        <v>143</v>
      </c>
      <c r="F1134" s="154">
        <v>42804</v>
      </c>
      <c r="G1134" s="161">
        <v>2017</v>
      </c>
      <c r="H1134" s="151" t="s">
        <v>803</v>
      </c>
      <c r="I1134" s="151" t="str">
        <f t="shared" ref="I1134:I1165" si="94">LEFT($H1134,2)</f>
        <v>PA</v>
      </c>
      <c r="J1134" s="151" t="str">
        <f t="shared" ref="J1134:J1165" si="95">RIGHT($H1134,2)</f>
        <v>DE</v>
      </c>
      <c r="K1134" s="156" t="str">
        <f t="shared" ref="K1134:K1165" si="96">IF($L1134=$M1134,L1134,CONCATENATE($L1134,", ",IF(ISBLANK(N1134),"",CONCATENATE(N1134,", ")),$M1134))</f>
        <v>Northeast</v>
      </c>
      <c r="L1134" s="151" t="str">
        <f>INDEX('State '!$A$1:$C$62,MATCH($I1134,'State '!$B:$B,0),3)</f>
        <v>Northeast</v>
      </c>
      <c r="M1134" s="151" t="str">
        <f>INDEX('State '!$A$1:$C$62,MATCH($J1134,'State '!$B:$B,0),3)</f>
        <v>Northeast</v>
      </c>
      <c r="N1134" s="151"/>
      <c r="O1134" s="158">
        <v>35.210999999999999</v>
      </c>
      <c r="P1134" s="157">
        <v>7</v>
      </c>
      <c r="Q1134" s="157">
        <v>45</v>
      </c>
      <c r="R1134" s="158">
        <v>16</v>
      </c>
      <c r="S1134" s="159" t="s">
        <v>135</v>
      </c>
      <c r="T1134" s="156" t="s">
        <v>381</v>
      </c>
      <c r="U1134" s="160" t="s">
        <v>2113</v>
      </c>
      <c r="V1134" s="151" t="s">
        <v>2178</v>
      </c>
      <c r="W1134" s="150"/>
      <c r="X1134" s="150"/>
      <c r="Y1134" s="150"/>
      <c r="Z1134" s="17"/>
      <c r="AA1134" s="17"/>
      <c r="AB1134" s="17"/>
    </row>
    <row r="1135" spans="1:28" x14ac:dyDescent="0.2">
      <c r="A1135" s="173">
        <v>39990</v>
      </c>
      <c r="B1135" s="164" t="s">
        <v>753</v>
      </c>
      <c r="C1135" s="164" t="s">
        <v>263</v>
      </c>
      <c r="D1135" s="164" t="s">
        <v>140</v>
      </c>
      <c r="E1135" s="164" t="s">
        <v>143</v>
      </c>
      <c r="F1135" s="165">
        <v>39767</v>
      </c>
      <c r="G1135" s="157">
        <v>2008</v>
      </c>
      <c r="H1135" s="151" t="s">
        <v>25</v>
      </c>
      <c r="I1135" s="151" t="str">
        <f t="shared" si="94"/>
        <v>CO</v>
      </c>
      <c r="J1135" s="151" t="str">
        <f t="shared" si="95"/>
        <v>CO</v>
      </c>
      <c r="K1135" s="151" t="str">
        <f t="shared" si="96"/>
        <v>Mountain</v>
      </c>
      <c r="L1135" s="151" t="str">
        <f>INDEX('State '!$A$1:$C$62,MATCH($I1135,'State '!$B:$B,0),3)</f>
        <v>Mountain</v>
      </c>
      <c r="M1135" s="151" t="str">
        <f>INDEX('State '!$A$1:$C$62,MATCH($J1135,'State '!$B:$B,0),3)</f>
        <v>Mountain</v>
      </c>
      <c r="N1135" s="151"/>
      <c r="O1135" s="158">
        <v>58</v>
      </c>
      <c r="P1135" s="158">
        <v>5.88</v>
      </c>
      <c r="Q1135" s="158">
        <v>2565</v>
      </c>
      <c r="R1135" s="157">
        <v>30</v>
      </c>
      <c r="S1135" s="151" t="s">
        <v>135</v>
      </c>
      <c r="T1135" s="151" t="s">
        <v>381</v>
      </c>
      <c r="U1135" s="212" t="s">
        <v>754</v>
      </c>
      <c r="V1135" s="151"/>
      <c r="W1135" s="156"/>
      <c r="X1135" s="150"/>
      <c r="Y1135" s="150"/>
      <c r="AA1135" s="17"/>
      <c r="AB1135" s="17"/>
    </row>
    <row r="1136" spans="1:28" ht="25.5" x14ac:dyDescent="0.2">
      <c r="A1136" s="96">
        <v>44217</v>
      </c>
      <c r="B1136" s="79" t="s">
        <v>2912</v>
      </c>
      <c r="C1136" s="79" t="s">
        <v>2913</v>
      </c>
      <c r="D1136" s="79" t="s">
        <v>140</v>
      </c>
      <c r="E1136" s="79" t="s">
        <v>143</v>
      </c>
      <c r="F1136" s="60">
        <v>44027</v>
      </c>
      <c r="G1136" s="98">
        <v>2020</v>
      </c>
      <c r="H1136" s="97" t="s">
        <v>33</v>
      </c>
      <c r="I1136" s="97" t="str">
        <f t="shared" si="94"/>
        <v>WV</v>
      </c>
      <c r="J1136" s="97" t="str">
        <f t="shared" si="95"/>
        <v>WV</v>
      </c>
      <c r="K1136" s="104" t="str">
        <f t="shared" si="96"/>
        <v>Northeast</v>
      </c>
      <c r="L1136" s="97" t="str">
        <f>INDEX('State '!$A$1:$C$62,MATCH($I1136,'State '!$B:$B,0),3)</f>
        <v>Northeast</v>
      </c>
      <c r="M1136" s="97" t="str">
        <f>INDEX('State '!$A$1:$C$62,MATCH($J1136,'State '!$B:$B,0),3)</f>
        <v>Northeast</v>
      </c>
      <c r="N1136" s="97"/>
      <c r="O1136" s="158">
        <v>4.9000000000000004</v>
      </c>
      <c r="P1136" s="158"/>
      <c r="Q1136" s="146">
        <v>300</v>
      </c>
      <c r="R1136" s="98"/>
      <c r="S1136" s="97" t="s">
        <v>135</v>
      </c>
      <c r="T1136" s="97" t="s">
        <v>381</v>
      </c>
      <c r="U1136" s="97" t="s">
        <v>2910</v>
      </c>
      <c r="V1136" s="97" t="s">
        <v>2175</v>
      </c>
      <c r="W1136" s="79" t="s">
        <v>2914</v>
      </c>
      <c r="X1136" s="79"/>
      <c r="Y1136" s="195"/>
      <c r="AA1136" s="17"/>
      <c r="AB1136" s="17"/>
    </row>
    <row r="1137" spans="1:28" x14ac:dyDescent="0.2">
      <c r="A1137" s="173">
        <v>40381</v>
      </c>
      <c r="B1137" s="152" t="s">
        <v>689</v>
      </c>
      <c r="C1137" s="152" t="s">
        <v>247</v>
      </c>
      <c r="D1137" s="152" t="s">
        <v>140</v>
      </c>
      <c r="E1137" s="153" t="s">
        <v>143</v>
      </c>
      <c r="F1137" s="154">
        <v>39994</v>
      </c>
      <c r="G1137" s="161">
        <v>2009</v>
      </c>
      <c r="H1137" s="151" t="s">
        <v>690</v>
      </c>
      <c r="I1137" s="151" t="str">
        <f t="shared" si="94"/>
        <v>WY</v>
      </c>
      <c r="J1137" s="151" t="str">
        <f t="shared" si="95"/>
        <v>CO</v>
      </c>
      <c r="K1137" s="151" t="str">
        <f t="shared" si="96"/>
        <v>Mountain</v>
      </c>
      <c r="L1137" s="151" t="str">
        <f>INDEX('State '!$A$1:$C$62,MATCH($I1137,'State '!$B:$B,0),3)</f>
        <v>Mountain</v>
      </c>
      <c r="M1137" s="151" t="str">
        <f>INDEX('State '!$A$1:$C$62,MATCH($J1137,'State '!$B:$B,0),3)</f>
        <v>Mountain</v>
      </c>
      <c r="N1137" s="151"/>
      <c r="O1137" s="158">
        <v>0.25</v>
      </c>
      <c r="P1137" s="157"/>
      <c r="Q1137" s="157">
        <v>55</v>
      </c>
      <c r="R1137" s="158"/>
      <c r="S1137" s="159" t="s">
        <v>135</v>
      </c>
      <c r="T1137" s="156" t="s">
        <v>381</v>
      </c>
      <c r="U1137" s="160" t="s">
        <v>691</v>
      </c>
      <c r="V1137" s="151"/>
      <c r="W1137" s="150"/>
      <c r="X1137" s="150"/>
      <c r="Y1137" s="150"/>
      <c r="AA1137" s="17"/>
      <c r="AB1137" s="17"/>
    </row>
    <row r="1138" spans="1:28" x14ac:dyDescent="0.2">
      <c r="A1138" s="173">
        <v>39990</v>
      </c>
      <c r="B1138" s="164" t="s">
        <v>1864</v>
      </c>
      <c r="C1138" s="164" t="s">
        <v>247</v>
      </c>
      <c r="D1138" s="164" t="s">
        <v>140</v>
      </c>
      <c r="E1138" s="164" t="s">
        <v>143</v>
      </c>
      <c r="F1138" s="165">
        <v>35643</v>
      </c>
      <c r="G1138" s="157">
        <v>1997</v>
      </c>
      <c r="H1138" s="151" t="s">
        <v>690</v>
      </c>
      <c r="I1138" s="151" t="str">
        <f t="shared" si="94"/>
        <v>WY</v>
      </c>
      <c r="J1138" s="151" t="str">
        <f t="shared" si="95"/>
        <v>CO</v>
      </c>
      <c r="K1138" s="151" t="str">
        <f t="shared" si="96"/>
        <v>Mountain</v>
      </c>
      <c r="L1138" s="151" t="str">
        <f>INDEX('State '!$A$1:$C$62,MATCH($I1138,'State '!$B:$B,0),3)</f>
        <v>Mountain</v>
      </c>
      <c r="M1138" s="151" t="str">
        <f>INDEX('State '!$A$1:$C$62,MATCH($J1138,'State '!$B:$B,0),3)</f>
        <v>Mountain</v>
      </c>
      <c r="N1138" s="151"/>
      <c r="O1138" s="158">
        <v>39.9</v>
      </c>
      <c r="P1138" s="158"/>
      <c r="Q1138" s="158">
        <v>192</v>
      </c>
      <c r="R1138" s="157">
        <v>36</v>
      </c>
      <c r="S1138" s="151" t="s">
        <v>135</v>
      </c>
      <c r="T1138" s="151" t="s">
        <v>381</v>
      </c>
      <c r="U1138" s="151" t="s">
        <v>1660</v>
      </c>
      <c r="V1138" s="151"/>
      <c r="W1138" s="150"/>
      <c r="X1138" s="150"/>
      <c r="Y1138" s="150"/>
      <c r="AA1138" s="17"/>
      <c r="AB1138" s="17"/>
    </row>
    <row r="1139" spans="1:28" x14ac:dyDescent="0.2">
      <c r="A1139" s="173">
        <v>39990</v>
      </c>
      <c r="B1139" s="164" t="s">
        <v>1110</v>
      </c>
      <c r="C1139" s="164" t="s">
        <v>247</v>
      </c>
      <c r="D1139" s="164" t="s">
        <v>134</v>
      </c>
      <c r="E1139" s="164" t="s">
        <v>143</v>
      </c>
      <c r="F1139" s="165">
        <v>38292</v>
      </c>
      <c r="G1139" s="157">
        <v>2004</v>
      </c>
      <c r="H1139" s="151" t="s">
        <v>29</v>
      </c>
      <c r="I1139" s="151" t="str">
        <f t="shared" si="94"/>
        <v>WY</v>
      </c>
      <c r="J1139" s="151" t="str">
        <f t="shared" si="95"/>
        <v>WY</v>
      </c>
      <c r="K1139" s="151" t="str">
        <f t="shared" si="96"/>
        <v>Mountain</v>
      </c>
      <c r="L1139" s="151" t="str">
        <f>INDEX('State '!$A$1:$C$62,MATCH($I1139,'State '!$B:$B,0),3)</f>
        <v>Mountain</v>
      </c>
      <c r="M1139" s="151" t="str">
        <f>INDEX('State '!$A$1:$C$62,MATCH($J1139,'State '!$B:$B,0),3)</f>
        <v>Mountain</v>
      </c>
      <c r="N1139" s="151"/>
      <c r="O1139" s="158">
        <v>11.56</v>
      </c>
      <c r="P1139" s="158">
        <v>5.25</v>
      </c>
      <c r="Q1139" s="158">
        <v>110</v>
      </c>
      <c r="R1139" s="157">
        <v>16</v>
      </c>
      <c r="S1139" s="151" t="s">
        <v>135</v>
      </c>
      <c r="T1139" s="151" t="s">
        <v>381</v>
      </c>
      <c r="U1139" s="151" t="s">
        <v>1111</v>
      </c>
      <c r="V1139" s="151"/>
      <c r="W1139" s="156"/>
      <c r="X1139" s="156"/>
      <c r="Y1139" s="156"/>
      <c r="AA1139" s="17"/>
      <c r="AB1139" s="17"/>
    </row>
    <row r="1140" spans="1:28" x14ac:dyDescent="0.2">
      <c r="A1140" s="173">
        <v>39990</v>
      </c>
      <c r="B1140" s="164" t="s">
        <v>908</v>
      </c>
      <c r="C1140" s="164" t="s">
        <v>247</v>
      </c>
      <c r="D1140" s="164" t="s">
        <v>140</v>
      </c>
      <c r="E1140" s="164" t="s">
        <v>143</v>
      </c>
      <c r="F1140" s="165">
        <v>39417</v>
      </c>
      <c r="G1140" s="157">
        <v>2007</v>
      </c>
      <c r="H1140" s="151" t="s">
        <v>404</v>
      </c>
      <c r="I1140" s="151" t="str">
        <f t="shared" si="94"/>
        <v>UT</v>
      </c>
      <c r="J1140" s="151" t="str">
        <f t="shared" si="95"/>
        <v>WY</v>
      </c>
      <c r="K1140" s="151" t="str">
        <f t="shared" si="96"/>
        <v>Mountain</v>
      </c>
      <c r="L1140" s="151" t="str">
        <f>INDEX('State '!$A$1:$C$62,MATCH($I1140,'State '!$B:$B,0),3)</f>
        <v>Mountain</v>
      </c>
      <c r="M1140" s="151" t="str">
        <f>INDEX('State '!$A$1:$C$62,MATCH($J1140,'State '!$B:$B,0),3)</f>
        <v>Mountain</v>
      </c>
      <c r="N1140" s="151"/>
      <c r="O1140" s="158">
        <v>61</v>
      </c>
      <c r="P1140" s="158">
        <v>51.5</v>
      </c>
      <c r="Q1140" s="158">
        <v>406</v>
      </c>
      <c r="R1140" s="157">
        <v>24</v>
      </c>
      <c r="S1140" s="151" t="s">
        <v>135</v>
      </c>
      <c r="T1140" s="151" t="s">
        <v>381</v>
      </c>
      <c r="U1140" s="151" t="s">
        <v>857</v>
      </c>
      <c r="V1140" s="151"/>
      <c r="W1140" s="156"/>
      <c r="X1140" s="156"/>
      <c r="Y1140" s="156"/>
      <c r="AA1140" s="17"/>
      <c r="AB1140" s="17"/>
    </row>
    <row r="1141" spans="1:28" x14ac:dyDescent="0.2">
      <c r="A1141" s="173">
        <v>39990</v>
      </c>
      <c r="B1141" s="164" t="s">
        <v>907</v>
      </c>
      <c r="C1141" s="164" t="s">
        <v>247</v>
      </c>
      <c r="D1141" s="164" t="s">
        <v>140</v>
      </c>
      <c r="E1141" s="164" t="s">
        <v>143</v>
      </c>
      <c r="F1141" s="165">
        <v>39442</v>
      </c>
      <c r="G1141" s="157">
        <v>2007</v>
      </c>
      <c r="H1141" s="151" t="s">
        <v>404</v>
      </c>
      <c r="I1141" s="151" t="str">
        <f t="shared" si="94"/>
        <v>UT</v>
      </c>
      <c r="J1141" s="151" t="str">
        <f t="shared" si="95"/>
        <v>WY</v>
      </c>
      <c r="K1141" s="151" t="str">
        <f t="shared" si="96"/>
        <v>Mountain</v>
      </c>
      <c r="L1141" s="151" t="str">
        <f>INDEX('State '!$A$1:$C$62,MATCH($I1141,'State '!$B:$B,0),3)</f>
        <v>Mountain</v>
      </c>
      <c r="M1141" s="151" t="str">
        <f>INDEX('State '!$A$1:$C$62,MATCH($J1141,'State '!$B:$B,0),3)</f>
        <v>Mountain</v>
      </c>
      <c r="N1141" s="151"/>
      <c r="O1141" s="158">
        <v>60</v>
      </c>
      <c r="P1141" s="158">
        <v>71.5</v>
      </c>
      <c r="Q1141" s="158"/>
      <c r="R1141" s="157">
        <v>24</v>
      </c>
      <c r="S1141" s="151" t="s">
        <v>135</v>
      </c>
      <c r="T1141" s="151" t="s">
        <v>381</v>
      </c>
      <c r="U1141" s="151" t="s">
        <v>857</v>
      </c>
      <c r="V1141" s="151"/>
      <c r="W1141" s="156"/>
      <c r="X1141" s="150"/>
      <c r="Y1141" s="150"/>
      <c r="AA1141" s="17"/>
      <c r="AB1141" s="17"/>
    </row>
    <row r="1142" spans="1:28" x14ac:dyDescent="0.2">
      <c r="A1142" s="173">
        <v>39990</v>
      </c>
      <c r="B1142" s="164" t="s">
        <v>1556</v>
      </c>
      <c r="C1142" s="164" t="s">
        <v>247</v>
      </c>
      <c r="D1142" s="164" t="s">
        <v>140</v>
      </c>
      <c r="E1142" s="164" t="s">
        <v>143</v>
      </c>
      <c r="F1142" s="165">
        <v>36080</v>
      </c>
      <c r="G1142" s="157">
        <v>1998</v>
      </c>
      <c r="H1142" s="151" t="s">
        <v>29</v>
      </c>
      <c r="I1142" s="151" t="str">
        <f t="shared" si="94"/>
        <v>WY</v>
      </c>
      <c r="J1142" s="151" t="str">
        <f t="shared" si="95"/>
        <v>WY</v>
      </c>
      <c r="K1142" s="151" t="str">
        <f t="shared" si="96"/>
        <v>Mountain</v>
      </c>
      <c r="L1142" s="151" t="str">
        <f>INDEX('State '!$A$1:$C$62,MATCH($I1142,'State '!$B:$B,0),3)</f>
        <v>Mountain</v>
      </c>
      <c r="M1142" s="151" t="str">
        <f>INDEX('State '!$A$1:$C$62,MATCH($J1142,'State '!$B:$B,0),3)</f>
        <v>Mountain</v>
      </c>
      <c r="N1142" s="151"/>
      <c r="O1142" s="158">
        <v>14.9</v>
      </c>
      <c r="P1142" s="158"/>
      <c r="Q1142" s="158">
        <v>52</v>
      </c>
      <c r="R1142" s="157"/>
      <c r="S1142" s="151" t="s">
        <v>135</v>
      </c>
      <c r="T1142" s="151" t="s">
        <v>381</v>
      </c>
      <c r="U1142" s="151" t="s">
        <v>1557</v>
      </c>
      <c r="V1142" s="151"/>
      <c r="W1142" s="150"/>
      <c r="X1142" s="150"/>
      <c r="Y1142" s="150"/>
      <c r="AA1142" s="17"/>
      <c r="AB1142" s="17"/>
    </row>
    <row r="1143" spans="1:28" x14ac:dyDescent="0.2">
      <c r="A1143" s="173">
        <v>39990</v>
      </c>
      <c r="B1143" s="152" t="s">
        <v>856</v>
      </c>
      <c r="C1143" s="152" t="s">
        <v>247</v>
      </c>
      <c r="D1143" s="152" t="s">
        <v>140</v>
      </c>
      <c r="E1143" s="153" t="s">
        <v>143</v>
      </c>
      <c r="F1143" s="154">
        <v>39483</v>
      </c>
      <c r="G1143" s="161">
        <v>2008</v>
      </c>
      <c r="H1143" s="151" t="s">
        <v>29</v>
      </c>
      <c r="I1143" s="151" t="str">
        <f t="shared" si="94"/>
        <v>WY</v>
      </c>
      <c r="J1143" s="151" t="str">
        <f t="shared" si="95"/>
        <v>WY</v>
      </c>
      <c r="K1143" s="151" t="str">
        <f t="shared" si="96"/>
        <v>Mountain</v>
      </c>
      <c r="L1143" s="151" t="str">
        <f>INDEX('State '!$A$1:$C$62,MATCH($I1143,'State '!$B:$B,0),3)</f>
        <v>Mountain</v>
      </c>
      <c r="M1143" s="151" t="str">
        <f>INDEX('State '!$A$1:$C$62,MATCH($J1143,'State '!$B:$B,0),3)</f>
        <v>Mountain</v>
      </c>
      <c r="N1143" s="151"/>
      <c r="O1143" s="158">
        <v>22.2</v>
      </c>
      <c r="P1143" s="157"/>
      <c r="Q1143" s="157">
        <v>150</v>
      </c>
      <c r="R1143" s="158"/>
      <c r="S1143" s="159" t="s">
        <v>135</v>
      </c>
      <c r="T1143" s="156" t="s">
        <v>381</v>
      </c>
      <c r="U1143" s="160" t="s">
        <v>857</v>
      </c>
      <c r="V1143" s="151"/>
      <c r="W1143" s="150"/>
      <c r="X1143" s="150"/>
      <c r="Y1143" s="141" t="s">
        <v>2502</v>
      </c>
      <c r="Z1143" s="17"/>
      <c r="AA1143" s="17"/>
      <c r="AB1143" s="17"/>
    </row>
    <row r="1144" spans="1:28" x14ac:dyDescent="0.2">
      <c r="A1144" s="173">
        <v>39990</v>
      </c>
      <c r="B1144" s="164" t="s">
        <v>1460</v>
      </c>
      <c r="C1144" s="164" t="s">
        <v>247</v>
      </c>
      <c r="D1144" s="164" t="s">
        <v>140</v>
      </c>
      <c r="E1144" s="164" t="s">
        <v>143</v>
      </c>
      <c r="F1144" s="165">
        <v>36586</v>
      </c>
      <c r="G1144" s="157">
        <v>2000</v>
      </c>
      <c r="H1144" s="151" t="s">
        <v>690</v>
      </c>
      <c r="I1144" s="151" t="str">
        <f t="shared" si="94"/>
        <v>WY</v>
      </c>
      <c r="J1144" s="151" t="str">
        <f t="shared" si="95"/>
        <v>CO</v>
      </c>
      <c r="K1144" s="151" t="str">
        <f t="shared" si="96"/>
        <v>Mountain</v>
      </c>
      <c r="L1144" s="151" t="str">
        <f>INDEX('State '!$A$1:$C$62,MATCH($I1144,'State '!$B:$B,0),3)</f>
        <v>Mountain</v>
      </c>
      <c r="M1144" s="151" t="str">
        <f>INDEX('State '!$A$1:$C$62,MATCH($J1144,'State '!$B:$B,0),3)</f>
        <v>Mountain</v>
      </c>
      <c r="N1144" s="151"/>
      <c r="O1144" s="158">
        <v>12.1</v>
      </c>
      <c r="P1144" s="158">
        <v>5.6</v>
      </c>
      <c r="Q1144" s="158">
        <v>120</v>
      </c>
      <c r="R1144" s="157">
        <v>24</v>
      </c>
      <c r="S1144" s="151" t="s">
        <v>135</v>
      </c>
      <c r="T1144" s="151" t="s">
        <v>381</v>
      </c>
      <c r="U1144" s="151" t="s">
        <v>1461</v>
      </c>
      <c r="V1144" s="151"/>
      <c r="W1144" s="150"/>
      <c r="X1144" s="150"/>
      <c r="Y1144" s="150"/>
      <c r="Z1144" s="17"/>
      <c r="AA1144" s="17"/>
      <c r="AB1144" s="17"/>
    </row>
    <row r="1145" spans="1:28" x14ac:dyDescent="0.2">
      <c r="A1145" s="173">
        <v>39990</v>
      </c>
      <c r="B1145" s="152" t="s">
        <v>854</v>
      </c>
      <c r="C1145" s="152" t="s">
        <v>247</v>
      </c>
      <c r="D1145" s="152" t="s">
        <v>140</v>
      </c>
      <c r="E1145" s="153" t="s">
        <v>143</v>
      </c>
      <c r="F1145" s="154">
        <v>39750</v>
      </c>
      <c r="G1145" s="161">
        <v>2008</v>
      </c>
      <c r="H1145" s="151" t="s">
        <v>690</v>
      </c>
      <c r="I1145" s="151" t="str">
        <f t="shared" si="94"/>
        <v>WY</v>
      </c>
      <c r="J1145" s="151" t="str">
        <f t="shared" si="95"/>
        <v>CO</v>
      </c>
      <c r="K1145" s="151" t="str">
        <f t="shared" si="96"/>
        <v>Mountain</v>
      </c>
      <c r="L1145" s="151" t="str">
        <f>INDEX('State '!$A$1:$C$62,MATCH($I1145,'State '!$B:$B,0),3)</f>
        <v>Mountain</v>
      </c>
      <c r="M1145" s="151" t="str">
        <f>INDEX('State '!$A$1:$C$62,MATCH($J1145,'State '!$B:$B,0),3)</f>
        <v>Mountain</v>
      </c>
      <c r="N1145" s="151"/>
      <c r="O1145" s="158">
        <v>32</v>
      </c>
      <c r="P1145" s="157"/>
      <c r="Q1145" s="157">
        <v>330</v>
      </c>
      <c r="R1145" s="158"/>
      <c r="S1145" s="159" t="s">
        <v>135</v>
      </c>
      <c r="T1145" s="156" t="s">
        <v>381</v>
      </c>
      <c r="U1145" s="160" t="s">
        <v>855</v>
      </c>
      <c r="V1145" s="151"/>
      <c r="W1145" s="161"/>
      <c r="X1145" s="161"/>
      <c r="Y1145" s="153"/>
      <c r="Z1145" s="17"/>
      <c r="AA1145" s="17"/>
      <c r="AB1145" s="17"/>
    </row>
    <row r="1146" spans="1:28" x14ac:dyDescent="0.2">
      <c r="A1146" s="173">
        <v>39990</v>
      </c>
      <c r="B1146" s="164" t="s">
        <v>1516</v>
      </c>
      <c r="C1146" s="164" t="s">
        <v>247</v>
      </c>
      <c r="D1146" s="164" t="s">
        <v>140</v>
      </c>
      <c r="E1146" s="164" t="s">
        <v>143</v>
      </c>
      <c r="F1146" s="165">
        <v>36489</v>
      </c>
      <c r="G1146" s="157">
        <v>1999</v>
      </c>
      <c r="H1146" s="151" t="s">
        <v>690</v>
      </c>
      <c r="I1146" s="151" t="str">
        <f t="shared" si="94"/>
        <v>WY</v>
      </c>
      <c r="J1146" s="151" t="str">
        <f t="shared" si="95"/>
        <v>CO</v>
      </c>
      <c r="K1146" s="151" t="str">
        <f t="shared" si="96"/>
        <v>Mountain</v>
      </c>
      <c r="L1146" s="151" t="str">
        <f>INDEX('State '!$A$1:$C$62,MATCH($I1146,'State '!$B:$B,0),3)</f>
        <v>Mountain</v>
      </c>
      <c r="M1146" s="151" t="str">
        <f>INDEX('State '!$A$1:$C$62,MATCH($J1146,'State '!$B:$B,0),3)</f>
        <v>Mountain</v>
      </c>
      <c r="N1146" s="151"/>
      <c r="O1146" s="158">
        <v>78</v>
      </c>
      <c r="P1146" s="158">
        <v>149</v>
      </c>
      <c r="Q1146" s="158">
        <v>275</v>
      </c>
      <c r="R1146" s="157">
        <v>24</v>
      </c>
      <c r="S1146" s="151" t="s">
        <v>135</v>
      </c>
      <c r="T1146" s="151" t="s">
        <v>381</v>
      </c>
      <c r="U1146" s="151" t="s">
        <v>1517</v>
      </c>
      <c r="V1146" s="151"/>
      <c r="W1146" s="150"/>
      <c r="X1146" s="150"/>
      <c r="Y1146" s="150"/>
      <c r="Z1146" s="17"/>
      <c r="AA1146" s="17"/>
      <c r="AB1146" s="17"/>
    </row>
    <row r="1147" spans="1:28" x14ac:dyDescent="0.2">
      <c r="A1147" s="173">
        <v>39990</v>
      </c>
      <c r="B1147" s="164" t="s">
        <v>1421</v>
      </c>
      <c r="C1147" s="164" t="s">
        <v>247</v>
      </c>
      <c r="D1147" s="164" t="s">
        <v>140</v>
      </c>
      <c r="E1147" s="164" t="s">
        <v>143</v>
      </c>
      <c r="F1147" s="165">
        <v>37226</v>
      </c>
      <c r="G1147" s="157">
        <v>2001</v>
      </c>
      <c r="H1147" s="151" t="s">
        <v>690</v>
      </c>
      <c r="I1147" s="151" t="str">
        <f t="shared" si="94"/>
        <v>WY</v>
      </c>
      <c r="J1147" s="151" t="str">
        <f t="shared" si="95"/>
        <v>CO</v>
      </c>
      <c r="K1147" s="151" t="str">
        <f t="shared" si="96"/>
        <v>Mountain</v>
      </c>
      <c r="L1147" s="151" t="str">
        <f>INDEX('State '!$A$1:$C$62,MATCH($I1147,'State '!$B:$B,0),3)</f>
        <v>Mountain</v>
      </c>
      <c r="M1147" s="151" t="str">
        <f>INDEX('State '!$A$1:$C$62,MATCH($J1147,'State '!$B:$B,0),3)</f>
        <v>Mountain</v>
      </c>
      <c r="N1147" s="151"/>
      <c r="O1147" s="158">
        <v>159.58000000000001</v>
      </c>
      <c r="P1147" s="158">
        <v>155</v>
      </c>
      <c r="Q1147" s="158">
        <v>675</v>
      </c>
      <c r="R1147" s="157">
        <v>36</v>
      </c>
      <c r="S1147" s="151" t="s">
        <v>135</v>
      </c>
      <c r="T1147" s="151" t="s">
        <v>381</v>
      </c>
      <c r="U1147" s="151" t="s">
        <v>1422</v>
      </c>
      <c r="V1147" s="151"/>
      <c r="W1147" s="150"/>
      <c r="X1147" s="150"/>
      <c r="Y1147" s="150"/>
      <c r="Z1147" s="17"/>
      <c r="AA1147" s="17"/>
      <c r="AB1147" s="17"/>
    </row>
    <row r="1148" spans="1:28" x14ac:dyDescent="0.2">
      <c r="A1148" s="173">
        <v>40367</v>
      </c>
      <c r="B1148" s="152" t="s">
        <v>1865</v>
      </c>
      <c r="C1148" s="152" t="s">
        <v>247</v>
      </c>
      <c r="D1148" s="152" t="s">
        <v>140</v>
      </c>
      <c r="E1148" s="153" t="s">
        <v>143</v>
      </c>
      <c r="F1148" s="154">
        <v>39806</v>
      </c>
      <c r="G1148" s="161">
        <v>2008</v>
      </c>
      <c r="H1148" s="151" t="s">
        <v>25</v>
      </c>
      <c r="I1148" s="151" t="str">
        <f t="shared" si="94"/>
        <v>CO</v>
      </c>
      <c r="J1148" s="151" t="str">
        <f t="shared" si="95"/>
        <v>CO</v>
      </c>
      <c r="K1148" s="151" t="str">
        <f t="shared" si="96"/>
        <v>Mountain</v>
      </c>
      <c r="L1148" s="151" t="str">
        <f>INDEX('State '!$A$1:$C$62,MATCH($I1148,'State '!$B:$B,0),3)</f>
        <v>Mountain</v>
      </c>
      <c r="M1148" s="151" t="str">
        <f>INDEX('State '!$A$1:$C$62,MATCH($J1148,'State '!$B:$B,0),3)</f>
        <v>Mountain</v>
      </c>
      <c r="N1148" s="151"/>
      <c r="O1148" s="158">
        <v>45.6</v>
      </c>
      <c r="P1148" s="157"/>
      <c r="Q1148" s="157">
        <v>50</v>
      </c>
      <c r="R1148" s="158"/>
      <c r="S1148" s="159" t="s">
        <v>135</v>
      </c>
      <c r="T1148" s="156" t="s">
        <v>381</v>
      </c>
      <c r="U1148" s="160" t="s">
        <v>661</v>
      </c>
      <c r="V1148" s="151"/>
      <c r="W1148" s="150"/>
      <c r="X1148" s="150"/>
      <c r="Y1148" s="150"/>
      <c r="Z1148" s="17"/>
      <c r="AA1148" s="17"/>
      <c r="AB1148" s="17"/>
    </row>
    <row r="1149" spans="1:28" x14ac:dyDescent="0.2">
      <c r="A1149" s="173">
        <v>40367</v>
      </c>
      <c r="B1149" s="152" t="s">
        <v>1866</v>
      </c>
      <c r="C1149" s="152" t="s">
        <v>247</v>
      </c>
      <c r="D1149" s="152" t="s">
        <v>140</v>
      </c>
      <c r="E1149" s="153" t="s">
        <v>143</v>
      </c>
      <c r="F1149" s="154">
        <v>40086</v>
      </c>
      <c r="G1149" s="161">
        <v>2009</v>
      </c>
      <c r="H1149" s="151" t="s">
        <v>25</v>
      </c>
      <c r="I1149" s="151" t="str">
        <f t="shared" si="94"/>
        <v>CO</v>
      </c>
      <c r="J1149" s="151" t="str">
        <f t="shared" si="95"/>
        <v>CO</v>
      </c>
      <c r="K1149" s="151" t="str">
        <f t="shared" si="96"/>
        <v>Mountain</v>
      </c>
      <c r="L1149" s="151" t="str">
        <f>INDEX('State '!$A$1:$C$62,MATCH($I1149,'State '!$B:$B,0),3)</f>
        <v>Mountain</v>
      </c>
      <c r="M1149" s="151" t="str">
        <f>INDEX('State '!$A$1:$C$62,MATCH($J1149,'State '!$B:$B,0),3)</f>
        <v>Mountain</v>
      </c>
      <c r="N1149" s="151"/>
      <c r="O1149" s="158">
        <v>42</v>
      </c>
      <c r="P1149" s="157">
        <v>45.6</v>
      </c>
      <c r="Q1149" s="157">
        <v>179.5</v>
      </c>
      <c r="R1149" s="158"/>
      <c r="S1149" s="159" t="s">
        <v>135</v>
      </c>
      <c r="T1149" s="156" t="s">
        <v>381</v>
      </c>
      <c r="U1149" s="160" t="s">
        <v>661</v>
      </c>
      <c r="V1149" s="151"/>
      <c r="W1149" s="150"/>
      <c r="X1149" s="150"/>
      <c r="Y1149" s="150"/>
      <c r="AA1149" s="17"/>
      <c r="AB1149" s="17"/>
    </row>
    <row r="1150" spans="1:28" x14ac:dyDescent="0.2">
      <c r="A1150" s="173">
        <v>39990</v>
      </c>
      <c r="B1150" s="152" t="s">
        <v>1028</v>
      </c>
      <c r="C1150" s="152" t="s">
        <v>247</v>
      </c>
      <c r="D1150" s="152" t="s">
        <v>140</v>
      </c>
      <c r="E1150" s="153" t="s">
        <v>143</v>
      </c>
      <c r="F1150" s="154">
        <v>38835</v>
      </c>
      <c r="G1150" s="161">
        <v>2006</v>
      </c>
      <c r="H1150" s="151" t="s">
        <v>566</v>
      </c>
      <c r="I1150" s="151" t="str">
        <f t="shared" si="94"/>
        <v>CO</v>
      </c>
      <c r="J1150" s="151" t="str">
        <f t="shared" si="95"/>
        <v>WY</v>
      </c>
      <c r="K1150" s="151" t="str">
        <f t="shared" si="96"/>
        <v>Mountain</v>
      </c>
      <c r="L1150" s="151" t="str">
        <f>INDEX('State '!$A$1:$C$62,MATCH($I1150,'State '!$B:$B,0),3)</f>
        <v>Mountain</v>
      </c>
      <c r="M1150" s="151" t="str">
        <f>INDEX('State '!$A$1:$C$62,MATCH($J1150,'State '!$B:$B,0),3)</f>
        <v>Mountain</v>
      </c>
      <c r="N1150" s="151"/>
      <c r="O1150" s="158">
        <v>136.41999999999999</v>
      </c>
      <c r="P1150" s="157">
        <v>142</v>
      </c>
      <c r="Q1150" s="157">
        <v>350</v>
      </c>
      <c r="R1150" s="158">
        <v>24</v>
      </c>
      <c r="S1150" s="159" t="s">
        <v>135</v>
      </c>
      <c r="T1150" s="156" t="s">
        <v>381</v>
      </c>
      <c r="U1150" s="160" t="s">
        <v>1029</v>
      </c>
      <c r="V1150" s="151"/>
      <c r="W1150" s="161"/>
      <c r="X1150" s="161"/>
      <c r="Y1150" s="153"/>
      <c r="AA1150" s="17"/>
      <c r="AB1150" s="17"/>
    </row>
    <row r="1151" spans="1:28" x14ac:dyDescent="0.2">
      <c r="A1151" s="173">
        <v>39990</v>
      </c>
      <c r="B1151" s="164" t="s">
        <v>1239</v>
      </c>
      <c r="C1151" s="164" t="s">
        <v>342</v>
      </c>
      <c r="D1151" s="164" t="s">
        <v>134</v>
      </c>
      <c r="E1151" s="164" t="s">
        <v>143</v>
      </c>
      <c r="F1151" s="165">
        <v>37945</v>
      </c>
      <c r="G1151" s="157">
        <v>2003</v>
      </c>
      <c r="H1151" s="151" t="s">
        <v>13</v>
      </c>
      <c r="I1151" s="151" t="str">
        <f t="shared" si="94"/>
        <v>CA</v>
      </c>
      <c r="J1151" s="151" t="str">
        <f t="shared" si="95"/>
        <v>CA</v>
      </c>
      <c r="K1151" s="151" t="str">
        <f t="shared" si="96"/>
        <v>Pacific</v>
      </c>
      <c r="L1151" s="151" t="str">
        <f>INDEX('State '!$A$1:$C$62,MATCH($I1151,'State '!$B:$B,0),3)</f>
        <v>Pacific</v>
      </c>
      <c r="M1151" s="151" t="str">
        <f>INDEX('State '!$A$1:$C$62,MATCH($J1151,'State '!$B:$B,0),3)</f>
        <v>Pacific</v>
      </c>
      <c r="N1151" s="151"/>
      <c r="O1151" s="158">
        <v>20</v>
      </c>
      <c r="P1151" s="158">
        <v>25</v>
      </c>
      <c r="Q1151" s="158">
        <v>700</v>
      </c>
      <c r="R1151" s="157">
        <v>30</v>
      </c>
      <c r="S1151" s="151" t="s">
        <v>138</v>
      </c>
      <c r="T1151" s="151" t="s">
        <v>187</v>
      </c>
      <c r="U1151" s="151" t="s">
        <v>382</v>
      </c>
      <c r="V1151" s="151"/>
      <c r="W1151" s="150"/>
      <c r="X1151" s="150"/>
      <c r="Y1151" s="150"/>
      <c r="AA1151" s="17"/>
      <c r="AB1151" s="17"/>
    </row>
    <row r="1152" spans="1:28" x14ac:dyDescent="0.2">
      <c r="A1152" s="173">
        <v>41524</v>
      </c>
      <c r="B1152" s="152" t="s">
        <v>407</v>
      </c>
      <c r="C1152" s="152" t="s">
        <v>1718</v>
      </c>
      <c r="D1152" s="152" t="s">
        <v>134</v>
      </c>
      <c r="E1152" s="153" t="s">
        <v>143</v>
      </c>
      <c r="F1152" s="154">
        <v>41360</v>
      </c>
      <c r="G1152" s="161">
        <v>2013</v>
      </c>
      <c r="H1152" s="151" t="s">
        <v>1276</v>
      </c>
      <c r="I1152" s="151" t="str">
        <f t="shared" si="94"/>
        <v>AZ</v>
      </c>
      <c r="J1152" s="151" t="str">
        <f t="shared" si="95"/>
        <v>MX</v>
      </c>
      <c r="K1152" s="151" t="str">
        <f t="shared" si="96"/>
        <v>Mountain, Mexico</v>
      </c>
      <c r="L1152" s="151" t="str">
        <f>INDEX('State '!$A$1:$C$62,MATCH($I1152,'State '!$B:$B,0),3)</f>
        <v>Mountain</v>
      </c>
      <c r="M1152" s="151" t="str">
        <f>INDEX('State '!$A$1:$C$62,MATCH($J1152,'State '!$B:$B,0),3)</f>
        <v>Mexico</v>
      </c>
      <c r="N1152" s="151"/>
      <c r="O1152" s="158">
        <v>23.1</v>
      </c>
      <c r="P1152" s="157">
        <v>0.1</v>
      </c>
      <c r="Q1152" s="157">
        <v>185</v>
      </c>
      <c r="R1152" s="158"/>
      <c r="S1152" s="159" t="s">
        <v>135</v>
      </c>
      <c r="T1152" s="156" t="s">
        <v>381</v>
      </c>
      <c r="U1152" s="160" t="s">
        <v>409</v>
      </c>
      <c r="V1152" s="151"/>
      <c r="W1152" s="150"/>
      <c r="X1152" s="150"/>
      <c r="Y1152" s="150"/>
      <c r="AA1152" s="17"/>
      <c r="AB1152" s="17"/>
    </row>
    <row r="1153" spans="1:28" x14ac:dyDescent="0.2">
      <c r="A1153" s="173">
        <v>39990</v>
      </c>
      <c r="B1153" s="164" t="s">
        <v>1408</v>
      </c>
      <c r="C1153" s="164" t="s">
        <v>358</v>
      </c>
      <c r="D1153" s="164" t="s">
        <v>134</v>
      </c>
      <c r="E1153" s="164" t="s">
        <v>143</v>
      </c>
      <c r="F1153" s="165">
        <v>37196</v>
      </c>
      <c r="G1153" s="157">
        <v>2001</v>
      </c>
      <c r="H1153" s="151" t="s">
        <v>1156</v>
      </c>
      <c r="I1153" s="151" t="str">
        <f t="shared" si="94"/>
        <v>KS</v>
      </c>
      <c r="J1153" s="151" t="str">
        <f t="shared" si="95"/>
        <v>MO</v>
      </c>
      <c r="K1153" s="151" t="str">
        <f t="shared" si="96"/>
        <v>South Central, Midwest</v>
      </c>
      <c r="L1153" s="151" t="str">
        <f>INDEX('State '!$A$1:$C$62,MATCH($I1153,'State '!$B:$B,0),3)</f>
        <v>South Central</v>
      </c>
      <c r="M1153" s="151" t="str">
        <f>INDEX('State '!$A$1:$C$62,MATCH($J1153,'State '!$B:$B,0),3)</f>
        <v>Midwest</v>
      </c>
      <c r="N1153" s="151"/>
      <c r="O1153" s="158">
        <v>19.7</v>
      </c>
      <c r="P1153" s="158">
        <v>36.799999999999997</v>
      </c>
      <c r="Q1153" s="158">
        <v>55</v>
      </c>
      <c r="R1153" s="157" t="s">
        <v>1096</v>
      </c>
      <c r="S1153" s="151" t="s">
        <v>135</v>
      </c>
      <c r="T1153" s="151" t="s">
        <v>381</v>
      </c>
      <c r="U1153" s="151" t="s">
        <v>1409</v>
      </c>
      <c r="V1153" s="151"/>
      <c r="W1153" s="156"/>
      <c r="X1153" s="150"/>
      <c r="Y1153" s="150"/>
      <c r="AA1153" s="17"/>
      <c r="AB1153" s="17"/>
    </row>
    <row r="1154" spans="1:28" x14ac:dyDescent="0.2">
      <c r="A1154" s="173">
        <v>39990</v>
      </c>
      <c r="B1154" s="164" t="s">
        <v>1640</v>
      </c>
      <c r="C1154" s="164" t="s">
        <v>358</v>
      </c>
      <c r="D1154" s="164" t="s">
        <v>140</v>
      </c>
      <c r="E1154" s="164" t="s">
        <v>143</v>
      </c>
      <c r="F1154" s="165">
        <v>35735</v>
      </c>
      <c r="G1154" s="157">
        <v>1997</v>
      </c>
      <c r="H1154" s="151" t="s">
        <v>1156</v>
      </c>
      <c r="I1154" s="151" t="str">
        <f t="shared" si="94"/>
        <v>KS</v>
      </c>
      <c r="J1154" s="151" t="str">
        <f t="shared" si="95"/>
        <v>MO</v>
      </c>
      <c r="K1154" s="151" t="str">
        <f t="shared" si="96"/>
        <v>South Central, Midwest</v>
      </c>
      <c r="L1154" s="151" t="str">
        <f>INDEX('State '!$A$1:$C$62,MATCH($I1154,'State '!$B:$B,0),3)</f>
        <v>South Central</v>
      </c>
      <c r="M1154" s="151" t="str">
        <f>INDEX('State '!$A$1:$C$62,MATCH($J1154,'State '!$B:$B,0),3)</f>
        <v>Midwest</v>
      </c>
      <c r="N1154" s="151"/>
      <c r="O1154" s="158">
        <v>6.1</v>
      </c>
      <c r="P1154" s="158">
        <v>12.5</v>
      </c>
      <c r="Q1154" s="158">
        <v>21.3</v>
      </c>
      <c r="R1154" s="157">
        <v>20</v>
      </c>
      <c r="S1154" s="151" t="s">
        <v>135</v>
      </c>
      <c r="T1154" s="151" t="s">
        <v>381</v>
      </c>
      <c r="U1154" s="151" t="s">
        <v>1641</v>
      </c>
      <c r="V1154" s="151"/>
      <c r="W1154" s="150"/>
      <c r="X1154" s="150"/>
      <c r="Y1154" s="150"/>
      <c r="AA1154" s="17"/>
      <c r="AB1154" s="17"/>
    </row>
    <row r="1155" spans="1:28" x14ac:dyDescent="0.2">
      <c r="A1155" s="173">
        <v>39990</v>
      </c>
      <c r="B1155" s="164" t="s">
        <v>1789</v>
      </c>
      <c r="C1155" s="164" t="s">
        <v>358</v>
      </c>
      <c r="D1155" s="164" t="s">
        <v>140</v>
      </c>
      <c r="E1155" s="164" t="s">
        <v>143</v>
      </c>
      <c r="F1155" s="165">
        <v>35370</v>
      </c>
      <c r="G1155" s="157">
        <v>1996</v>
      </c>
      <c r="H1155" s="151" t="s">
        <v>39</v>
      </c>
      <c r="I1155" s="151" t="str">
        <f t="shared" si="94"/>
        <v>MO</v>
      </c>
      <c r="J1155" s="151" t="str">
        <f t="shared" si="95"/>
        <v>MO</v>
      </c>
      <c r="K1155" s="151" t="str">
        <f t="shared" si="96"/>
        <v>Midwest</v>
      </c>
      <c r="L1155" s="151" t="str">
        <f>INDEX('State '!$A$1:$C$62,MATCH($I1155,'State '!$B:$B,0),3)</f>
        <v>Midwest</v>
      </c>
      <c r="M1155" s="151" t="str">
        <f>INDEX('State '!$A$1:$C$62,MATCH($J1155,'State '!$B:$B,0),3)</f>
        <v>Midwest</v>
      </c>
      <c r="N1155" s="151"/>
      <c r="O1155" s="158">
        <v>13.7</v>
      </c>
      <c r="P1155" s="158">
        <v>28.2</v>
      </c>
      <c r="Q1155" s="158">
        <v>23</v>
      </c>
      <c r="R1155" s="157">
        <v>20</v>
      </c>
      <c r="S1155" s="151" t="s">
        <v>135</v>
      </c>
      <c r="T1155" s="151" t="s">
        <v>381</v>
      </c>
      <c r="U1155" s="151" t="s">
        <v>1790</v>
      </c>
      <c r="V1155" s="151"/>
      <c r="W1155" s="150"/>
      <c r="X1155" s="150"/>
      <c r="Y1155" s="150"/>
      <c r="AA1155" s="17"/>
      <c r="AB1155" s="17"/>
    </row>
    <row r="1156" spans="1:28" x14ac:dyDescent="0.2">
      <c r="A1156" s="173">
        <v>39990</v>
      </c>
      <c r="B1156" s="164" t="s">
        <v>1642</v>
      </c>
      <c r="C1156" s="164" t="s">
        <v>358</v>
      </c>
      <c r="D1156" s="164" t="s">
        <v>140</v>
      </c>
      <c r="E1156" s="164" t="s">
        <v>143</v>
      </c>
      <c r="F1156" s="165">
        <v>35779</v>
      </c>
      <c r="G1156" s="157">
        <v>1997</v>
      </c>
      <c r="H1156" s="151" t="s">
        <v>1643</v>
      </c>
      <c r="I1156" s="151" t="str">
        <f t="shared" si="94"/>
        <v>WY</v>
      </c>
      <c r="J1156" s="151" t="str">
        <f t="shared" si="95"/>
        <v>KS</v>
      </c>
      <c r="K1156" s="151" t="str">
        <f t="shared" si="96"/>
        <v>Mountain, South Central</v>
      </c>
      <c r="L1156" s="151" t="str">
        <f>INDEX('State '!$A$1:$C$62,MATCH($I1156,'State '!$B:$B,0),3)</f>
        <v>Mountain</v>
      </c>
      <c r="M1156" s="151" t="str">
        <f>INDEX('State '!$A$1:$C$62,MATCH($J1156,'State '!$B:$B,0),3)</f>
        <v>South Central</v>
      </c>
      <c r="N1156" s="151"/>
      <c r="O1156" s="158">
        <v>9.1999999999999993</v>
      </c>
      <c r="P1156" s="158"/>
      <c r="Q1156" s="158">
        <v>30</v>
      </c>
      <c r="R1156" s="157">
        <v>20</v>
      </c>
      <c r="S1156" s="151" t="s">
        <v>135</v>
      </c>
      <c r="T1156" s="151" t="s">
        <v>381</v>
      </c>
      <c r="U1156" s="151" t="s">
        <v>1644</v>
      </c>
      <c r="V1156" s="151"/>
      <c r="W1156" s="150"/>
      <c r="X1156" s="150"/>
      <c r="Y1156" s="150"/>
      <c r="AA1156" s="17"/>
      <c r="AB1156" s="17"/>
    </row>
    <row r="1157" spans="1:28" x14ac:dyDescent="0.2">
      <c r="A1157" s="173">
        <v>39990</v>
      </c>
      <c r="B1157" s="164" t="s">
        <v>1426</v>
      </c>
      <c r="C1157" s="164" t="s">
        <v>358</v>
      </c>
      <c r="D1157" s="164" t="s">
        <v>140</v>
      </c>
      <c r="E1157" s="164" t="s">
        <v>143</v>
      </c>
      <c r="F1157" s="165">
        <v>37040</v>
      </c>
      <c r="G1157" s="157">
        <v>2001</v>
      </c>
      <c r="H1157" s="151" t="s">
        <v>1156</v>
      </c>
      <c r="I1157" s="151" t="str">
        <f t="shared" si="94"/>
        <v>KS</v>
      </c>
      <c r="J1157" s="151" t="str">
        <f t="shared" si="95"/>
        <v>MO</v>
      </c>
      <c r="K1157" s="151" t="str">
        <f t="shared" si="96"/>
        <v>South Central, Midwest</v>
      </c>
      <c r="L1157" s="151" t="str">
        <f>INDEX('State '!$A$1:$C$62,MATCH($I1157,'State '!$B:$B,0),3)</f>
        <v>South Central</v>
      </c>
      <c r="M1157" s="151" t="str">
        <f>INDEX('State '!$A$1:$C$62,MATCH($J1157,'State '!$B:$B,0),3)</f>
        <v>Midwest</v>
      </c>
      <c r="N1157" s="151"/>
      <c r="O1157" s="158"/>
      <c r="P1157" s="158">
        <v>1.5</v>
      </c>
      <c r="Q1157" s="158">
        <v>88.2</v>
      </c>
      <c r="R1157" s="157">
        <v>24</v>
      </c>
      <c r="S1157" s="151" t="s">
        <v>135</v>
      </c>
      <c r="T1157" s="151" t="s">
        <v>381</v>
      </c>
      <c r="U1157" s="151" t="s">
        <v>1427</v>
      </c>
      <c r="V1157" s="151"/>
      <c r="W1157" s="150"/>
      <c r="X1157" s="150"/>
      <c r="Y1157" s="150"/>
      <c r="AA1157" s="17"/>
      <c r="AB1157" s="17"/>
    </row>
    <row r="1158" spans="1:28" x14ac:dyDescent="0.2">
      <c r="A1158" s="173">
        <v>39990</v>
      </c>
      <c r="B1158" s="164" t="s">
        <v>1551</v>
      </c>
      <c r="C1158" s="164" t="s">
        <v>358</v>
      </c>
      <c r="D1158" s="164" t="s">
        <v>141</v>
      </c>
      <c r="E1158" s="164" t="s">
        <v>143</v>
      </c>
      <c r="F1158" s="165">
        <v>36100</v>
      </c>
      <c r="G1158" s="157">
        <v>1998</v>
      </c>
      <c r="H1158" s="151" t="s">
        <v>39</v>
      </c>
      <c r="I1158" s="151" t="str">
        <f t="shared" si="94"/>
        <v>MO</v>
      </c>
      <c r="J1158" s="151" t="str">
        <f t="shared" si="95"/>
        <v>MO</v>
      </c>
      <c r="K1158" s="151" t="str">
        <f t="shared" si="96"/>
        <v>Midwest</v>
      </c>
      <c r="L1158" s="151" t="str">
        <f>INDEX('State '!$A$1:$C$62,MATCH($I1158,'State '!$B:$B,0),3)</f>
        <v>Midwest</v>
      </c>
      <c r="M1158" s="151" t="str">
        <f>INDEX('State '!$A$1:$C$62,MATCH($J1158,'State '!$B:$B,0),3)</f>
        <v>Midwest</v>
      </c>
      <c r="N1158" s="151"/>
      <c r="O1158" s="158">
        <v>21</v>
      </c>
      <c r="P1158" s="158">
        <v>200</v>
      </c>
      <c r="Q1158" s="158">
        <v>28</v>
      </c>
      <c r="R1158" s="157">
        <v>8</v>
      </c>
      <c r="S1158" s="151" t="s">
        <v>138</v>
      </c>
      <c r="T1158" s="151" t="s">
        <v>187</v>
      </c>
      <c r="U1158" s="151" t="s">
        <v>382</v>
      </c>
      <c r="V1158" s="151"/>
      <c r="W1158" s="150"/>
      <c r="X1158" s="150"/>
      <c r="Y1158" s="150"/>
      <c r="AA1158" s="17"/>
      <c r="AB1158" s="17"/>
    </row>
    <row r="1159" spans="1:28" x14ac:dyDescent="0.2">
      <c r="A1159" s="96">
        <v>43978</v>
      </c>
      <c r="B1159" s="80" t="s">
        <v>2629</v>
      </c>
      <c r="C1159" s="80" t="s">
        <v>239</v>
      </c>
      <c r="D1159" s="80" t="s">
        <v>134</v>
      </c>
      <c r="E1159" s="102" t="s">
        <v>143</v>
      </c>
      <c r="F1159" s="62">
        <v>43980</v>
      </c>
      <c r="G1159" s="110">
        <v>2020</v>
      </c>
      <c r="H1159" s="97" t="s">
        <v>6</v>
      </c>
      <c r="I1159" s="97" t="str">
        <f t="shared" si="94"/>
        <v>TX</v>
      </c>
      <c r="J1159" s="97" t="str">
        <f t="shared" si="95"/>
        <v>TX</v>
      </c>
      <c r="K1159" s="104" t="str">
        <f t="shared" si="96"/>
        <v>South Central</v>
      </c>
      <c r="L1159" s="97" t="str">
        <f>INDEX('State '!$A$1:$C$62,MATCH($I1159,'State '!$B:$B,0),3)</f>
        <v>South Central</v>
      </c>
      <c r="M1159" s="97" t="str">
        <f>INDEX('State '!$A$1:$C$62,MATCH($J1159,'State '!$B:$B,0),3)</f>
        <v>South Central</v>
      </c>
      <c r="N1159" s="97"/>
      <c r="O1159" s="158">
        <v>96.177999999999997</v>
      </c>
      <c r="P1159" s="158">
        <v>19</v>
      </c>
      <c r="Q1159" s="108">
        <v>200</v>
      </c>
      <c r="R1159" s="63">
        <v>24</v>
      </c>
      <c r="S1159" s="103" t="s">
        <v>135</v>
      </c>
      <c r="T1159" s="104" t="s">
        <v>381</v>
      </c>
      <c r="U1159" s="105" t="s">
        <v>2631</v>
      </c>
      <c r="V1159" s="97" t="s">
        <v>2175</v>
      </c>
      <c r="W1159" s="79" t="s">
        <v>2630</v>
      </c>
      <c r="X1159" s="79" t="s">
        <v>2828</v>
      </c>
      <c r="Y1159" s="195"/>
      <c r="AA1159" s="17"/>
      <c r="AB1159" s="17"/>
    </row>
    <row r="1160" spans="1:28" x14ac:dyDescent="0.2">
      <c r="A1160" s="173">
        <v>39990</v>
      </c>
      <c r="B1160" s="152" t="s">
        <v>1018</v>
      </c>
      <c r="C1160" s="152" t="s">
        <v>315</v>
      </c>
      <c r="D1160" s="152" t="s">
        <v>134</v>
      </c>
      <c r="E1160" s="153" t="s">
        <v>143</v>
      </c>
      <c r="F1160" s="154">
        <v>38899</v>
      </c>
      <c r="G1160" s="161">
        <v>2006</v>
      </c>
      <c r="H1160" s="151" t="s">
        <v>29</v>
      </c>
      <c r="I1160" s="151" t="str">
        <f t="shared" si="94"/>
        <v>WY</v>
      </c>
      <c r="J1160" s="151" t="str">
        <f t="shared" si="95"/>
        <v>WY</v>
      </c>
      <c r="K1160" s="151" t="str">
        <f t="shared" si="96"/>
        <v>Mountain</v>
      </c>
      <c r="L1160" s="151" t="str">
        <f>INDEX('State '!$A$1:$C$62,MATCH($I1160,'State '!$B:$B,0),3)</f>
        <v>Mountain</v>
      </c>
      <c r="M1160" s="151" t="str">
        <f>INDEX('State '!$A$1:$C$62,MATCH($J1160,'State '!$B:$B,0),3)</f>
        <v>Mountain</v>
      </c>
      <c r="N1160" s="151"/>
      <c r="O1160" s="158">
        <v>20</v>
      </c>
      <c r="P1160" s="157">
        <v>21</v>
      </c>
      <c r="Q1160" s="157">
        <v>300</v>
      </c>
      <c r="R1160" s="158">
        <v>10</v>
      </c>
      <c r="S1160" s="159" t="s">
        <v>138</v>
      </c>
      <c r="T1160" s="156" t="s">
        <v>187</v>
      </c>
      <c r="U1160" s="160" t="s">
        <v>382</v>
      </c>
      <c r="V1160" s="151"/>
      <c r="W1160" s="161"/>
      <c r="X1160" s="161"/>
      <c r="Y1160" s="153"/>
      <c r="AA1160" s="17"/>
      <c r="AB1160" s="17"/>
    </row>
    <row r="1161" spans="1:28" ht="25.5" x14ac:dyDescent="0.2">
      <c r="A1161" s="96">
        <v>44890</v>
      </c>
      <c r="B1161" s="79" t="s">
        <v>3089</v>
      </c>
      <c r="C1161" s="79" t="s">
        <v>1725</v>
      </c>
      <c r="D1161" s="79" t="s">
        <v>140</v>
      </c>
      <c r="E1161" s="102" t="s">
        <v>143</v>
      </c>
      <c r="F1161" s="60">
        <v>44866</v>
      </c>
      <c r="G1161" s="61">
        <v>2022</v>
      </c>
      <c r="H1161" s="97" t="s">
        <v>1295</v>
      </c>
      <c r="I1161" s="97" t="str">
        <f t="shared" si="94"/>
        <v>IL</v>
      </c>
      <c r="J1161" s="97" t="str">
        <f t="shared" si="95"/>
        <v>WI</v>
      </c>
      <c r="K1161" s="104" t="s">
        <v>9</v>
      </c>
      <c r="L1161" s="97" t="s">
        <v>9</v>
      </c>
      <c r="M1161" s="97" t="s">
        <v>9</v>
      </c>
      <c r="N1161" s="97"/>
      <c r="O1161" s="158">
        <v>5.5</v>
      </c>
      <c r="P1161" s="158"/>
      <c r="Q1161" s="211">
        <v>50.7</v>
      </c>
      <c r="R1161" s="98"/>
      <c r="S1161" s="97" t="s">
        <v>135</v>
      </c>
      <c r="T1161" s="97" t="s">
        <v>381</v>
      </c>
      <c r="U1161" s="97" t="s">
        <v>3334</v>
      </c>
      <c r="V1161" s="97" t="s">
        <v>2178</v>
      </c>
      <c r="W1161" s="79" t="s">
        <v>3294</v>
      </c>
      <c r="X1161" s="79" t="s">
        <v>2830</v>
      </c>
      <c r="Y1161" s="195"/>
      <c r="AA1161" s="17"/>
      <c r="AB1161" s="17"/>
    </row>
    <row r="1162" spans="1:28" x14ac:dyDescent="0.2">
      <c r="A1162" s="173">
        <v>43417</v>
      </c>
      <c r="B1162" s="164" t="s">
        <v>2286</v>
      </c>
      <c r="C1162" s="164" t="s">
        <v>1725</v>
      </c>
      <c r="D1162" s="164" t="s">
        <v>140</v>
      </c>
      <c r="E1162" s="164" t="s">
        <v>143</v>
      </c>
      <c r="F1162" s="165">
        <v>43415</v>
      </c>
      <c r="G1162" s="157">
        <v>2018</v>
      </c>
      <c r="H1162" s="151" t="s">
        <v>1295</v>
      </c>
      <c r="I1162" s="151" t="str">
        <f t="shared" si="94"/>
        <v>IL</v>
      </c>
      <c r="J1162" s="151" t="str">
        <f t="shared" si="95"/>
        <v>WI</v>
      </c>
      <c r="K1162" s="156" t="str">
        <f t="shared" ref="K1162:K1171" si="97">IF($L1162=$M1162,L1162,CONCATENATE($L1162,", ",IF(ISBLANK(N1162),"",CONCATENATE(N1162,", ")),$M1162))</f>
        <v>Midwest</v>
      </c>
      <c r="L1162" s="151" t="str">
        <f>INDEX('State '!$A$1:$C$62,MATCH($I1162,'State '!$B:$B,0),3)</f>
        <v>Midwest</v>
      </c>
      <c r="M1162" s="151" t="str">
        <f>INDEX('State '!$A$1:$C$62,MATCH($J1162,'State '!$B:$B,0),3)</f>
        <v>Midwest</v>
      </c>
      <c r="N1162" s="151"/>
      <c r="O1162" s="158">
        <v>57.7</v>
      </c>
      <c r="P1162" s="158">
        <v>0.5</v>
      </c>
      <c r="Q1162" s="158">
        <v>231</v>
      </c>
      <c r="R1162" s="157">
        <v>24</v>
      </c>
      <c r="S1162" s="159" t="s">
        <v>135</v>
      </c>
      <c r="T1162" s="156" t="s">
        <v>381</v>
      </c>
      <c r="U1162" s="151" t="s">
        <v>2287</v>
      </c>
      <c r="V1162" s="151" t="s">
        <v>2283</v>
      </c>
      <c r="W1162" s="161"/>
      <c r="X1162" s="150"/>
      <c r="Y1162" s="150"/>
      <c r="Z1162" s="17"/>
      <c r="AA1162" s="17"/>
      <c r="AB1162" s="17"/>
    </row>
    <row r="1163" spans="1:28" x14ac:dyDescent="0.2">
      <c r="A1163" s="173">
        <v>42158</v>
      </c>
      <c r="B1163" s="164" t="s">
        <v>1948</v>
      </c>
      <c r="C1163" s="164" t="s">
        <v>1875</v>
      </c>
      <c r="D1163" s="164" t="s">
        <v>134</v>
      </c>
      <c r="E1163" s="164" t="s">
        <v>143</v>
      </c>
      <c r="F1163" s="165">
        <v>42089</v>
      </c>
      <c r="G1163" s="157">
        <v>2015</v>
      </c>
      <c r="H1163" s="151" t="s">
        <v>20</v>
      </c>
      <c r="I1163" s="151" t="str">
        <f t="shared" si="94"/>
        <v>NJ</v>
      </c>
      <c r="J1163" s="151" t="str">
        <f t="shared" si="95"/>
        <v>NJ</v>
      </c>
      <c r="K1163" s="151" t="str">
        <f t="shared" si="97"/>
        <v>Northeast</v>
      </c>
      <c r="L1163" s="151" t="str">
        <f>INDEX('State '!$A$1:$C$62,MATCH($I1163,'State '!$B:$B,0),3)</f>
        <v>Northeast</v>
      </c>
      <c r="M1163" s="151" t="str">
        <f>INDEX('State '!$A$1:$C$62,MATCH($J1163,'State '!$B:$B,0),3)</f>
        <v>Northeast</v>
      </c>
      <c r="N1163" s="151"/>
      <c r="O1163" s="158">
        <v>32</v>
      </c>
      <c r="P1163" s="158">
        <v>2.4</v>
      </c>
      <c r="Q1163" s="158">
        <v>264</v>
      </c>
      <c r="R1163" s="157">
        <v>20</v>
      </c>
      <c r="S1163" s="151" t="s">
        <v>135</v>
      </c>
      <c r="T1163" s="151" t="s">
        <v>381</v>
      </c>
      <c r="U1163" s="151" t="s">
        <v>1949</v>
      </c>
      <c r="V1163" s="151" t="s">
        <v>2175</v>
      </c>
      <c r="W1163" s="150"/>
      <c r="X1163" s="150"/>
      <c r="Y1163" s="150"/>
      <c r="AA1163" s="17"/>
      <c r="AB1163" s="17"/>
    </row>
    <row r="1164" spans="1:28" x14ac:dyDescent="0.2">
      <c r="A1164" s="173">
        <v>40246</v>
      </c>
      <c r="B1164" s="152" t="s">
        <v>866</v>
      </c>
      <c r="C1164" s="152" t="s">
        <v>296</v>
      </c>
      <c r="D1164" s="152" t="s">
        <v>134</v>
      </c>
      <c r="E1164" s="153" t="s">
        <v>143</v>
      </c>
      <c r="F1164" s="154">
        <v>39753</v>
      </c>
      <c r="G1164" s="161">
        <v>2008</v>
      </c>
      <c r="H1164" s="151" t="s">
        <v>34</v>
      </c>
      <c r="I1164" s="151" t="str">
        <f t="shared" si="94"/>
        <v>WI</v>
      </c>
      <c r="J1164" s="151" t="str">
        <f t="shared" si="95"/>
        <v>WI</v>
      </c>
      <c r="K1164" s="151" t="str">
        <f t="shared" si="97"/>
        <v>Midwest</v>
      </c>
      <c r="L1164" s="151" t="str">
        <f>INDEX('State '!$A$1:$C$62,MATCH($I1164,'State '!$B:$B,0),3)</f>
        <v>Midwest</v>
      </c>
      <c r="M1164" s="151" t="str">
        <f>INDEX('State '!$A$1:$C$62,MATCH($J1164,'State '!$B:$B,0),3)</f>
        <v>Midwest</v>
      </c>
      <c r="N1164" s="151"/>
      <c r="O1164" s="158">
        <v>1</v>
      </c>
      <c r="P1164" s="157">
        <v>1</v>
      </c>
      <c r="Q1164" s="157">
        <v>49.99</v>
      </c>
      <c r="R1164" s="158">
        <v>4</v>
      </c>
      <c r="S1164" s="159" t="s">
        <v>138</v>
      </c>
      <c r="T1164" s="156" t="s">
        <v>187</v>
      </c>
      <c r="U1164" s="160" t="s">
        <v>382</v>
      </c>
      <c r="V1164" s="151"/>
      <c r="W1164" s="150"/>
      <c r="X1164" s="150"/>
      <c r="Y1164" s="150"/>
      <c r="AA1164" s="17"/>
      <c r="AB1164" s="17"/>
    </row>
    <row r="1165" spans="1:28" x14ac:dyDescent="0.2">
      <c r="A1165" s="173">
        <v>39990</v>
      </c>
      <c r="B1165" s="152" t="s">
        <v>865</v>
      </c>
      <c r="C1165" s="152" t="s">
        <v>296</v>
      </c>
      <c r="D1165" s="152" t="s">
        <v>134</v>
      </c>
      <c r="E1165" s="153" t="s">
        <v>143</v>
      </c>
      <c r="F1165" s="154">
        <v>39753</v>
      </c>
      <c r="G1165" s="161">
        <v>2008</v>
      </c>
      <c r="H1165" s="151" t="s">
        <v>34</v>
      </c>
      <c r="I1165" s="151" t="str">
        <f t="shared" si="94"/>
        <v>WI</v>
      </c>
      <c r="J1165" s="151" t="str">
        <f t="shared" si="95"/>
        <v>WI</v>
      </c>
      <c r="K1165" s="151" t="str">
        <f t="shared" si="97"/>
        <v>Midwest</v>
      </c>
      <c r="L1165" s="151" t="str">
        <f>INDEX('State '!$A$1:$C$62,MATCH($I1165,'State '!$B:$B,0),3)</f>
        <v>Midwest</v>
      </c>
      <c r="M1165" s="151" t="str">
        <f>INDEX('State '!$A$1:$C$62,MATCH($J1165,'State '!$B:$B,0),3)</f>
        <v>Midwest</v>
      </c>
      <c r="N1165" s="151"/>
      <c r="O1165" s="158">
        <v>15</v>
      </c>
      <c r="P1165" s="157">
        <v>14</v>
      </c>
      <c r="Q1165" s="157">
        <v>99.99</v>
      </c>
      <c r="R1165" s="158">
        <v>12</v>
      </c>
      <c r="S1165" s="159" t="s">
        <v>138</v>
      </c>
      <c r="T1165" s="156" t="s">
        <v>187</v>
      </c>
      <c r="U1165" s="160" t="s">
        <v>382</v>
      </c>
      <c r="V1165" s="151"/>
      <c r="W1165" s="161"/>
      <c r="X1165" s="150"/>
      <c r="Y1165" s="150"/>
      <c r="AA1165" s="17"/>
      <c r="AB1165" s="17"/>
    </row>
    <row r="1166" spans="1:28" x14ac:dyDescent="0.2">
      <c r="A1166" s="173">
        <v>40381</v>
      </c>
      <c r="B1166" s="164" t="s">
        <v>851</v>
      </c>
      <c r="C1166" s="164" t="s">
        <v>296</v>
      </c>
      <c r="D1166" s="164" t="s">
        <v>134</v>
      </c>
      <c r="E1166" s="164" t="s">
        <v>143</v>
      </c>
      <c r="F1166" s="165">
        <v>39722</v>
      </c>
      <c r="G1166" s="157">
        <v>2008</v>
      </c>
      <c r="H1166" s="151" t="s">
        <v>34</v>
      </c>
      <c r="I1166" s="151" t="str">
        <f t="shared" ref="I1166:I1171" si="98">LEFT($H1166,2)</f>
        <v>WI</v>
      </c>
      <c r="J1166" s="151" t="str">
        <f t="shared" ref="J1166:J1171" si="99">RIGHT($H1166,2)</f>
        <v>WI</v>
      </c>
      <c r="K1166" s="151" t="str">
        <f t="shared" si="97"/>
        <v>Midwest</v>
      </c>
      <c r="L1166" s="151" t="str">
        <f>INDEX('State '!$A$1:$C$62,MATCH($I1166,'State '!$B:$B,0),3)</f>
        <v>Midwest</v>
      </c>
      <c r="M1166" s="151" t="str">
        <f>INDEX('State '!$A$1:$C$62,MATCH($J1166,'State '!$B:$B,0),3)</f>
        <v>Midwest</v>
      </c>
      <c r="N1166" s="151"/>
      <c r="O1166" s="158">
        <v>30</v>
      </c>
      <c r="P1166" s="158">
        <v>32</v>
      </c>
      <c r="Q1166" s="158">
        <v>99.99</v>
      </c>
      <c r="R1166" s="157" t="s">
        <v>719</v>
      </c>
      <c r="S1166" s="151" t="s">
        <v>138</v>
      </c>
      <c r="T1166" s="151" t="s">
        <v>187</v>
      </c>
      <c r="U1166" s="151" t="s">
        <v>382</v>
      </c>
      <c r="V1166" s="151"/>
      <c r="W1166" s="150"/>
      <c r="X1166" s="150"/>
      <c r="Y1166" s="185"/>
      <c r="AA1166" s="17"/>
      <c r="AB1166" s="17"/>
    </row>
    <row r="1167" spans="1:28" x14ac:dyDescent="0.2">
      <c r="A1167" s="173">
        <v>39990</v>
      </c>
      <c r="B1167" s="164" t="s">
        <v>1787</v>
      </c>
      <c r="C1167" s="164" t="s">
        <v>1788</v>
      </c>
      <c r="D1167" s="164" t="s">
        <v>140</v>
      </c>
      <c r="E1167" s="164" t="s">
        <v>143</v>
      </c>
      <c r="F1167" s="165">
        <v>35430</v>
      </c>
      <c r="G1167" s="157">
        <v>1996</v>
      </c>
      <c r="H1167" s="151" t="s">
        <v>46</v>
      </c>
      <c r="I1167" s="151" t="str">
        <f t="shared" si="98"/>
        <v>KS</v>
      </c>
      <c r="J1167" s="151" t="str">
        <f t="shared" si="99"/>
        <v>KS</v>
      </c>
      <c r="K1167" s="151" t="str">
        <f t="shared" si="97"/>
        <v>South Central</v>
      </c>
      <c r="L1167" s="151" t="str">
        <f>INDEX('State '!$A$1:$C$62,MATCH($I1167,'State '!$B:$B,0),3)</f>
        <v>South Central</v>
      </c>
      <c r="M1167" s="151" t="str">
        <f>INDEX('State '!$A$1:$C$62,MATCH($J1167,'State '!$B:$B,0),3)</f>
        <v>South Central</v>
      </c>
      <c r="N1167" s="151"/>
      <c r="O1167" s="158">
        <v>10</v>
      </c>
      <c r="P1167" s="158">
        <v>9.1999999999999993</v>
      </c>
      <c r="Q1167" s="158">
        <v>55</v>
      </c>
      <c r="R1167" s="157">
        <v>16</v>
      </c>
      <c r="S1167" s="151" t="s">
        <v>135</v>
      </c>
      <c r="T1167" s="151" t="s">
        <v>381</v>
      </c>
      <c r="U1167" s="151" t="s">
        <v>382</v>
      </c>
      <c r="V1167" s="151"/>
      <c r="W1167" s="150"/>
      <c r="X1167" s="185"/>
      <c r="Y1167" s="150"/>
      <c r="Z1167" s="17"/>
      <c r="AA1167" s="17"/>
      <c r="AB1167" s="17"/>
    </row>
    <row r="1168" spans="1:28" x14ac:dyDescent="0.2">
      <c r="A1168" s="96">
        <v>43922</v>
      </c>
      <c r="B1168" s="80" t="s">
        <v>1918</v>
      </c>
      <c r="C1168" s="80" t="s">
        <v>205</v>
      </c>
      <c r="D1168" s="80" t="s">
        <v>140</v>
      </c>
      <c r="E1168" s="102" t="s">
        <v>2374</v>
      </c>
      <c r="F1168" s="62"/>
      <c r="G1168" s="110" t="s">
        <v>382</v>
      </c>
      <c r="H1168" s="97" t="s">
        <v>10</v>
      </c>
      <c r="I1168" s="97" t="str">
        <f t="shared" si="98"/>
        <v>NY</v>
      </c>
      <c r="J1168" s="97" t="str">
        <f t="shared" si="99"/>
        <v>NY</v>
      </c>
      <c r="K1168" s="104" t="str">
        <f t="shared" si="97"/>
        <v>Northeast</v>
      </c>
      <c r="L1168" s="97" t="str">
        <f>INDEX('State '!$A$1:$C$62,MATCH($I1168,'State '!$B:$B,0),3)</f>
        <v>Northeast</v>
      </c>
      <c r="M1168" s="97" t="str">
        <f>INDEX('State '!$A$1:$C$62,MATCH($J1168,'State '!$B:$B,0),3)</f>
        <v>Northeast</v>
      </c>
      <c r="N1168" s="97"/>
      <c r="O1168" s="158">
        <v>75</v>
      </c>
      <c r="P1168" s="179"/>
      <c r="Q1168" s="108">
        <v>650</v>
      </c>
      <c r="R1168" s="63"/>
      <c r="S1168" s="103" t="s">
        <v>135</v>
      </c>
      <c r="T1168" s="104" t="s">
        <v>381</v>
      </c>
      <c r="U1168" s="105" t="s">
        <v>1919</v>
      </c>
      <c r="V1168" s="97" t="s">
        <v>2175</v>
      </c>
      <c r="W1168" s="79" t="s">
        <v>2438</v>
      </c>
      <c r="X1168" s="79"/>
      <c r="Y1168" s="137" t="s">
        <v>2512</v>
      </c>
      <c r="Z1168" s="17"/>
      <c r="AA1168" s="17"/>
      <c r="AB1168" s="17"/>
    </row>
    <row r="1169" spans="1:28" ht="25.5" x14ac:dyDescent="0.2">
      <c r="A1169" s="96">
        <v>44638</v>
      </c>
      <c r="B1169" s="80" t="s">
        <v>2750</v>
      </c>
      <c r="C1169" s="80" t="s">
        <v>200</v>
      </c>
      <c r="D1169" s="80" t="s">
        <v>140</v>
      </c>
      <c r="E1169" s="102" t="s">
        <v>143</v>
      </c>
      <c r="F1169" s="62">
        <v>44630</v>
      </c>
      <c r="G1169" s="110">
        <v>2022</v>
      </c>
      <c r="H1169" s="97" t="s">
        <v>10</v>
      </c>
      <c r="I1169" s="97" t="str">
        <f t="shared" si="98"/>
        <v>NY</v>
      </c>
      <c r="J1169" s="97" t="str">
        <f t="shared" si="99"/>
        <v>NY</v>
      </c>
      <c r="K1169" s="104" t="str">
        <f t="shared" si="97"/>
        <v>Northeast</v>
      </c>
      <c r="L1169" s="97" t="str">
        <f>INDEX('State '!$A$1:$C$62,MATCH($I1169,'State '!$B:$B,0),3)</f>
        <v>Northeast</v>
      </c>
      <c r="M1169" s="97" t="str">
        <f>INDEX('State '!$A$1:$C$62,MATCH($J1169,'State '!$B:$B,0),3)</f>
        <v>Northeast</v>
      </c>
      <c r="N1169" s="97"/>
      <c r="O1169" s="158">
        <v>13</v>
      </c>
      <c r="P1169" s="158"/>
      <c r="Q1169" s="108">
        <v>18</v>
      </c>
      <c r="R1169" s="63"/>
      <c r="S1169" s="103" t="s">
        <v>135</v>
      </c>
      <c r="T1169" s="104" t="s">
        <v>381</v>
      </c>
      <c r="U1169" s="105" t="s">
        <v>2751</v>
      </c>
      <c r="V1169" s="97" t="s">
        <v>2175</v>
      </c>
      <c r="W1169" s="79" t="s">
        <v>2752</v>
      </c>
      <c r="X1169" s="79" t="s">
        <v>2834</v>
      </c>
      <c r="Y1169" s="195"/>
      <c r="Z1169" s="17"/>
      <c r="AA1169" s="17"/>
      <c r="AB1169" s="17"/>
    </row>
    <row r="1170" spans="1:28" x14ac:dyDescent="0.2">
      <c r="A1170" s="173">
        <v>42251</v>
      </c>
      <c r="B1170" s="152" t="s">
        <v>2060</v>
      </c>
      <c r="C1170" s="152" t="s">
        <v>246</v>
      </c>
      <c r="D1170" s="152" t="s">
        <v>1878</v>
      </c>
      <c r="E1170" s="153" t="s">
        <v>143</v>
      </c>
      <c r="F1170" s="154">
        <v>42248</v>
      </c>
      <c r="G1170" s="161">
        <v>2015</v>
      </c>
      <c r="H1170" s="151" t="s">
        <v>2010</v>
      </c>
      <c r="I1170" s="151" t="str">
        <f t="shared" si="98"/>
        <v>OH</v>
      </c>
      <c r="J1170" s="151" t="str">
        <f t="shared" si="99"/>
        <v>IL</v>
      </c>
      <c r="K1170" s="151" t="str">
        <f t="shared" si="97"/>
        <v>Northeast, Midwest</v>
      </c>
      <c r="L1170" s="151" t="str">
        <f>INDEX('State '!$A$1:$C$62,MATCH($I1170,'State '!$B:$B,0),3)</f>
        <v>Northeast</v>
      </c>
      <c r="M1170" s="151" t="str">
        <f>INDEX('State '!$A$1:$C$62,MATCH($J1170,'State '!$B:$B,0),3)</f>
        <v>Midwest</v>
      </c>
      <c r="N1170" s="151"/>
      <c r="O1170" s="158">
        <v>79</v>
      </c>
      <c r="P1170" s="158"/>
      <c r="Q1170" s="157">
        <v>1200</v>
      </c>
      <c r="R1170" s="158"/>
      <c r="S1170" s="159" t="s">
        <v>135</v>
      </c>
      <c r="T1170" s="156" t="s">
        <v>381</v>
      </c>
      <c r="U1170" s="160" t="s">
        <v>1895</v>
      </c>
      <c r="V1170" s="151" t="s">
        <v>2178</v>
      </c>
      <c r="W1170" s="150"/>
      <c r="X1170" s="150"/>
      <c r="Y1170" s="150"/>
      <c r="Z1170" s="17"/>
      <c r="AA1170" s="17"/>
      <c r="AB1170" s="17"/>
    </row>
    <row r="1171" spans="1:28" x14ac:dyDescent="0.2">
      <c r="A1171" s="173">
        <v>42619</v>
      </c>
      <c r="B1171" s="152" t="s">
        <v>2214</v>
      </c>
      <c r="C1171" s="152" t="s">
        <v>215</v>
      </c>
      <c r="D1171" s="152" t="s">
        <v>140</v>
      </c>
      <c r="E1171" s="153" t="s">
        <v>143</v>
      </c>
      <c r="F1171" s="154">
        <v>42615</v>
      </c>
      <c r="G1171" s="161">
        <v>2016</v>
      </c>
      <c r="H1171" s="151" t="s">
        <v>957</v>
      </c>
      <c r="I1171" s="151" t="str">
        <f t="shared" si="98"/>
        <v>GA</v>
      </c>
      <c r="J1171" s="151" t="str">
        <f t="shared" si="99"/>
        <v>FL</v>
      </c>
      <c r="K1171" s="151" t="str">
        <f t="shared" si="97"/>
        <v>Southeast</v>
      </c>
      <c r="L1171" s="151" t="str">
        <f>INDEX('State '!$A$1:$C$62,MATCH($I1171,'State '!$B:$B,0),3)</f>
        <v>Southeast</v>
      </c>
      <c r="M1171" s="151" t="str">
        <f>INDEX('State '!$A$1:$C$62,MATCH($J1171,'State '!$B:$B,0),3)</f>
        <v>Southeast</v>
      </c>
      <c r="N1171" s="151"/>
      <c r="O1171" s="158">
        <v>300</v>
      </c>
      <c r="P1171" s="158"/>
      <c r="Q1171" s="157">
        <v>235</v>
      </c>
      <c r="R1171" s="158"/>
      <c r="S1171" s="159" t="s">
        <v>135</v>
      </c>
      <c r="T1171" s="156" t="s">
        <v>381</v>
      </c>
      <c r="U1171" s="160" t="s">
        <v>2248</v>
      </c>
      <c r="V1171" s="151" t="s">
        <v>2178</v>
      </c>
      <c r="W1171" s="150"/>
      <c r="X1171" s="150"/>
      <c r="Y1171" s="137"/>
      <c r="AA1171" s="17"/>
      <c r="AB1171" s="17"/>
    </row>
  </sheetData>
  <autoFilter ref="A2:Y1171" xr:uid="{00000000-0009-0000-0000-000002000000}">
    <sortState xmlns:xlrd2="http://schemas.microsoft.com/office/spreadsheetml/2017/richdata2" ref="A3:Y1171">
      <sortCondition ref="B2:B1171"/>
    </sortState>
  </autoFilter>
  <sortState xmlns:xlrd2="http://schemas.microsoft.com/office/spreadsheetml/2017/richdata2" ref="A3:R990">
    <sortCondition descending="1" ref="G3:G990"/>
    <sortCondition descending="1" ref="F3:F990"/>
  </sortState>
  <hyperlinks>
    <hyperlink ref="Y772" r:id="rId1" xr:uid="{00000000-0004-0000-0200-000000000000}"/>
    <hyperlink ref="Y27" r:id="rId2" xr:uid="{00000000-0004-0000-0200-000001000000}"/>
    <hyperlink ref="Y76" r:id="rId3" xr:uid="{00000000-0004-0000-0200-000002000000}"/>
    <hyperlink ref="Y218" r:id="rId4" xr:uid="{00000000-0004-0000-0200-000003000000}"/>
    <hyperlink ref="Y913" r:id="rId5" xr:uid="{00000000-0004-0000-0200-000004000000}"/>
    <hyperlink ref="Y172" r:id="rId6" xr:uid="{00000000-0004-0000-0200-000005000000}"/>
    <hyperlink ref="Y805" r:id="rId7" xr:uid="{00000000-0004-0000-0200-000006000000}"/>
    <hyperlink ref="Y778" r:id="rId8" xr:uid="{00000000-0004-0000-0200-000007000000}"/>
    <hyperlink ref="Y105" r:id="rId9" xr:uid="{00000000-0004-0000-0200-000008000000}"/>
    <hyperlink ref="Y78" r:id="rId10" xr:uid="{00000000-0004-0000-0200-000009000000}"/>
    <hyperlink ref="Y93" r:id="rId11" xr:uid="{00000000-0004-0000-0200-00000A000000}"/>
    <hyperlink ref="Y517" r:id="rId12" xr:uid="{00000000-0004-0000-0200-00000B000000}"/>
    <hyperlink ref="Y1143" r:id="rId13" xr:uid="{00000000-0004-0000-0200-00000C000000}"/>
    <hyperlink ref="Y750" r:id="rId14" xr:uid="{00000000-0004-0000-0200-00000D000000}"/>
    <hyperlink ref="Y779" r:id="rId15" xr:uid="{00000000-0004-0000-0200-00000E000000}"/>
    <hyperlink ref="Y894" r:id="rId16" xr:uid="{00000000-0004-0000-0200-00000F000000}"/>
    <hyperlink ref="Y907" r:id="rId17" xr:uid="{00000000-0004-0000-0200-000010000000}"/>
    <hyperlink ref="Y70" r:id="rId18" xr:uid="{00000000-0004-0000-0200-000011000000}"/>
    <hyperlink ref="Y733" r:id="rId19" xr:uid="{00000000-0004-0000-0200-000012000000}"/>
    <hyperlink ref="Y114" r:id="rId20" xr:uid="{00000000-0004-0000-0200-000013000000}"/>
    <hyperlink ref="Y541" r:id="rId21" xr:uid="{00000000-0004-0000-0200-000014000000}"/>
    <hyperlink ref="Y741" r:id="rId22" xr:uid="{00000000-0004-0000-0200-000015000000}"/>
    <hyperlink ref="Y896" r:id="rId23" xr:uid="{00000000-0004-0000-0200-000016000000}"/>
    <hyperlink ref="Y71" r:id="rId24" xr:uid="{00000000-0004-0000-0200-000017000000}"/>
    <hyperlink ref="Y289" r:id="rId25" xr:uid="{00000000-0004-0000-0200-000018000000}"/>
    <hyperlink ref="Y324" r:id="rId26" xr:uid="{00000000-0004-0000-0200-000019000000}"/>
    <hyperlink ref="Y421" r:id="rId27" xr:uid="{00000000-0004-0000-0200-00001A000000}"/>
    <hyperlink ref="Y612" r:id="rId28" xr:uid="{00000000-0004-0000-0200-00001B000000}"/>
    <hyperlink ref="Y683" r:id="rId29" xr:uid="{00000000-0004-0000-0200-00001C000000}"/>
    <hyperlink ref="Y780" r:id="rId30" xr:uid="{00000000-0004-0000-0200-00001D000000}"/>
    <hyperlink ref="Y413" r:id="rId31" xr:uid="{00000000-0004-0000-0200-00001E000000}"/>
    <hyperlink ref="Y735" r:id="rId32" xr:uid="{00000000-0004-0000-0200-00001F000000}"/>
    <hyperlink ref="Y414" r:id="rId33" xr:uid="{00000000-0004-0000-0200-000020000000}"/>
    <hyperlink ref="Y804" r:id="rId34" xr:uid="{00000000-0004-0000-0200-000021000000}"/>
    <hyperlink ref="Y734" r:id="rId35" xr:uid="{00000000-0004-0000-0200-000022000000}"/>
    <hyperlink ref="Y736" r:id="rId36" xr:uid="{00000000-0004-0000-0200-000023000000}"/>
    <hyperlink ref="Y818" r:id="rId37" xr:uid="{00000000-0004-0000-0200-000024000000}"/>
    <hyperlink ref="Y274" r:id="rId38" xr:uid="{00000000-0004-0000-0200-000025000000}"/>
    <hyperlink ref="Y903" r:id="rId39" xr:uid="{00000000-0004-0000-0200-000026000000}"/>
    <hyperlink ref="Y1123" r:id="rId40" xr:uid="{00000000-0004-0000-0200-000027000000}"/>
    <hyperlink ref="Y611" r:id="rId41" xr:uid="{00000000-0004-0000-0200-000028000000}"/>
    <hyperlink ref="Y921" r:id="rId42" xr:uid="{00000000-0004-0000-0200-000029000000}"/>
    <hyperlink ref="Y686" r:id="rId43" xr:uid="{00000000-0004-0000-0200-00002A000000}"/>
    <hyperlink ref="Y616" r:id="rId44" xr:uid="{00000000-0004-0000-0200-00002B000000}"/>
    <hyperlink ref="Y709" r:id="rId45" xr:uid="{00000000-0004-0000-0200-00002C000000}"/>
    <hyperlink ref="Y107" r:id="rId46" xr:uid="{00000000-0004-0000-0200-00002D000000}"/>
    <hyperlink ref="Y313" r:id="rId47" xr:uid="{00000000-0004-0000-0200-00002E000000}"/>
    <hyperlink ref="Y781" r:id="rId48" xr:uid="{00000000-0004-0000-0200-00002F000000}"/>
    <hyperlink ref="Y759" r:id="rId49" xr:uid="{00000000-0004-0000-0200-000030000000}"/>
    <hyperlink ref="Y1126" r:id="rId50" xr:uid="{00000000-0004-0000-0200-000031000000}"/>
    <hyperlink ref="Y833" r:id="rId51" xr:uid="{00000000-0004-0000-0200-000032000000}"/>
    <hyperlink ref="Y162" r:id="rId52" xr:uid="{00000000-0004-0000-0200-000033000000}"/>
    <hyperlink ref="Y839" r:id="rId53" xr:uid="{00000000-0004-0000-0200-000034000000}"/>
    <hyperlink ref="Y1046" r:id="rId54" xr:uid="{00000000-0004-0000-0200-000035000000}"/>
    <hyperlink ref="Y431" r:id="rId55" xr:uid="{00000000-0004-0000-0200-000036000000}"/>
    <hyperlink ref="Y513" r:id="rId56" xr:uid="{00000000-0004-0000-0200-000037000000}"/>
    <hyperlink ref="Y75" r:id="rId57" xr:uid="{00000000-0004-0000-0200-000038000000}"/>
    <hyperlink ref="Y1168" r:id="rId58" xr:uid="{00000000-0004-0000-0200-000039000000}"/>
    <hyperlink ref="Y12" r:id="rId59" xr:uid="{00000000-0004-0000-0200-00003A000000}"/>
    <hyperlink ref="Y196" r:id="rId60" xr:uid="{00000000-0004-0000-0200-00003B000000}"/>
    <hyperlink ref="Y757" r:id="rId61" xr:uid="{00000000-0004-0000-0200-00003C000000}"/>
    <hyperlink ref="Y845" r:id="rId62" display="https://www.nmgco.com/userfiles/files/5 4 20 Santa Fe Loop.pdf" xr:uid="{00000000-0004-0000-0200-00003D000000}"/>
    <hyperlink ref="Y1000" r:id="rId63" location=".WxFgBfkvyJA " xr:uid="{00000000-0004-0000-0200-00003E000000}"/>
    <hyperlink ref="Y1120" r:id="rId64" xr:uid="{00000000-0004-0000-0200-00003F000000}"/>
    <hyperlink ref="Y1055" r:id="rId65" xr:uid="{00000000-0004-0000-0200-000040000000}"/>
    <hyperlink ref="Y1124" r:id="rId66" xr:uid="{00000000-0004-0000-0200-000041000000}"/>
    <hyperlink ref="Y1125" r:id="rId67" xr:uid="{00000000-0004-0000-0200-000042000000}"/>
    <hyperlink ref="Y73" r:id="rId68" xr:uid="{00000000-0004-0000-0200-000043000000}"/>
    <hyperlink ref="Y74" r:id="rId69" xr:uid="{00000000-0004-0000-0200-000044000000}"/>
    <hyperlink ref="Y139" r:id="rId70" xr:uid="{00000000-0004-0000-0200-000045000000}"/>
    <hyperlink ref="Y419" r:id="rId71" xr:uid="{00000000-0004-0000-0200-000046000000}"/>
    <hyperlink ref="Y677" r:id="rId72" xr:uid="{00000000-0004-0000-0200-000047000000}"/>
    <hyperlink ref="Y574" r:id="rId73" xr:uid="{00000000-0004-0000-0200-000048000000}"/>
    <hyperlink ref="Y710" r:id="rId74" xr:uid="{00000000-0004-0000-0200-000049000000}"/>
    <hyperlink ref="Y386" r:id="rId75" location="east-texas" display="https://tracemidstream.com/operations/ - east-texas" xr:uid="{00000000-0004-0000-0200-00004A000000}"/>
    <hyperlink ref="Y16" r:id="rId76" xr:uid="{1519C431-5558-43EA-AD4C-0733058ED824}"/>
    <hyperlink ref="Y24" r:id="rId77" xr:uid="{00000000-0004-0000-0100-000007000000}"/>
    <hyperlink ref="Y265" r:id="rId78" location=":~:text=On%20November%201,near%20Sinton%2C%20Texas." xr:uid="{657CB582-C382-42CA-887F-000D78C88AAF}"/>
    <hyperlink ref="Y312" r:id="rId79" xr:uid="{B4AEFD31-38FC-4784-B6F9-09C6436F7102}"/>
    <hyperlink ref="Y512" r:id="rId80" xr:uid="{66CAEBCA-1E2C-46B2-93AA-EEE4AE53ADD9}"/>
    <hyperlink ref="Y542" r:id="rId81" xr:uid="{74037EC3-8479-4518-A556-D646C4BF84F3}"/>
    <hyperlink ref="Y552" r:id="rId82" xr:uid="{5DE8B443-9BBB-4E9D-9D5A-1A2E3E41BB4A}"/>
    <hyperlink ref="Y675" r:id="rId83" xr:uid="{00000000-0004-0000-0100-00000F000000}"/>
    <hyperlink ref="Y727" r:id="rId84" xr:uid="{AF673068-F310-4909-A1F6-87BFC7CDC4F4}"/>
    <hyperlink ref="Y756" r:id="rId85" xr:uid="{AABC71A6-099E-4266-964F-3FADDF0068C2}"/>
    <hyperlink ref="Y908" r:id="rId86" xr:uid="{406E78E6-8E61-4F21-9ADA-74E0FBE01F5F}"/>
    <hyperlink ref="Y10" r:id="rId87" xr:uid="{9BAD2B9F-68F0-4FDC-8DDC-36B6F46D263D}"/>
    <hyperlink ref="Y23" r:id="rId88" xr:uid="{C8204D2F-6996-491F-B352-F1C8054E8D00}"/>
    <hyperlink ref="Y237" r:id="rId89" xr:uid="{00000000-0004-0000-0100-000010000000}"/>
    <hyperlink ref="Y385" r:id="rId90" location=".XUHmUppKiJA" display="http://venturegloballng.com/plaquemines-project/plaquemines-pipeline/ - .XUHmUppKiJA" xr:uid="{00000000-0004-0000-0100-000004000000}"/>
    <hyperlink ref="Y384" r:id="rId91" xr:uid="{C474C7FF-8523-4660-8ED6-35CCEF9934D4}"/>
    <hyperlink ref="Y389" r:id="rId92" location=":~:text=In%20March%202024%2C%20we%20also%20placed%20the%20approximately%20US%240.3%20billion%20Gillis%20Access%20project%20in%20service%2C%20a%2068%20km%20(42%20mile)%20greenfield%20pipeline%20system%20that%20connects%20natural%20gas%20production%20sourced%20from%20the%20Gillis%20hub%20to%20downstream%20markets%20in%20southeast%20Louisiana." xr:uid="{C1D7C762-7938-4C49-A095-8FAD35EF1BA0}"/>
    <hyperlink ref="Y410" r:id="rId93" xr:uid="{16DBD66B-8E6B-4A8B-A710-E2B7FAE869FE}"/>
    <hyperlink ref="Y437" r:id="rId94" xr:uid="{B14213B4-3C84-465F-A49D-8120B90BA918}"/>
    <hyperlink ref="Y528" r:id="rId95" xr:uid="{F025DBE1-BC36-4E11-9787-9201A8D25E59}"/>
    <hyperlink ref="Y549" r:id="rId96" xr:uid="{627EDF49-1E2A-4E70-92B9-D4C3F7677895}"/>
    <hyperlink ref="Y575" r:id="rId97" display="Mileage based on permit with TXRRC" xr:uid="{0DE3B1D4-2C8A-4710-8511-7DBDF744533D}"/>
    <hyperlink ref="Y610" r:id="rId98" xr:uid="{00000000-0004-0000-0100-00000D000000}"/>
    <hyperlink ref="Y1086" r:id="rId99" xr:uid="{D012CD66-D237-44B3-9C6E-9EC9871203F5}"/>
    <hyperlink ref="Y904" r:id="rId100" xr:uid="{4973CE7A-16CB-418C-8CAD-6675803A75AA}"/>
    <hyperlink ref="Y1083" r:id="rId101" xr:uid="{C7CAF515-B790-4789-BE22-4318FC9EABD3}"/>
    <hyperlink ref="Y1099" r:id="rId102" xr:uid="{00000000-0004-0000-0100-000012000000}"/>
    <hyperlink ref="Y1117" r:id="rId103" location=":~:text=The%20Webb%20County,Texas%20Intrastate%20network." xr:uid="{30E8D1FF-C0A1-4299-9AA0-67FFAB1994CF}"/>
    <hyperlink ref="Y695" r:id="rId104" xr:uid="{970D1251-CEAD-4D42-AA88-704BCAD4BC50}"/>
    <hyperlink ref="Y924" r:id="rId105" xr:uid="{1038CD31-8393-41F6-861A-158540B63B60}"/>
  </hyperlinks>
  <pageMargins left="0.7" right="0.7" top="0.25" bottom="0.25" header="0" footer="0"/>
  <pageSetup paperSize="5" scale="10" orientation="landscape" r:id="rId106"/>
  <legacyDrawing r:id="rId10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2684</v>
      </c>
      <c r="C23" s="21" t="s">
        <v>2713</v>
      </c>
      <c r="D23" s="32"/>
    </row>
    <row r="24" spans="1:4" x14ac:dyDescent="0.2">
      <c r="A24" s="23"/>
      <c r="B24" s="21" t="s">
        <v>2638</v>
      </c>
      <c r="C24" s="21" t="s">
        <v>3033</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2882</v>
      </c>
      <c r="C27" s="21" t="s">
        <v>2890</v>
      </c>
      <c r="D27" s="32"/>
    </row>
    <row r="28" spans="1:4" x14ac:dyDescent="0.2">
      <c r="A28" s="23"/>
      <c r="B28" s="21" t="s">
        <v>2374</v>
      </c>
      <c r="C28" s="21" t="s">
        <v>2712</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2950</v>
      </c>
      <c r="B37" s="21"/>
      <c r="C37" s="21" t="s">
        <v>2951</v>
      </c>
    </row>
    <row r="38" spans="1:4" x14ac:dyDescent="0.2">
      <c r="A38" s="23"/>
      <c r="B38" s="21" t="s">
        <v>2828</v>
      </c>
      <c r="C38" s="184" t="s">
        <v>2952</v>
      </c>
    </row>
    <row r="39" spans="1:4" x14ac:dyDescent="0.2">
      <c r="A39" s="23"/>
      <c r="B39" s="21" t="s">
        <v>2826</v>
      </c>
      <c r="C39" s="21" t="s">
        <v>2955</v>
      </c>
    </row>
    <row r="40" spans="1:4" x14ac:dyDescent="0.2">
      <c r="A40" s="23"/>
      <c r="B40" s="21" t="s">
        <v>2830</v>
      </c>
      <c r="C40" s="21" t="s">
        <v>2953</v>
      </c>
      <c r="D40" s="32"/>
    </row>
    <row r="41" spans="1:4" x14ac:dyDescent="0.2">
      <c r="A41" s="20"/>
      <c r="B41" s="21" t="s">
        <v>2827</v>
      </c>
      <c r="C41" s="21" t="s">
        <v>2954</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2465</v>
      </c>
      <c r="D2" s="15"/>
      <c r="E2" s="45" t="s">
        <v>114</v>
      </c>
      <c r="F2" s="46" t="s">
        <v>61</v>
      </c>
      <c r="G2" s="47" t="s">
        <v>45</v>
      </c>
      <c r="H2" s="15"/>
      <c r="I2" s="15"/>
      <c r="J2" s="15"/>
      <c r="K2" s="15"/>
    </row>
    <row r="3" spans="1:11" x14ac:dyDescent="0.2">
      <c r="A3" s="36" t="s">
        <v>67</v>
      </c>
      <c r="B3" s="35" t="s">
        <v>40</v>
      </c>
      <c r="C3" s="37" t="s">
        <v>2463</v>
      </c>
      <c r="D3" s="15"/>
      <c r="E3" s="41" t="s">
        <v>2291</v>
      </c>
      <c r="F3" s="33" t="s">
        <v>62</v>
      </c>
      <c r="G3" s="42" t="s">
        <v>45</v>
      </c>
      <c r="H3" s="15"/>
      <c r="I3" s="15"/>
      <c r="J3" s="15"/>
      <c r="K3" s="15"/>
    </row>
    <row r="4" spans="1:11" x14ac:dyDescent="0.2">
      <c r="A4" s="36" t="s">
        <v>68</v>
      </c>
      <c r="B4" s="35" t="s">
        <v>32</v>
      </c>
      <c r="C4" s="37" t="s">
        <v>2465</v>
      </c>
      <c r="D4" s="15"/>
      <c r="E4" s="41" t="s">
        <v>116</v>
      </c>
      <c r="F4" s="33" t="s">
        <v>44</v>
      </c>
      <c r="G4" s="42" t="s">
        <v>45</v>
      </c>
      <c r="H4" s="15"/>
      <c r="I4" s="15"/>
      <c r="J4" s="15"/>
      <c r="K4" s="15"/>
    </row>
    <row r="5" spans="1:11" x14ac:dyDescent="0.2">
      <c r="A5" s="36" t="s">
        <v>69</v>
      </c>
      <c r="B5" s="35" t="s">
        <v>13</v>
      </c>
      <c r="C5" s="37" t="s">
        <v>2464</v>
      </c>
      <c r="D5" s="15"/>
      <c r="E5" s="41" t="s">
        <v>117</v>
      </c>
      <c r="F5" s="33" t="s">
        <v>57</v>
      </c>
      <c r="G5" s="42" t="s">
        <v>45</v>
      </c>
      <c r="H5" s="15"/>
      <c r="I5" s="15"/>
      <c r="J5" s="15"/>
      <c r="K5" s="15"/>
    </row>
    <row r="6" spans="1:11" x14ac:dyDescent="0.2">
      <c r="A6" s="36" t="s">
        <v>70</v>
      </c>
      <c r="B6" s="35" t="s">
        <v>25</v>
      </c>
      <c r="C6" s="37" t="s">
        <v>2463</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2463</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2465</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2465</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2465</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2463</v>
      </c>
      <c r="D27" s="15"/>
      <c r="E27" s="15"/>
      <c r="F27" s="15"/>
      <c r="G27" s="15"/>
      <c r="H27" s="15"/>
      <c r="I27" s="15"/>
      <c r="J27" s="15"/>
      <c r="K27" s="15"/>
    </row>
    <row r="28" spans="1:11" x14ac:dyDescent="0.2">
      <c r="A28" s="36" t="s">
        <v>90</v>
      </c>
      <c r="B28" s="35" t="s">
        <v>24</v>
      </c>
      <c r="C28" s="37" t="s">
        <v>2463</v>
      </c>
      <c r="D28" s="15"/>
      <c r="E28" s="15"/>
      <c r="F28" s="15"/>
      <c r="G28" s="15"/>
      <c r="H28" s="15"/>
      <c r="I28" s="15"/>
      <c r="J28" s="15"/>
      <c r="K28" s="15"/>
    </row>
    <row r="29" spans="1:11" x14ac:dyDescent="0.2">
      <c r="A29" s="36" t="s">
        <v>91</v>
      </c>
      <c r="B29" s="35" t="s">
        <v>31</v>
      </c>
      <c r="C29" s="37" t="s">
        <v>2463</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2463</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2463</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2465</v>
      </c>
      <c r="D37" s="15"/>
      <c r="E37" s="15"/>
      <c r="F37" s="15"/>
      <c r="G37" s="15"/>
      <c r="H37" s="15"/>
      <c r="I37" s="15"/>
      <c r="J37" s="15"/>
      <c r="K37" s="15"/>
    </row>
    <row r="38" spans="1:11" x14ac:dyDescent="0.2">
      <c r="A38" s="36" t="s">
        <v>100</v>
      </c>
      <c r="B38" s="35" t="s">
        <v>2</v>
      </c>
      <c r="C38" s="37" t="s">
        <v>2464</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2463</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2465</v>
      </c>
      <c r="D44" s="15"/>
      <c r="E44" s="15"/>
      <c r="F44" s="15"/>
      <c r="G44" s="15"/>
      <c r="H44" s="15"/>
      <c r="I44" s="15"/>
      <c r="J44" s="15"/>
      <c r="K44" s="15"/>
    </row>
    <row r="45" spans="1:11" x14ac:dyDescent="0.2">
      <c r="A45" s="36" t="s">
        <v>107</v>
      </c>
      <c r="B45" s="35" t="s">
        <v>21</v>
      </c>
      <c r="C45" s="37" t="s">
        <v>2463</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2464</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2463</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2464</v>
      </c>
    </row>
    <row r="3" spans="1:3" x14ac:dyDescent="0.25">
      <c r="A3" s="64" t="s">
        <v>2259</v>
      </c>
      <c r="B3" s="65" t="s">
        <v>2260</v>
      </c>
      <c r="C3" s="69" t="s">
        <v>2464</v>
      </c>
    </row>
    <row r="4" spans="1:3" x14ac:dyDescent="0.25">
      <c r="A4" s="64" t="s">
        <v>66</v>
      </c>
      <c r="B4" s="65" t="s">
        <v>17</v>
      </c>
      <c r="C4" s="66" t="s">
        <v>2465</v>
      </c>
    </row>
    <row r="5" spans="1:3" x14ac:dyDescent="0.25">
      <c r="A5" s="67" t="s">
        <v>67</v>
      </c>
      <c r="B5" s="68" t="s">
        <v>40</v>
      </c>
      <c r="C5" s="69" t="s">
        <v>2463</v>
      </c>
    </row>
    <row r="6" spans="1:3" x14ac:dyDescent="0.25">
      <c r="A6" s="67" t="s">
        <v>68</v>
      </c>
      <c r="B6" s="68" t="s">
        <v>32</v>
      </c>
      <c r="C6" s="69" t="s">
        <v>2465</v>
      </c>
    </row>
    <row r="7" spans="1:3" x14ac:dyDescent="0.25">
      <c r="A7" s="67" t="s">
        <v>69</v>
      </c>
      <c r="B7" s="68" t="s">
        <v>13</v>
      </c>
      <c r="C7" s="69" t="s">
        <v>2464</v>
      </c>
    </row>
    <row r="8" spans="1:3" x14ac:dyDescent="0.25">
      <c r="A8" s="67" t="s">
        <v>70</v>
      </c>
      <c r="B8" s="68" t="s">
        <v>25</v>
      </c>
      <c r="C8" s="69" t="s">
        <v>2463</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2463</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2465</v>
      </c>
    </row>
    <row r="20" spans="1:3" x14ac:dyDescent="0.25">
      <c r="A20" s="67" t="s">
        <v>80</v>
      </c>
      <c r="B20" s="68" t="s">
        <v>23</v>
      </c>
      <c r="C20" s="69" t="s">
        <v>9</v>
      </c>
    </row>
    <row r="21" spans="1:3" x14ac:dyDescent="0.25">
      <c r="A21" s="67" t="s">
        <v>81</v>
      </c>
      <c r="B21" s="68" t="s">
        <v>0</v>
      </c>
      <c r="C21" s="69" t="s">
        <v>2465</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2465</v>
      </c>
    </row>
    <row r="28" spans="1:3" x14ac:dyDescent="0.25">
      <c r="A28" s="67" t="s">
        <v>88</v>
      </c>
      <c r="B28" s="68" t="s">
        <v>39</v>
      </c>
      <c r="C28" s="69" t="s">
        <v>9</v>
      </c>
    </row>
    <row r="29" spans="1:3" x14ac:dyDescent="0.25">
      <c r="A29" s="67" t="s">
        <v>89</v>
      </c>
      <c r="B29" s="68" t="s">
        <v>56</v>
      </c>
      <c r="C29" s="69" t="s">
        <v>2463</v>
      </c>
    </row>
    <row r="30" spans="1:3" x14ac:dyDescent="0.25">
      <c r="A30" s="67" t="s">
        <v>90</v>
      </c>
      <c r="B30" s="68" t="s">
        <v>24</v>
      </c>
      <c r="C30" s="69" t="s">
        <v>2463</v>
      </c>
    </row>
    <row r="31" spans="1:3" x14ac:dyDescent="0.25">
      <c r="A31" s="67" t="s">
        <v>91</v>
      </c>
      <c r="B31" s="68" t="s">
        <v>31</v>
      </c>
      <c r="C31" s="69" t="s">
        <v>2463</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2463</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2463</v>
      </c>
    </row>
    <row r="38" spans="1:3" x14ac:dyDescent="0.25">
      <c r="A38" s="67" t="s">
        <v>98</v>
      </c>
      <c r="B38" s="68" t="s">
        <v>8</v>
      </c>
      <c r="C38" s="69" t="s">
        <v>5</v>
      </c>
    </row>
    <row r="39" spans="1:3" x14ac:dyDescent="0.25">
      <c r="A39" s="67" t="s">
        <v>99</v>
      </c>
      <c r="B39" s="68" t="s">
        <v>37</v>
      </c>
      <c r="C39" s="69" t="s">
        <v>2465</v>
      </c>
    </row>
    <row r="40" spans="1:3" x14ac:dyDescent="0.25">
      <c r="A40" s="67" t="s">
        <v>100</v>
      </c>
      <c r="B40" s="68" t="s">
        <v>2</v>
      </c>
      <c r="C40" s="69" t="s">
        <v>2464</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2463</v>
      </c>
    </row>
    <row r="45" spans="1:3" x14ac:dyDescent="0.25">
      <c r="A45" s="67" t="s">
        <v>105</v>
      </c>
      <c r="B45" s="68" t="s">
        <v>52</v>
      </c>
      <c r="C45" s="69" t="s">
        <v>9</v>
      </c>
    </row>
    <row r="46" spans="1:3" x14ac:dyDescent="0.25">
      <c r="A46" s="67" t="s">
        <v>106</v>
      </c>
      <c r="B46" s="68" t="s">
        <v>6</v>
      </c>
      <c r="C46" s="69" t="s">
        <v>2465</v>
      </c>
    </row>
    <row r="47" spans="1:3" x14ac:dyDescent="0.25">
      <c r="A47" s="67" t="s">
        <v>107</v>
      </c>
      <c r="B47" s="68" t="s">
        <v>21</v>
      </c>
      <c r="C47" s="69" t="s">
        <v>2463</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2464</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2463</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(1996-2024)</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(1996-2024)'!Print_Area</vt:lpstr>
      <vt:lpstr>'Natural Gas Pipeline Projects'!Print_Area</vt:lpstr>
      <vt:lpstr>Regions!Print_Area</vt:lpstr>
      <vt:lpstr>Regions_OLD!Print_Area</vt:lpstr>
      <vt:lpstr>'Historical Projects (1996-2024)'!Print_Titles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2025-04-24T13:10:25Z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