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fs-f1\l6489\PRJ\STEO_NEW\Charts\xls\"/>
    </mc:Choice>
  </mc:AlternateContent>
  <xr:revisionPtr revIDLastSave="0" documentId="13_ncr:1_{85327B81-C62F-4D29-8323-C087F6404E0D}" xr6:coauthVersionLast="47" xr6:coauthVersionMax="47" xr10:uidLastSave="{00000000-0000-0000-0000-000000000000}"/>
  <bookViews>
    <workbookView xWindow="-120" yWindow="-120" windowWidth="29040" windowHeight="17640" xr2:uid="{C2481940-6B8A-4FD9-B167-1A755894C643}"/>
  </bookViews>
  <sheets>
    <sheet name="33" sheetId="2" r:id="rId1"/>
  </sheets>
  <externalReferences>
    <externalReference r:id="rId2"/>
  </externalReferences>
  <definedNames>
    <definedName name="_Order1" hidden="1">255</definedName>
    <definedName name="_Order2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4" i="2" l="1"/>
  <c r="A93" i="2"/>
  <c r="A92" i="2"/>
  <c r="E92" i="2" s="1"/>
  <c r="A91" i="2"/>
  <c r="E91" i="2" s="1"/>
  <c r="A90" i="2"/>
  <c r="E90" i="2" s="1"/>
  <c r="A89" i="2"/>
  <c r="A88" i="2"/>
  <c r="E88" i="2" s="1"/>
  <c r="A87" i="2"/>
  <c r="E87" i="2" s="1"/>
  <c r="A86" i="2"/>
  <c r="E86" i="2" s="1"/>
  <c r="A85" i="2"/>
  <c r="E85" i="2" s="1"/>
  <c r="A84" i="2"/>
  <c r="A83" i="2"/>
  <c r="A82" i="2"/>
  <c r="A81" i="2"/>
  <c r="A80" i="2"/>
  <c r="E80" i="2" s="1"/>
  <c r="A79" i="2"/>
  <c r="E79" i="2" s="1"/>
  <c r="A78" i="2"/>
  <c r="E78" i="2" s="1"/>
  <c r="A77" i="2"/>
  <c r="E77" i="2" s="1"/>
  <c r="A76" i="2"/>
  <c r="E76" i="2" s="1"/>
  <c r="A75" i="2"/>
  <c r="E75" i="2" s="1"/>
  <c r="A74" i="2"/>
  <c r="E74" i="2" s="1"/>
  <c r="A73" i="2"/>
  <c r="A72" i="2"/>
  <c r="A71" i="2"/>
  <c r="A70" i="2"/>
  <c r="A69" i="2"/>
  <c r="A68" i="2"/>
  <c r="E68" i="2" s="1"/>
  <c r="A67" i="2"/>
  <c r="E67" i="2" s="1"/>
  <c r="A66" i="2"/>
  <c r="E66" i="2" s="1"/>
  <c r="A65" i="2"/>
  <c r="E65" i="2" s="1"/>
  <c r="A64" i="2"/>
  <c r="E64" i="2" s="1"/>
  <c r="A63" i="2"/>
  <c r="E63" i="2" s="1"/>
  <c r="A62" i="2"/>
  <c r="E62" i="2" s="1"/>
  <c r="A61" i="2"/>
  <c r="A60" i="2"/>
  <c r="A59" i="2"/>
  <c r="A58" i="2"/>
  <c r="A57" i="2"/>
  <c r="A56" i="2"/>
  <c r="E56" i="2" s="1"/>
  <c r="A55" i="2"/>
  <c r="A54" i="2"/>
  <c r="E54" i="2" s="1"/>
  <c r="A53" i="2"/>
  <c r="E53" i="2" s="1"/>
  <c r="A52" i="2"/>
  <c r="E52" i="2" s="1"/>
  <c r="A51" i="2"/>
  <c r="E51" i="2" s="1"/>
  <c r="A50" i="2"/>
  <c r="E50" i="2" s="1"/>
  <c r="A49" i="2"/>
  <c r="E49" i="2" s="1"/>
  <c r="A48" i="2"/>
  <c r="A47" i="2"/>
  <c r="E61" i="2" s="1"/>
  <c r="A46" i="2"/>
  <c r="A45" i="2"/>
  <c r="A44" i="2"/>
  <c r="E44" i="2" s="1"/>
  <c r="A43" i="2"/>
  <c r="A42" i="2"/>
  <c r="E42" i="2" s="1"/>
  <c r="A41" i="2"/>
  <c r="E41" i="2" s="1"/>
  <c r="A40" i="2"/>
  <c r="E40" i="2" s="1"/>
  <c r="A39" i="2"/>
  <c r="A38" i="2"/>
  <c r="E38" i="2" s="1"/>
  <c r="A37" i="2"/>
  <c r="E37" i="2" s="1"/>
  <c r="A36" i="2"/>
  <c r="A35" i="2"/>
  <c r="E43" i="2" s="1"/>
  <c r="L28" i="2"/>
  <c r="K28" i="2"/>
  <c r="J28" i="2"/>
  <c r="I28" i="2"/>
  <c r="L27" i="2"/>
  <c r="L29" i="2" s="1"/>
  <c r="K27" i="2"/>
  <c r="K29" i="2" s="1"/>
  <c r="J27" i="2"/>
  <c r="J29" i="2" s="1"/>
  <c r="I27" i="2"/>
  <c r="I29" i="2" s="1"/>
  <c r="L26" i="2"/>
  <c r="K26" i="2"/>
  <c r="J26" i="2"/>
  <c r="I26" i="2"/>
  <c r="E73" i="2" l="1"/>
  <c r="E39" i="2"/>
  <c r="E55" i="2"/>
  <c r="E89" i="2"/>
</calcChain>
</file>

<file path=xl/sharedStrings.xml><?xml version="1.0" encoding="utf-8"?>
<sst xmlns="http://schemas.openxmlformats.org/spreadsheetml/2006/main" count="22" uniqueCount="18">
  <si>
    <t>U.S. Energy Information Administration, Short-Term Energy Outlook, September 2024</t>
  </si>
  <si>
    <t>Series names for chart</t>
  </si>
  <si>
    <t>electric power</t>
  </si>
  <si>
    <t>CLEPCON_TON</t>
  </si>
  <si>
    <t>retail and other industry</t>
  </si>
  <si>
    <t>CLZCPUS_TON</t>
  </si>
  <si>
    <t>coke plants</t>
  </si>
  <si>
    <t>CLKCPUS_TON</t>
  </si>
  <si>
    <t>total</t>
  </si>
  <si>
    <t>CLTCPUS_TON</t>
  </si>
  <si>
    <t>U.S. coal consumption (million short tons)</t>
  </si>
  <si>
    <t>Consumption Growth (million short tons)</t>
  </si>
  <si>
    <t>Data source: U.S. Energy Information Administration, Short-Term Energy Outlook, September 2024</t>
  </si>
  <si>
    <t>monthly consumption</t>
  </si>
  <si>
    <t xml:space="preserve"> forecast</t>
  </si>
  <si>
    <t>annual average</t>
  </si>
  <si>
    <t>all months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</si>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</sst>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\ yyyy"/>
    <numFmt numFmtId="165" formatCode="#,##0.000"/>
    <numFmt numFmtId="166" formatCode="0.000"/>
    <numFmt numFmtId="167" formatCode="0.0%"/>
    <numFmt numFmtId="168" formatCode="mmm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164" fontId="4" fillId="0" borderId="0" xfId="1" applyNumberFormat="1" applyFont="1"/>
    <xf numFmtId="0" fontId="1" fillId="0" borderId="0" xfId="2"/>
    <xf numFmtId="0" fontId="3" fillId="0" borderId="0" xfId="3"/>
    <xf numFmtId="0" fontId="5" fillId="0" borderId="0" xfId="4" applyAlignment="1" applyProtection="1"/>
    <xf numFmtId="0" fontId="1" fillId="0" borderId="0" xfId="2" quotePrefix="1"/>
    <xf numFmtId="0" fontId="1" fillId="2" borderId="0" xfId="2" applyFill="1"/>
    <xf numFmtId="0" fontId="6" fillId="0" borderId="1" xfId="1" applyFont="1" applyBorder="1"/>
    <xf numFmtId="0" fontId="3" fillId="0" borderId="2" xfId="1" applyBorder="1"/>
    <xf numFmtId="0" fontId="3" fillId="0" borderId="3" xfId="1" applyBorder="1"/>
    <xf numFmtId="0" fontId="3" fillId="3" borderId="4" xfId="1" applyFill="1" applyBorder="1"/>
    <xf numFmtId="0" fontId="3" fillId="0" borderId="5" xfId="1" applyBorder="1"/>
    <xf numFmtId="0" fontId="3" fillId="3" borderId="6" xfId="1" applyFill="1" applyBorder="1"/>
    <xf numFmtId="0" fontId="3" fillId="0" borderId="7" xfId="1" applyBorder="1"/>
    <xf numFmtId="0" fontId="3" fillId="0" borderId="8" xfId="1" applyBorder="1"/>
    <xf numFmtId="0" fontId="2" fillId="2" borderId="0" xfId="2" applyFont="1" applyFill="1"/>
    <xf numFmtId="0" fontId="3" fillId="0" borderId="0" xfId="1"/>
    <xf numFmtId="0" fontId="7" fillId="0" borderId="9" xfId="1" applyFont="1" applyBorder="1" applyAlignment="1">
      <alignment horizontal="center"/>
    </xf>
    <xf numFmtId="0" fontId="8" fillId="0" borderId="0" xfId="1" applyFont="1"/>
    <xf numFmtId="0" fontId="3" fillId="0" borderId="9" xfId="1" applyBorder="1"/>
    <xf numFmtId="0" fontId="7" fillId="0" borderId="9" xfId="1" applyFont="1" applyBorder="1"/>
    <xf numFmtId="165" fontId="3" fillId="0" borderId="0" xfId="1" applyNumberFormat="1"/>
    <xf numFmtId="166" fontId="3" fillId="0" borderId="0" xfId="1" applyNumberFormat="1"/>
    <xf numFmtId="0" fontId="3" fillId="0" borderId="9" xfId="1" applyBorder="1" applyAlignment="1">
      <alignment horizontal="right"/>
    </xf>
    <xf numFmtId="165" fontId="3" fillId="0" borderId="9" xfId="1" applyNumberFormat="1" applyBorder="1"/>
    <xf numFmtId="1" fontId="3" fillId="0" borderId="9" xfId="1" applyNumberFormat="1" applyBorder="1"/>
    <xf numFmtId="0" fontId="8" fillId="0" borderId="0" xfId="1" quotePrefix="1" applyFont="1"/>
    <xf numFmtId="0" fontId="3" fillId="0" borderId="0" xfId="1" applyAlignment="1">
      <alignment horizontal="right"/>
    </xf>
    <xf numFmtId="167" fontId="3" fillId="0" borderId="0" xfId="1" applyNumberFormat="1" applyAlignment="1">
      <alignment horizontal="right"/>
    </xf>
    <xf numFmtId="165" fontId="1" fillId="0" borderId="0" xfId="2" applyNumberFormat="1"/>
    <xf numFmtId="0" fontId="9" fillId="0" borderId="0" xfId="2" applyFont="1"/>
    <xf numFmtId="0" fontId="1" fillId="4" borderId="0" xfId="2" applyFill="1"/>
    <xf numFmtId="0" fontId="1" fillId="5" borderId="0" xfId="2" applyFill="1"/>
    <xf numFmtId="168" fontId="1" fillId="0" borderId="0" xfId="2" applyNumberFormat="1"/>
    <xf numFmtId="166" fontId="10" fillId="0" borderId="10" xfId="3" quotePrefix="1" applyNumberFormat="1" applyFont="1" applyBorder="1" applyAlignment="1">
      <alignment horizontal="center"/>
    </xf>
    <xf numFmtId="166" fontId="3" fillId="0" borderId="10" xfId="3" applyNumberFormat="1" applyBorder="1" applyAlignment="1">
      <alignment horizontal="center"/>
    </xf>
    <xf numFmtId="166" fontId="1" fillId="0" borderId="0" xfId="2" applyNumberFormat="1"/>
    <xf numFmtId="0" fontId="1" fillId="0" borderId="0" xfId="2" applyAlignment="1">
      <alignment horizontal="right"/>
    </xf>
    <xf numFmtId="166" fontId="11" fillId="0" borderId="0" xfId="2" applyNumberFormat="1" applyFont="1"/>
    <xf numFmtId="2" fontId="3" fillId="0" borderId="0" xfId="1" applyNumberFormat="1"/>
  </cellXfs>
  <cellStyles count="5">
    <cellStyle name="Hyperlink" xfId="4" builtinId="8"/>
    <cellStyle name="Normal" xfId="0" builtinId="0"/>
    <cellStyle name="Normal 2" xfId="1" xr:uid="{866FEC11-A6B4-46C2-B73E-C9C94F778633}"/>
    <cellStyle name="Normal 3 2" xfId="3" xr:uid="{195AC580-768C-4FF4-A31F-FDCA5BF72EE0}"/>
    <cellStyle name="Normal 4 2" xfId="2" xr:uid="{9F6461E0-4D92-40EE-9E90-26EA819ED79F}"/>
  </cellStyles>
  <dxfs count="1"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30359635805028"/>
          <c:y val="0.13053428153452343"/>
          <c:w val="0.82441304605173016"/>
          <c:h val="0.693539624867257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'33'!$B$26</c:f>
              <c:strCache>
                <c:ptCount val="1"/>
                <c:pt idx="0">
                  <c:v>electric power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'33'!$I$25:$L$25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'33'!$I$26:$L$26</c:f>
              <c:numCache>
                <c:formatCode>0.000</c:formatCode>
                <c:ptCount val="4"/>
                <c:pt idx="0">
                  <c:v>-28.600839790000009</c:v>
                </c:pt>
                <c:pt idx="1">
                  <c:v>-85.663255700000036</c:v>
                </c:pt>
                <c:pt idx="2">
                  <c:v>-7.8670733899999732</c:v>
                </c:pt>
                <c:pt idx="3">
                  <c:v>4.5342036600000029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B-4C3B-AB09-0CF219A92AB7}"/>
            </c:ext>
          </c:extLst>
        </c:ser>
        <c:ser>
          <c:idx val="2"/>
          <c:order val="1"/>
          <c:tx>
            <c:strRef>
              <c:f>'33'!$B$27</c:f>
              <c:strCache>
                <c:ptCount val="1"/>
                <c:pt idx="0">
                  <c:v>retail and other industry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'33'!$I$25:$L$25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'33'!$I$27:$L$27</c:f>
              <c:numCache>
                <c:formatCode>0.000</c:formatCode>
                <c:ptCount val="4"/>
                <c:pt idx="0">
                  <c:v>3.4749961999999357E-2</c:v>
                </c:pt>
                <c:pt idx="1">
                  <c:v>-3.7905139729999995</c:v>
                </c:pt>
                <c:pt idx="2">
                  <c:v>-1.5303132300000009</c:v>
                </c:pt>
                <c:pt idx="3">
                  <c:v>0.32506829400000115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B-4C3B-AB09-0CF219A92AB7}"/>
            </c:ext>
          </c:extLst>
        </c:ser>
        <c:ser>
          <c:idx val="4"/>
          <c:order val="2"/>
          <c:tx>
            <c:strRef>
              <c:f>'33'!$B$28</c:f>
              <c:strCache>
                <c:ptCount val="1"/>
                <c:pt idx="0">
                  <c:v>coke plants</c:v>
                </c:pt>
              </c:strCache>
            </c:strRef>
          </c:tx>
          <c:spPr>
            <a:solidFill>
              <a:schemeClr val="accent5"/>
            </a:solidFill>
            <a:ln w="28575" cap="rnd">
              <a:noFill/>
              <a:round/>
            </a:ln>
            <a:effectLst/>
          </c:spPr>
          <c:invertIfNegative val="0"/>
          <c:cat>
            <c:numRef>
              <c:f>'33'!$I$25:$L$25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'33'!$I$28:$L$28</c:f>
              <c:numCache>
                <c:formatCode>0.000</c:formatCode>
                <c:ptCount val="4"/>
                <c:pt idx="0">
                  <c:v>-1.5793739920000007</c:v>
                </c:pt>
                <c:pt idx="1">
                  <c:v>-0.16071706500000005</c:v>
                </c:pt>
                <c:pt idx="2">
                  <c:v>-0.26204674899999958</c:v>
                </c:pt>
                <c:pt idx="3">
                  <c:v>0.58058078899999899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AB-4C3B-AB09-0CF219A92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75111648"/>
        <c:axId val="-975101856"/>
      </c:barChart>
      <c:lineChart>
        <c:grouping val="stacked"/>
        <c:varyColors val="0"/>
        <c:ser>
          <c:idx val="3"/>
          <c:order val="3"/>
          <c:tx>
            <c:strRef>
              <c:f>'33'!$B$29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5"/>
            <c:spPr>
              <a:solidFill>
                <a:schemeClr val="bg1"/>
              </a:solidFill>
              <a:ln w="38100"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6.5631513901324018E-2"/>
                  <c:y val="2.6663417877481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AB-4C3B-AB09-0CF219A92AB7}"/>
                </c:ext>
              </c:extLst>
            </c:dLbl>
            <c:dLbl>
              <c:idx val="1"/>
              <c:layout>
                <c:manualLayout>
                  <c:x val="-6.3978679588804696E-2"/>
                  <c:y val="2.71089755035375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AB-4C3B-AB09-0CF219A92AB7}"/>
                </c:ext>
              </c:extLst>
            </c:dLbl>
            <c:dLbl>
              <c:idx val="2"/>
              <c:layout>
                <c:manualLayout>
                  <c:x val="-6.7272267327650015E-2"/>
                  <c:y val="3.8341743056965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AB-4C3B-AB09-0CF219A92AB7}"/>
                </c:ext>
              </c:extLst>
            </c:dLbl>
            <c:dLbl>
              <c:idx val="3"/>
              <c:layout>
                <c:manualLayout>
                  <c:x val="-4.9937089713627349E-2"/>
                  <c:y val="-4.4953969458093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AB-4C3B-AB09-0CF219A92A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'33'!$I$25:$L$25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'33'!$I$29:$L$29</c:f>
              <c:numCache>
                <c:formatCode>0</c:formatCode>
                <c:ptCount val="4"/>
                <c:pt idx="0">
                  <c:v>-30.14546382000001</c:v>
                </c:pt>
                <c:pt idx="1">
                  <c:v>-89.614486738000039</c:v>
                </c:pt>
                <c:pt idx="2">
                  <c:v>-9.6594333689999736</c:v>
                </c:pt>
                <c:pt idx="3">
                  <c:v>5.439852743000003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4AB-4C3B-AB09-0CF219A92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5111648"/>
        <c:axId val="-975101856"/>
      </c:lineChart>
      <c:scatterChart>
        <c:scatterStyle val="lineMarker"/>
        <c:varyColors val="0"/>
        <c:ser>
          <c:idx val="0"/>
          <c:order val="4"/>
          <c:tx>
            <c:strRef>
              <c:f>'33'!$B$99</c:f>
              <c:strCache>
                <c:ptCount val="1"/>
                <c:pt idx="0">
                  <c:v>Forecast</c:v>
                </c:pt>
              </c:strCache>
            </c:strRef>
          </c:tx>
          <c:spPr>
            <a:ln w="9525" cap="flat"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'33'!$A$100:$A$101</c:f>
              <c:numCache>
                <c:formatCode>General</c:formatCode>
                <c:ptCount val="2"/>
                <c:pt idx="0">
                  <c:v>2.5</c:v>
                </c:pt>
                <c:pt idx="1">
                  <c:v>2.5</c:v>
                </c:pt>
              </c:numCache>
            </c:numRef>
          </c:xVal>
          <c:yVal>
            <c:numRef>
              <c:f>'33'!$B$100:$B$101</c:f>
              <c:numCache>
                <c:formatCode>0.00</c:formatCode>
                <c:ptCount val="2"/>
                <c:pt idx="0">
                  <c:v>-80</c:v>
                </c:pt>
                <c:pt idx="1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4AB-4C3B-AB09-0CF219A92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75094240"/>
        <c:axId val="-975073568"/>
      </c:scatterChart>
      <c:catAx>
        <c:axId val="-975111648"/>
        <c:scaling>
          <c:orientation val="minMax"/>
        </c:scaling>
        <c:delete val="0"/>
        <c:axPos val="b"/>
        <c:majorGridlines>
          <c:spPr>
            <a:ln w="12700"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75101856"/>
        <c:crosses val="autoZero"/>
        <c:auto val="1"/>
        <c:lblAlgn val="ctr"/>
        <c:lblOffset val="100"/>
        <c:tickLblSkip val="1"/>
        <c:noMultiLvlLbl val="0"/>
      </c:catAx>
      <c:valAx>
        <c:axId val="-975101856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75111648"/>
        <c:crosses val="autoZero"/>
        <c:crossBetween val="between"/>
        <c:majorUnit val="10"/>
      </c:valAx>
      <c:valAx>
        <c:axId val="-975073568"/>
        <c:scaling>
          <c:orientation val="minMax"/>
          <c:max val="20"/>
          <c:min val="-80"/>
        </c:scaling>
        <c:delete val="0"/>
        <c:axPos val="r"/>
        <c:numFmt formatCode="0.00" sourceLinked="1"/>
        <c:majorTickMark val="none"/>
        <c:minorTickMark val="none"/>
        <c:tickLblPos val="none"/>
        <c:spPr>
          <a:ln>
            <a:solidFill>
              <a:schemeClr val="bg1">
                <a:lumMod val="85000"/>
              </a:schemeClr>
            </a:solidFill>
          </a:ln>
        </c:spPr>
        <c:crossAx val="-975094240"/>
        <c:crosses val="max"/>
        <c:crossBetween val="midCat"/>
      </c:valAx>
      <c:valAx>
        <c:axId val="-975094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975073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1356528355771"/>
          <c:y val="0.13146169228846391"/>
          <c:w val="0.80701659121172709"/>
          <c:h val="0.69330052493438321"/>
        </c:manualLayout>
      </c:layout>
      <c:lineChart>
        <c:grouping val="standard"/>
        <c:varyColors val="0"/>
        <c:ser>
          <c:idx val="0"/>
          <c:order val="0"/>
          <c:tx>
            <c:v>monthly history</c:v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'33'!$A$35:$A$94</c:f>
              <c:numCache>
                <c:formatCode>General</c:formatCode>
                <c:ptCount val="60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2022</c:v>
                </c:pt>
                <c:pt idx="13">
                  <c:v>2022</c:v>
                </c:pt>
                <c:pt idx="14">
                  <c:v>2022</c:v>
                </c:pt>
                <c:pt idx="15">
                  <c:v>2022</c:v>
                </c:pt>
                <c:pt idx="16">
                  <c:v>2022</c:v>
                </c:pt>
                <c:pt idx="17">
                  <c:v>2022</c:v>
                </c:pt>
                <c:pt idx="18">
                  <c:v>2022</c:v>
                </c:pt>
                <c:pt idx="19">
                  <c:v>2022</c:v>
                </c:pt>
                <c:pt idx="20">
                  <c:v>2022</c:v>
                </c:pt>
                <c:pt idx="21">
                  <c:v>2022</c:v>
                </c:pt>
                <c:pt idx="22">
                  <c:v>2022</c:v>
                </c:pt>
                <c:pt idx="23">
                  <c:v>2022</c:v>
                </c:pt>
                <c:pt idx="24">
                  <c:v>2023</c:v>
                </c:pt>
                <c:pt idx="25">
                  <c:v>2023</c:v>
                </c:pt>
                <c:pt idx="26">
                  <c:v>2023</c:v>
                </c:pt>
                <c:pt idx="27">
                  <c:v>2023</c:v>
                </c:pt>
                <c:pt idx="28">
                  <c:v>2023</c:v>
                </c:pt>
                <c:pt idx="29">
                  <c:v>2023</c:v>
                </c:pt>
                <c:pt idx="30">
                  <c:v>2023</c:v>
                </c:pt>
                <c:pt idx="31">
                  <c:v>2023</c:v>
                </c:pt>
                <c:pt idx="32">
                  <c:v>2023</c:v>
                </c:pt>
                <c:pt idx="33">
                  <c:v>2023</c:v>
                </c:pt>
                <c:pt idx="34">
                  <c:v>2023</c:v>
                </c:pt>
                <c:pt idx="35">
                  <c:v>2023</c:v>
                </c:pt>
                <c:pt idx="36">
                  <c:v>2024</c:v>
                </c:pt>
                <c:pt idx="37">
                  <c:v>2024</c:v>
                </c:pt>
                <c:pt idx="38">
                  <c:v>2024</c:v>
                </c:pt>
                <c:pt idx="39">
                  <c:v>2024</c:v>
                </c:pt>
                <c:pt idx="40">
                  <c:v>2024</c:v>
                </c:pt>
                <c:pt idx="41">
                  <c:v>2024</c:v>
                </c:pt>
                <c:pt idx="42">
                  <c:v>2024</c:v>
                </c:pt>
                <c:pt idx="43">
                  <c:v>2024</c:v>
                </c:pt>
                <c:pt idx="44">
                  <c:v>2024</c:v>
                </c:pt>
                <c:pt idx="45">
                  <c:v>2024</c:v>
                </c:pt>
                <c:pt idx="46">
                  <c:v>2024</c:v>
                </c:pt>
                <c:pt idx="47">
                  <c:v>2024</c:v>
                </c:pt>
                <c:pt idx="48">
                  <c:v>2025</c:v>
                </c:pt>
                <c:pt idx="49">
                  <c:v>2025</c:v>
                </c:pt>
                <c:pt idx="50">
                  <c:v>2025</c:v>
                </c:pt>
                <c:pt idx="51">
                  <c:v>2025</c:v>
                </c:pt>
                <c:pt idx="52">
                  <c:v>2025</c:v>
                </c:pt>
                <c:pt idx="53">
                  <c:v>2025</c:v>
                </c:pt>
                <c:pt idx="54">
                  <c:v>2025</c:v>
                </c:pt>
                <c:pt idx="55">
                  <c:v>2025</c:v>
                </c:pt>
                <c:pt idx="56">
                  <c:v>2025</c:v>
                </c:pt>
                <c:pt idx="57">
                  <c:v>2025</c:v>
                </c:pt>
                <c:pt idx="58">
                  <c:v>2025</c:v>
                </c:pt>
                <c:pt idx="59">
                  <c:v>2025</c:v>
                </c:pt>
              </c:numCache>
            </c:numRef>
          </c:cat>
          <c:val>
            <c:numRef>
              <c:f>'33'!$C$35:$C$94</c:f>
              <c:numCache>
                <c:formatCode>0.000</c:formatCode>
                <c:ptCount val="60"/>
                <c:pt idx="0">
                  <c:v>49.009761674000003</c:v>
                </c:pt>
                <c:pt idx="1">
                  <c:v>51.520742167999998</c:v>
                </c:pt>
                <c:pt idx="2">
                  <c:v>38.330783930999999</c:v>
                </c:pt>
                <c:pt idx="3">
                  <c:v>33.633784050000003</c:v>
                </c:pt>
                <c:pt idx="4">
                  <c:v>39.281848803000003</c:v>
                </c:pt>
                <c:pt idx="5">
                  <c:v>51.589706790000001</c:v>
                </c:pt>
                <c:pt idx="6">
                  <c:v>60.022262775000002</c:v>
                </c:pt>
                <c:pt idx="7">
                  <c:v>59.903693634</c:v>
                </c:pt>
                <c:pt idx="8">
                  <c:v>47.960249910000002</c:v>
                </c:pt>
                <c:pt idx="9">
                  <c:v>39.435283179000002</c:v>
                </c:pt>
                <c:pt idx="10">
                  <c:v>36.623472419999999</c:v>
                </c:pt>
                <c:pt idx="11">
                  <c:v>38.367695847999997</c:v>
                </c:pt>
                <c:pt idx="12">
                  <c:v>52.532774033999999</c:v>
                </c:pt>
                <c:pt idx="13">
                  <c:v>43.693880972000002</c:v>
                </c:pt>
                <c:pt idx="14">
                  <c:v>38.218616445000002</c:v>
                </c:pt>
                <c:pt idx="15">
                  <c:v>34.553562149999998</c:v>
                </c:pt>
                <c:pt idx="16">
                  <c:v>38.843298312999998</c:v>
                </c:pt>
                <c:pt idx="17">
                  <c:v>45.339655229999998</c:v>
                </c:pt>
                <c:pt idx="18">
                  <c:v>53.059303763999999</c:v>
                </c:pt>
                <c:pt idx="19">
                  <c:v>51.962850938000003</c:v>
                </c:pt>
                <c:pt idx="20">
                  <c:v>40.842045900000002</c:v>
                </c:pt>
                <c:pt idx="21">
                  <c:v>35.108945034000001</c:v>
                </c:pt>
                <c:pt idx="22">
                  <c:v>35.986838069999997</c:v>
                </c:pt>
                <c:pt idx="23">
                  <c:v>45.392050513999997</c:v>
                </c:pt>
                <c:pt idx="24">
                  <c:v>39.066714414000003</c:v>
                </c:pt>
                <c:pt idx="25">
                  <c:v>30.374045828</c:v>
                </c:pt>
                <c:pt idx="26">
                  <c:v>32.255243599000003</c:v>
                </c:pt>
                <c:pt idx="27">
                  <c:v>26.028867989999998</c:v>
                </c:pt>
                <c:pt idx="28">
                  <c:v>28.779956979000001</c:v>
                </c:pt>
                <c:pt idx="29">
                  <c:v>36.643944990000001</c:v>
                </c:pt>
                <c:pt idx="30">
                  <c:v>47.636295296999997</c:v>
                </c:pt>
                <c:pt idx="31">
                  <c:v>47.030891523000001</c:v>
                </c:pt>
                <c:pt idx="32">
                  <c:v>37.330072289999997</c:v>
                </c:pt>
                <c:pt idx="33">
                  <c:v>32.755060722000003</c:v>
                </c:pt>
                <c:pt idx="34">
                  <c:v>32.857445640000002</c:v>
                </c:pt>
                <c:pt idx="35">
                  <c:v>35.160795354999998</c:v>
                </c:pt>
                <c:pt idx="36">
                  <c:v>45.625879887000004</c:v>
                </c:pt>
                <c:pt idx="37">
                  <c:v>29.081132023999999</c:v>
                </c:pt>
                <c:pt idx="38">
                  <c:v>25.488387983999999</c:v>
                </c:pt>
                <c:pt idx="39">
                  <c:v>24.2708601</c:v>
                </c:pt>
                <c:pt idx="40">
                  <c:v>29.400067270000001</c:v>
                </c:pt>
                <c:pt idx="41">
                  <c:v>37.438869214</c:v>
                </c:pt>
                <c:pt idx="42">
                  <c:v>45.721728570000003</c:v>
                </c:pt>
                <c:pt idx="43">
                  <c:v>43.971128810000003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20-4D41-8D52-DDE37D379708}"/>
            </c:ext>
          </c:extLst>
        </c:ser>
        <c:ser>
          <c:idx val="2"/>
          <c:order val="1"/>
          <c:tx>
            <c:v>monthly forecast</c:v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'33'!$A$35:$A$94</c:f>
              <c:numCache>
                <c:formatCode>General</c:formatCode>
                <c:ptCount val="60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2022</c:v>
                </c:pt>
                <c:pt idx="13">
                  <c:v>2022</c:v>
                </c:pt>
                <c:pt idx="14">
                  <c:v>2022</c:v>
                </c:pt>
                <c:pt idx="15">
                  <c:v>2022</c:v>
                </c:pt>
                <c:pt idx="16">
                  <c:v>2022</c:v>
                </c:pt>
                <c:pt idx="17">
                  <c:v>2022</c:v>
                </c:pt>
                <c:pt idx="18">
                  <c:v>2022</c:v>
                </c:pt>
                <c:pt idx="19">
                  <c:v>2022</c:v>
                </c:pt>
                <c:pt idx="20">
                  <c:v>2022</c:v>
                </c:pt>
                <c:pt idx="21">
                  <c:v>2022</c:v>
                </c:pt>
                <c:pt idx="22">
                  <c:v>2022</c:v>
                </c:pt>
                <c:pt idx="23">
                  <c:v>2022</c:v>
                </c:pt>
                <c:pt idx="24">
                  <c:v>2023</c:v>
                </c:pt>
                <c:pt idx="25">
                  <c:v>2023</c:v>
                </c:pt>
                <c:pt idx="26">
                  <c:v>2023</c:v>
                </c:pt>
                <c:pt idx="27">
                  <c:v>2023</c:v>
                </c:pt>
                <c:pt idx="28">
                  <c:v>2023</c:v>
                </c:pt>
                <c:pt idx="29">
                  <c:v>2023</c:v>
                </c:pt>
                <c:pt idx="30">
                  <c:v>2023</c:v>
                </c:pt>
                <c:pt idx="31">
                  <c:v>2023</c:v>
                </c:pt>
                <c:pt idx="32">
                  <c:v>2023</c:v>
                </c:pt>
                <c:pt idx="33">
                  <c:v>2023</c:v>
                </c:pt>
                <c:pt idx="34">
                  <c:v>2023</c:v>
                </c:pt>
                <c:pt idx="35">
                  <c:v>2023</c:v>
                </c:pt>
                <c:pt idx="36">
                  <c:v>2024</c:v>
                </c:pt>
                <c:pt idx="37">
                  <c:v>2024</c:v>
                </c:pt>
                <c:pt idx="38">
                  <c:v>2024</c:v>
                </c:pt>
                <c:pt idx="39">
                  <c:v>2024</c:v>
                </c:pt>
                <c:pt idx="40">
                  <c:v>2024</c:v>
                </c:pt>
                <c:pt idx="41">
                  <c:v>2024</c:v>
                </c:pt>
                <c:pt idx="42">
                  <c:v>2024</c:v>
                </c:pt>
                <c:pt idx="43">
                  <c:v>2024</c:v>
                </c:pt>
                <c:pt idx="44">
                  <c:v>2024</c:v>
                </c:pt>
                <c:pt idx="45">
                  <c:v>2024</c:v>
                </c:pt>
                <c:pt idx="46">
                  <c:v>2024</c:v>
                </c:pt>
                <c:pt idx="47">
                  <c:v>2024</c:v>
                </c:pt>
                <c:pt idx="48">
                  <c:v>2025</c:v>
                </c:pt>
                <c:pt idx="49">
                  <c:v>2025</c:v>
                </c:pt>
                <c:pt idx="50">
                  <c:v>2025</c:v>
                </c:pt>
                <c:pt idx="51">
                  <c:v>2025</c:v>
                </c:pt>
                <c:pt idx="52">
                  <c:v>2025</c:v>
                </c:pt>
                <c:pt idx="53">
                  <c:v>2025</c:v>
                </c:pt>
                <c:pt idx="54">
                  <c:v>2025</c:v>
                </c:pt>
                <c:pt idx="55">
                  <c:v>2025</c:v>
                </c:pt>
                <c:pt idx="56">
                  <c:v>2025</c:v>
                </c:pt>
                <c:pt idx="57">
                  <c:v>2025</c:v>
                </c:pt>
                <c:pt idx="58">
                  <c:v>2025</c:v>
                </c:pt>
                <c:pt idx="59">
                  <c:v>2025</c:v>
                </c:pt>
              </c:numCache>
            </c:numRef>
          </c:cat>
          <c:val>
            <c:numRef>
              <c:f>'33'!$D$35:$D$94</c:f>
              <c:numCache>
                <c:formatCode>0.000</c:formatCode>
                <c:ptCount val="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43.971128810000003</c:v>
                </c:pt>
                <c:pt idx="44">
                  <c:v>34.379130000000004</c:v>
                </c:pt>
                <c:pt idx="45">
                  <c:v>28.821269999999998</c:v>
                </c:pt>
                <c:pt idx="46">
                  <c:v>30.998270000000002</c:v>
                </c:pt>
                <c:pt idx="47">
                  <c:v>41.063160000000003</c:v>
                </c:pt>
                <c:pt idx="48">
                  <c:v>45.352989999999998</c:v>
                </c:pt>
                <c:pt idx="49">
                  <c:v>31.717770000000002</c:v>
                </c:pt>
                <c:pt idx="50">
                  <c:v>23.84102</c:v>
                </c:pt>
                <c:pt idx="51">
                  <c:v>20.184999999999999</c:v>
                </c:pt>
                <c:pt idx="52">
                  <c:v>25.680499999999999</c:v>
                </c:pt>
                <c:pt idx="53">
                  <c:v>36.073830000000001</c:v>
                </c:pt>
                <c:pt idx="54">
                  <c:v>46.68159</c:v>
                </c:pt>
                <c:pt idx="55">
                  <c:v>48.621130000000001</c:v>
                </c:pt>
                <c:pt idx="56">
                  <c:v>37.866990000000001</c:v>
                </c:pt>
                <c:pt idx="57">
                  <c:v>31.612189999999998</c:v>
                </c:pt>
                <c:pt idx="58">
                  <c:v>31.197700000000001</c:v>
                </c:pt>
                <c:pt idx="59">
                  <c:v>42.869050000000001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20-4D41-8D52-DDE37D379708}"/>
            </c:ext>
          </c:extLst>
        </c:ser>
        <c:ser>
          <c:idx val="1"/>
          <c:order val="2"/>
          <c:tx>
            <c:strRef>
              <c:f>'33'!$E$34</c:f>
              <c:strCache>
                <c:ptCount val="1"/>
                <c:pt idx="0">
                  <c:v>annual average</c:v>
                </c:pt>
              </c:strCache>
            </c:strRef>
          </c:tx>
          <c:spPr>
            <a:ln w="28575" cap="rnd">
              <a:solidFill>
                <a:schemeClr val="tx1">
                  <a:alpha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'33'!$A$35:$A$94</c:f>
              <c:numCache>
                <c:formatCode>General</c:formatCode>
                <c:ptCount val="60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2022</c:v>
                </c:pt>
                <c:pt idx="13">
                  <c:v>2022</c:v>
                </c:pt>
                <c:pt idx="14">
                  <c:v>2022</c:v>
                </c:pt>
                <c:pt idx="15">
                  <c:v>2022</c:v>
                </c:pt>
                <c:pt idx="16">
                  <c:v>2022</c:v>
                </c:pt>
                <c:pt idx="17">
                  <c:v>2022</c:v>
                </c:pt>
                <c:pt idx="18">
                  <c:v>2022</c:v>
                </c:pt>
                <c:pt idx="19">
                  <c:v>2022</c:v>
                </c:pt>
                <c:pt idx="20">
                  <c:v>2022</c:v>
                </c:pt>
                <c:pt idx="21">
                  <c:v>2022</c:v>
                </c:pt>
                <c:pt idx="22">
                  <c:v>2022</c:v>
                </c:pt>
                <c:pt idx="23">
                  <c:v>2022</c:v>
                </c:pt>
                <c:pt idx="24">
                  <c:v>2023</c:v>
                </c:pt>
                <c:pt idx="25">
                  <c:v>2023</c:v>
                </c:pt>
                <c:pt idx="26">
                  <c:v>2023</c:v>
                </c:pt>
                <c:pt idx="27">
                  <c:v>2023</c:v>
                </c:pt>
                <c:pt idx="28">
                  <c:v>2023</c:v>
                </c:pt>
                <c:pt idx="29">
                  <c:v>2023</c:v>
                </c:pt>
                <c:pt idx="30">
                  <c:v>2023</c:v>
                </c:pt>
                <c:pt idx="31">
                  <c:v>2023</c:v>
                </c:pt>
                <c:pt idx="32">
                  <c:v>2023</c:v>
                </c:pt>
                <c:pt idx="33">
                  <c:v>2023</c:v>
                </c:pt>
                <c:pt idx="34">
                  <c:v>2023</c:v>
                </c:pt>
                <c:pt idx="35">
                  <c:v>2023</c:v>
                </c:pt>
                <c:pt idx="36">
                  <c:v>2024</c:v>
                </c:pt>
                <c:pt idx="37">
                  <c:v>2024</c:v>
                </c:pt>
                <c:pt idx="38">
                  <c:v>2024</c:v>
                </c:pt>
                <c:pt idx="39">
                  <c:v>2024</c:v>
                </c:pt>
                <c:pt idx="40">
                  <c:v>2024</c:v>
                </c:pt>
                <c:pt idx="41">
                  <c:v>2024</c:v>
                </c:pt>
                <c:pt idx="42">
                  <c:v>2024</c:v>
                </c:pt>
                <c:pt idx="43">
                  <c:v>2024</c:v>
                </c:pt>
                <c:pt idx="44">
                  <c:v>2024</c:v>
                </c:pt>
                <c:pt idx="45">
                  <c:v>2024</c:v>
                </c:pt>
                <c:pt idx="46">
                  <c:v>2024</c:v>
                </c:pt>
                <c:pt idx="47">
                  <c:v>2024</c:v>
                </c:pt>
                <c:pt idx="48">
                  <c:v>2025</c:v>
                </c:pt>
                <c:pt idx="49">
                  <c:v>2025</c:v>
                </c:pt>
                <c:pt idx="50">
                  <c:v>2025</c:v>
                </c:pt>
                <c:pt idx="51">
                  <c:v>2025</c:v>
                </c:pt>
                <c:pt idx="52">
                  <c:v>2025</c:v>
                </c:pt>
                <c:pt idx="53">
                  <c:v>2025</c:v>
                </c:pt>
                <c:pt idx="54">
                  <c:v>2025</c:v>
                </c:pt>
                <c:pt idx="55">
                  <c:v>2025</c:v>
                </c:pt>
                <c:pt idx="56">
                  <c:v>2025</c:v>
                </c:pt>
                <c:pt idx="57">
                  <c:v>2025</c:v>
                </c:pt>
                <c:pt idx="58">
                  <c:v>2025</c:v>
                </c:pt>
                <c:pt idx="59">
                  <c:v>2025</c:v>
                </c:pt>
              </c:numCache>
            </c:numRef>
          </c:cat>
          <c:val>
            <c:numRef>
              <c:f>'33'!$E$35:$E$94</c:f>
              <c:numCache>
                <c:formatCode>0.000</c:formatCode>
                <c:ptCount val="60"/>
                <c:pt idx="2">
                  <c:v>45.473273765166674</c:v>
                </c:pt>
                <c:pt idx="3">
                  <c:v>45.473273765166674</c:v>
                </c:pt>
                <c:pt idx="4">
                  <c:v>45.473273765166674</c:v>
                </c:pt>
                <c:pt idx="5">
                  <c:v>45.473273765166674</c:v>
                </c:pt>
                <c:pt idx="6">
                  <c:v>45.473273765166674</c:v>
                </c:pt>
                <c:pt idx="7">
                  <c:v>45.473273765166674</c:v>
                </c:pt>
                <c:pt idx="8">
                  <c:v>45.473273765166674</c:v>
                </c:pt>
                <c:pt idx="9">
                  <c:v>45.473273765166674</c:v>
                </c:pt>
                <c:pt idx="14">
                  <c:v>42.961151780333331</c:v>
                </c:pt>
                <c:pt idx="15">
                  <c:v>42.961151780333331</c:v>
                </c:pt>
                <c:pt idx="16">
                  <c:v>42.961151780333331</c:v>
                </c:pt>
                <c:pt idx="17">
                  <c:v>42.961151780333331</c:v>
                </c:pt>
                <c:pt idx="18">
                  <c:v>42.961151780333331</c:v>
                </c:pt>
                <c:pt idx="19">
                  <c:v>42.961151780333331</c:v>
                </c:pt>
                <c:pt idx="20">
                  <c:v>42.961151780333331</c:v>
                </c:pt>
                <c:pt idx="21">
                  <c:v>42.961151780333331</c:v>
                </c:pt>
                <c:pt idx="26">
                  <c:v>35.493277885583332</c:v>
                </c:pt>
                <c:pt idx="27">
                  <c:v>35.493277885583332</c:v>
                </c:pt>
                <c:pt idx="28">
                  <c:v>35.493277885583332</c:v>
                </c:pt>
                <c:pt idx="29">
                  <c:v>35.493277885583332</c:v>
                </c:pt>
                <c:pt idx="30">
                  <c:v>35.493277885583332</c:v>
                </c:pt>
                <c:pt idx="31">
                  <c:v>35.493277885583332</c:v>
                </c:pt>
                <c:pt idx="32">
                  <c:v>35.493277885583332</c:v>
                </c:pt>
                <c:pt idx="33">
                  <c:v>35.493277885583332</c:v>
                </c:pt>
                <c:pt idx="38">
                  <c:v>34.688323654916665</c:v>
                </c:pt>
                <c:pt idx="39">
                  <c:v>34.688323654916665</c:v>
                </c:pt>
                <c:pt idx="40">
                  <c:v>34.688323654916665</c:v>
                </c:pt>
                <c:pt idx="41">
                  <c:v>34.688323654916665</c:v>
                </c:pt>
                <c:pt idx="42">
                  <c:v>34.688323654916665</c:v>
                </c:pt>
                <c:pt idx="43">
                  <c:v>34.688323654916665</c:v>
                </c:pt>
                <c:pt idx="44">
                  <c:v>34.688323654916665</c:v>
                </c:pt>
                <c:pt idx="45">
                  <c:v>34.688323654916665</c:v>
                </c:pt>
                <c:pt idx="50">
                  <c:v>35.141646666666666</c:v>
                </c:pt>
                <c:pt idx="51">
                  <c:v>35.141646666666666</c:v>
                </c:pt>
                <c:pt idx="52">
                  <c:v>35.141646666666666</c:v>
                </c:pt>
                <c:pt idx="53">
                  <c:v>35.141646666666666</c:v>
                </c:pt>
                <c:pt idx="54">
                  <c:v>35.141646666666666</c:v>
                </c:pt>
                <c:pt idx="55">
                  <c:v>35.141646666666666</c:v>
                </c:pt>
                <c:pt idx="56">
                  <c:v>35.141646666666666</c:v>
                </c:pt>
                <c:pt idx="57">
                  <c:v>35.141646666666666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20-4D41-8D52-DDE37D379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75083904"/>
        <c:axId val="-975095872"/>
      </c:lineChart>
      <c:catAx>
        <c:axId val="-975083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75095872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-975095872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75083904"/>
        <c:crosses val="autoZero"/>
        <c:crossBetween val="midCat"/>
        <c:majorUnit val="10"/>
        <c:minorUnit val="0.5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13995856284491426"/>
          <c:y val="0.61731950105041677"/>
          <c:w val="0.45866807450291541"/>
          <c:h val="0.17321007604355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tx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555358</xdr:colOff>
      <xdr:row>3</xdr:row>
      <xdr:rowOff>88845</xdr:rowOff>
    </xdr:from>
    <xdr:to>
      <xdr:col>9</xdr:col>
      <xdr:colOff>237994</xdr:colOff>
      <xdr:row>20</xdr:row>
      <xdr:rowOff>50800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DA821CE-0BF5-497B-B537-32D1159AEAB7}"/>
            </a:ext>
          </a:extLst>
        </xdr:cNvPr>
        <xdr:cNvGrpSpPr/>
      </xdr:nvGrpSpPr>
      <xdr:grpSpPr>
        <a:xfrm>
          <a:off x="555358" y="669870"/>
          <a:ext cx="5616711" cy="3200455"/>
          <a:chOff x="501674" y="676220"/>
          <a:chExt cx="5537043" cy="3200455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94BE4F00-1DA9-5013-3F8E-501ECBF2629D}"/>
              </a:ext>
            </a:extLst>
          </xdr:cNvPr>
          <xdr:cNvGraphicFramePr>
            <a:graphicFrameLocks/>
          </xdr:cNvGraphicFramePr>
        </xdr:nvGraphicFramePr>
        <xdr:xfrm>
          <a:off x="3295517" y="676275"/>
          <a:ext cx="2743200" cy="320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1">
            <a:extLst>
              <a:ext uri="{FF2B5EF4-FFF2-40B4-BE49-F238E27FC236}">
                <a16:creationId xmlns:a16="http://schemas.microsoft.com/office/drawing/2014/main" id="{A9ACDD8A-002B-B9D0-9050-EAE1C33FB179}"/>
              </a:ext>
            </a:extLst>
          </xdr:cNvPr>
          <xdr:cNvGraphicFramePr>
            <a:graphicFrameLocks/>
          </xdr:cNvGraphicFramePr>
        </xdr:nvGraphicFramePr>
        <xdr:xfrm>
          <a:off x="561974" y="676220"/>
          <a:ext cx="2743198" cy="320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$B$30">
        <xdr:nvSpPr>
          <xdr:cNvPr id="5" name="TextBox 1">
            <a:extLst>
              <a:ext uri="{FF2B5EF4-FFF2-40B4-BE49-F238E27FC236}">
                <a16:creationId xmlns:a16="http://schemas.microsoft.com/office/drawing/2014/main" id="{38FAFBFE-7BA7-8CB7-CA60-A4A6951F15F5}"/>
              </a:ext>
            </a:extLst>
          </xdr:cNvPr>
          <xdr:cNvSpPr txBox="1"/>
        </xdr:nvSpPr>
        <xdr:spPr>
          <a:xfrm>
            <a:off x="501674" y="3649978"/>
            <a:ext cx="5153572" cy="1951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1841C7F4-3BAC-400D-AFCA-3C11C35CF51F}" type="TxLink">
              <a:rPr lang="en-US" sz="9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Data source: U.S. Energy Information Administration, Short-Term Energy Outlook, September 2024</a:t>
            </a:fld>
            <a:endParaRPr lang="en-US" sz="1100"/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B028380E-445C-BD49-9936-9C2C3FE185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670891" y="3571876"/>
            <a:ext cx="336142" cy="290755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0.03958</cdr:x>
      <cdr:y>0</cdr:y>
    </cdr:from>
    <cdr:to>
      <cdr:x>1</cdr:x>
      <cdr:y>0.21307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8576" y="0"/>
          <a:ext cx="2634624" cy="6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Components of annual change</a:t>
          </a: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short tons 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0.62841</cdr:x>
      <cdr:y>0.42371</cdr:y>
    </cdr:from>
    <cdr:to>
      <cdr:x>0.98937</cdr:x>
      <cdr:y>0.65432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10919" y="1310313"/>
          <a:ext cx="1040203" cy="713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9144" tIns="9144" rIns="9144" bIns="9144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chemeClr val="accent5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coke plants</a:t>
          </a:r>
          <a:endParaRPr lang="en-US" sz="900">
            <a:solidFill>
              <a:schemeClr val="accent5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chemeClr val="accent4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electric power</a:t>
          </a:r>
          <a:endParaRPr lang="en-US" sz="900">
            <a:solidFill>
              <a:schemeClr val="accent4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 b="1" baseline="0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retail and  </a:t>
          </a:r>
        </a:p>
        <a:p xmlns:a="http://schemas.openxmlformats.org/drawingml/2006/main">
          <a:r>
            <a:rPr lang="en-US" sz="900" b="1" baseline="0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other industry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net change</a:t>
          </a:r>
          <a:endParaRPr lang="en-US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 b="1" baseline="0">
            <a:solidFill>
              <a:schemeClr val="accent5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endParaRPr lang="en-US" sz="1000" b="1">
            <a:solidFill>
              <a:schemeClr val="accent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/>
            <a:t> </a:t>
          </a:r>
        </a:p>
      </cdr:txBody>
    </cdr:sp>
  </cdr:relSizeAnchor>
  <cdr:relSizeAnchor xmlns:cdr="http://schemas.openxmlformats.org/drawingml/2006/chartDrawing">
    <cdr:from>
      <cdr:x>0.64611</cdr:x>
      <cdr:y>0.12526</cdr:y>
    </cdr:from>
    <cdr:to>
      <cdr:x>0.8828</cdr:x>
      <cdr:y>0.19097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872067" y="387353"/>
          <a:ext cx="685800" cy="203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forecast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0.01215</cdr:x>
      <cdr:y>3.12461E-7</cdr:y>
    </cdr:from>
    <cdr:to>
      <cdr:x>0.95139</cdr:x>
      <cdr:y>0.12799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682" y="1"/>
          <a:ext cx="2681026" cy="409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U.S. coal consumption  </a:t>
          </a: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short tons </a:t>
          </a:r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f1\l6489\PRJ\STEO_NEW\Charts\xls\chart-gallery.xlsx" TargetMode="External"/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5">
          <cell r="I25">
            <v>2022</v>
          </cell>
          <cell r="J25">
            <v>2023</v>
          </cell>
          <cell r="K25">
            <v>2024</v>
          </cell>
          <cell r="L25">
            <v>2025</v>
          </cell>
        </row>
        <row r="26">
          <cell r="B26" t="str">
            <v>electric power</v>
          </cell>
          <cell r="I26">
            <v>-28.600839790000009</v>
          </cell>
          <cell r="J26">
            <v>-85.663255700000036</v>
          </cell>
          <cell r="K26">
            <v>-7.8670733899999732</v>
          </cell>
          <cell r="L26">
            <v>4.5342036600000029</v>
          </cell>
        </row>
        <row r="27">
          <cell r="B27" t="str">
            <v>retail and other industry</v>
          </cell>
          <cell r="I27">
            <v>3.4749961999999357E-2</v>
          </cell>
          <cell r="J27">
            <v>-3.7905139729999995</v>
          </cell>
          <cell r="K27">
            <v>-1.5303132300000009</v>
          </cell>
          <cell r="L27">
            <v>0.32506829400000115</v>
          </cell>
        </row>
        <row r="28">
          <cell r="B28" t="str">
            <v>coke plants</v>
          </cell>
          <cell r="I28">
            <v>-1.5793739920000007</v>
          </cell>
          <cell r="J28">
            <v>-0.16071706500000005</v>
          </cell>
          <cell r="K28">
            <v>-0.26204674899999958</v>
          </cell>
          <cell r="L28">
            <v>0.58058078899999899</v>
          </cell>
        </row>
        <row r="29">
          <cell r="B29" t="str">
            <v>total</v>
          </cell>
          <cell r="I29">
            <v>-30.14546382000001</v>
          </cell>
          <cell r="J29">
            <v>-89.614486738000039</v>
          </cell>
          <cell r="K29">
            <v>-9.6594333689999736</v>
          </cell>
          <cell r="L29">
            <v>5.439852743000003</v>
          </cell>
        </row>
        <row r="34">
          <cell r="E34" t="str">
            <v>annual average</v>
          </cell>
        </row>
        <row r="35">
          <cell r="A35">
            <v>2021</v>
          </cell>
          <cell r="C35">
            <v>49.009761674000003</v>
          </cell>
          <cell r="D35" t="e">
            <v>#N/A</v>
          </cell>
        </row>
        <row r="36">
          <cell r="A36">
            <v>2021</v>
          </cell>
          <cell r="C36">
            <v>51.520742167999998</v>
          </cell>
          <cell r="D36" t="e">
            <v>#N/A</v>
          </cell>
        </row>
        <row r="37">
          <cell r="A37">
            <v>2021</v>
          </cell>
          <cell r="C37">
            <v>38.330783930999999</v>
          </cell>
          <cell r="D37" t="e">
            <v>#N/A</v>
          </cell>
          <cell r="E37">
            <v>45.473273765166674</v>
          </cell>
        </row>
        <row r="38">
          <cell r="A38">
            <v>2021</v>
          </cell>
          <cell r="C38">
            <v>33.633784050000003</v>
          </cell>
          <cell r="D38" t="e">
            <v>#N/A</v>
          </cell>
          <cell r="E38">
            <v>45.473273765166674</v>
          </cell>
        </row>
        <row r="39">
          <cell r="A39">
            <v>2021</v>
          </cell>
          <cell r="C39">
            <v>39.281848803000003</v>
          </cell>
          <cell r="D39" t="e">
            <v>#N/A</v>
          </cell>
          <cell r="E39">
            <v>45.473273765166674</v>
          </cell>
        </row>
        <row r="40">
          <cell r="A40">
            <v>2021</v>
          </cell>
          <cell r="C40">
            <v>51.589706790000001</v>
          </cell>
          <cell r="D40" t="e">
            <v>#N/A</v>
          </cell>
          <cell r="E40">
            <v>45.473273765166674</v>
          </cell>
        </row>
        <row r="41">
          <cell r="A41">
            <v>2021</v>
          </cell>
          <cell r="C41">
            <v>60.022262775000002</v>
          </cell>
          <cell r="D41" t="e">
            <v>#N/A</v>
          </cell>
          <cell r="E41">
            <v>45.473273765166674</v>
          </cell>
        </row>
        <row r="42">
          <cell r="A42">
            <v>2021</v>
          </cell>
          <cell r="C42">
            <v>59.903693634</v>
          </cell>
          <cell r="D42" t="e">
            <v>#N/A</v>
          </cell>
          <cell r="E42">
            <v>45.473273765166674</v>
          </cell>
        </row>
        <row r="43">
          <cell r="A43">
            <v>2021</v>
          </cell>
          <cell r="C43">
            <v>47.960249910000002</v>
          </cell>
          <cell r="D43" t="e">
            <v>#N/A</v>
          </cell>
          <cell r="E43">
            <v>45.473273765166674</v>
          </cell>
        </row>
        <row r="44">
          <cell r="A44">
            <v>2021</v>
          </cell>
          <cell r="C44">
            <v>39.435283179000002</v>
          </cell>
          <cell r="D44" t="e">
            <v>#N/A</v>
          </cell>
          <cell r="E44">
            <v>45.473273765166674</v>
          </cell>
        </row>
        <row r="45">
          <cell r="A45">
            <v>2021</v>
          </cell>
          <cell r="C45">
            <v>36.623472419999999</v>
          </cell>
          <cell r="D45" t="e">
            <v>#N/A</v>
          </cell>
        </row>
        <row r="46">
          <cell r="A46">
            <v>2021</v>
          </cell>
          <cell r="C46">
            <v>38.367695847999997</v>
          </cell>
          <cell r="D46" t="e">
            <v>#N/A</v>
          </cell>
        </row>
        <row r="47">
          <cell r="A47">
            <v>2022</v>
          </cell>
          <cell r="C47">
            <v>52.532774033999999</v>
          </cell>
          <cell r="D47" t="e">
            <v>#N/A</v>
          </cell>
        </row>
        <row r="48">
          <cell r="A48">
            <v>2022</v>
          </cell>
          <cell r="C48">
            <v>43.693880972000002</v>
          </cell>
          <cell r="D48" t="e">
            <v>#N/A</v>
          </cell>
        </row>
        <row r="49">
          <cell r="A49">
            <v>2022</v>
          </cell>
          <cell r="C49">
            <v>38.218616445000002</v>
          </cell>
          <cell r="D49" t="e">
            <v>#N/A</v>
          </cell>
          <cell r="E49">
            <v>42.961151780333331</v>
          </cell>
        </row>
        <row r="50">
          <cell r="A50">
            <v>2022</v>
          </cell>
          <cell r="C50">
            <v>34.553562149999998</v>
          </cell>
          <cell r="D50" t="e">
            <v>#N/A</v>
          </cell>
          <cell r="E50">
            <v>42.961151780333331</v>
          </cell>
        </row>
        <row r="51">
          <cell r="A51">
            <v>2022</v>
          </cell>
          <cell r="C51">
            <v>38.843298312999998</v>
          </cell>
          <cell r="D51" t="e">
            <v>#N/A</v>
          </cell>
          <cell r="E51">
            <v>42.961151780333331</v>
          </cell>
        </row>
        <row r="52">
          <cell r="A52">
            <v>2022</v>
          </cell>
          <cell r="C52">
            <v>45.339655229999998</v>
          </cell>
          <cell r="D52" t="e">
            <v>#N/A</v>
          </cell>
          <cell r="E52">
            <v>42.961151780333331</v>
          </cell>
        </row>
        <row r="53">
          <cell r="A53">
            <v>2022</v>
          </cell>
          <cell r="C53">
            <v>53.059303763999999</v>
          </cell>
          <cell r="D53" t="e">
            <v>#N/A</v>
          </cell>
          <cell r="E53">
            <v>42.961151780333331</v>
          </cell>
        </row>
        <row r="54">
          <cell r="A54">
            <v>2022</v>
          </cell>
          <cell r="C54">
            <v>51.962850938000003</v>
          </cell>
          <cell r="D54" t="e">
            <v>#N/A</v>
          </cell>
          <cell r="E54">
            <v>42.961151780333331</v>
          </cell>
        </row>
        <row r="55">
          <cell r="A55">
            <v>2022</v>
          </cell>
          <cell r="C55">
            <v>40.842045900000002</v>
          </cell>
          <cell r="D55" t="e">
            <v>#N/A</v>
          </cell>
          <cell r="E55">
            <v>42.961151780333331</v>
          </cell>
        </row>
        <row r="56">
          <cell r="A56">
            <v>2022</v>
          </cell>
          <cell r="C56">
            <v>35.108945034000001</v>
          </cell>
          <cell r="D56" t="e">
            <v>#N/A</v>
          </cell>
          <cell r="E56">
            <v>42.961151780333331</v>
          </cell>
        </row>
        <row r="57">
          <cell r="A57">
            <v>2022</v>
          </cell>
          <cell r="C57">
            <v>35.986838069999997</v>
          </cell>
          <cell r="D57" t="e">
            <v>#N/A</v>
          </cell>
        </row>
        <row r="58">
          <cell r="A58">
            <v>2022</v>
          </cell>
          <cell r="C58">
            <v>45.392050513999997</v>
          </cell>
          <cell r="D58" t="e">
            <v>#N/A</v>
          </cell>
        </row>
        <row r="59">
          <cell r="A59">
            <v>2023</v>
          </cell>
          <cell r="C59">
            <v>39.066714414000003</v>
          </cell>
          <cell r="D59" t="e">
            <v>#N/A</v>
          </cell>
        </row>
        <row r="60">
          <cell r="A60">
            <v>2023</v>
          </cell>
          <cell r="C60">
            <v>30.374045828</v>
          </cell>
          <cell r="D60" t="e">
            <v>#N/A</v>
          </cell>
        </row>
        <row r="61">
          <cell r="A61">
            <v>2023</v>
          </cell>
          <cell r="C61">
            <v>32.255243599000003</v>
          </cell>
          <cell r="D61" t="e">
            <v>#N/A</v>
          </cell>
          <cell r="E61">
            <v>35.493277885583332</v>
          </cell>
        </row>
        <row r="62">
          <cell r="A62">
            <v>2023</v>
          </cell>
          <cell r="C62">
            <v>26.028867989999998</v>
          </cell>
          <cell r="D62" t="e">
            <v>#N/A</v>
          </cell>
          <cell r="E62">
            <v>35.493277885583332</v>
          </cell>
        </row>
        <row r="63">
          <cell r="A63">
            <v>2023</v>
          </cell>
          <cell r="C63">
            <v>28.779956979000001</v>
          </cell>
          <cell r="D63" t="e">
            <v>#N/A</v>
          </cell>
          <cell r="E63">
            <v>35.493277885583332</v>
          </cell>
        </row>
        <row r="64">
          <cell r="A64">
            <v>2023</v>
          </cell>
          <cell r="C64">
            <v>36.643944990000001</v>
          </cell>
          <cell r="D64" t="e">
            <v>#N/A</v>
          </cell>
          <cell r="E64">
            <v>35.493277885583332</v>
          </cell>
        </row>
        <row r="65">
          <cell r="A65">
            <v>2023</v>
          </cell>
          <cell r="C65">
            <v>47.636295296999997</v>
          </cell>
          <cell r="D65" t="e">
            <v>#N/A</v>
          </cell>
          <cell r="E65">
            <v>35.493277885583332</v>
          </cell>
        </row>
        <row r="66">
          <cell r="A66">
            <v>2023</v>
          </cell>
          <cell r="C66">
            <v>47.030891523000001</v>
          </cell>
          <cell r="D66" t="e">
            <v>#N/A</v>
          </cell>
          <cell r="E66">
            <v>35.493277885583332</v>
          </cell>
        </row>
        <row r="67">
          <cell r="A67">
            <v>2023</v>
          </cell>
          <cell r="C67">
            <v>37.330072289999997</v>
          </cell>
          <cell r="D67" t="e">
            <v>#N/A</v>
          </cell>
          <cell r="E67">
            <v>35.493277885583332</v>
          </cell>
        </row>
        <row r="68">
          <cell r="A68">
            <v>2023</v>
          </cell>
          <cell r="C68">
            <v>32.755060722000003</v>
          </cell>
          <cell r="D68" t="e">
            <v>#N/A</v>
          </cell>
          <cell r="E68">
            <v>35.493277885583332</v>
          </cell>
        </row>
        <row r="69">
          <cell r="A69">
            <v>2023</v>
          </cell>
          <cell r="C69">
            <v>32.857445640000002</v>
          </cell>
          <cell r="D69" t="e">
            <v>#N/A</v>
          </cell>
        </row>
        <row r="70">
          <cell r="A70">
            <v>2023</v>
          </cell>
          <cell r="C70">
            <v>35.160795354999998</v>
          </cell>
          <cell r="D70" t="e">
            <v>#N/A</v>
          </cell>
        </row>
        <row r="71">
          <cell r="A71">
            <v>2024</v>
          </cell>
          <cell r="C71">
            <v>45.625879887000004</v>
          </cell>
          <cell r="D71" t="e">
            <v>#N/A</v>
          </cell>
        </row>
        <row r="72">
          <cell r="A72">
            <v>2024</v>
          </cell>
          <cell r="C72">
            <v>29.081132023999999</v>
          </cell>
          <cell r="D72" t="e">
            <v>#N/A</v>
          </cell>
        </row>
        <row r="73">
          <cell r="A73">
            <v>2024</v>
          </cell>
          <cell r="C73">
            <v>25.488387983999999</v>
          </cell>
          <cell r="D73" t="e">
            <v>#N/A</v>
          </cell>
          <cell r="E73">
            <v>34.688323654916665</v>
          </cell>
        </row>
        <row r="74">
          <cell r="A74">
            <v>2024</v>
          </cell>
          <cell r="C74">
            <v>24.2708601</v>
          </cell>
          <cell r="D74" t="e">
            <v>#N/A</v>
          </cell>
          <cell r="E74">
            <v>34.688323654916665</v>
          </cell>
        </row>
        <row r="75">
          <cell r="A75">
            <v>2024</v>
          </cell>
          <cell r="C75">
            <v>29.400067270000001</v>
          </cell>
          <cell r="D75" t="e">
            <v>#N/A</v>
          </cell>
          <cell r="E75">
            <v>34.688323654916665</v>
          </cell>
        </row>
        <row r="76">
          <cell r="A76">
            <v>2024</v>
          </cell>
          <cell r="C76">
            <v>37.438869214</v>
          </cell>
          <cell r="D76" t="e">
            <v>#N/A</v>
          </cell>
          <cell r="E76">
            <v>34.688323654916665</v>
          </cell>
        </row>
        <row r="77">
          <cell r="A77">
            <v>2024</v>
          </cell>
          <cell r="C77">
            <v>45.721728570000003</v>
          </cell>
          <cell r="D77" t="e">
            <v>#N/A</v>
          </cell>
          <cell r="E77">
            <v>34.688323654916665</v>
          </cell>
        </row>
        <row r="78">
          <cell r="A78">
            <v>2024</v>
          </cell>
          <cell r="C78">
            <v>43.971128810000003</v>
          </cell>
          <cell r="D78">
            <v>43.971128810000003</v>
          </cell>
          <cell r="E78">
            <v>34.688323654916665</v>
          </cell>
        </row>
        <row r="79">
          <cell r="A79">
            <v>2024</v>
          </cell>
          <cell r="C79" t="e">
            <v>#N/A</v>
          </cell>
          <cell r="D79">
            <v>34.379130000000004</v>
          </cell>
          <cell r="E79">
            <v>34.688323654916665</v>
          </cell>
        </row>
        <row r="80">
          <cell r="A80">
            <v>2024</v>
          </cell>
          <cell r="C80" t="e">
            <v>#N/A</v>
          </cell>
          <cell r="D80">
            <v>28.821269999999998</v>
          </cell>
          <cell r="E80">
            <v>34.688323654916665</v>
          </cell>
        </row>
        <row r="81">
          <cell r="A81">
            <v>2024</v>
          </cell>
          <cell r="C81" t="e">
            <v>#N/A</v>
          </cell>
          <cell r="D81">
            <v>30.998270000000002</v>
          </cell>
        </row>
        <row r="82">
          <cell r="A82">
            <v>2024</v>
          </cell>
          <cell r="C82" t="e">
            <v>#N/A</v>
          </cell>
          <cell r="D82">
            <v>41.063160000000003</v>
          </cell>
        </row>
        <row r="83">
          <cell r="A83">
            <v>2025</v>
          </cell>
          <cell r="C83" t="e">
            <v>#N/A</v>
          </cell>
          <cell r="D83">
            <v>45.352989999999998</v>
          </cell>
        </row>
        <row r="84">
          <cell r="A84">
            <v>2025</v>
          </cell>
          <cell r="C84" t="e">
            <v>#N/A</v>
          </cell>
          <cell r="D84">
            <v>31.717770000000002</v>
          </cell>
        </row>
        <row r="85">
          <cell r="A85">
            <v>2025</v>
          </cell>
          <cell r="C85" t="e">
            <v>#N/A</v>
          </cell>
          <cell r="D85">
            <v>23.84102</v>
          </cell>
          <cell r="E85">
            <v>35.141646666666666</v>
          </cell>
        </row>
        <row r="86">
          <cell r="A86">
            <v>2025</v>
          </cell>
          <cell r="C86" t="e">
            <v>#N/A</v>
          </cell>
          <cell r="D86">
            <v>20.184999999999999</v>
          </cell>
          <cell r="E86">
            <v>35.141646666666666</v>
          </cell>
        </row>
        <row r="87">
          <cell r="A87">
            <v>2025</v>
          </cell>
          <cell r="C87" t="e">
            <v>#N/A</v>
          </cell>
          <cell r="D87">
            <v>25.680499999999999</v>
          </cell>
          <cell r="E87">
            <v>35.141646666666666</v>
          </cell>
        </row>
        <row r="88">
          <cell r="A88">
            <v>2025</v>
          </cell>
          <cell r="C88" t="e">
            <v>#N/A</v>
          </cell>
          <cell r="D88">
            <v>36.073830000000001</v>
          </cell>
          <cell r="E88">
            <v>35.141646666666666</v>
          </cell>
        </row>
        <row r="89">
          <cell r="A89">
            <v>2025</v>
          </cell>
          <cell r="C89" t="e">
            <v>#N/A</v>
          </cell>
          <cell r="D89">
            <v>46.68159</v>
          </cell>
          <cell r="E89">
            <v>35.141646666666666</v>
          </cell>
        </row>
        <row r="90">
          <cell r="A90">
            <v>2025</v>
          </cell>
          <cell r="C90" t="e">
            <v>#N/A</v>
          </cell>
          <cell r="D90">
            <v>48.621130000000001</v>
          </cell>
          <cell r="E90">
            <v>35.141646666666666</v>
          </cell>
        </row>
        <row r="91">
          <cell r="A91">
            <v>2025</v>
          </cell>
          <cell r="C91" t="e">
            <v>#N/A</v>
          </cell>
          <cell r="D91">
            <v>37.866990000000001</v>
          </cell>
          <cell r="E91">
            <v>35.141646666666666</v>
          </cell>
        </row>
        <row r="92">
          <cell r="A92">
            <v>2025</v>
          </cell>
          <cell r="C92" t="e">
            <v>#N/A</v>
          </cell>
          <cell r="D92">
            <v>31.612189999999998</v>
          </cell>
          <cell r="E92">
            <v>35.141646666666666</v>
          </cell>
        </row>
        <row r="93">
          <cell r="A93">
            <v>2025</v>
          </cell>
          <cell r="C93" t="e">
            <v>#N/A</v>
          </cell>
          <cell r="D93">
            <v>31.197700000000001</v>
          </cell>
        </row>
        <row r="94">
          <cell r="A94">
            <v>2025</v>
          </cell>
          <cell r="C94" t="e">
            <v>#N/A</v>
          </cell>
          <cell r="D94">
            <v>42.869050000000001</v>
          </cell>
        </row>
        <row r="99">
          <cell r="B99" t="str">
            <v>Forecast</v>
          </cell>
        </row>
        <row r="100">
          <cell r="A100">
            <v>2.5</v>
          </cell>
          <cell r="B100">
            <v>-80</v>
          </cell>
        </row>
        <row r="101">
          <cell r="A101">
            <v>2.5</v>
          </cell>
          <cell r="B101">
            <v>20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F3AC1-D064-45EE-9FB2-3719C50B12E8}">
  <dimension ref="A2:AB142"/>
  <sheetViews>
    <sheetView tabSelected="1" zoomScaleNormal="100" workbookViewId="0"/>
  </sheetViews>
  <sheetFormatPr defaultColWidth="9.28515625" defaultRowHeight="15" x14ac:dyDescent="0.25"/>
  <cols>
    <col min="1" max="1" width="9.28515625" style="2"/>
    <col min="2" max="2" width="14.7109375" style="2" customWidth="1"/>
    <col min="3" max="13" width="9.28515625" style="2"/>
    <col min="14" max="15" width="9.28515625" style="3"/>
    <col min="16" max="16" width="9.28515625" style="2"/>
    <col min="17" max="17" width="15.28515625" style="2" customWidth="1"/>
    <col min="18" max="18" width="16.42578125" style="2" customWidth="1"/>
    <col min="19" max="19" width="19.7109375" style="2" customWidth="1"/>
    <col min="20" max="20" width="30.7109375" style="2" customWidth="1"/>
    <col min="21" max="26" width="9.28515625" style="2"/>
    <col min="27" max="28" width="9.28515625" style="3"/>
    <col min="29" max="16384" width="9.28515625" style="2"/>
  </cols>
  <sheetData>
    <row r="2" spans="1:18" ht="15.75" x14ac:dyDescent="0.25">
      <c r="A2" s="1" t="s">
        <v>0</v>
      </c>
    </row>
    <row r="3" spans="1:18" x14ac:dyDescent="0.25">
      <c r="A3" s="4"/>
      <c r="Q3" s="5"/>
    </row>
    <row r="4" spans="1:18" x14ac:dyDescent="0.25">
      <c r="A4" s="6"/>
      <c r="B4" s="6"/>
      <c r="C4" s="6"/>
      <c r="D4" s="6"/>
      <c r="E4" s="6"/>
      <c r="F4" s="6"/>
      <c r="G4" s="6"/>
      <c r="H4" s="6"/>
      <c r="I4" s="6"/>
      <c r="J4" s="6"/>
      <c r="Q4" s="5"/>
    </row>
    <row r="5" spans="1:18" x14ac:dyDescent="0.25">
      <c r="A5" s="6"/>
      <c r="B5" s="6"/>
      <c r="C5" s="6"/>
      <c r="D5" s="6"/>
      <c r="E5" s="6"/>
      <c r="F5" s="6"/>
      <c r="G5" s="6"/>
      <c r="H5" s="6"/>
      <c r="I5" s="6"/>
      <c r="J5" s="6"/>
      <c r="Q5" s="7" t="s">
        <v>1</v>
      </c>
      <c r="R5" s="8"/>
    </row>
    <row r="6" spans="1:18" x14ac:dyDescent="0.25">
      <c r="A6" s="6"/>
      <c r="B6" s="6"/>
      <c r="C6" s="6"/>
      <c r="D6" s="6"/>
      <c r="E6" s="6"/>
      <c r="F6" s="6"/>
      <c r="G6" s="6"/>
      <c r="H6" s="6"/>
      <c r="I6" s="6"/>
      <c r="J6" s="6"/>
      <c r="Q6" s="9" t="s">
        <v>2</v>
      </c>
      <c r="R6" s="10" t="s">
        <v>3</v>
      </c>
    </row>
    <row r="7" spans="1:18" x14ac:dyDescent="0.25">
      <c r="A7" s="6"/>
      <c r="B7" s="6"/>
      <c r="C7" s="6"/>
      <c r="D7" s="6"/>
      <c r="E7" s="6"/>
      <c r="F7" s="6"/>
      <c r="G7" s="6"/>
      <c r="H7" s="6"/>
      <c r="I7" s="6"/>
      <c r="J7" s="6"/>
      <c r="Q7" s="11" t="s">
        <v>4</v>
      </c>
      <c r="R7" s="12" t="s">
        <v>5</v>
      </c>
    </row>
    <row r="8" spans="1:18" x14ac:dyDescent="0.25">
      <c r="A8" s="6"/>
      <c r="B8" s="6"/>
      <c r="C8" s="6"/>
      <c r="D8" s="6"/>
      <c r="E8" s="6"/>
      <c r="F8" s="6"/>
      <c r="G8" s="6"/>
      <c r="H8" s="6"/>
      <c r="I8" s="6"/>
      <c r="J8" s="6"/>
      <c r="Q8" s="11" t="s">
        <v>6</v>
      </c>
      <c r="R8" s="12" t="s">
        <v>7</v>
      </c>
    </row>
    <row r="9" spans="1:18" x14ac:dyDescent="0.25">
      <c r="A9" s="6"/>
      <c r="B9" s="6"/>
      <c r="C9" s="6"/>
      <c r="D9" s="6"/>
      <c r="E9" s="6"/>
      <c r="F9" s="6"/>
      <c r="G9" s="6"/>
      <c r="H9" s="6"/>
      <c r="I9" s="6"/>
      <c r="J9" s="6"/>
      <c r="Q9" s="13" t="s">
        <v>8</v>
      </c>
      <c r="R9" s="14" t="s">
        <v>9</v>
      </c>
    </row>
    <row r="10" spans="1:18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8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8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8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8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8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8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2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2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2" x14ac:dyDescent="0.25">
      <c r="A19" s="6"/>
      <c r="B19" s="6"/>
      <c r="C19" s="6"/>
      <c r="D19" s="6"/>
      <c r="E19" s="6"/>
      <c r="F19" s="6"/>
      <c r="G19" s="15"/>
      <c r="H19" s="15"/>
      <c r="I19" s="6"/>
      <c r="J19" s="6"/>
    </row>
    <row r="20" spans="1:1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2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</row>
    <row r="24" spans="1:12" x14ac:dyDescent="0.25">
      <c r="A24" s="16"/>
      <c r="B24" s="16"/>
      <c r="C24" s="17" t="s">
        <v>10</v>
      </c>
      <c r="D24" s="17"/>
      <c r="E24" s="17"/>
      <c r="F24" s="17"/>
      <c r="G24" s="17"/>
      <c r="H24" s="18"/>
      <c r="I24" s="17" t="s">
        <v>11</v>
      </c>
      <c r="J24" s="17"/>
      <c r="K24" s="17"/>
      <c r="L24" s="17"/>
    </row>
    <row r="25" spans="1:12" x14ac:dyDescent="0.25">
      <c r="A25" s="16"/>
      <c r="B25" s="19"/>
      <c r="C25" s="20">
        <v>2021</v>
      </c>
      <c r="D25" s="20">
        <v>2022</v>
      </c>
      <c r="E25" s="20">
        <v>2023</v>
      </c>
      <c r="F25" s="20">
        <v>2024</v>
      </c>
      <c r="G25" s="20">
        <v>2025</v>
      </c>
      <c r="H25" s="18"/>
      <c r="I25" s="20">
        <v>2022</v>
      </c>
      <c r="J25" s="20">
        <v>2023</v>
      </c>
      <c r="K25" s="20">
        <v>2024</v>
      </c>
      <c r="L25" s="20">
        <v>2025</v>
      </c>
    </row>
    <row r="26" spans="1:12" x14ac:dyDescent="0.25">
      <c r="A26" s="16"/>
      <c r="B26" s="16" t="s">
        <v>2</v>
      </c>
      <c r="C26" s="21">
        <v>501.43454522000002</v>
      </c>
      <c r="D26" s="21">
        <v>472.83370543000001</v>
      </c>
      <c r="E26" s="21">
        <v>387.17044972999997</v>
      </c>
      <c r="F26" s="21">
        <v>379.30337634</v>
      </c>
      <c r="G26" s="21">
        <v>383.83758</v>
      </c>
      <c r="H26" s="16"/>
      <c r="I26" s="22">
        <f t="shared" ref="I26:L28" si="0">D26-C26</f>
        <v>-28.600839790000009</v>
      </c>
      <c r="J26" s="22">
        <f t="shared" si="0"/>
        <v>-85.663255700000036</v>
      </c>
      <c r="K26" s="22">
        <f t="shared" si="0"/>
        <v>-7.8670733899999732</v>
      </c>
      <c r="L26" s="22">
        <f t="shared" si="0"/>
        <v>4.5342036600000029</v>
      </c>
    </row>
    <row r="27" spans="1:12" x14ac:dyDescent="0.25">
      <c r="A27" s="16"/>
      <c r="B27" s="11" t="s">
        <v>4</v>
      </c>
      <c r="C27" s="21">
        <v>26.656112947</v>
      </c>
      <c r="D27" s="21">
        <v>26.690862909</v>
      </c>
      <c r="E27" s="21">
        <v>22.900348936</v>
      </c>
      <c r="F27" s="21">
        <v>21.370035705999999</v>
      </c>
      <c r="G27" s="21">
        <v>21.695104000000001</v>
      </c>
      <c r="H27" s="16"/>
      <c r="I27" s="22">
        <f t="shared" si="0"/>
        <v>3.4749961999999357E-2</v>
      </c>
      <c r="J27" s="22">
        <f t="shared" si="0"/>
        <v>-3.7905139729999995</v>
      </c>
      <c r="K27" s="22">
        <f t="shared" si="0"/>
        <v>-1.5303132300000009</v>
      </c>
      <c r="L27" s="22">
        <f t="shared" si="0"/>
        <v>0.32506829400000115</v>
      </c>
    </row>
    <row r="28" spans="1:12" x14ac:dyDescent="0.25">
      <c r="A28" s="16"/>
      <c r="B28" s="16" t="s">
        <v>6</v>
      </c>
      <c r="C28" s="21">
        <v>17.588627017</v>
      </c>
      <c r="D28" s="21">
        <v>16.009253025</v>
      </c>
      <c r="E28" s="21">
        <v>15.84853596</v>
      </c>
      <c r="F28" s="21">
        <v>15.586489211</v>
      </c>
      <c r="G28" s="21">
        <v>16.167069999999999</v>
      </c>
      <c r="H28" s="16"/>
      <c r="I28" s="22">
        <f t="shared" si="0"/>
        <v>-1.5793739920000007</v>
      </c>
      <c r="J28" s="22">
        <f t="shared" si="0"/>
        <v>-0.16071706500000005</v>
      </c>
      <c r="K28" s="22">
        <f t="shared" si="0"/>
        <v>-0.26204674899999958</v>
      </c>
      <c r="L28" s="22">
        <f t="shared" si="0"/>
        <v>0.58058078899999899</v>
      </c>
    </row>
    <row r="29" spans="1:12" x14ac:dyDescent="0.25">
      <c r="A29" s="16"/>
      <c r="B29" s="23" t="s">
        <v>8</v>
      </c>
      <c r="C29" s="24">
        <v>545.67928517999997</v>
      </c>
      <c r="D29" s="24">
        <v>515.53382136000005</v>
      </c>
      <c r="E29" s="24">
        <v>425.91933462999998</v>
      </c>
      <c r="F29" s="24">
        <v>416.25988386</v>
      </c>
      <c r="G29" s="24">
        <v>421.69976000000003</v>
      </c>
      <c r="H29" s="16"/>
      <c r="I29" s="25">
        <f>+SUM(I26:I28)</f>
        <v>-30.14546382000001</v>
      </c>
      <c r="J29" s="25">
        <f>+SUM(J26:J28)</f>
        <v>-89.614486738000039</v>
      </c>
      <c r="K29" s="25">
        <f>+SUM(K26:K28)</f>
        <v>-9.6594333689999736</v>
      </c>
      <c r="L29" s="25">
        <f>+SUM(L26:L28)</f>
        <v>5.439852743000003</v>
      </c>
    </row>
    <row r="30" spans="1:12" x14ac:dyDescent="0.25">
      <c r="B30" s="26" t="s">
        <v>12</v>
      </c>
      <c r="C30" s="16"/>
      <c r="D30" s="27"/>
      <c r="E30" s="16"/>
      <c r="F30" s="16"/>
      <c r="G30" s="16"/>
      <c r="H30" s="16"/>
      <c r="I30" s="27"/>
      <c r="J30" s="28"/>
      <c r="K30" s="28"/>
      <c r="L30" s="28"/>
    </row>
    <row r="31" spans="1:12" x14ac:dyDescent="0.25">
      <c r="C31" s="29"/>
      <c r="D31" s="29"/>
      <c r="E31" s="29"/>
      <c r="F31" s="29"/>
      <c r="G31" s="29"/>
    </row>
    <row r="33" spans="1:8" x14ac:dyDescent="0.25">
      <c r="E33" s="30"/>
    </row>
    <row r="34" spans="1:8" x14ac:dyDescent="0.25">
      <c r="C34" s="2" t="s">
        <v>13</v>
      </c>
      <c r="D34" s="2" t="s">
        <v>14</v>
      </c>
      <c r="E34" s="31" t="s">
        <v>15</v>
      </c>
      <c r="F34" s="32" t="s">
        <v>16</v>
      </c>
    </row>
    <row r="35" spans="1:8" x14ac:dyDescent="0.25">
      <c r="A35" s="2">
        <f t="shared" ref="A35:A94" si="1">YEAR(B35)</f>
        <v>2021</v>
      </c>
      <c r="B35" s="33">
        <v>44197</v>
      </c>
      <c r="C35" s="34">
        <v>49.009761674000003</v>
      </c>
      <c r="D35" s="35" t="e">
        <v>#N/A</v>
      </c>
      <c r="E35" s="36"/>
      <c r="F35" s="36">
        <v>49.009761674000003</v>
      </c>
      <c r="G35" s="37"/>
      <c r="H35" s="36"/>
    </row>
    <row r="36" spans="1:8" x14ac:dyDescent="0.25">
      <c r="A36" s="2">
        <f t="shared" si="1"/>
        <v>2021</v>
      </c>
      <c r="B36" s="33">
        <v>44228</v>
      </c>
      <c r="C36" s="34">
        <v>51.520742167999998</v>
      </c>
      <c r="D36" s="35" t="e">
        <v>#N/A</v>
      </c>
      <c r="E36" s="36"/>
      <c r="F36" s="36">
        <v>51.520742167999998</v>
      </c>
      <c r="G36" s="37"/>
    </row>
    <row r="37" spans="1:8" x14ac:dyDescent="0.25">
      <c r="A37" s="2">
        <f t="shared" si="1"/>
        <v>2021</v>
      </c>
      <c r="B37" s="33">
        <v>44256</v>
      </c>
      <c r="C37" s="34">
        <v>38.330783930999999</v>
      </c>
      <c r="D37" s="35" t="e">
        <v>#N/A</v>
      </c>
      <c r="E37" s="38">
        <f>AVERAGEIF($A$35:$A$46,A37,$F$35:$F$46)</f>
        <v>45.473273765166674</v>
      </c>
      <c r="F37" s="36">
        <v>38.330783930999999</v>
      </c>
      <c r="G37" s="37"/>
    </row>
    <row r="38" spans="1:8" x14ac:dyDescent="0.25">
      <c r="A38" s="2">
        <f t="shared" si="1"/>
        <v>2021</v>
      </c>
      <c r="B38" s="33">
        <v>44287</v>
      </c>
      <c r="C38" s="34">
        <v>33.633784050000003</v>
      </c>
      <c r="D38" s="35" t="e">
        <v>#N/A</v>
      </c>
      <c r="E38" s="38">
        <f t="shared" ref="E38:E44" si="2">AVERAGEIF($A$35:$A$46,A38,$F$35:$F$46)</f>
        <v>45.473273765166674</v>
      </c>
      <c r="F38" s="36">
        <v>33.633784050000003</v>
      </c>
      <c r="G38" s="37"/>
    </row>
    <row r="39" spans="1:8" x14ac:dyDescent="0.25">
      <c r="A39" s="2">
        <f t="shared" si="1"/>
        <v>2021</v>
      </c>
      <c r="B39" s="33">
        <v>44317</v>
      </c>
      <c r="C39" s="34">
        <v>39.281848803000003</v>
      </c>
      <c r="D39" s="35" t="e">
        <v>#N/A</v>
      </c>
      <c r="E39" s="38">
        <f t="shared" si="2"/>
        <v>45.473273765166674</v>
      </c>
      <c r="F39" s="36">
        <v>39.281848803000003</v>
      </c>
      <c r="G39" s="37"/>
    </row>
    <row r="40" spans="1:8" x14ac:dyDescent="0.25">
      <c r="A40" s="2">
        <f t="shared" si="1"/>
        <v>2021</v>
      </c>
      <c r="B40" s="33">
        <v>44348</v>
      </c>
      <c r="C40" s="34">
        <v>51.589706790000001</v>
      </c>
      <c r="D40" s="35" t="e">
        <v>#N/A</v>
      </c>
      <c r="E40" s="38">
        <f t="shared" si="2"/>
        <v>45.473273765166674</v>
      </c>
      <c r="F40" s="36">
        <v>51.589706790000001</v>
      </c>
      <c r="G40" s="37"/>
    </row>
    <row r="41" spans="1:8" x14ac:dyDescent="0.25">
      <c r="A41" s="2">
        <f t="shared" si="1"/>
        <v>2021</v>
      </c>
      <c r="B41" s="33">
        <v>44378</v>
      </c>
      <c r="C41" s="34">
        <v>60.022262775000002</v>
      </c>
      <c r="D41" s="35" t="e">
        <v>#N/A</v>
      </c>
      <c r="E41" s="38">
        <f t="shared" si="2"/>
        <v>45.473273765166674</v>
      </c>
      <c r="F41" s="36">
        <v>60.022262775000002</v>
      </c>
      <c r="G41" s="37"/>
    </row>
    <row r="42" spans="1:8" x14ac:dyDescent="0.25">
      <c r="A42" s="2">
        <f t="shared" si="1"/>
        <v>2021</v>
      </c>
      <c r="B42" s="33">
        <v>44409</v>
      </c>
      <c r="C42" s="34">
        <v>59.903693634</v>
      </c>
      <c r="D42" s="35" t="e">
        <v>#N/A</v>
      </c>
      <c r="E42" s="38">
        <f t="shared" si="2"/>
        <v>45.473273765166674</v>
      </c>
      <c r="F42" s="36">
        <v>59.903693634</v>
      </c>
      <c r="G42" s="37"/>
    </row>
    <row r="43" spans="1:8" x14ac:dyDescent="0.25">
      <c r="A43" s="2">
        <f t="shared" si="1"/>
        <v>2021</v>
      </c>
      <c r="B43" s="33">
        <v>44440</v>
      </c>
      <c r="C43" s="34">
        <v>47.960249910000002</v>
      </c>
      <c r="D43" s="35" t="e">
        <v>#N/A</v>
      </c>
      <c r="E43" s="38">
        <f t="shared" si="2"/>
        <v>45.473273765166674</v>
      </c>
      <c r="F43" s="36">
        <v>47.960249910000002</v>
      </c>
      <c r="G43" s="37"/>
    </row>
    <row r="44" spans="1:8" x14ac:dyDescent="0.25">
      <c r="A44" s="2">
        <f t="shared" si="1"/>
        <v>2021</v>
      </c>
      <c r="B44" s="33">
        <v>44470</v>
      </c>
      <c r="C44" s="34">
        <v>39.435283179000002</v>
      </c>
      <c r="D44" s="35" t="e">
        <v>#N/A</v>
      </c>
      <c r="E44" s="38">
        <f t="shared" si="2"/>
        <v>45.473273765166674</v>
      </c>
      <c r="F44" s="36">
        <v>39.435283179000002</v>
      </c>
      <c r="G44" s="37"/>
    </row>
    <row r="45" spans="1:8" x14ac:dyDescent="0.25">
      <c r="A45" s="2">
        <f t="shared" si="1"/>
        <v>2021</v>
      </c>
      <c r="B45" s="33">
        <v>44501</v>
      </c>
      <c r="C45" s="34">
        <v>36.623472419999999</v>
      </c>
      <c r="D45" s="35" t="e">
        <v>#N/A</v>
      </c>
      <c r="E45" s="36"/>
      <c r="F45" s="36">
        <v>36.623472419999999</v>
      </c>
      <c r="G45" s="37"/>
    </row>
    <row r="46" spans="1:8" x14ac:dyDescent="0.25">
      <c r="A46" s="2">
        <f t="shared" si="1"/>
        <v>2021</v>
      </c>
      <c r="B46" s="33">
        <v>44531</v>
      </c>
      <c r="C46" s="34">
        <v>38.367695847999997</v>
      </c>
      <c r="D46" s="35" t="e">
        <v>#N/A</v>
      </c>
      <c r="E46" s="36"/>
      <c r="F46" s="36">
        <v>38.367695847999997</v>
      </c>
      <c r="G46" s="37"/>
    </row>
    <row r="47" spans="1:8" x14ac:dyDescent="0.25">
      <c r="A47" s="2">
        <f t="shared" si="1"/>
        <v>2022</v>
      </c>
      <c r="B47" s="33">
        <v>44562</v>
      </c>
      <c r="C47" s="34">
        <v>52.532774033999999</v>
      </c>
      <c r="D47" s="35" t="e">
        <v>#N/A</v>
      </c>
      <c r="E47" s="36"/>
      <c r="F47" s="36">
        <v>52.532774033999999</v>
      </c>
      <c r="G47" s="37"/>
      <c r="H47" s="36"/>
    </row>
    <row r="48" spans="1:8" x14ac:dyDescent="0.25">
      <c r="A48" s="2">
        <f t="shared" si="1"/>
        <v>2022</v>
      </c>
      <c r="B48" s="33">
        <v>44593</v>
      </c>
      <c r="C48" s="34">
        <v>43.693880972000002</v>
      </c>
      <c r="D48" s="35" t="e">
        <v>#N/A</v>
      </c>
      <c r="E48" s="36"/>
      <c r="F48" s="36">
        <v>43.693880972000002</v>
      </c>
      <c r="G48" s="37"/>
    </row>
    <row r="49" spans="1:7" x14ac:dyDescent="0.25">
      <c r="A49" s="2">
        <f t="shared" si="1"/>
        <v>2022</v>
      </c>
      <c r="B49" s="33">
        <v>44621</v>
      </c>
      <c r="C49" s="34">
        <v>38.218616445000002</v>
      </c>
      <c r="D49" s="35" t="e">
        <v>#N/A</v>
      </c>
      <c r="E49" s="36">
        <f t="shared" ref="E49:E56" si="3">AVERAGEIF($A$47:$A$108,A49,$F$47:$F$108)</f>
        <v>42.961151780333331</v>
      </c>
      <c r="F49" s="36">
        <v>38.218616445000002</v>
      </c>
      <c r="G49" s="37"/>
    </row>
    <row r="50" spans="1:7" x14ac:dyDescent="0.25">
      <c r="A50" s="2">
        <f t="shared" si="1"/>
        <v>2022</v>
      </c>
      <c r="B50" s="33">
        <v>44652</v>
      </c>
      <c r="C50" s="34">
        <v>34.553562149999998</v>
      </c>
      <c r="D50" s="35" t="e">
        <v>#N/A</v>
      </c>
      <c r="E50" s="36">
        <f t="shared" si="3"/>
        <v>42.961151780333331</v>
      </c>
      <c r="F50" s="36">
        <v>34.553562149999998</v>
      </c>
      <c r="G50" s="37"/>
    </row>
    <row r="51" spans="1:7" x14ac:dyDescent="0.25">
      <c r="A51" s="2">
        <f t="shared" si="1"/>
        <v>2022</v>
      </c>
      <c r="B51" s="33">
        <v>44682</v>
      </c>
      <c r="C51" s="34">
        <v>38.843298312999998</v>
      </c>
      <c r="D51" s="35" t="e">
        <v>#N/A</v>
      </c>
      <c r="E51" s="36">
        <f t="shared" si="3"/>
        <v>42.961151780333331</v>
      </c>
      <c r="F51" s="36">
        <v>38.843298312999998</v>
      </c>
      <c r="G51" s="37"/>
    </row>
    <row r="52" spans="1:7" x14ac:dyDescent="0.25">
      <c r="A52" s="2">
        <f t="shared" si="1"/>
        <v>2022</v>
      </c>
      <c r="B52" s="33">
        <v>44713</v>
      </c>
      <c r="C52" s="34">
        <v>45.339655229999998</v>
      </c>
      <c r="D52" s="35" t="e">
        <v>#N/A</v>
      </c>
      <c r="E52" s="36">
        <f t="shared" si="3"/>
        <v>42.961151780333331</v>
      </c>
      <c r="F52" s="36">
        <v>45.339655229999998</v>
      </c>
      <c r="G52" s="37"/>
    </row>
    <row r="53" spans="1:7" x14ac:dyDescent="0.25">
      <c r="A53" s="2">
        <f t="shared" si="1"/>
        <v>2022</v>
      </c>
      <c r="B53" s="33">
        <v>44743</v>
      </c>
      <c r="C53" s="34">
        <v>53.059303763999999</v>
      </c>
      <c r="D53" s="35" t="e">
        <v>#N/A</v>
      </c>
      <c r="E53" s="36">
        <f t="shared" si="3"/>
        <v>42.961151780333331</v>
      </c>
      <c r="F53" s="36">
        <v>53.059303763999999</v>
      </c>
      <c r="G53" s="37"/>
    </row>
    <row r="54" spans="1:7" x14ac:dyDescent="0.25">
      <c r="A54" s="2">
        <f t="shared" si="1"/>
        <v>2022</v>
      </c>
      <c r="B54" s="33">
        <v>44774</v>
      </c>
      <c r="C54" s="34">
        <v>51.962850938000003</v>
      </c>
      <c r="D54" s="35" t="e">
        <v>#N/A</v>
      </c>
      <c r="E54" s="36">
        <f t="shared" si="3"/>
        <v>42.961151780333331</v>
      </c>
      <c r="F54" s="36">
        <v>51.962850938000003</v>
      </c>
      <c r="G54" s="37"/>
    </row>
    <row r="55" spans="1:7" x14ac:dyDescent="0.25">
      <c r="A55" s="2">
        <f t="shared" si="1"/>
        <v>2022</v>
      </c>
      <c r="B55" s="33">
        <v>44805</v>
      </c>
      <c r="C55" s="34">
        <v>40.842045900000002</v>
      </c>
      <c r="D55" s="35" t="e">
        <v>#N/A</v>
      </c>
      <c r="E55" s="36">
        <f t="shared" si="3"/>
        <v>42.961151780333331</v>
      </c>
      <c r="F55" s="36">
        <v>40.842045900000002</v>
      </c>
      <c r="G55" s="37"/>
    </row>
    <row r="56" spans="1:7" x14ac:dyDescent="0.25">
      <c r="A56" s="2">
        <f t="shared" si="1"/>
        <v>2022</v>
      </c>
      <c r="B56" s="33">
        <v>44835</v>
      </c>
      <c r="C56" s="34">
        <v>35.108945034000001</v>
      </c>
      <c r="D56" s="35" t="e">
        <v>#N/A</v>
      </c>
      <c r="E56" s="36">
        <f t="shared" si="3"/>
        <v>42.961151780333331</v>
      </c>
      <c r="F56" s="36">
        <v>35.108945034000001</v>
      </c>
      <c r="G56" s="37"/>
    </row>
    <row r="57" spans="1:7" x14ac:dyDescent="0.25">
      <c r="A57" s="2">
        <f t="shared" si="1"/>
        <v>2022</v>
      </c>
      <c r="B57" s="33">
        <v>44866</v>
      </c>
      <c r="C57" s="34">
        <v>35.986838069999997</v>
      </c>
      <c r="D57" s="35" t="e">
        <v>#N/A</v>
      </c>
      <c r="E57" s="36"/>
      <c r="F57" s="36">
        <v>35.986838069999997</v>
      </c>
      <c r="G57" s="37"/>
    </row>
    <row r="58" spans="1:7" x14ac:dyDescent="0.25">
      <c r="A58" s="2">
        <f t="shared" si="1"/>
        <v>2022</v>
      </c>
      <c r="B58" s="33">
        <v>44896</v>
      </c>
      <c r="C58" s="34">
        <v>45.392050513999997</v>
      </c>
      <c r="D58" s="35" t="e">
        <v>#N/A</v>
      </c>
      <c r="E58" s="36"/>
      <c r="F58" s="36">
        <v>45.392050513999997</v>
      </c>
      <c r="G58" s="37"/>
    </row>
    <row r="59" spans="1:7" x14ac:dyDescent="0.25">
      <c r="A59" s="2">
        <f t="shared" si="1"/>
        <v>2023</v>
      </c>
      <c r="B59" s="33">
        <v>44927</v>
      </c>
      <c r="C59" s="34">
        <v>39.066714414000003</v>
      </c>
      <c r="D59" s="35" t="e">
        <v>#N/A</v>
      </c>
      <c r="E59" s="36"/>
      <c r="F59" s="36">
        <v>39.066714414000003</v>
      </c>
      <c r="G59" s="37"/>
    </row>
    <row r="60" spans="1:7" x14ac:dyDescent="0.25">
      <c r="A60" s="2">
        <f t="shared" si="1"/>
        <v>2023</v>
      </c>
      <c r="B60" s="33">
        <v>44958</v>
      </c>
      <c r="C60" s="34">
        <v>30.374045828</v>
      </c>
      <c r="D60" s="35" t="e">
        <v>#N/A</v>
      </c>
      <c r="E60" s="36"/>
      <c r="F60" s="36">
        <v>30.374045828</v>
      </c>
      <c r="G60" s="37"/>
    </row>
    <row r="61" spans="1:7" x14ac:dyDescent="0.25">
      <c r="A61" s="2">
        <f t="shared" si="1"/>
        <v>2023</v>
      </c>
      <c r="B61" s="33">
        <v>44986</v>
      </c>
      <c r="C61" s="34">
        <v>32.255243599000003</v>
      </c>
      <c r="D61" s="35" t="e">
        <v>#N/A</v>
      </c>
      <c r="E61" s="36">
        <f t="shared" ref="E61:E68" si="4">AVERAGEIF($A$47:$A$108,A61,$F$47:$F$108)</f>
        <v>35.493277885583332</v>
      </c>
      <c r="F61" s="36">
        <v>32.255243599000003</v>
      </c>
      <c r="G61" s="37"/>
    </row>
    <row r="62" spans="1:7" x14ac:dyDescent="0.25">
      <c r="A62" s="2">
        <f t="shared" si="1"/>
        <v>2023</v>
      </c>
      <c r="B62" s="33">
        <v>45017</v>
      </c>
      <c r="C62" s="34">
        <v>26.028867989999998</v>
      </c>
      <c r="D62" s="35" t="e">
        <v>#N/A</v>
      </c>
      <c r="E62" s="36">
        <f t="shared" si="4"/>
        <v>35.493277885583332</v>
      </c>
      <c r="F62" s="36">
        <v>26.028867989999998</v>
      </c>
      <c r="G62" s="37"/>
    </row>
    <row r="63" spans="1:7" x14ac:dyDescent="0.25">
      <c r="A63" s="2">
        <f t="shared" si="1"/>
        <v>2023</v>
      </c>
      <c r="B63" s="33">
        <v>45047</v>
      </c>
      <c r="C63" s="34">
        <v>28.779956979000001</v>
      </c>
      <c r="D63" s="35" t="e">
        <v>#N/A</v>
      </c>
      <c r="E63" s="36">
        <f t="shared" si="4"/>
        <v>35.493277885583332</v>
      </c>
      <c r="F63" s="36">
        <v>28.779956979000001</v>
      </c>
      <c r="G63" s="37"/>
    </row>
    <row r="64" spans="1:7" x14ac:dyDescent="0.25">
      <c r="A64" s="2">
        <f t="shared" si="1"/>
        <v>2023</v>
      </c>
      <c r="B64" s="33">
        <v>45078</v>
      </c>
      <c r="C64" s="34">
        <v>36.643944990000001</v>
      </c>
      <c r="D64" s="35" t="e">
        <v>#N/A</v>
      </c>
      <c r="E64" s="36">
        <f t="shared" si="4"/>
        <v>35.493277885583332</v>
      </c>
      <c r="F64" s="36">
        <v>36.643944990000001</v>
      </c>
      <c r="G64" s="37"/>
    </row>
    <row r="65" spans="1:7" x14ac:dyDescent="0.25">
      <c r="A65" s="2">
        <f t="shared" si="1"/>
        <v>2023</v>
      </c>
      <c r="B65" s="33">
        <v>45108</v>
      </c>
      <c r="C65" s="34">
        <v>47.636295296999997</v>
      </c>
      <c r="D65" s="35" t="e">
        <v>#N/A</v>
      </c>
      <c r="E65" s="36">
        <f t="shared" si="4"/>
        <v>35.493277885583332</v>
      </c>
      <c r="F65" s="36">
        <v>47.636295296999997</v>
      </c>
      <c r="G65" s="37"/>
    </row>
    <row r="66" spans="1:7" x14ac:dyDescent="0.25">
      <c r="A66" s="2">
        <f t="shared" si="1"/>
        <v>2023</v>
      </c>
      <c r="B66" s="33">
        <v>45139</v>
      </c>
      <c r="C66" s="34">
        <v>47.030891523000001</v>
      </c>
      <c r="D66" s="35" t="e">
        <v>#N/A</v>
      </c>
      <c r="E66" s="36">
        <f t="shared" si="4"/>
        <v>35.493277885583332</v>
      </c>
      <c r="F66" s="36">
        <v>47.030891523000001</v>
      </c>
      <c r="G66" s="37"/>
    </row>
    <row r="67" spans="1:7" x14ac:dyDescent="0.25">
      <c r="A67" s="2">
        <f t="shared" si="1"/>
        <v>2023</v>
      </c>
      <c r="B67" s="33">
        <v>45170</v>
      </c>
      <c r="C67" s="34">
        <v>37.330072289999997</v>
      </c>
      <c r="D67" s="35" t="e">
        <v>#N/A</v>
      </c>
      <c r="E67" s="36">
        <f t="shared" si="4"/>
        <v>35.493277885583332</v>
      </c>
      <c r="F67" s="36">
        <v>37.330072289999997</v>
      </c>
      <c r="G67" s="37"/>
    </row>
    <row r="68" spans="1:7" x14ac:dyDescent="0.25">
      <c r="A68" s="2">
        <f t="shared" si="1"/>
        <v>2023</v>
      </c>
      <c r="B68" s="33">
        <v>45200</v>
      </c>
      <c r="C68" s="34">
        <v>32.755060722000003</v>
      </c>
      <c r="D68" s="35" t="e">
        <v>#N/A</v>
      </c>
      <c r="E68" s="36">
        <f t="shared" si="4"/>
        <v>35.493277885583332</v>
      </c>
      <c r="F68" s="36">
        <v>32.755060722000003</v>
      </c>
      <c r="G68" s="37"/>
    </row>
    <row r="69" spans="1:7" x14ac:dyDescent="0.25">
      <c r="A69" s="2">
        <f t="shared" si="1"/>
        <v>2023</v>
      </c>
      <c r="B69" s="33">
        <v>45231</v>
      </c>
      <c r="C69" s="34">
        <v>32.857445640000002</v>
      </c>
      <c r="D69" s="35" t="e">
        <v>#N/A</v>
      </c>
      <c r="E69" s="36"/>
      <c r="F69" s="36">
        <v>32.857445640000002</v>
      </c>
      <c r="G69" s="37"/>
    </row>
    <row r="70" spans="1:7" x14ac:dyDescent="0.25">
      <c r="A70" s="2">
        <f t="shared" si="1"/>
        <v>2023</v>
      </c>
      <c r="B70" s="33">
        <v>45261</v>
      </c>
      <c r="C70" s="34">
        <v>35.160795354999998</v>
      </c>
      <c r="D70" s="35" t="e">
        <v>#N/A</v>
      </c>
      <c r="E70" s="36"/>
      <c r="F70" s="36">
        <v>35.160795354999998</v>
      </c>
      <c r="G70" s="37"/>
    </row>
    <row r="71" spans="1:7" x14ac:dyDescent="0.25">
      <c r="A71" s="2">
        <f t="shared" si="1"/>
        <v>2024</v>
      </c>
      <c r="B71" s="33">
        <v>45292</v>
      </c>
      <c r="C71" s="34">
        <v>45.625879887000004</v>
      </c>
      <c r="D71" s="35" t="e">
        <v>#N/A</v>
      </c>
      <c r="E71" s="36"/>
      <c r="F71" s="36">
        <v>45.625879887000004</v>
      </c>
      <c r="G71" s="37"/>
    </row>
    <row r="72" spans="1:7" x14ac:dyDescent="0.25">
      <c r="A72" s="2">
        <f t="shared" si="1"/>
        <v>2024</v>
      </c>
      <c r="B72" s="33">
        <v>45323</v>
      </c>
      <c r="C72" s="34">
        <v>29.081132023999999</v>
      </c>
      <c r="D72" s="35" t="e">
        <v>#N/A</v>
      </c>
      <c r="E72" s="36"/>
      <c r="F72" s="36">
        <v>29.081132023999999</v>
      </c>
      <c r="G72" s="37"/>
    </row>
    <row r="73" spans="1:7" x14ac:dyDescent="0.25">
      <c r="A73" s="2">
        <f t="shared" si="1"/>
        <v>2024</v>
      </c>
      <c r="B73" s="33">
        <v>45352</v>
      </c>
      <c r="C73" s="34">
        <v>25.488387983999999</v>
      </c>
      <c r="D73" s="35" t="e">
        <v>#N/A</v>
      </c>
      <c r="E73" s="36">
        <f t="shared" ref="E73:E80" si="5">AVERAGEIF($A$47:$A$108,A73,$F$47:$F$108)</f>
        <v>34.688323654916665</v>
      </c>
      <c r="F73" s="36">
        <v>25.488387983999999</v>
      </c>
      <c r="G73" s="37"/>
    </row>
    <row r="74" spans="1:7" x14ac:dyDescent="0.25">
      <c r="A74" s="2">
        <f t="shared" si="1"/>
        <v>2024</v>
      </c>
      <c r="B74" s="33">
        <v>45383</v>
      </c>
      <c r="C74" s="34">
        <v>24.2708601</v>
      </c>
      <c r="D74" s="35" t="e">
        <v>#N/A</v>
      </c>
      <c r="E74" s="36">
        <f t="shared" si="5"/>
        <v>34.688323654916665</v>
      </c>
      <c r="F74" s="36">
        <v>24.2708601</v>
      </c>
      <c r="G74" s="37"/>
    </row>
    <row r="75" spans="1:7" x14ac:dyDescent="0.25">
      <c r="A75" s="2">
        <f t="shared" si="1"/>
        <v>2024</v>
      </c>
      <c r="B75" s="33">
        <v>45413</v>
      </c>
      <c r="C75" s="34">
        <v>29.400067270000001</v>
      </c>
      <c r="D75" s="35" t="e">
        <v>#N/A</v>
      </c>
      <c r="E75" s="36">
        <f t="shared" si="5"/>
        <v>34.688323654916665</v>
      </c>
      <c r="F75" s="36">
        <v>29.400067270000001</v>
      </c>
      <c r="G75" s="37"/>
    </row>
    <row r="76" spans="1:7" x14ac:dyDescent="0.25">
      <c r="A76" s="2">
        <f t="shared" si="1"/>
        <v>2024</v>
      </c>
      <c r="B76" s="33">
        <v>45444</v>
      </c>
      <c r="C76" s="34">
        <v>37.438869214</v>
      </c>
      <c r="D76" s="35" t="e">
        <v>#N/A</v>
      </c>
      <c r="E76" s="36">
        <f t="shared" si="5"/>
        <v>34.688323654916665</v>
      </c>
      <c r="F76" s="36">
        <v>37.438869214</v>
      </c>
      <c r="G76" s="37"/>
    </row>
    <row r="77" spans="1:7" x14ac:dyDescent="0.25">
      <c r="A77" s="2">
        <f t="shared" si="1"/>
        <v>2024</v>
      </c>
      <c r="B77" s="33">
        <v>45474</v>
      </c>
      <c r="C77" s="34">
        <v>45.721728570000003</v>
      </c>
      <c r="D77" s="35" t="e">
        <v>#N/A</v>
      </c>
      <c r="E77" s="36">
        <f t="shared" si="5"/>
        <v>34.688323654916665</v>
      </c>
      <c r="F77" s="36">
        <v>45.721728570000003</v>
      </c>
      <c r="G77" s="37"/>
    </row>
    <row r="78" spans="1:7" x14ac:dyDescent="0.25">
      <c r="A78" s="2">
        <f t="shared" si="1"/>
        <v>2024</v>
      </c>
      <c r="B78" s="33">
        <v>45505</v>
      </c>
      <c r="C78" s="34">
        <v>43.971128810000003</v>
      </c>
      <c r="D78" s="35">
        <v>43.971128810000003</v>
      </c>
      <c r="E78" s="36">
        <f t="shared" si="5"/>
        <v>34.688323654916665</v>
      </c>
      <c r="F78" s="36">
        <v>43.971128810000003</v>
      </c>
      <c r="G78" s="37"/>
    </row>
    <row r="79" spans="1:7" x14ac:dyDescent="0.25">
      <c r="A79" s="2">
        <f t="shared" si="1"/>
        <v>2024</v>
      </c>
      <c r="B79" s="33">
        <v>45536</v>
      </c>
      <c r="C79" s="34" t="e">
        <v>#N/A</v>
      </c>
      <c r="D79" s="35">
        <v>34.379130000000004</v>
      </c>
      <c r="E79" s="36">
        <f t="shared" si="5"/>
        <v>34.688323654916665</v>
      </c>
      <c r="F79" s="36">
        <v>34.379130000000004</v>
      </c>
      <c r="G79" s="37"/>
    </row>
    <row r="80" spans="1:7" x14ac:dyDescent="0.25">
      <c r="A80" s="2">
        <f t="shared" si="1"/>
        <v>2024</v>
      </c>
      <c r="B80" s="33">
        <v>45566</v>
      </c>
      <c r="C80" s="34" t="e">
        <v>#N/A</v>
      </c>
      <c r="D80" s="35">
        <v>28.821269999999998</v>
      </c>
      <c r="E80" s="36">
        <f t="shared" si="5"/>
        <v>34.688323654916665</v>
      </c>
      <c r="F80" s="36">
        <v>28.821269999999998</v>
      </c>
      <c r="G80" s="37"/>
    </row>
    <row r="81" spans="1:7" x14ac:dyDescent="0.25">
      <c r="A81" s="2">
        <f t="shared" si="1"/>
        <v>2024</v>
      </c>
      <c r="B81" s="33">
        <v>45597</v>
      </c>
      <c r="C81" s="34" t="e">
        <v>#N/A</v>
      </c>
      <c r="D81" s="35">
        <v>30.998270000000002</v>
      </c>
      <c r="E81" s="36"/>
      <c r="F81" s="36">
        <v>30.998270000000002</v>
      </c>
      <c r="G81" s="37"/>
    </row>
    <row r="82" spans="1:7" x14ac:dyDescent="0.25">
      <c r="A82" s="2">
        <f t="shared" si="1"/>
        <v>2024</v>
      </c>
      <c r="B82" s="33">
        <v>45627</v>
      </c>
      <c r="C82" s="34" t="e">
        <v>#N/A</v>
      </c>
      <c r="D82" s="35">
        <v>41.063160000000003</v>
      </c>
      <c r="E82" s="36"/>
      <c r="F82" s="36">
        <v>41.063160000000003</v>
      </c>
      <c r="G82" s="37"/>
    </row>
    <row r="83" spans="1:7" x14ac:dyDescent="0.25">
      <c r="A83" s="2">
        <f t="shared" si="1"/>
        <v>2025</v>
      </c>
      <c r="B83" s="33">
        <v>45658</v>
      </c>
      <c r="C83" s="34" t="e">
        <v>#N/A</v>
      </c>
      <c r="D83" s="35">
        <v>45.352989999999998</v>
      </c>
      <c r="E83" s="36"/>
      <c r="F83" s="36">
        <v>45.352989999999998</v>
      </c>
      <c r="G83" s="37"/>
    </row>
    <row r="84" spans="1:7" x14ac:dyDescent="0.25">
      <c r="A84" s="2">
        <f t="shared" si="1"/>
        <v>2025</v>
      </c>
      <c r="B84" s="33">
        <v>45689</v>
      </c>
      <c r="C84" s="34" t="e">
        <v>#N/A</v>
      </c>
      <c r="D84" s="35">
        <v>31.717770000000002</v>
      </c>
      <c r="E84" s="36"/>
      <c r="F84" s="36">
        <v>31.717770000000002</v>
      </c>
      <c r="G84" s="37"/>
    </row>
    <row r="85" spans="1:7" x14ac:dyDescent="0.25">
      <c r="A85" s="2">
        <f t="shared" si="1"/>
        <v>2025</v>
      </c>
      <c r="B85" s="33">
        <v>45717</v>
      </c>
      <c r="C85" s="34" t="e">
        <v>#N/A</v>
      </c>
      <c r="D85" s="35">
        <v>23.84102</v>
      </c>
      <c r="E85" s="36">
        <f t="shared" ref="E85:E92" si="6">AVERAGEIF($A$47:$A$108,A85,$F$47:$F$108)</f>
        <v>35.141646666666666</v>
      </c>
      <c r="F85" s="36">
        <v>23.84102</v>
      </c>
      <c r="G85" s="37"/>
    </row>
    <row r="86" spans="1:7" x14ac:dyDescent="0.25">
      <c r="A86" s="2">
        <f t="shared" si="1"/>
        <v>2025</v>
      </c>
      <c r="B86" s="33">
        <v>45748</v>
      </c>
      <c r="C86" s="34" t="e">
        <v>#N/A</v>
      </c>
      <c r="D86" s="35">
        <v>20.184999999999999</v>
      </c>
      <c r="E86" s="36">
        <f t="shared" si="6"/>
        <v>35.141646666666666</v>
      </c>
      <c r="F86" s="36">
        <v>20.184999999999999</v>
      </c>
      <c r="G86" s="37"/>
    </row>
    <row r="87" spans="1:7" x14ac:dyDescent="0.25">
      <c r="A87" s="2">
        <f t="shared" si="1"/>
        <v>2025</v>
      </c>
      <c r="B87" s="33">
        <v>45778</v>
      </c>
      <c r="C87" s="34" t="e">
        <v>#N/A</v>
      </c>
      <c r="D87" s="35">
        <v>25.680499999999999</v>
      </c>
      <c r="E87" s="36">
        <f t="shared" si="6"/>
        <v>35.141646666666666</v>
      </c>
      <c r="F87" s="36">
        <v>25.680499999999999</v>
      </c>
      <c r="G87" s="37"/>
    </row>
    <row r="88" spans="1:7" x14ac:dyDescent="0.25">
      <c r="A88" s="2">
        <f t="shared" si="1"/>
        <v>2025</v>
      </c>
      <c r="B88" s="33">
        <v>45809</v>
      </c>
      <c r="C88" s="34" t="e">
        <v>#N/A</v>
      </c>
      <c r="D88" s="35">
        <v>36.073830000000001</v>
      </c>
      <c r="E88" s="36">
        <f t="shared" si="6"/>
        <v>35.141646666666666</v>
      </c>
      <c r="F88" s="36">
        <v>36.073830000000001</v>
      </c>
      <c r="G88" s="37"/>
    </row>
    <row r="89" spans="1:7" x14ac:dyDescent="0.25">
      <c r="A89" s="2">
        <f t="shared" si="1"/>
        <v>2025</v>
      </c>
      <c r="B89" s="33">
        <v>45839</v>
      </c>
      <c r="C89" s="34" t="e">
        <v>#N/A</v>
      </c>
      <c r="D89" s="35">
        <v>46.68159</v>
      </c>
      <c r="E89" s="36">
        <f t="shared" si="6"/>
        <v>35.141646666666666</v>
      </c>
      <c r="F89" s="36">
        <v>46.68159</v>
      </c>
      <c r="G89" s="37"/>
    </row>
    <row r="90" spans="1:7" x14ac:dyDescent="0.25">
      <c r="A90" s="2">
        <f t="shared" si="1"/>
        <v>2025</v>
      </c>
      <c r="B90" s="33">
        <v>45870</v>
      </c>
      <c r="C90" s="34" t="e">
        <v>#N/A</v>
      </c>
      <c r="D90" s="35">
        <v>48.621130000000001</v>
      </c>
      <c r="E90" s="36">
        <f t="shared" si="6"/>
        <v>35.141646666666666</v>
      </c>
      <c r="F90" s="36">
        <v>48.621130000000001</v>
      </c>
      <c r="G90" s="37"/>
    </row>
    <row r="91" spans="1:7" x14ac:dyDescent="0.25">
      <c r="A91" s="2">
        <f t="shared" si="1"/>
        <v>2025</v>
      </c>
      <c r="B91" s="33">
        <v>45901</v>
      </c>
      <c r="C91" s="34" t="e">
        <v>#N/A</v>
      </c>
      <c r="D91" s="35">
        <v>37.866990000000001</v>
      </c>
      <c r="E91" s="36">
        <f t="shared" si="6"/>
        <v>35.141646666666666</v>
      </c>
      <c r="F91" s="36">
        <v>37.866990000000001</v>
      </c>
      <c r="G91" s="37"/>
    </row>
    <row r="92" spans="1:7" x14ac:dyDescent="0.25">
      <c r="A92" s="2">
        <f t="shared" si="1"/>
        <v>2025</v>
      </c>
      <c r="B92" s="33">
        <v>45931</v>
      </c>
      <c r="C92" s="34" t="e">
        <v>#N/A</v>
      </c>
      <c r="D92" s="35">
        <v>31.612189999999998</v>
      </c>
      <c r="E92" s="36">
        <f t="shared" si="6"/>
        <v>35.141646666666666</v>
      </c>
      <c r="F92" s="36">
        <v>31.612189999999998</v>
      </c>
      <c r="G92" s="37"/>
    </row>
    <row r="93" spans="1:7" x14ac:dyDescent="0.25">
      <c r="A93" s="2">
        <f t="shared" si="1"/>
        <v>2025</v>
      </c>
      <c r="B93" s="33">
        <v>45962</v>
      </c>
      <c r="C93" s="34" t="e">
        <v>#N/A</v>
      </c>
      <c r="D93" s="35">
        <v>31.197700000000001</v>
      </c>
      <c r="E93" s="36"/>
      <c r="F93" s="36">
        <v>31.197700000000001</v>
      </c>
      <c r="G93" s="37"/>
    </row>
    <row r="94" spans="1:7" x14ac:dyDescent="0.25">
      <c r="A94" s="2">
        <f t="shared" si="1"/>
        <v>2025</v>
      </c>
      <c r="B94" s="33">
        <v>45992</v>
      </c>
      <c r="C94" s="34" t="e">
        <v>#N/A</v>
      </c>
      <c r="D94" s="35">
        <v>42.869050000000001</v>
      </c>
      <c r="E94" s="36"/>
      <c r="F94" s="36">
        <v>42.869050000000001</v>
      </c>
      <c r="G94" s="37"/>
    </row>
    <row r="95" spans="1:7" x14ac:dyDescent="0.25">
      <c r="B95" s="33"/>
    </row>
    <row r="96" spans="1:7" x14ac:dyDescent="0.25">
      <c r="B96" s="33"/>
    </row>
    <row r="97" spans="1:7" x14ac:dyDescent="0.25">
      <c r="B97" s="33"/>
    </row>
    <row r="98" spans="1:7" x14ac:dyDescent="0.25">
      <c r="B98" s="33"/>
    </row>
    <row r="99" spans="1:7" x14ac:dyDescent="0.25">
      <c r="A99" s="23"/>
      <c r="B99" s="23" t="s">
        <v>17</v>
      </c>
    </row>
    <row r="100" spans="1:7" x14ac:dyDescent="0.25">
      <c r="A100" s="16">
        <v>2.5</v>
      </c>
      <c r="B100" s="39">
        <v>-80</v>
      </c>
    </row>
    <row r="101" spans="1:7" x14ac:dyDescent="0.25">
      <c r="A101" s="16">
        <v>2.5</v>
      </c>
      <c r="B101" s="39">
        <v>20</v>
      </c>
    </row>
    <row r="102" spans="1:7" x14ac:dyDescent="0.25">
      <c r="B102" s="33"/>
    </row>
    <row r="103" spans="1:7" x14ac:dyDescent="0.25">
      <c r="B103" s="33"/>
    </row>
    <row r="104" spans="1:7" x14ac:dyDescent="0.25">
      <c r="B104" s="33"/>
    </row>
    <row r="105" spans="1:7" x14ac:dyDescent="0.25">
      <c r="B105" s="33"/>
    </row>
    <row r="106" spans="1:7" x14ac:dyDescent="0.25">
      <c r="B106" s="33"/>
    </row>
    <row r="107" spans="1:7" x14ac:dyDescent="0.25">
      <c r="B107" s="33"/>
    </row>
    <row r="108" spans="1:7" x14ac:dyDescent="0.25">
      <c r="B108" s="33"/>
    </row>
    <row r="109" spans="1:7" x14ac:dyDescent="0.25">
      <c r="F109" s="36"/>
      <c r="G109" s="37"/>
    </row>
    <row r="110" spans="1:7" x14ac:dyDescent="0.25">
      <c r="F110" s="36"/>
      <c r="G110" s="37"/>
    </row>
    <row r="111" spans="1:7" x14ac:dyDescent="0.25">
      <c r="F111" s="36"/>
      <c r="G111" s="37"/>
    </row>
    <row r="112" spans="1:7" x14ac:dyDescent="0.25">
      <c r="F112" s="36"/>
      <c r="G112" s="37"/>
    </row>
    <row r="113" spans="6:7" x14ac:dyDescent="0.25">
      <c r="F113" s="36"/>
      <c r="G113" s="37"/>
    </row>
    <row r="114" spans="6:7" x14ac:dyDescent="0.25">
      <c r="F114" s="36"/>
      <c r="G114" s="37"/>
    </row>
    <row r="115" spans="6:7" x14ac:dyDescent="0.25">
      <c r="F115" s="36"/>
      <c r="G115" s="37"/>
    </row>
    <row r="116" spans="6:7" x14ac:dyDescent="0.25">
      <c r="F116" s="36"/>
      <c r="G116" s="37"/>
    </row>
    <row r="117" spans="6:7" x14ac:dyDescent="0.25">
      <c r="F117" s="36"/>
      <c r="G117" s="37"/>
    </row>
    <row r="118" spans="6:7" x14ac:dyDescent="0.25">
      <c r="F118" s="36"/>
    </row>
    <row r="119" spans="6:7" x14ac:dyDescent="0.25">
      <c r="F119" s="36"/>
    </row>
    <row r="120" spans="6:7" x14ac:dyDescent="0.25">
      <c r="F120" s="36"/>
    </row>
    <row r="121" spans="6:7" x14ac:dyDescent="0.25">
      <c r="F121" s="36"/>
    </row>
    <row r="122" spans="6:7" x14ac:dyDescent="0.25">
      <c r="F122" s="36"/>
    </row>
    <row r="123" spans="6:7" x14ac:dyDescent="0.25">
      <c r="F123" s="36"/>
    </row>
    <row r="124" spans="6:7" x14ac:dyDescent="0.25">
      <c r="F124" s="36"/>
    </row>
    <row r="125" spans="6:7" x14ac:dyDescent="0.25">
      <c r="F125" s="36"/>
    </row>
    <row r="126" spans="6:7" x14ac:dyDescent="0.25">
      <c r="F126" s="36"/>
    </row>
    <row r="127" spans="6:7" x14ac:dyDescent="0.25">
      <c r="F127" s="36"/>
    </row>
    <row r="128" spans="6:7" x14ac:dyDescent="0.25">
      <c r="F128" s="36"/>
    </row>
    <row r="129" spans="6:6" x14ac:dyDescent="0.25">
      <c r="F129" s="36"/>
    </row>
    <row r="130" spans="6:6" x14ac:dyDescent="0.25">
      <c r="F130" s="36"/>
    </row>
    <row r="131" spans="6:6" x14ac:dyDescent="0.25">
      <c r="F131" s="36"/>
    </row>
    <row r="132" spans="6:6" x14ac:dyDescent="0.25">
      <c r="F132" s="36"/>
    </row>
    <row r="133" spans="6:6" x14ac:dyDescent="0.25">
      <c r="F133" s="36"/>
    </row>
    <row r="134" spans="6:6" x14ac:dyDescent="0.25">
      <c r="F134" s="36"/>
    </row>
    <row r="135" spans="6:6" x14ac:dyDescent="0.25">
      <c r="F135" s="36"/>
    </row>
    <row r="136" spans="6:6" x14ac:dyDescent="0.25">
      <c r="F136" s="36"/>
    </row>
    <row r="137" spans="6:6" x14ac:dyDescent="0.25">
      <c r="F137" s="36"/>
    </row>
    <row r="138" spans="6:6" x14ac:dyDescent="0.25">
      <c r="F138" s="36"/>
    </row>
    <row r="139" spans="6:6" x14ac:dyDescent="0.25">
      <c r="F139" s="36"/>
    </row>
    <row r="140" spans="6:6" x14ac:dyDescent="0.25">
      <c r="F140" s="36"/>
    </row>
    <row r="141" spans="6:6" x14ac:dyDescent="0.25">
      <c r="F141" s="36"/>
    </row>
    <row r="142" spans="6:6" x14ac:dyDescent="0.25">
      <c r="F142" s="36"/>
    </row>
  </sheetData>
  <mergeCells count="2">
    <mergeCell ref="C24:G24"/>
    <mergeCell ref="I24:L24"/>
  </mergeCells>
  <conditionalFormatting sqref="C35:D94">
    <cfRule type="expression" dxfId="0" priority="1" stopIfTrue="1">
      <formula>ISNA(C35)</formula>
    </cfRule>
  </conditionalFormatting>
  <pageMargins left="0.7" right="0.7" top="0.75" bottom="0.75" header="0.3" footer="0.3"/>
  <pageSetup orientation="landscape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Burdette, Dann (CONTR)</dc:creator>
  <cp:lastModifiedBy>Burdette, Dann (CONTR)</cp:lastModifiedBy>
  <dcterms:created xsi:type="dcterms:W3CDTF">2024-09-09T21:11:16Z</dcterms:created>
  <dcterms:modified xsi:type="dcterms:W3CDTF">2024-09-09T21:11:19Z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{9F17AC87-3AB5-4D0F-8625-6AA0745D9025}</vt:lpwstr>
  </property>
</Properties>
</file>