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F49A73DB-4D25-4DA6-9BA2-D19807F401AC}" xr6:coauthVersionLast="47" xr6:coauthVersionMax="47" xr10:uidLastSave="{00000000-0000-0000-0000-000000000000}"/>
  <bookViews>
    <workbookView xWindow="-120" yWindow="-120" windowWidth="29040" windowHeight="18840" xr2:uid="{46247A42-0BF4-4BDB-8F79-E341F3285B15}"/>
  </bookViews>
  <sheets>
    <sheet name="1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2" l="1"/>
  <c r="A82" i="2"/>
  <c r="E82" i="2" s="1"/>
  <c r="A81" i="2"/>
  <c r="E81" i="2" s="1"/>
  <c r="A80" i="2"/>
  <c r="A79" i="2"/>
  <c r="E79" i="2" s="1"/>
  <c r="A78" i="2"/>
  <c r="E78" i="2" s="1"/>
  <c r="A77" i="2"/>
  <c r="E77" i="2" s="1"/>
  <c r="A76" i="2"/>
  <c r="A75" i="2"/>
  <c r="E75" i="2" s="1"/>
  <c r="A74" i="2"/>
  <c r="E74" i="2" s="1"/>
  <c r="A73" i="2"/>
  <c r="E73" i="2" s="1"/>
  <c r="A72" i="2"/>
  <c r="A71" i="2"/>
  <c r="A70" i="2"/>
  <c r="E70" i="2" s="1"/>
  <c r="A69" i="2"/>
  <c r="E69" i="2" s="1"/>
  <c r="A68" i="2"/>
  <c r="E68" i="2" s="1"/>
  <c r="A67" i="2"/>
  <c r="A66" i="2"/>
  <c r="E66" i="2" s="1"/>
  <c r="A65" i="2"/>
  <c r="E65" i="2" s="1"/>
  <c r="A64" i="2"/>
  <c r="E64" i="2" s="1"/>
  <c r="A63" i="2"/>
  <c r="A62" i="2"/>
  <c r="E62" i="2" s="1"/>
  <c r="A61" i="2"/>
  <c r="E61" i="2" s="1"/>
  <c r="A60" i="2"/>
  <c r="A59" i="2"/>
  <c r="A58" i="2"/>
  <c r="A57" i="2"/>
  <c r="E57" i="2" s="1"/>
  <c r="A56" i="2"/>
  <c r="E56" i="2" s="1"/>
  <c r="A55" i="2"/>
  <c r="E55" i="2" s="1"/>
  <c r="A54" i="2"/>
  <c r="A53" i="2"/>
  <c r="E53" i="2" s="1"/>
  <c r="A52" i="2"/>
  <c r="E52" i="2" s="1"/>
  <c r="A51" i="2"/>
  <c r="E51" i="2" s="1"/>
  <c r="A50" i="2"/>
  <c r="A49" i="2"/>
  <c r="E49" i="2" s="1"/>
  <c r="A48" i="2"/>
  <c r="A47" i="2"/>
  <c r="A46" i="2"/>
  <c r="E46" i="2" s="1"/>
  <c r="A45" i="2"/>
  <c r="A44" i="2"/>
  <c r="E44" i="2" s="1"/>
  <c r="A43" i="2"/>
  <c r="E43" i="2" s="1"/>
  <c r="A42" i="2"/>
  <c r="E42" i="2" s="1"/>
  <c r="A41" i="2"/>
  <c r="A40" i="2"/>
  <c r="E40" i="2" s="1"/>
  <c r="A39" i="2"/>
  <c r="E80" i="2" s="1"/>
  <c r="A38" i="2"/>
  <c r="E38" i="2" s="1"/>
  <c r="A37" i="2"/>
  <c r="A36" i="2"/>
  <c r="J30" i="2"/>
  <c r="G30" i="2"/>
  <c r="F30" i="2"/>
  <c r="E30" i="2"/>
  <c r="D30" i="2"/>
  <c r="C30" i="2"/>
  <c r="L29" i="2"/>
  <c r="K29" i="2"/>
  <c r="J29" i="2"/>
  <c r="I29" i="2"/>
  <c r="L28" i="2"/>
  <c r="K28" i="2"/>
  <c r="J28" i="2"/>
  <c r="I28" i="2"/>
  <c r="L27" i="2"/>
  <c r="K27" i="2"/>
  <c r="K30" i="2" s="1"/>
  <c r="J27" i="2"/>
  <c r="I27" i="2"/>
  <c r="L26" i="2"/>
  <c r="L30" i="2" s="1"/>
  <c r="K26" i="2"/>
  <c r="J26" i="2"/>
  <c r="I26" i="2"/>
  <c r="I30" i="2" s="1"/>
  <c r="E39" i="2" l="1"/>
  <c r="E37" i="2"/>
  <c r="E45" i="2"/>
  <c r="E54" i="2"/>
  <c r="E63" i="2"/>
  <c r="E76" i="2"/>
  <c r="E41" i="2"/>
  <c r="E50" i="2"/>
  <c r="E58" i="2"/>
  <c r="E67" i="2"/>
</calcChain>
</file>

<file path=xl/sharedStrings.xml><?xml version="1.0" encoding="utf-8"?>
<sst xmlns="http://schemas.openxmlformats.org/spreadsheetml/2006/main" count="25" uniqueCount="21">
  <si>
    <t>U.S. Energy Information Administration, Short-Term Energy Outlook, March 2024</t>
  </si>
  <si>
    <t>Series names for chart</t>
  </si>
  <si>
    <t>ethane</t>
  </si>
  <si>
    <t>ettcpus</t>
  </si>
  <si>
    <t>propane</t>
  </si>
  <si>
    <t>prtcpus</t>
  </si>
  <si>
    <t>butanes</t>
  </si>
  <si>
    <t>c4tcpus</t>
  </si>
  <si>
    <t>natural gasoline</t>
  </si>
  <si>
    <t>pptcpus</t>
  </si>
  <si>
    <t>total hydrocarbon gas liquids product supplied</t>
  </si>
  <si>
    <t>nltcpus</t>
  </si>
  <si>
    <t>Product supplied (million barrels per day)</t>
  </si>
  <si>
    <t>Annual Growth (million barrels per day)</t>
  </si>
  <si>
    <t>total</t>
  </si>
  <si>
    <t>Data source: U.S. Energy Information Administration, Short-Term Energy Outlook, March 2024</t>
  </si>
  <si>
    <t>monthly product supplied (consumption)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</si>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</sst>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0.000"/>
    <numFmt numFmtId="166" formatCode="0.0%"/>
    <numFmt numFmtId="167" formatCode="mmm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3" borderId="4" xfId="1" applyFill="1" applyBorder="1"/>
    <xf numFmtId="0" fontId="2" fillId="0" borderId="5" xfId="1" applyBorder="1"/>
    <xf numFmtId="0" fontId="2" fillId="3" borderId="6" xfId="1" applyFill="1" applyBorder="1"/>
    <xf numFmtId="0" fontId="6" fillId="0" borderId="7" xfId="2" applyFont="1" applyBorder="1"/>
    <xf numFmtId="0" fontId="1" fillId="3" borderId="8" xfId="2" applyFill="1" applyBorder="1"/>
    <xf numFmtId="0" fontId="2" fillId="0" borderId="0" xfId="1"/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9" xfId="1" applyBorder="1"/>
    <xf numFmtId="0" fontId="7" fillId="0" borderId="9" xfId="1" applyFont="1" applyBorder="1"/>
    <xf numFmtId="0" fontId="8" fillId="0" borderId="9" xfId="1" applyFont="1" applyBorder="1"/>
    <xf numFmtId="4" fontId="1" fillId="0" borderId="0" xfId="2" applyNumberFormat="1"/>
    <xf numFmtId="4" fontId="2" fillId="0" borderId="0" xfId="1" applyNumberFormat="1"/>
    <xf numFmtId="165" fontId="1" fillId="0" borderId="0" xfId="2" applyNumberFormat="1"/>
    <xf numFmtId="9" fontId="2" fillId="0" borderId="0" xfId="3" applyNumberFormat="1"/>
    <xf numFmtId="4" fontId="2" fillId="0" borderId="9" xfId="1" applyNumberFormat="1" applyBorder="1"/>
    <xf numFmtId="0" fontId="2" fillId="0" borderId="0" xfId="1" applyAlignment="1">
      <alignment horizontal="right"/>
    </xf>
    <xf numFmtId="2" fontId="2" fillId="0" borderId="0" xfId="1" applyNumberFormat="1"/>
    <xf numFmtId="0" fontId="8" fillId="0" borderId="0" xfId="1" quotePrefix="1" applyFont="1"/>
    <xf numFmtId="166" fontId="2" fillId="0" borderId="0" xfId="1" applyNumberFormat="1" applyAlignment="1">
      <alignment horizontal="right"/>
    </xf>
    <xf numFmtId="0" fontId="6" fillId="0" borderId="0" xfId="2" applyFont="1"/>
    <xf numFmtId="0" fontId="6" fillId="0" borderId="9" xfId="2" applyFont="1" applyBorder="1"/>
    <xf numFmtId="167" fontId="6" fillId="0" borderId="0" xfId="2" applyNumberFormat="1" applyFont="1"/>
    <xf numFmtId="2" fontId="2" fillId="0" borderId="10" xfId="3" quotePrefix="1" applyNumberFormat="1" applyBorder="1" applyAlignment="1">
      <alignment horizontal="center"/>
    </xf>
    <xf numFmtId="2" fontId="2" fillId="0" borderId="10" xfId="3" applyNumberFormat="1" applyBorder="1" applyAlignment="1">
      <alignment horizontal="center"/>
    </xf>
    <xf numFmtId="2" fontId="6" fillId="0" borderId="0" xfId="2" applyNumberFormat="1" applyFont="1"/>
    <xf numFmtId="0" fontId="1" fillId="0" borderId="0" xfId="2" applyAlignment="1">
      <alignment horizontal="right"/>
    </xf>
    <xf numFmtId="167" fontId="1" fillId="0" borderId="0" xfId="2" applyNumberFormat="1"/>
    <xf numFmtId="0" fontId="2" fillId="0" borderId="9" xfId="1" applyBorder="1" applyAlignment="1">
      <alignment horizontal="right"/>
    </xf>
    <xf numFmtId="165" fontId="9" fillId="0" borderId="10" xfId="3" quotePrefix="1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1801702F-EE51-48BA-890C-28DB489500E3}"/>
    <cellStyle name="Normal 3 2" xfId="3" xr:uid="{5BFF1D78-156A-4AC6-8E19-5495F62CAF8F}"/>
    <cellStyle name="Normal 4 2" xfId="2" xr:uid="{18AAE208-57CD-4504-BA03-5329377AC7E5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0503062117235"/>
          <c:y val="0.18943091097987752"/>
          <c:w val="0.80323673082531355"/>
          <c:h val="0.646329808915930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'16'!$B$26</c:f>
              <c:strCache>
                <c:ptCount val="1"/>
                <c:pt idx="0">
                  <c:v>ethane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'16'!$I$26:$L$26</c:f>
              <c:numCache>
                <c:formatCode>#,##0.00</c:formatCode>
                <c:ptCount val="4"/>
                <c:pt idx="0">
                  <c:v>0.2124874685</c:v>
                </c:pt>
                <c:pt idx="1">
                  <c:v>0.10567720550000015</c:v>
                </c:pt>
                <c:pt idx="2">
                  <c:v>0.11512582479999978</c:v>
                </c:pt>
                <c:pt idx="3">
                  <c:v>5.3369227200000147E-2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E-4610-9688-9E0E3F47DFA4}"/>
            </c:ext>
          </c:extLst>
        </c:ser>
        <c:ser>
          <c:idx val="2"/>
          <c:order val="1"/>
          <c:tx>
            <c:strRef>
              <c:f>'16'!$B$27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'16'!$I$27:$L$27</c:f>
              <c:numCache>
                <c:formatCode>#,##0.00</c:formatCode>
                <c:ptCount val="4"/>
                <c:pt idx="0">
                  <c:v>-2.4422635600000131E-2</c:v>
                </c:pt>
                <c:pt idx="1">
                  <c:v>-5.3058561699999895E-2</c:v>
                </c:pt>
                <c:pt idx="2">
                  <c:v>5.6716028199999879E-2</c:v>
                </c:pt>
                <c:pt idx="3">
                  <c:v>2.4961082500000176E-2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E-4610-9688-9E0E3F47DFA4}"/>
            </c:ext>
          </c:extLst>
        </c:ser>
        <c:ser>
          <c:idx val="5"/>
          <c:order val="3"/>
          <c:tx>
            <c:strRef>
              <c:f>'16'!$B$29</c:f>
              <c:strCache>
                <c:ptCount val="1"/>
                <c:pt idx="0">
                  <c:v>natural gasoline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'16'!$I$29:$L$29</c:f>
              <c:numCache>
                <c:formatCode>#,##0.00</c:formatCode>
                <c:ptCount val="4"/>
                <c:pt idx="0">
                  <c:v>-0.25750265205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E-4610-9688-9E0E3F47DFA4}"/>
            </c:ext>
          </c:extLst>
        </c:ser>
        <c:ser>
          <c:idx val="0"/>
          <c:order val="4"/>
          <c:tx>
            <c:strRef>
              <c:f>'16'!$B$28</c:f>
              <c:strCache>
                <c:ptCount val="1"/>
                <c:pt idx="0">
                  <c:v>butanes</c:v>
                </c:pt>
              </c:strCache>
            </c:strRef>
          </c:tx>
          <c:spPr>
            <a:solidFill>
              <a:schemeClr val="accent2"/>
            </a:solidFill>
            <a:ln w="28575">
              <a:noFill/>
            </a:ln>
          </c:spPr>
          <c:invertIfNegative val="0"/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'16'!$I$28:$L$28</c:f>
              <c:numCache>
                <c:formatCode>#,##0.00</c:formatCode>
                <c:ptCount val="4"/>
                <c:pt idx="0">
                  <c:v>-1.332048219000001E-2</c:v>
                </c:pt>
                <c:pt idx="1">
                  <c:v>4.6185564380000016E-2</c:v>
                </c:pt>
                <c:pt idx="2">
                  <c:v>-2.5500936840000016E-2</c:v>
                </c:pt>
                <c:pt idx="3">
                  <c:v>6.1470694400000137E-3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6E-4610-9688-9E0E3F47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6497984"/>
        <c:axId val="-976496352"/>
      </c:barChart>
      <c:lineChart>
        <c:grouping val="stacked"/>
        <c:varyColors val="0"/>
        <c:ser>
          <c:idx val="4"/>
          <c:order val="2"/>
          <c:tx>
            <c:strRef>
              <c:f>'16'!$B$30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7.7495101550128134E-2"/>
                  <c:y val="-7.9588886002617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6E-4610-9688-9E0E3F47DFA4}"/>
                </c:ext>
              </c:extLst>
            </c:dLbl>
            <c:dLbl>
              <c:idx val="3"/>
              <c:layout>
                <c:manualLayout>
                  <c:x val="-7.7403984025473521E-2"/>
                  <c:y val="-6.7111043583246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6E-4610-9688-9E0E3F47DF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'16'!$I$30:$L$30</c:f>
              <c:numCache>
                <c:formatCode>0.00</c:formatCode>
                <c:ptCount val="4"/>
                <c:pt idx="0">
                  <c:v>-8.2758301340000145E-2</c:v>
                </c:pt>
                <c:pt idx="1">
                  <c:v>9.8804208180000269E-2</c:v>
                </c:pt>
                <c:pt idx="2">
                  <c:v>0.14634091615999964</c:v>
                </c:pt>
                <c:pt idx="3">
                  <c:v>8.4477379140000336E-2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6E-4610-9688-9E0E3F47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6497984"/>
        <c:axId val="-976496352"/>
      </c:lineChart>
      <c:scatterChart>
        <c:scatterStyle val="lineMarker"/>
        <c:varyColors val="0"/>
        <c:ser>
          <c:idx val="3"/>
          <c:order val="5"/>
          <c:tx>
            <c:strRef>
              <c:f>'16'!$B$89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'16'!$A$90:$A$91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'16'!$B$90:$B$91</c:f>
              <c:numCache>
                <c:formatCode>0.00</c:formatCode>
                <c:ptCount val="2"/>
                <c:pt idx="0">
                  <c:v>-0.25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6E-4610-9688-9E0E3F47D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6499616"/>
        <c:axId val="-976507776"/>
      </c:scatterChart>
      <c:catAx>
        <c:axId val="-976497984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6352"/>
        <c:crosses val="autoZero"/>
        <c:auto val="1"/>
        <c:lblAlgn val="ctr"/>
        <c:lblOffset val="100"/>
        <c:tickLblSkip val="1"/>
        <c:noMultiLvlLbl val="0"/>
      </c:catAx>
      <c:valAx>
        <c:axId val="-976496352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497984"/>
        <c:crosses val="autoZero"/>
        <c:crossBetween val="between"/>
        <c:majorUnit val="0.1"/>
      </c:valAx>
      <c:valAx>
        <c:axId val="-976507776"/>
        <c:scaling>
          <c:orientation val="minMax"/>
          <c:max val="0.5"/>
          <c:min val="-0.25"/>
        </c:scaling>
        <c:delete val="0"/>
        <c:axPos val="r"/>
        <c:numFmt formatCode="0.00" sourceLinked="1"/>
        <c:majorTickMark val="none"/>
        <c:minorTickMark val="none"/>
        <c:tickLblPos val="none"/>
        <c:spPr>
          <a:solidFill>
            <a:schemeClr val="bg1">
              <a:lumMod val="85000"/>
            </a:schemeClr>
          </a:solidFill>
          <a:ln>
            <a:solidFill>
              <a:schemeClr val="bg1">
                <a:lumMod val="85000"/>
              </a:schemeClr>
            </a:solidFill>
          </a:ln>
        </c:spPr>
        <c:crossAx val="-976499616"/>
        <c:crosses val="max"/>
        <c:crossBetween val="midCat"/>
        <c:majorUnit val="0.25"/>
      </c:valAx>
      <c:valAx>
        <c:axId val="-97649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650777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823315118397"/>
          <c:y val="0.17496031746031745"/>
          <c:w val="0.81675774134790546"/>
          <c:h val="0.66155449318835136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'16'!$C$36:$C$83</c:f>
              <c:numCache>
                <c:formatCode>0.00</c:formatCode>
                <c:ptCount val="48"/>
                <c:pt idx="0">
                  <c:v>3.979196</c:v>
                </c:pt>
                <c:pt idx="1">
                  <c:v>3.729911</c:v>
                </c:pt>
                <c:pt idx="2">
                  <c:v>3.5920480000000001</c:v>
                </c:pt>
                <c:pt idx="3">
                  <c:v>3.2634910000000001</c:v>
                </c:pt>
                <c:pt idx="4">
                  <c:v>3.030122</c:v>
                </c:pt>
                <c:pt idx="5">
                  <c:v>3.2429830000000002</c:v>
                </c:pt>
                <c:pt idx="6">
                  <c:v>3.3529719999999998</c:v>
                </c:pt>
                <c:pt idx="7">
                  <c:v>2.9958999999999998</c:v>
                </c:pt>
                <c:pt idx="8">
                  <c:v>3.1597019999999998</c:v>
                </c:pt>
                <c:pt idx="9">
                  <c:v>3.225158</c:v>
                </c:pt>
                <c:pt idx="10">
                  <c:v>3.4231950000000002</c:v>
                </c:pt>
                <c:pt idx="11">
                  <c:v>3.318784</c:v>
                </c:pt>
                <c:pt idx="12">
                  <c:v>3.4793409999999998</c:v>
                </c:pt>
                <c:pt idx="13">
                  <c:v>3.409532</c:v>
                </c:pt>
                <c:pt idx="14">
                  <c:v>3.3086709999999999</c:v>
                </c:pt>
                <c:pt idx="15">
                  <c:v>3.33412</c:v>
                </c:pt>
                <c:pt idx="16">
                  <c:v>3.3442219999999998</c:v>
                </c:pt>
                <c:pt idx="17">
                  <c:v>3.4033500000000001</c:v>
                </c:pt>
                <c:pt idx="18">
                  <c:v>3.3906130000000001</c:v>
                </c:pt>
                <c:pt idx="19">
                  <c:v>3.1844709999999998</c:v>
                </c:pt>
                <c:pt idx="20">
                  <c:v>3.1719439999999999</c:v>
                </c:pt>
                <c:pt idx="21">
                  <c:v>3.5434359999999998</c:v>
                </c:pt>
                <c:pt idx="22">
                  <c:v>3.8169309999999999</c:v>
                </c:pt>
                <c:pt idx="23">
                  <c:v>4.0797140000000001</c:v>
                </c:pt>
                <c:pt idx="24">
                  <c:v>4.0178121451999997</c:v>
                </c:pt>
                <c:pt idx="25">
                  <c:v>3.7157707621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D4-4EC6-9DF1-DF1521248967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'16'!$D$36:$D$83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3.7157707621</c:v>
                </c:pt>
                <c:pt idx="26">
                  <c:v>3.631786</c:v>
                </c:pt>
                <c:pt idx="27">
                  <c:v>3.4255580000000001</c:v>
                </c:pt>
                <c:pt idx="28">
                  <c:v>3.285053</c:v>
                </c:pt>
                <c:pt idx="29">
                  <c:v>3.4191579999999999</c:v>
                </c:pt>
                <c:pt idx="30">
                  <c:v>3.4284439999999998</c:v>
                </c:pt>
                <c:pt idx="31">
                  <c:v>3.4288099999999999</c:v>
                </c:pt>
                <c:pt idx="32">
                  <c:v>3.446396</c:v>
                </c:pt>
                <c:pt idx="33">
                  <c:v>3.6719729999999999</c:v>
                </c:pt>
                <c:pt idx="34">
                  <c:v>3.841091</c:v>
                </c:pt>
                <c:pt idx="35">
                  <c:v>3.916614</c:v>
                </c:pt>
                <c:pt idx="36">
                  <c:v>4.0569949999999997</c:v>
                </c:pt>
                <c:pt idx="37">
                  <c:v>3.8365290000000001</c:v>
                </c:pt>
                <c:pt idx="38">
                  <c:v>3.8004340000000001</c:v>
                </c:pt>
                <c:pt idx="39">
                  <c:v>3.525388</c:v>
                </c:pt>
                <c:pt idx="40">
                  <c:v>3.4220600000000001</c:v>
                </c:pt>
                <c:pt idx="41">
                  <c:v>3.4753039999999999</c:v>
                </c:pt>
                <c:pt idx="42">
                  <c:v>3.537544</c:v>
                </c:pt>
                <c:pt idx="43">
                  <c:v>3.4604309999999998</c:v>
                </c:pt>
                <c:pt idx="44">
                  <c:v>3.4941990000000001</c:v>
                </c:pt>
                <c:pt idx="45">
                  <c:v>3.7284790000000001</c:v>
                </c:pt>
                <c:pt idx="46">
                  <c:v>3.923635</c:v>
                </c:pt>
                <c:pt idx="47">
                  <c:v>3.9866959999999998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4-4EC6-9DF1-DF1521248967}"/>
            </c:ext>
          </c:extLst>
        </c:ser>
        <c:ser>
          <c:idx val="1"/>
          <c:order val="2"/>
          <c:tx>
            <c:strRef>
              <c:f>'16'!$E$35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'16'!$A$36:$A$83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'16'!$E$36:$E$83</c:f>
              <c:numCache>
                <c:formatCode>0.00</c:formatCode>
                <c:ptCount val="48"/>
                <c:pt idx="1">
                  <c:v>3.3594551666666663</c:v>
                </c:pt>
                <c:pt idx="2">
                  <c:v>3.3594551666666663</c:v>
                </c:pt>
                <c:pt idx="3">
                  <c:v>3.3594551666666663</c:v>
                </c:pt>
                <c:pt idx="4">
                  <c:v>3.3594551666666663</c:v>
                </c:pt>
                <c:pt idx="5">
                  <c:v>3.3594551666666663</c:v>
                </c:pt>
                <c:pt idx="6">
                  <c:v>3.3594551666666663</c:v>
                </c:pt>
                <c:pt idx="7">
                  <c:v>3.3594551666666663</c:v>
                </c:pt>
                <c:pt idx="8">
                  <c:v>3.3594551666666663</c:v>
                </c:pt>
                <c:pt idx="9">
                  <c:v>3.3594551666666663</c:v>
                </c:pt>
                <c:pt idx="10">
                  <c:v>3.3594551666666663</c:v>
                </c:pt>
                <c:pt idx="13">
                  <c:v>3.4555287499999996</c:v>
                </c:pt>
                <c:pt idx="14">
                  <c:v>3.4555287499999996</c:v>
                </c:pt>
                <c:pt idx="15">
                  <c:v>3.4555287499999996</c:v>
                </c:pt>
                <c:pt idx="16">
                  <c:v>3.4555287499999996</c:v>
                </c:pt>
                <c:pt idx="17">
                  <c:v>3.4555287499999996</c:v>
                </c:pt>
                <c:pt idx="18">
                  <c:v>3.4555287499999996</c:v>
                </c:pt>
                <c:pt idx="19">
                  <c:v>3.4555287499999996</c:v>
                </c:pt>
                <c:pt idx="20">
                  <c:v>3.4555287499999996</c:v>
                </c:pt>
                <c:pt idx="21">
                  <c:v>3.4555287499999996</c:v>
                </c:pt>
                <c:pt idx="22">
                  <c:v>3.4555287499999996</c:v>
                </c:pt>
                <c:pt idx="25">
                  <c:v>3.6023721589416664</c:v>
                </c:pt>
                <c:pt idx="26">
                  <c:v>3.6023721589416664</c:v>
                </c:pt>
                <c:pt idx="27">
                  <c:v>3.6023721589416664</c:v>
                </c:pt>
                <c:pt idx="28">
                  <c:v>3.6023721589416664</c:v>
                </c:pt>
                <c:pt idx="29">
                  <c:v>3.6023721589416664</c:v>
                </c:pt>
                <c:pt idx="30">
                  <c:v>3.6023721589416664</c:v>
                </c:pt>
                <c:pt idx="31">
                  <c:v>3.6023721589416664</c:v>
                </c:pt>
                <c:pt idx="32">
                  <c:v>3.6023721589416664</c:v>
                </c:pt>
                <c:pt idx="33">
                  <c:v>3.6023721589416664</c:v>
                </c:pt>
                <c:pt idx="34">
                  <c:v>3.6023721589416664</c:v>
                </c:pt>
                <c:pt idx="37">
                  <c:v>3.6873078333333331</c:v>
                </c:pt>
                <c:pt idx="38">
                  <c:v>3.6873078333333331</c:v>
                </c:pt>
                <c:pt idx="39">
                  <c:v>3.6873078333333331</c:v>
                </c:pt>
                <c:pt idx="40">
                  <c:v>3.6873078333333331</c:v>
                </c:pt>
                <c:pt idx="41">
                  <c:v>3.6873078333333331</c:v>
                </c:pt>
                <c:pt idx="42">
                  <c:v>3.6873078333333331</c:v>
                </c:pt>
                <c:pt idx="43">
                  <c:v>3.6873078333333331</c:v>
                </c:pt>
                <c:pt idx="44">
                  <c:v>3.6873078333333331</c:v>
                </c:pt>
                <c:pt idx="45">
                  <c:v>3.6873078333333331</c:v>
                </c:pt>
                <c:pt idx="46">
                  <c:v>3.6873078333333331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D4-4EC6-9DF1-DF152124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6507232"/>
        <c:axId val="-976500160"/>
      </c:lineChart>
      <c:catAx>
        <c:axId val="-97650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01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6500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6507232"/>
        <c:crosses val="autoZero"/>
        <c:crossBetween val="midCat"/>
        <c:majorUnit val="1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34025955088947"/>
          <c:y val="0.54655668041494809"/>
          <c:w val="0.52919122814566211"/>
          <c:h val="0.185021247344081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3</xdr:row>
      <xdr:rowOff>85725</xdr:rowOff>
    </xdr:from>
    <xdr:to>
      <xdr:col>9</xdr:col>
      <xdr:colOff>398145</xdr:colOff>
      <xdr:row>20</xdr:row>
      <xdr:rowOff>47626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8BA4A3B-2647-4845-8D98-E29FC914DEA2}"/>
            </a:ext>
          </a:extLst>
        </xdr:cNvPr>
        <xdr:cNvGrpSpPr/>
      </xdr:nvGrpSpPr>
      <xdr:grpSpPr>
        <a:xfrm>
          <a:off x="786765" y="666750"/>
          <a:ext cx="5612130" cy="3200401"/>
          <a:chOff x="714375" y="666750"/>
          <a:chExt cx="5488305" cy="320040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67F011F-DA19-E7FE-69DB-F63B6A7207E7}"/>
              </a:ext>
            </a:extLst>
          </xdr:cNvPr>
          <xdr:cNvGraphicFramePr>
            <a:graphicFrameLocks/>
          </xdr:cNvGraphicFramePr>
        </xdr:nvGraphicFramePr>
        <xdr:xfrm>
          <a:off x="3505201" y="666751"/>
          <a:ext cx="269747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9A85CDEA-9AC4-531F-57DC-5293AAF87EB7}"/>
              </a:ext>
            </a:extLst>
          </xdr:cNvPr>
          <xdr:cNvGraphicFramePr>
            <a:graphicFrameLocks/>
          </xdr:cNvGraphicFramePr>
        </xdr:nvGraphicFramePr>
        <xdr:xfrm>
          <a:off x="714375" y="666750"/>
          <a:ext cx="278892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1">
        <xdr:nvSpPr>
          <xdr:cNvPr id="5" name="TextBox 1">
            <a:extLst>
              <a:ext uri="{FF2B5EF4-FFF2-40B4-BE49-F238E27FC236}">
                <a16:creationId xmlns:a16="http://schemas.microsoft.com/office/drawing/2014/main" id="{00763533-9861-E27A-4C78-288BA5B54BF7}"/>
              </a:ext>
            </a:extLst>
          </xdr:cNvPr>
          <xdr:cNvSpPr txBox="1"/>
        </xdr:nvSpPr>
        <xdr:spPr>
          <a:xfrm>
            <a:off x="745208" y="3587854"/>
            <a:ext cx="5145593" cy="2458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bIns="9144" rtlCol="0" anchor="t">
            <a:noAutofit/>
          </a:bodyPr>
          <a:lstStyle/>
          <a:p>
            <a:fld id="{62A0CBC7-3635-4F32-848D-687707315046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1564AC96-8356-2CF3-8172-1069437D49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22347" y="3562351"/>
            <a:ext cx="338031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0.19345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766" y="0"/>
          <a:ext cx="2590714" cy="619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endParaRPr lang="en-US" sz="10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/>
        </a:p>
      </cdr:txBody>
    </cdr:sp>
  </cdr:relSizeAnchor>
  <cdr:relSizeAnchor xmlns:cdr="http://schemas.openxmlformats.org/drawingml/2006/chartDrawing">
    <cdr:from>
      <cdr:x>0.64686</cdr:x>
      <cdr:y>0.55315</cdr:y>
    </cdr:from>
    <cdr:to>
      <cdr:x>0.96668</cdr:x>
      <cdr:y>0.87401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33765" y="1738862"/>
          <a:ext cx="906653" cy="1008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tIns="27432" bIns="27432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natural gasoline</a:t>
          </a:r>
          <a:endParaRPr lang="en-US" sz="900">
            <a:solidFill>
              <a:schemeClr val="accent3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ethane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propane</a:t>
          </a:r>
          <a:endParaRPr lang="en-US" sz="900" baseline="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butanes</a:t>
          </a:r>
        </a:p>
        <a:p xmlns:a="http://schemas.openxmlformats.org/drawingml/2006/main">
          <a:endParaRPr lang="en-US" sz="900"/>
        </a:p>
      </cdr:txBody>
    </cdr:sp>
  </cdr:relSizeAnchor>
  <cdr:relSizeAnchor xmlns:cdr="http://schemas.openxmlformats.org/drawingml/2006/chartDrawing">
    <cdr:from>
      <cdr:x>0.57827</cdr:x>
      <cdr:y>0.18338</cdr:y>
    </cdr:from>
    <cdr:to>
      <cdr:x>0.85529</cdr:x>
      <cdr:y>0.28888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35470" y="560674"/>
          <a:ext cx="783466" cy="322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hydrocarbon gas liquids </a:t>
          </a:r>
        </a:p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supplied (consumption)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ethane</v>
          </cell>
          <cell r="I26">
            <v>0.2124874685</v>
          </cell>
          <cell r="J26">
            <v>0.10567720550000015</v>
          </cell>
          <cell r="K26">
            <v>0.11512582479999978</v>
          </cell>
          <cell r="L26">
            <v>5.3369227200000147E-2</v>
          </cell>
        </row>
        <row r="27">
          <cell r="B27" t="str">
            <v>propane</v>
          </cell>
          <cell r="I27">
            <v>-2.4422635600000131E-2</v>
          </cell>
          <cell r="J27">
            <v>-5.3058561699999895E-2</v>
          </cell>
          <cell r="K27">
            <v>5.6716028199999879E-2</v>
          </cell>
          <cell r="L27">
            <v>2.4961082500000176E-2</v>
          </cell>
        </row>
        <row r="28">
          <cell r="B28" t="str">
            <v>butanes</v>
          </cell>
          <cell r="I28">
            <v>-1.332048219000001E-2</v>
          </cell>
          <cell r="J28">
            <v>4.6185564380000016E-2</v>
          </cell>
          <cell r="K28">
            <v>-2.5500936840000016E-2</v>
          </cell>
          <cell r="L28">
            <v>6.1470694400000137E-3</v>
          </cell>
        </row>
        <row r="29">
          <cell r="B29" t="str">
            <v>natural gasoline</v>
          </cell>
          <cell r="I29">
            <v>-0.25750265205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total</v>
          </cell>
          <cell r="I30">
            <v>-8.2758301340000145E-2</v>
          </cell>
          <cell r="J30">
            <v>9.8804208180000269E-2</v>
          </cell>
          <cell r="K30">
            <v>0.14634091615999964</v>
          </cell>
          <cell r="L30">
            <v>8.4477379140000336E-2</v>
          </cell>
        </row>
        <row r="35">
          <cell r="E35" t="str">
            <v>annual average</v>
          </cell>
        </row>
        <row r="36">
          <cell r="A36">
            <v>2022</v>
          </cell>
          <cell r="C36">
            <v>3.979196</v>
          </cell>
          <cell r="D36" t="e">
            <v>#N/A</v>
          </cell>
        </row>
        <row r="37">
          <cell r="A37">
            <v>2022</v>
          </cell>
          <cell r="C37">
            <v>3.729911</v>
          </cell>
          <cell r="D37" t="e">
            <v>#N/A</v>
          </cell>
          <cell r="E37">
            <v>3.3594551666666663</v>
          </cell>
        </row>
        <row r="38">
          <cell r="A38">
            <v>2022</v>
          </cell>
          <cell r="C38">
            <v>3.5920480000000001</v>
          </cell>
          <cell r="D38" t="e">
            <v>#N/A</v>
          </cell>
          <cell r="E38">
            <v>3.3594551666666663</v>
          </cell>
        </row>
        <row r="39">
          <cell r="A39">
            <v>2022</v>
          </cell>
          <cell r="C39">
            <v>3.2634910000000001</v>
          </cell>
          <cell r="D39" t="e">
            <v>#N/A</v>
          </cell>
          <cell r="E39">
            <v>3.3594551666666663</v>
          </cell>
        </row>
        <row r="40">
          <cell r="A40">
            <v>2022</v>
          </cell>
          <cell r="C40">
            <v>3.030122</v>
          </cell>
          <cell r="D40" t="e">
            <v>#N/A</v>
          </cell>
          <cell r="E40">
            <v>3.3594551666666663</v>
          </cell>
        </row>
        <row r="41">
          <cell r="A41">
            <v>2022</v>
          </cell>
          <cell r="C41">
            <v>3.2429830000000002</v>
          </cell>
          <cell r="D41" t="e">
            <v>#N/A</v>
          </cell>
          <cell r="E41">
            <v>3.3594551666666663</v>
          </cell>
        </row>
        <row r="42">
          <cell r="A42">
            <v>2022</v>
          </cell>
          <cell r="C42">
            <v>3.3529719999999998</v>
          </cell>
          <cell r="D42" t="e">
            <v>#N/A</v>
          </cell>
          <cell r="E42">
            <v>3.3594551666666663</v>
          </cell>
        </row>
        <row r="43">
          <cell r="A43">
            <v>2022</v>
          </cell>
          <cell r="C43">
            <v>2.9958999999999998</v>
          </cell>
          <cell r="D43" t="e">
            <v>#N/A</v>
          </cell>
          <cell r="E43">
            <v>3.3594551666666663</v>
          </cell>
        </row>
        <row r="44">
          <cell r="A44">
            <v>2022</v>
          </cell>
          <cell r="C44">
            <v>3.1597019999999998</v>
          </cell>
          <cell r="D44" t="e">
            <v>#N/A</v>
          </cell>
          <cell r="E44">
            <v>3.3594551666666663</v>
          </cell>
        </row>
        <row r="45">
          <cell r="A45">
            <v>2022</v>
          </cell>
          <cell r="C45">
            <v>3.225158</v>
          </cell>
          <cell r="D45" t="e">
            <v>#N/A</v>
          </cell>
          <cell r="E45">
            <v>3.3594551666666663</v>
          </cell>
        </row>
        <row r="46">
          <cell r="A46">
            <v>2022</v>
          </cell>
          <cell r="C46">
            <v>3.4231950000000002</v>
          </cell>
          <cell r="D46" t="e">
            <v>#N/A</v>
          </cell>
          <cell r="E46">
            <v>3.3594551666666663</v>
          </cell>
        </row>
        <row r="47">
          <cell r="A47">
            <v>2022</v>
          </cell>
          <cell r="C47">
            <v>3.318784</v>
          </cell>
          <cell r="D47" t="e">
            <v>#N/A</v>
          </cell>
        </row>
        <row r="48">
          <cell r="A48">
            <v>2023</v>
          </cell>
          <cell r="C48">
            <v>3.4793409999999998</v>
          </cell>
          <cell r="D48" t="e">
            <v>#N/A</v>
          </cell>
        </row>
        <row r="49">
          <cell r="A49">
            <v>2023</v>
          </cell>
          <cell r="C49">
            <v>3.409532</v>
          </cell>
          <cell r="D49" t="e">
            <v>#N/A</v>
          </cell>
          <cell r="E49">
            <v>3.4555287499999996</v>
          </cell>
        </row>
        <row r="50">
          <cell r="A50">
            <v>2023</v>
          </cell>
          <cell r="C50">
            <v>3.3086709999999999</v>
          </cell>
          <cell r="D50" t="e">
            <v>#N/A</v>
          </cell>
          <cell r="E50">
            <v>3.4555287499999996</v>
          </cell>
        </row>
        <row r="51">
          <cell r="A51">
            <v>2023</v>
          </cell>
          <cell r="C51">
            <v>3.33412</v>
          </cell>
          <cell r="D51" t="e">
            <v>#N/A</v>
          </cell>
          <cell r="E51">
            <v>3.4555287499999996</v>
          </cell>
        </row>
        <row r="52">
          <cell r="A52">
            <v>2023</v>
          </cell>
          <cell r="C52">
            <v>3.3442219999999998</v>
          </cell>
          <cell r="D52" t="e">
            <v>#N/A</v>
          </cell>
          <cell r="E52">
            <v>3.4555287499999996</v>
          </cell>
        </row>
        <row r="53">
          <cell r="A53">
            <v>2023</v>
          </cell>
          <cell r="C53">
            <v>3.4033500000000001</v>
          </cell>
          <cell r="D53" t="e">
            <v>#N/A</v>
          </cell>
          <cell r="E53">
            <v>3.4555287499999996</v>
          </cell>
        </row>
        <row r="54">
          <cell r="A54">
            <v>2023</v>
          </cell>
          <cell r="C54">
            <v>3.3906130000000001</v>
          </cell>
          <cell r="D54" t="e">
            <v>#N/A</v>
          </cell>
          <cell r="E54">
            <v>3.4555287499999996</v>
          </cell>
        </row>
        <row r="55">
          <cell r="A55">
            <v>2023</v>
          </cell>
          <cell r="C55">
            <v>3.1844709999999998</v>
          </cell>
          <cell r="D55" t="e">
            <v>#N/A</v>
          </cell>
          <cell r="E55">
            <v>3.4555287499999996</v>
          </cell>
        </row>
        <row r="56">
          <cell r="A56">
            <v>2023</v>
          </cell>
          <cell r="C56">
            <v>3.1719439999999999</v>
          </cell>
          <cell r="D56" t="e">
            <v>#N/A</v>
          </cell>
          <cell r="E56">
            <v>3.4555287499999996</v>
          </cell>
        </row>
        <row r="57">
          <cell r="A57">
            <v>2023</v>
          </cell>
          <cell r="C57">
            <v>3.5434359999999998</v>
          </cell>
          <cell r="D57" t="e">
            <v>#N/A</v>
          </cell>
          <cell r="E57">
            <v>3.4555287499999996</v>
          </cell>
        </row>
        <row r="58">
          <cell r="A58">
            <v>2023</v>
          </cell>
          <cell r="C58">
            <v>3.8169309999999999</v>
          </cell>
          <cell r="D58" t="e">
            <v>#N/A</v>
          </cell>
          <cell r="E58">
            <v>3.4555287499999996</v>
          </cell>
        </row>
        <row r="59">
          <cell r="A59">
            <v>2023</v>
          </cell>
          <cell r="C59">
            <v>4.0797140000000001</v>
          </cell>
          <cell r="D59" t="e">
            <v>#N/A</v>
          </cell>
        </row>
        <row r="60">
          <cell r="A60">
            <v>2024</v>
          </cell>
          <cell r="C60">
            <v>4.0178121451999997</v>
          </cell>
          <cell r="D60" t="e">
            <v>#N/A</v>
          </cell>
        </row>
        <row r="61">
          <cell r="A61">
            <v>2024</v>
          </cell>
          <cell r="C61">
            <v>3.7157707621</v>
          </cell>
          <cell r="D61">
            <v>3.7157707621</v>
          </cell>
          <cell r="E61">
            <v>3.6023721589416664</v>
          </cell>
        </row>
        <row r="62">
          <cell r="A62">
            <v>2024</v>
          </cell>
          <cell r="C62" t="e">
            <v>#N/A</v>
          </cell>
          <cell r="D62">
            <v>3.631786</v>
          </cell>
          <cell r="E62">
            <v>3.6023721589416664</v>
          </cell>
        </row>
        <row r="63">
          <cell r="A63">
            <v>2024</v>
          </cell>
          <cell r="C63" t="e">
            <v>#N/A</v>
          </cell>
          <cell r="D63">
            <v>3.4255580000000001</v>
          </cell>
          <cell r="E63">
            <v>3.6023721589416664</v>
          </cell>
        </row>
        <row r="64">
          <cell r="A64">
            <v>2024</v>
          </cell>
          <cell r="C64" t="e">
            <v>#N/A</v>
          </cell>
          <cell r="D64">
            <v>3.285053</v>
          </cell>
          <cell r="E64">
            <v>3.6023721589416664</v>
          </cell>
        </row>
        <row r="65">
          <cell r="A65">
            <v>2024</v>
          </cell>
          <cell r="C65" t="e">
            <v>#N/A</v>
          </cell>
          <cell r="D65">
            <v>3.4191579999999999</v>
          </cell>
          <cell r="E65">
            <v>3.6023721589416664</v>
          </cell>
        </row>
        <row r="66">
          <cell r="A66">
            <v>2024</v>
          </cell>
          <cell r="C66" t="e">
            <v>#N/A</v>
          </cell>
          <cell r="D66">
            <v>3.4284439999999998</v>
          </cell>
          <cell r="E66">
            <v>3.6023721589416664</v>
          </cell>
        </row>
        <row r="67">
          <cell r="A67">
            <v>2024</v>
          </cell>
          <cell r="C67" t="e">
            <v>#N/A</v>
          </cell>
          <cell r="D67">
            <v>3.4288099999999999</v>
          </cell>
          <cell r="E67">
            <v>3.6023721589416664</v>
          </cell>
        </row>
        <row r="68">
          <cell r="A68">
            <v>2024</v>
          </cell>
          <cell r="C68" t="e">
            <v>#N/A</v>
          </cell>
          <cell r="D68">
            <v>3.446396</v>
          </cell>
          <cell r="E68">
            <v>3.6023721589416664</v>
          </cell>
        </row>
        <row r="69">
          <cell r="A69">
            <v>2024</v>
          </cell>
          <cell r="C69" t="e">
            <v>#N/A</v>
          </cell>
          <cell r="D69">
            <v>3.6719729999999999</v>
          </cell>
          <cell r="E69">
            <v>3.6023721589416664</v>
          </cell>
        </row>
        <row r="70">
          <cell r="A70">
            <v>2024</v>
          </cell>
          <cell r="C70" t="e">
            <v>#N/A</v>
          </cell>
          <cell r="D70">
            <v>3.841091</v>
          </cell>
          <cell r="E70">
            <v>3.6023721589416664</v>
          </cell>
        </row>
        <row r="71">
          <cell r="A71">
            <v>2024</v>
          </cell>
          <cell r="C71" t="e">
            <v>#N/A</v>
          </cell>
          <cell r="D71">
            <v>3.916614</v>
          </cell>
        </row>
        <row r="72">
          <cell r="A72">
            <v>2025</v>
          </cell>
          <cell r="C72" t="e">
            <v>#N/A</v>
          </cell>
          <cell r="D72">
            <v>4.0569949999999997</v>
          </cell>
        </row>
        <row r="73">
          <cell r="A73">
            <v>2025</v>
          </cell>
          <cell r="C73" t="e">
            <v>#N/A</v>
          </cell>
          <cell r="D73">
            <v>3.8365290000000001</v>
          </cell>
          <cell r="E73">
            <v>3.6873078333333331</v>
          </cell>
        </row>
        <row r="74">
          <cell r="A74">
            <v>2025</v>
          </cell>
          <cell r="C74" t="e">
            <v>#N/A</v>
          </cell>
          <cell r="D74">
            <v>3.8004340000000001</v>
          </cell>
          <cell r="E74">
            <v>3.6873078333333331</v>
          </cell>
        </row>
        <row r="75">
          <cell r="A75">
            <v>2025</v>
          </cell>
          <cell r="C75" t="e">
            <v>#N/A</v>
          </cell>
          <cell r="D75">
            <v>3.525388</v>
          </cell>
          <cell r="E75">
            <v>3.6873078333333331</v>
          </cell>
        </row>
        <row r="76">
          <cell r="A76">
            <v>2025</v>
          </cell>
          <cell r="C76" t="e">
            <v>#N/A</v>
          </cell>
          <cell r="D76">
            <v>3.4220600000000001</v>
          </cell>
          <cell r="E76">
            <v>3.6873078333333331</v>
          </cell>
        </row>
        <row r="77">
          <cell r="A77">
            <v>2025</v>
          </cell>
          <cell r="C77" t="e">
            <v>#N/A</v>
          </cell>
          <cell r="D77">
            <v>3.4753039999999999</v>
          </cell>
          <cell r="E77">
            <v>3.6873078333333331</v>
          </cell>
        </row>
        <row r="78">
          <cell r="A78">
            <v>2025</v>
          </cell>
          <cell r="C78" t="e">
            <v>#N/A</v>
          </cell>
          <cell r="D78">
            <v>3.537544</v>
          </cell>
          <cell r="E78">
            <v>3.6873078333333331</v>
          </cell>
        </row>
        <row r="79">
          <cell r="A79">
            <v>2025</v>
          </cell>
          <cell r="C79" t="e">
            <v>#N/A</v>
          </cell>
          <cell r="D79">
            <v>3.4604309999999998</v>
          </cell>
          <cell r="E79">
            <v>3.6873078333333331</v>
          </cell>
        </row>
        <row r="80">
          <cell r="A80">
            <v>2025</v>
          </cell>
          <cell r="C80" t="e">
            <v>#N/A</v>
          </cell>
          <cell r="D80">
            <v>3.4941990000000001</v>
          </cell>
          <cell r="E80">
            <v>3.6873078333333331</v>
          </cell>
        </row>
        <row r="81">
          <cell r="A81">
            <v>2025</v>
          </cell>
          <cell r="C81" t="e">
            <v>#N/A</v>
          </cell>
          <cell r="D81">
            <v>3.7284790000000001</v>
          </cell>
          <cell r="E81">
            <v>3.6873078333333331</v>
          </cell>
        </row>
        <row r="82">
          <cell r="A82">
            <v>2025</v>
          </cell>
          <cell r="C82" t="e">
            <v>#N/A</v>
          </cell>
          <cell r="D82">
            <v>3.923635</v>
          </cell>
          <cell r="E82">
            <v>3.6873078333333331</v>
          </cell>
        </row>
        <row r="83">
          <cell r="A83">
            <v>2025</v>
          </cell>
          <cell r="C83" t="e">
            <v>#N/A</v>
          </cell>
          <cell r="D83">
            <v>3.9866959999999998</v>
          </cell>
        </row>
        <row r="89">
          <cell r="B89" t="str">
            <v>Forecast</v>
          </cell>
        </row>
        <row r="90">
          <cell r="A90">
            <v>2.5</v>
          </cell>
          <cell r="B90">
            <v>-0.25</v>
          </cell>
        </row>
        <row r="91">
          <cell r="A91">
            <v>2.5</v>
          </cell>
          <cell r="B91">
            <v>0.5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729C3-54C1-45B7-B055-3B34293EE7AD}">
  <dimension ref="A2:AB131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42.42578125" style="2" customWidth="1"/>
    <col min="18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1" t="s">
        <v>8</v>
      </c>
      <c r="R9" s="12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13" t="s">
        <v>10</v>
      </c>
      <c r="R10" s="14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4" x14ac:dyDescent="0.25">
      <c r="A24" s="15"/>
      <c r="B24" s="15"/>
      <c r="C24" s="16" t="s">
        <v>12</v>
      </c>
      <c r="D24" s="16"/>
      <c r="E24" s="16"/>
      <c r="F24" s="16"/>
      <c r="G24" s="16"/>
      <c r="H24" s="17"/>
      <c r="I24" s="16" t="s">
        <v>13</v>
      </c>
      <c r="J24" s="16"/>
      <c r="K24" s="16"/>
      <c r="L24" s="16"/>
    </row>
    <row r="25" spans="1:14" x14ac:dyDescent="0.25"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4" x14ac:dyDescent="0.25">
      <c r="A26" s="21"/>
      <c r="B26" s="22" t="s">
        <v>2</v>
      </c>
      <c r="C26" s="22">
        <v>1.8076434548</v>
      </c>
      <c r="D26" s="22">
        <v>2.0201309233</v>
      </c>
      <c r="E26" s="22">
        <v>2.1258081288000001</v>
      </c>
      <c r="F26" s="22">
        <v>2.2409339535999999</v>
      </c>
      <c r="G26" s="22">
        <v>2.2943031808000001</v>
      </c>
      <c r="H26" s="22"/>
      <c r="I26" s="22">
        <f t="shared" ref="I26:L29" si="0">D26-C26</f>
        <v>0.2124874685</v>
      </c>
      <c r="J26" s="22">
        <f t="shared" si="0"/>
        <v>0.10567720550000015</v>
      </c>
      <c r="K26" s="22">
        <f t="shared" si="0"/>
        <v>0.11512582479999978</v>
      </c>
      <c r="L26" s="22">
        <f t="shared" si="0"/>
        <v>5.3369227200000147E-2</v>
      </c>
      <c r="M26" s="23"/>
      <c r="N26" s="24"/>
    </row>
    <row r="27" spans="1:14" x14ac:dyDescent="0.25">
      <c r="A27" s="21"/>
      <c r="B27" s="22" t="s">
        <v>4</v>
      </c>
      <c r="C27" s="22">
        <v>1.1340982740000001</v>
      </c>
      <c r="D27" s="22">
        <v>1.1096756383999999</v>
      </c>
      <c r="E27" s="22">
        <v>1.0566170767</v>
      </c>
      <c r="F27" s="22">
        <v>1.1133331048999999</v>
      </c>
      <c r="G27" s="22">
        <v>1.1382941874000001</v>
      </c>
      <c r="H27" s="22"/>
      <c r="I27" s="22">
        <f t="shared" si="0"/>
        <v>-2.4422635600000131E-2</v>
      </c>
      <c r="J27" s="22">
        <f t="shared" si="0"/>
        <v>-5.3058561699999895E-2</v>
      </c>
      <c r="K27" s="22">
        <f t="shared" si="0"/>
        <v>5.6716028199999879E-2</v>
      </c>
      <c r="L27" s="22">
        <f t="shared" si="0"/>
        <v>2.4961082500000176E-2</v>
      </c>
      <c r="M27" s="23"/>
    </row>
    <row r="28" spans="1:14" x14ac:dyDescent="0.25">
      <c r="A28" s="21"/>
      <c r="B28" s="22" t="s">
        <v>6</v>
      </c>
      <c r="C28" s="22">
        <v>0.24087890137000001</v>
      </c>
      <c r="D28" s="22">
        <v>0.22755841918</v>
      </c>
      <c r="E28" s="22">
        <v>0.27374398356000001</v>
      </c>
      <c r="F28" s="22">
        <v>0.24824304672</v>
      </c>
      <c r="G28" s="22">
        <v>0.25439011616000001</v>
      </c>
      <c r="H28" s="22"/>
      <c r="I28" s="22">
        <f t="shared" si="0"/>
        <v>-1.332048219000001E-2</v>
      </c>
      <c r="J28" s="22">
        <f t="shared" si="0"/>
        <v>4.6185564380000016E-2</v>
      </c>
      <c r="K28" s="22">
        <f t="shared" si="0"/>
        <v>-2.5500936840000016E-2</v>
      </c>
      <c r="L28" s="22">
        <f t="shared" si="0"/>
        <v>6.1470694400000137E-3</v>
      </c>
      <c r="M28" s="23"/>
    </row>
    <row r="29" spans="1:14" x14ac:dyDescent="0.25">
      <c r="A29" s="21"/>
      <c r="B29" s="25" t="s">
        <v>8</v>
      </c>
      <c r="C29" s="25">
        <v>0.25750265205</v>
      </c>
      <c r="D29" s="25">
        <v>0</v>
      </c>
      <c r="E29" s="25">
        <v>0</v>
      </c>
      <c r="F29" s="25">
        <v>0</v>
      </c>
      <c r="G29" s="25">
        <v>0</v>
      </c>
      <c r="H29" s="25"/>
      <c r="I29" s="25">
        <f t="shared" si="0"/>
        <v>-0.25750265205</v>
      </c>
      <c r="J29" s="25">
        <f t="shared" si="0"/>
        <v>0</v>
      </c>
      <c r="K29" s="25">
        <f t="shared" si="0"/>
        <v>0</v>
      </c>
      <c r="L29" s="25">
        <f t="shared" si="0"/>
        <v>0</v>
      </c>
      <c r="M29" s="23"/>
    </row>
    <row r="30" spans="1:14" x14ac:dyDescent="0.25">
      <c r="B30" s="26" t="s">
        <v>14</v>
      </c>
      <c r="C30" s="27">
        <f>+SUM(C26:C29)</f>
        <v>3.4401232822200001</v>
      </c>
      <c r="D30" s="27">
        <f>+SUM(D26:D29)</f>
        <v>3.3573649808799999</v>
      </c>
      <c r="E30" s="27">
        <f>+SUM(E26:E29)</f>
        <v>3.4561691890600006</v>
      </c>
      <c r="F30" s="27">
        <f>+SUM(F26:F29)</f>
        <v>3.6025101052199995</v>
      </c>
      <c r="G30" s="27">
        <f>+SUM(G26:G29)</f>
        <v>3.6869874843600003</v>
      </c>
      <c r="H30" s="27"/>
      <c r="I30" s="27">
        <f>+SUM(I26:I29)</f>
        <v>-8.2758301340000145E-2</v>
      </c>
      <c r="J30" s="27">
        <f>+SUM(J26:J29)</f>
        <v>9.8804208180000269E-2</v>
      </c>
      <c r="K30" s="27">
        <f>+SUM(K26:K29)</f>
        <v>0.14634091615999964</v>
      </c>
      <c r="L30" s="27">
        <f>+SUM(L26:L29)</f>
        <v>8.4477379140000336E-2</v>
      </c>
      <c r="M30" s="23"/>
    </row>
    <row r="31" spans="1:14" x14ac:dyDescent="0.25">
      <c r="B31" s="28" t="s">
        <v>15</v>
      </c>
      <c r="C31" s="15"/>
      <c r="D31" s="26"/>
      <c r="E31" s="15"/>
      <c r="F31" s="15"/>
      <c r="G31" s="15"/>
      <c r="H31" s="15"/>
      <c r="I31" s="26"/>
      <c r="J31" s="29"/>
      <c r="K31" s="29"/>
      <c r="L31" s="29"/>
    </row>
    <row r="35" spans="1:7" x14ac:dyDescent="0.25">
      <c r="A35" s="30"/>
      <c r="B35" s="30"/>
      <c r="C35" s="30" t="s">
        <v>16</v>
      </c>
      <c r="D35" s="30" t="s">
        <v>17</v>
      </c>
      <c r="E35" s="31" t="s">
        <v>18</v>
      </c>
      <c r="F35" s="31" t="s">
        <v>19</v>
      </c>
    </row>
    <row r="36" spans="1:7" x14ac:dyDescent="0.25">
      <c r="A36" s="30">
        <f t="shared" ref="A36:A83" si="1">YEAR(B36)</f>
        <v>2022</v>
      </c>
      <c r="B36" s="32">
        <v>44562</v>
      </c>
      <c r="C36" s="33">
        <v>3.979196</v>
      </c>
      <c r="D36" s="34" t="e">
        <v>#N/A</v>
      </c>
      <c r="E36" s="35"/>
      <c r="F36" s="35">
        <v>3.979196</v>
      </c>
      <c r="G36" s="36"/>
    </row>
    <row r="37" spans="1:7" x14ac:dyDescent="0.25">
      <c r="A37" s="30">
        <f t="shared" si="1"/>
        <v>2022</v>
      </c>
      <c r="B37" s="32">
        <v>44593</v>
      </c>
      <c r="C37" s="33">
        <v>3.729911</v>
      </c>
      <c r="D37" s="34" t="e">
        <v>#N/A</v>
      </c>
      <c r="E37" s="35">
        <f t="shared" ref="E37:E46" si="2">AVERAGEIF($A$36:$A$97,A37,$F$36:$F$97)</f>
        <v>3.3594551666666663</v>
      </c>
      <c r="F37" s="35">
        <v>3.729911</v>
      </c>
      <c r="G37" s="36"/>
    </row>
    <row r="38" spans="1:7" x14ac:dyDescent="0.25">
      <c r="A38" s="30">
        <f t="shared" si="1"/>
        <v>2022</v>
      </c>
      <c r="B38" s="32">
        <v>44621</v>
      </c>
      <c r="C38" s="33">
        <v>3.5920480000000001</v>
      </c>
      <c r="D38" s="34" t="e">
        <v>#N/A</v>
      </c>
      <c r="E38" s="35">
        <f t="shared" si="2"/>
        <v>3.3594551666666663</v>
      </c>
      <c r="F38" s="35">
        <v>3.5920480000000001</v>
      </c>
      <c r="G38" s="36"/>
    </row>
    <row r="39" spans="1:7" x14ac:dyDescent="0.25">
      <c r="A39" s="30">
        <f t="shared" si="1"/>
        <v>2022</v>
      </c>
      <c r="B39" s="32">
        <v>44652</v>
      </c>
      <c r="C39" s="33">
        <v>3.2634910000000001</v>
      </c>
      <c r="D39" s="34" t="e">
        <v>#N/A</v>
      </c>
      <c r="E39" s="35">
        <f t="shared" si="2"/>
        <v>3.3594551666666663</v>
      </c>
      <c r="F39" s="35">
        <v>3.2634910000000001</v>
      </c>
      <c r="G39" s="36"/>
    </row>
    <row r="40" spans="1:7" x14ac:dyDescent="0.25">
      <c r="A40" s="30">
        <f t="shared" si="1"/>
        <v>2022</v>
      </c>
      <c r="B40" s="32">
        <v>44682</v>
      </c>
      <c r="C40" s="33">
        <v>3.030122</v>
      </c>
      <c r="D40" s="34" t="e">
        <v>#N/A</v>
      </c>
      <c r="E40" s="35">
        <f t="shared" si="2"/>
        <v>3.3594551666666663</v>
      </c>
      <c r="F40" s="35">
        <v>3.030122</v>
      </c>
      <c r="G40" s="36"/>
    </row>
    <row r="41" spans="1:7" x14ac:dyDescent="0.25">
      <c r="A41" s="30">
        <f t="shared" si="1"/>
        <v>2022</v>
      </c>
      <c r="B41" s="32">
        <v>44713</v>
      </c>
      <c r="C41" s="33">
        <v>3.2429830000000002</v>
      </c>
      <c r="D41" s="34" t="e">
        <v>#N/A</v>
      </c>
      <c r="E41" s="35">
        <f t="shared" si="2"/>
        <v>3.3594551666666663</v>
      </c>
      <c r="F41" s="35">
        <v>3.2429830000000002</v>
      </c>
      <c r="G41" s="36"/>
    </row>
    <row r="42" spans="1:7" x14ac:dyDescent="0.25">
      <c r="A42" s="30">
        <f t="shared" si="1"/>
        <v>2022</v>
      </c>
      <c r="B42" s="32">
        <v>44743</v>
      </c>
      <c r="C42" s="33">
        <v>3.3529719999999998</v>
      </c>
      <c r="D42" s="34" t="e">
        <v>#N/A</v>
      </c>
      <c r="E42" s="35">
        <f t="shared" si="2"/>
        <v>3.3594551666666663</v>
      </c>
      <c r="F42" s="35">
        <v>3.3529719999999998</v>
      </c>
      <c r="G42" s="36"/>
    </row>
    <row r="43" spans="1:7" x14ac:dyDescent="0.25">
      <c r="A43" s="30">
        <f t="shared" si="1"/>
        <v>2022</v>
      </c>
      <c r="B43" s="32">
        <v>44774</v>
      </c>
      <c r="C43" s="33">
        <v>2.9958999999999998</v>
      </c>
      <c r="D43" s="34" t="e">
        <v>#N/A</v>
      </c>
      <c r="E43" s="35">
        <f t="shared" si="2"/>
        <v>3.3594551666666663</v>
      </c>
      <c r="F43" s="35">
        <v>2.9958999999999998</v>
      </c>
      <c r="G43" s="36"/>
    </row>
    <row r="44" spans="1:7" x14ac:dyDescent="0.25">
      <c r="A44" s="30">
        <f t="shared" si="1"/>
        <v>2022</v>
      </c>
      <c r="B44" s="32">
        <v>44805</v>
      </c>
      <c r="C44" s="33">
        <v>3.1597019999999998</v>
      </c>
      <c r="D44" s="34" t="e">
        <v>#N/A</v>
      </c>
      <c r="E44" s="35">
        <f t="shared" si="2"/>
        <v>3.3594551666666663</v>
      </c>
      <c r="F44" s="35">
        <v>3.1597019999999998</v>
      </c>
      <c r="G44" s="36"/>
    </row>
    <row r="45" spans="1:7" x14ac:dyDescent="0.25">
      <c r="A45" s="30">
        <f t="shared" si="1"/>
        <v>2022</v>
      </c>
      <c r="B45" s="32">
        <v>44835</v>
      </c>
      <c r="C45" s="33">
        <v>3.225158</v>
      </c>
      <c r="D45" s="34" t="e">
        <v>#N/A</v>
      </c>
      <c r="E45" s="35">
        <f t="shared" si="2"/>
        <v>3.3594551666666663</v>
      </c>
      <c r="F45" s="35">
        <v>3.225158</v>
      </c>
      <c r="G45" s="36"/>
    </row>
    <row r="46" spans="1:7" x14ac:dyDescent="0.25">
      <c r="A46" s="30">
        <f t="shared" si="1"/>
        <v>2022</v>
      </c>
      <c r="B46" s="32">
        <v>44866</v>
      </c>
      <c r="C46" s="33">
        <v>3.4231950000000002</v>
      </c>
      <c r="D46" s="34" t="e">
        <v>#N/A</v>
      </c>
      <c r="E46" s="35">
        <f t="shared" si="2"/>
        <v>3.3594551666666663</v>
      </c>
      <c r="F46" s="35">
        <v>3.4231950000000002</v>
      </c>
      <c r="G46" s="36"/>
    </row>
    <row r="47" spans="1:7" x14ac:dyDescent="0.25">
      <c r="A47" s="30">
        <f t="shared" si="1"/>
        <v>2022</v>
      </c>
      <c r="B47" s="32">
        <v>44896</v>
      </c>
      <c r="C47" s="33">
        <v>3.318784</v>
      </c>
      <c r="D47" s="34" t="e">
        <v>#N/A</v>
      </c>
      <c r="E47" s="35"/>
      <c r="F47" s="35">
        <v>3.318784</v>
      </c>
      <c r="G47" s="36"/>
    </row>
    <row r="48" spans="1:7" x14ac:dyDescent="0.25">
      <c r="A48" s="30">
        <f t="shared" si="1"/>
        <v>2023</v>
      </c>
      <c r="B48" s="32">
        <v>44927</v>
      </c>
      <c r="C48" s="33">
        <v>3.4793409999999998</v>
      </c>
      <c r="D48" s="34" t="e">
        <v>#N/A</v>
      </c>
      <c r="E48" s="35"/>
      <c r="F48" s="35">
        <v>3.4793409999999998</v>
      </c>
      <c r="G48" s="36"/>
    </row>
    <row r="49" spans="1:7" x14ac:dyDescent="0.25">
      <c r="A49" s="30">
        <f t="shared" si="1"/>
        <v>2023</v>
      </c>
      <c r="B49" s="32">
        <v>44958</v>
      </c>
      <c r="C49" s="33">
        <v>3.409532</v>
      </c>
      <c r="D49" s="34" t="e">
        <v>#N/A</v>
      </c>
      <c r="E49" s="35">
        <f t="shared" ref="E49:E58" si="3">AVERAGEIF($A$36:$A$97,A49,$F$36:$F$97)</f>
        <v>3.4555287499999996</v>
      </c>
      <c r="F49" s="35">
        <v>3.409532</v>
      </c>
      <c r="G49" s="36"/>
    </row>
    <row r="50" spans="1:7" x14ac:dyDescent="0.25">
      <c r="A50" s="30">
        <f t="shared" si="1"/>
        <v>2023</v>
      </c>
      <c r="B50" s="32">
        <v>44986</v>
      </c>
      <c r="C50" s="33">
        <v>3.3086709999999999</v>
      </c>
      <c r="D50" s="34" t="e">
        <v>#N/A</v>
      </c>
      <c r="E50" s="35">
        <f t="shared" si="3"/>
        <v>3.4555287499999996</v>
      </c>
      <c r="F50" s="35">
        <v>3.3086709999999999</v>
      </c>
      <c r="G50" s="36"/>
    </row>
    <row r="51" spans="1:7" x14ac:dyDescent="0.25">
      <c r="A51" s="30">
        <f t="shared" si="1"/>
        <v>2023</v>
      </c>
      <c r="B51" s="32">
        <v>45017</v>
      </c>
      <c r="C51" s="33">
        <v>3.33412</v>
      </c>
      <c r="D51" s="34" t="e">
        <v>#N/A</v>
      </c>
      <c r="E51" s="35">
        <f t="shared" si="3"/>
        <v>3.4555287499999996</v>
      </c>
      <c r="F51" s="35">
        <v>3.33412</v>
      </c>
      <c r="G51" s="36"/>
    </row>
    <row r="52" spans="1:7" x14ac:dyDescent="0.25">
      <c r="A52" s="30">
        <f t="shared" si="1"/>
        <v>2023</v>
      </c>
      <c r="B52" s="32">
        <v>45047</v>
      </c>
      <c r="C52" s="33">
        <v>3.3442219999999998</v>
      </c>
      <c r="D52" s="34" t="e">
        <v>#N/A</v>
      </c>
      <c r="E52" s="35">
        <f t="shared" si="3"/>
        <v>3.4555287499999996</v>
      </c>
      <c r="F52" s="35">
        <v>3.3442219999999998</v>
      </c>
      <c r="G52" s="36"/>
    </row>
    <row r="53" spans="1:7" x14ac:dyDescent="0.25">
      <c r="A53" s="30">
        <f t="shared" si="1"/>
        <v>2023</v>
      </c>
      <c r="B53" s="32">
        <v>45078</v>
      </c>
      <c r="C53" s="33">
        <v>3.4033500000000001</v>
      </c>
      <c r="D53" s="34" t="e">
        <v>#N/A</v>
      </c>
      <c r="E53" s="35">
        <f t="shared" si="3"/>
        <v>3.4555287499999996</v>
      </c>
      <c r="F53" s="35">
        <v>3.4033500000000001</v>
      </c>
      <c r="G53" s="36"/>
    </row>
    <row r="54" spans="1:7" x14ac:dyDescent="0.25">
      <c r="A54" s="30">
        <f t="shared" si="1"/>
        <v>2023</v>
      </c>
      <c r="B54" s="32">
        <v>45108</v>
      </c>
      <c r="C54" s="33">
        <v>3.3906130000000001</v>
      </c>
      <c r="D54" s="34" t="e">
        <v>#N/A</v>
      </c>
      <c r="E54" s="35">
        <f t="shared" si="3"/>
        <v>3.4555287499999996</v>
      </c>
      <c r="F54" s="35">
        <v>3.3906130000000001</v>
      </c>
      <c r="G54" s="36"/>
    </row>
    <row r="55" spans="1:7" x14ac:dyDescent="0.25">
      <c r="A55" s="30">
        <f t="shared" si="1"/>
        <v>2023</v>
      </c>
      <c r="B55" s="32">
        <v>45139</v>
      </c>
      <c r="C55" s="33">
        <v>3.1844709999999998</v>
      </c>
      <c r="D55" s="34" t="e">
        <v>#N/A</v>
      </c>
      <c r="E55" s="35">
        <f t="shared" si="3"/>
        <v>3.4555287499999996</v>
      </c>
      <c r="F55" s="35">
        <v>3.1844709999999998</v>
      </c>
      <c r="G55" s="36"/>
    </row>
    <row r="56" spans="1:7" x14ac:dyDescent="0.25">
      <c r="A56" s="30">
        <f t="shared" si="1"/>
        <v>2023</v>
      </c>
      <c r="B56" s="32">
        <v>45170</v>
      </c>
      <c r="C56" s="33">
        <v>3.1719439999999999</v>
      </c>
      <c r="D56" s="34" t="e">
        <v>#N/A</v>
      </c>
      <c r="E56" s="35">
        <f t="shared" si="3"/>
        <v>3.4555287499999996</v>
      </c>
      <c r="F56" s="35">
        <v>3.1719439999999999</v>
      </c>
      <c r="G56" s="36"/>
    </row>
    <row r="57" spans="1:7" x14ac:dyDescent="0.25">
      <c r="A57" s="30">
        <f t="shared" si="1"/>
        <v>2023</v>
      </c>
      <c r="B57" s="32">
        <v>45200</v>
      </c>
      <c r="C57" s="33">
        <v>3.5434359999999998</v>
      </c>
      <c r="D57" s="34" t="e">
        <v>#N/A</v>
      </c>
      <c r="E57" s="35">
        <f t="shared" si="3"/>
        <v>3.4555287499999996</v>
      </c>
      <c r="F57" s="35">
        <v>3.5434359999999998</v>
      </c>
      <c r="G57" s="36"/>
    </row>
    <row r="58" spans="1:7" x14ac:dyDescent="0.25">
      <c r="A58" s="30">
        <f t="shared" si="1"/>
        <v>2023</v>
      </c>
      <c r="B58" s="32">
        <v>45231</v>
      </c>
      <c r="C58" s="33">
        <v>3.8169309999999999</v>
      </c>
      <c r="D58" s="34" t="e">
        <v>#N/A</v>
      </c>
      <c r="E58" s="35">
        <f t="shared" si="3"/>
        <v>3.4555287499999996</v>
      </c>
      <c r="F58" s="35">
        <v>3.8169309999999999</v>
      </c>
      <c r="G58" s="36"/>
    </row>
    <row r="59" spans="1:7" x14ac:dyDescent="0.25">
      <c r="A59" s="30">
        <f t="shared" si="1"/>
        <v>2023</v>
      </c>
      <c r="B59" s="32">
        <v>45261</v>
      </c>
      <c r="C59" s="33">
        <v>4.0797140000000001</v>
      </c>
      <c r="D59" s="34" t="e">
        <v>#N/A</v>
      </c>
      <c r="E59" s="35"/>
      <c r="F59" s="35">
        <v>4.0797140000000001</v>
      </c>
      <c r="G59" s="36"/>
    </row>
    <row r="60" spans="1:7" x14ac:dyDescent="0.25">
      <c r="A60" s="30">
        <f t="shared" si="1"/>
        <v>2024</v>
      </c>
      <c r="B60" s="32">
        <v>45292</v>
      </c>
      <c r="C60" s="33">
        <v>4.0178121451999997</v>
      </c>
      <c r="D60" s="34" t="e">
        <v>#N/A</v>
      </c>
      <c r="E60" s="35"/>
      <c r="F60" s="35">
        <v>4.0178121451999997</v>
      </c>
      <c r="G60" s="36"/>
    </row>
    <row r="61" spans="1:7" x14ac:dyDescent="0.25">
      <c r="A61" s="30">
        <f t="shared" si="1"/>
        <v>2024</v>
      </c>
      <c r="B61" s="32">
        <v>45323</v>
      </c>
      <c r="C61" s="33">
        <v>3.7157707621</v>
      </c>
      <c r="D61" s="34">
        <v>3.7157707621</v>
      </c>
      <c r="E61" s="35">
        <f t="shared" ref="E61:E70" si="4">AVERAGEIF($A$36:$A$97,A61,$F$36:$F$97)</f>
        <v>3.6023721589416664</v>
      </c>
      <c r="F61" s="35">
        <v>3.7157707621</v>
      </c>
      <c r="G61" s="36"/>
    </row>
    <row r="62" spans="1:7" x14ac:dyDescent="0.25">
      <c r="A62" s="30">
        <f t="shared" si="1"/>
        <v>2024</v>
      </c>
      <c r="B62" s="32">
        <v>45352</v>
      </c>
      <c r="C62" s="33" t="e">
        <v>#N/A</v>
      </c>
      <c r="D62" s="34">
        <v>3.631786</v>
      </c>
      <c r="E62" s="35">
        <f t="shared" si="4"/>
        <v>3.6023721589416664</v>
      </c>
      <c r="F62" s="35">
        <v>3.631786</v>
      </c>
      <c r="G62" s="36"/>
    </row>
    <row r="63" spans="1:7" x14ac:dyDescent="0.25">
      <c r="A63" s="30">
        <f t="shared" si="1"/>
        <v>2024</v>
      </c>
      <c r="B63" s="32">
        <v>45383</v>
      </c>
      <c r="C63" s="33" t="e">
        <v>#N/A</v>
      </c>
      <c r="D63" s="34">
        <v>3.4255580000000001</v>
      </c>
      <c r="E63" s="35">
        <f t="shared" si="4"/>
        <v>3.6023721589416664</v>
      </c>
      <c r="F63" s="35">
        <v>3.4255580000000001</v>
      </c>
      <c r="G63" s="36"/>
    </row>
    <row r="64" spans="1:7" x14ac:dyDescent="0.25">
      <c r="A64" s="30">
        <f t="shared" si="1"/>
        <v>2024</v>
      </c>
      <c r="B64" s="32">
        <v>45413</v>
      </c>
      <c r="C64" s="33" t="e">
        <v>#N/A</v>
      </c>
      <c r="D64" s="34">
        <v>3.285053</v>
      </c>
      <c r="E64" s="35">
        <f t="shared" si="4"/>
        <v>3.6023721589416664</v>
      </c>
      <c r="F64" s="35">
        <v>3.285053</v>
      </c>
      <c r="G64" s="36"/>
    </row>
    <row r="65" spans="1:7" x14ac:dyDescent="0.25">
      <c r="A65" s="30">
        <f t="shared" si="1"/>
        <v>2024</v>
      </c>
      <c r="B65" s="32">
        <v>45444</v>
      </c>
      <c r="C65" s="33" t="e">
        <v>#N/A</v>
      </c>
      <c r="D65" s="34">
        <v>3.4191579999999999</v>
      </c>
      <c r="E65" s="35">
        <f t="shared" si="4"/>
        <v>3.6023721589416664</v>
      </c>
      <c r="F65" s="35">
        <v>3.4191579999999999</v>
      </c>
      <c r="G65" s="36"/>
    </row>
    <row r="66" spans="1:7" x14ac:dyDescent="0.25">
      <c r="A66" s="30">
        <f t="shared" si="1"/>
        <v>2024</v>
      </c>
      <c r="B66" s="32">
        <v>45474</v>
      </c>
      <c r="C66" s="33" t="e">
        <v>#N/A</v>
      </c>
      <c r="D66" s="34">
        <v>3.4284439999999998</v>
      </c>
      <c r="E66" s="35">
        <f t="shared" si="4"/>
        <v>3.6023721589416664</v>
      </c>
      <c r="F66" s="35">
        <v>3.4284439999999998</v>
      </c>
      <c r="G66" s="36"/>
    </row>
    <row r="67" spans="1:7" x14ac:dyDescent="0.25">
      <c r="A67" s="30">
        <f t="shared" si="1"/>
        <v>2024</v>
      </c>
      <c r="B67" s="32">
        <v>45505</v>
      </c>
      <c r="C67" s="33" t="e">
        <v>#N/A</v>
      </c>
      <c r="D67" s="34">
        <v>3.4288099999999999</v>
      </c>
      <c r="E67" s="35">
        <f t="shared" si="4"/>
        <v>3.6023721589416664</v>
      </c>
      <c r="F67" s="35">
        <v>3.4288099999999999</v>
      </c>
      <c r="G67" s="36"/>
    </row>
    <row r="68" spans="1:7" x14ac:dyDescent="0.25">
      <c r="A68" s="30">
        <f t="shared" si="1"/>
        <v>2024</v>
      </c>
      <c r="B68" s="32">
        <v>45536</v>
      </c>
      <c r="C68" s="33" t="e">
        <v>#N/A</v>
      </c>
      <c r="D68" s="34">
        <v>3.446396</v>
      </c>
      <c r="E68" s="35">
        <f t="shared" si="4"/>
        <v>3.6023721589416664</v>
      </c>
      <c r="F68" s="35">
        <v>3.446396</v>
      </c>
      <c r="G68" s="36"/>
    </row>
    <row r="69" spans="1:7" x14ac:dyDescent="0.25">
      <c r="A69" s="30">
        <f t="shared" si="1"/>
        <v>2024</v>
      </c>
      <c r="B69" s="32">
        <v>45566</v>
      </c>
      <c r="C69" s="33" t="e">
        <v>#N/A</v>
      </c>
      <c r="D69" s="34">
        <v>3.6719729999999999</v>
      </c>
      <c r="E69" s="35">
        <f t="shared" si="4"/>
        <v>3.6023721589416664</v>
      </c>
      <c r="F69" s="35">
        <v>3.6719729999999999</v>
      </c>
      <c r="G69" s="36"/>
    </row>
    <row r="70" spans="1:7" x14ac:dyDescent="0.25">
      <c r="A70" s="30">
        <f t="shared" si="1"/>
        <v>2024</v>
      </c>
      <c r="B70" s="32">
        <v>45597</v>
      </c>
      <c r="C70" s="33" t="e">
        <v>#N/A</v>
      </c>
      <c r="D70" s="34">
        <v>3.841091</v>
      </c>
      <c r="E70" s="35">
        <f t="shared" si="4"/>
        <v>3.6023721589416664</v>
      </c>
      <c r="F70" s="35">
        <v>3.841091</v>
      </c>
      <c r="G70" s="36"/>
    </row>
    <row r="71" spans="1:7" x14ac:dyDescent="0.25">
      <c r="A71" s="30">
        <f t="shared" si="1"/>
        <v>2024</v>
      </c>
      <c r="B71" s="32">
        <v>45627</v>
      </c>
      <c r="C71" s="33" t="e">
        <v>#N/A</v>
      </c>
      <c r="D71" s="34">
        <v>3.916614</v>
      </c>
      <c r="E71" s="35"/>
      <c r="F71" s="35">
        <v>3.916614</v>
      </c>
      <c r="G71" s="36"/>
    </row>
    <row r="72" spans="1:7" x14ac:dyDescent="0.25">
      <c r="A72" s="30">
        <f t="shared" si="1"/>
        <v>2025</v>
      </c>
      <c r="B72" s="32">
        <v>45658</v>
      </c>
      <c r="C72" s="33" t="e">
        <v>#N/A</v>
      </c>
      <c r="D72" s="34">
        <v>4.0569949999999997</v>
      </c>
      <c r="E72" s="35"/>
      <c r="F72" s="35">
        <v>4.0569949999999997</v>
      </c>
      <c r="G72" s="36"/>
    </row>
    <row r="73" spans="1:7" x14ac:dyDescent="0.25">
      <c r="A73" s="30">
        <f t="shared" si="1"/>
        <v>2025</v>
      </c>
      <c r="B73" s="32">
        <v>45689</v>
      </c>
      <c r="C73" s="33" t="e">
        <v>#N/A</v>
      </c>
      <c r="D73" s="34">
        <v>3.8365290000000001</v>
      </c>
      <c r="E73" s="35">
        <f t="shared" ref="E73:E82" si="5">AVERAGEIF($A$36:$A$97,A73,$F$36:$F$97)</f>
        <v>3.6873078333333331</v>
      </c>
      <c r="F73" s="35">
        <v>3.8365290000000001</v>
      </c>
      <c r="G73" s="36"/>
    </row>
    <row r="74" spans="1:7" x14ac:dyDescent="0.25">
      <c r="A74" s="30">
        <f t="shared" si="1"/>
        <v>2025</v>
      </c>
      <c r="B74" s="32">
        <v>45717</v>
      </c>
      <c r="C74" s="33" t="e">
        <v>#N/A</v>
      </c>
      <c r="D74" s="34">
        <v>3.8004340000000001</v>
      </c>
      <c r="E74" s="35">
        <f t="shared" si="5"/>
        <v>3.6873078333333331</v>
      </c>
      <c r="F74" s="35">
        <v>3.8004340000000001</v>
      </c>
      <c r="G74" s="36"/>
    </row>
    <row r="75" spans="1:7" x14ac:dyDescent="0.25">
      <c r="A75" s="30">
        <f t="shared" si="1"/>
        <v>2025</v>
      </c>
      <c r="B75" s="32">
        <v>45748</v>
      </c>
      <c r="C75" s="33" t="e">
        <v>#N/A</v>
      </c>
      <c r="D75" s="34">
        <v>3.525388</v>
      </c>
      <c r="E75" s="35">
        <f t="shared" si="5"/>
        <v>3.6873078333333331</v>
      </c>
      <c r="F75" s="35">
        <v>3.525388</v>
      </c>
      <c r="G75" s="36"/>
    </row>
    <row r="76" spans="1:7" x14ac:dyDescent="0.25">
      <c r="A76" s="30">
        <f t="shared" si="1"/>
        <v>2025</v>
      </c>
      <c r="B76" s="32">
        <v>45778</v>
      </c>
      <c r="C76" s="33" t="e">
        <v>#N/A</v>
      </c>
      <c r="D76" s="34">
        <v>3.4220600000000001</v>
      </c>
      <c r="E76" s="35">
        <f t="shared" si="5"/>
        <v>3.6873078333333331</v>
      </c>
      <c r="F76" s="35">
        <v>3.4220600000000001</v>
      </c>
      <c r="G76" s="36"/>
    </row>
    <row r="77" spans="1:7" x14ac:dyDescent="0.25">
      <c r="A77" s="30">
        <f t="shared" si="1"/>
        <v>2025</v>
      </c>
      <c r="B77" s="32">
        <v>45809</v>
      </c>
      <c r="C77" s="33" t="e">
        <v>#N/A</v>
      </c>
      <c r="D77" s="34">
        <v>3.4753039999999999</v>
      </c>
      <c r="E77" s="35">
        <f t="shared" si="5"/>
        <v>3.6873078333333331</v>
      </c>
      <c r="F77" s="35">
        <v>3.4753039999999999</v>
      </c>
      <c r="G77" s="36"/>
    </row>
    <row r="78" spans="1:7" x14ac:dyDescent="0.25">
      <c r="A78" s="30">
        <f t="shared" si="1"/>
        <v>2025</v>
      </c>
      <c r="B78" s="32">
        <v>45839</v>
      </c>
      <c r="C78" s="33" t="e">
        <v>#N/A</v>
      </c>
      <c r="D78" s="34">
        <v>3.537544</v>
      </c>
      <c r="E78" s="35">
        <f t="shared" si="5"/>
        <v>3.6873078333333331</v>
      </c>
      <c r="F78" s="35">
        <v>3.537544</v>
      </c>
      <c r="G78" s="36"/>
    </row>
    <row r="79" spans="1:7" x14ac:dyDescent="0.25">
      <c r="A79" s="30">
        <f t="shared" si="1"/>
        <v>2025</v>
      </c>
      <c r="B79" s="32">
        <v>45870</v>
      </c>
      <c r="C79" s="33" t="e">
        <v>#N/A</v>
      </c>
      <c r="D79" s="34">
        <v>3.4604309999999998</v>
      </c>
      <c r="E79" s="35">
        <f t="shared" si="5"/>
        <v>3.6873078333333331</v>
      </c>
      <c r="F79" s="35">
        <v>3.4604309999999998</v>
      </c>
      <c r="G79" s="36"/>
    </row>
    <row r="80" spans="1:7" x14ac:dyDescent="0.25">
      <c r="A80" s="30">
        <f t="shared" si="1"/>
        <v>2025</v>
      </c>
      <c r="B80" s="32">
        <v>45901</v>
      </c>
      <c r="C80" s="33" t="e">
        <v>#N/A</v>
      </c>
      <c r="D80" s="34">
        <v>3.4941990000000001</v>
      </c>
      <c r="E80" s="35">
        <f t="shared" si="5"/>
        <v>3.6873078333333331</v>
      </c>
      <c r="F80" s="35">
        <v>3.4941990000000001</v>
      </c>
      <c r="G80" s="36"/>
    </row>
    <row r="81" spans="1:7" x14ac:dyDescent="0.25">
      <c r="A81" s="30">
        <f t="shared" si="1"/>
        <v>2025</v>
      </c>
      <c r="B81" s="32">
        <v>45931</v>
      </c>
      <c r="C81" s="33" t="e">
        <v>#N/A</v>
      </c>
      <c r="D81" s="34">
        <v>3.7284790000000001</v>
      </c>
      <c r="E81" s="35">
        <f t="shared" si="5"/>
        <v>3.6873078333333331</v>
      </c>
      <c r="F81" s="35">
        <v>3.7284790000000001</v>
      </c>
      <c r="G81" s="36"/>
    </row>
    <row r="82" spans="1:7" x14ac:dyDescent="0.25">
      <c r="A82" s="30">
        <f t="shared" si="1"/>
        <v>2025</v>
      </c>
      <c r="B82" s="32">
        <v>45962</v>
      </c>
      <c r="C82" s="33" t="e">
        <v>#N/A</v>
      </c>
      <c r="D82" s="34">
        <v>3.923635</v>
      </c>
      <c r="E82" s="35">
        <f t="shared" si="5"/>
        <v>3.6873078333333331</v>
      </c>
      <c r="F82" s="35">
        <v>3.923635</v>
      </c>
      <c r="G82" s="36"/>
    </row>
    <row r="83" spans="1:7" x14ac:dyDescent="0.25">
      <c r="A83" s="30">
        <f t="shared" si="1"/>
        <v>2025</v>
      </c>
      <c r="B83" s="32">
        <v>45992</v>
      </c>
      <c r="C83" s="33" t="e">
        <v>#N/A</v>
      </c>
      <c r="D83" s="34">
        <v>3.9866959999999998</v>
      </c>
      <c r="E83" s="35"/>
      <c r="F83" s="35">
        <v>3.9866959999999998</v>
      </c>
      <c r="G83" s="36"/>
    </row>
    <row r="84" spans="1:7" x14ac:dyDescent="0.25">
      <c r="B84" s="37"/>
      <c r="D84" s="23"/>
      <c r="F84" s="23"/>
      <c r="G84" s="36"/>
    </row>
    <row r="85" spans="1:7" x14ac:dyDescent="0.25">
      <c r="B85" s="37"/>
      <c r="D85" s="23"/>
      <c r="F85" s="23"/>
      <c r="G85" s="36"/>
    </row>
    <row r="86" spans="1:7" x14ac:dyDescent="0.25">
      <c r="B86" s="37"/>
      <c r="D86" s="23"/>
      <c r="F86" s="23"/>
      <c r="G86" s="36"/>
    </row>
    <row r="87" spans="1:7" x14ac:dyDescent="0.25">
      <c r="B87" s="37"/>
      <c r="D87" s="23"/>
      <c r="F87" s="23"/>
      <c r="G87" s="36"/>
    </row>
    <row r="88" spans="1:7" x14ac:dyDescent="0.25">
      <c r="B88" s="37"/>
      <c r="D88" s="23"/>
      <c r="F88" s="23"/>
      <c r="G88" s="36"/>
    </row>
    <row r="89" spans="1:7" x14ac:dyDescent="0.25">
      <c r="A89" s="38"/>
      <c r="B89" s="38" t="s">
        <v>20</v>
      </c>
      <c r="D89" s="23"/>
      <c r="F89" s="23"/>
      <c r="G89" s="36"/>
    </row>
    <row r="90" spans="1:7" x14ac:dyDescent="0.25">
      <c r="A90" s="15">
        <v>2.5</v>
      </c>
      <c r="B90" s="27">
        <v>-0.25</v>
      </c>
      <c r="D90" s="23"/>
      <c r="F90" s="23"/>
      <c r="G90" s="36"/>
    </row>
    <row r="91" spans="1:7" x14ac:dyDescent="0.25">
      <c r="A91" s="15">
        <v>2.5</v>
      </c>
      <c r="B91" s="27">
        <v>0.5</v>
      </c>
      <c r="D91" s="23"/>
      <c r="F91" s="23"/>
      <c r="G91" s="36"/>
    </row>
    <row r="92" spans="1:7" x14ac:dyDescent="0.25">
      <c r="B92" s="37"/>
      <c r="D92" s="23"/>
      <c r="F92" s="23"/>
      <c r="G92" s="36"/>
    </row>
    <row r="93" spans="1:7" x14ac:dyDescent="0.25">
      <c r="B93" s="37"/>
      <c r="D93" s="23"/>
      <c r="F93" s="23"/>
      <c r="G93" s="36"/>
    </row>
    <row r="94" spans="1:7" x14ac:dyDescent="0.25">
      <c r="B94" s="37"/>
      <c r="D94" s="23"/>
      <c r="F94" s="23"/>
      <c r="G94" s="36"/>
    </row>
    <row r="95" spans="1:7" x14ac:dyDescent="0.25">
      <c r="B95" s="37"/>
      <c r="D95" s="23"/>
      <c r="F95" s="23"/>
      <c r="G95" s="36"/>
    </row>
    <row r="96" spans="1:7" x14ac:dyDescent="0.25">
      <c r="B96" s="37"/>
      <c r="D96" s="23"/>
      <c r="F96" s="23"/>
      <c r="G96" s="36"/>
    </row>
    <row r="97" spans="2:7" x14ac:dyDescent="0.25">
      <c r="B97" s="37"/>
      <c r="C97" s="39"/>
      <c r="D97" s="34"/>
      <c r="F97" s="23"/>
      <c r="G97" s="36"/>
    </row>
    <row r="98" spans="2:7" x14ac:dyDescent="0.25">
      <c r="F98" s="23"/>
      <c r="G98" s="36"/>
    </row>
    <row r="99" spans="2:7" x14ac:dyDescent="0.25">
      <c r="F99" s="23"/>
      <c r="G99" s="36"/>
    </row>
    <row r="100" spans="2:7" x14ac:dyDescent="0.25">
      <c r="F100" s="23"/>
      <c r="G100" s="36"/>
    </row>
    <row r="101" spans="2:7" x14ac:dyDescent="0.25">
      <c r="F101" s="23"/>
      <c r="G101" s="36"/>
    </row>
    <row r="102" spans="2:7" x14ac:dyDescent="0.25">
      <c r="F102" s="23"/>
      <c r="G102" s="36"/>
    </row>
    <row r="103" spans="2:7" x14ac:dyDescent="0.25">
      <c r="F103" s="23"/>
      <c r="G103" s="36"/>
    </row>
    <row r="104" spans="2:7" x14ac:dyDescent="0.25">
      <c r="F104" s="23"/>
      <c r="G104" s="36"/>
    </row>
    <row r="105" spans="2:7" x14ac:dyDescent="0.25">
      <c r="F105" s="23"/>
      <c r="G105" s="36"/>
    </row>
    <row r="106" spans="2:7" x14ac:dyDescent="0.25">
      <c r="F106" s="23"/>
      <c r="G106" s="36"/>
    </row>
    <row r="107" spans="2:7" x14ac:dyDescent="0.25">
      <c r="F107" s="23"/>
    </row>
    <row r="108" spans="2:7" x14ac:dyDescent="0.25">
      <c r="F108" s="23"/>
    </row>
    <row r="109" spans="2:7" x14ac:dyDescent="0.25">
      <c r="F109" s="23"/>
    </row>
    <row r="110" spans="2:7" x14ac:dyDescent="0.25">
      <c r="F110" s="23"/>
    </row>
    <row r="111" spans="2:7" x14ac:dyDescent="0.25">
      <c r="F111" s="23"/>
    </row>
    <row r="112" spans="2:7" x14ac:dyDescent="0.25">
      <c r="F112" s="23"/>
    </row>
    <row r="113" spans="6:6" x14ac:dyDescent="0.25">
      <c r="F113" s="23"/>
    </row>
    <row r="114" spans="6:6" x14ac:dyDescent="0.25">
      <c r="F114" s="23"/>
    </row>
    <row r="115" spans="6:6" x14ac:dyDescent="0.25">
      <c r="F115" s="23"/>
    </row>
    <row r="116" spans="6:6" x14ac:dyDescent="0.25">
      <c r="F116" s="23"/>
    </row>
    <row r="117" spans="6:6" x14ac:dyDescent="0.25">
      <c r="F117" s="23"/>
    </row>
    <row r="118" spans="6:6" x14ac:dyDescent="0.25">
      <c r="F118" s="23"/>
    </row>
    <row r="119" spans="6:6" x14ac:dyDescent="0.25">
      <c r="F119" s="23"/>
    </row>
    <row r="120" spans="6:6" x14ac:dyDescent="0.25">
      <c r="F120" s="23"/>
    </row>
    <row r="121" spans="6:6" x14ac:dyDescent="0.25">
      <c r="F121" s="23"/>
    </row>
    <row r="122" spans="6:6" x14ac:dyDescent="0.25">
      <c r="F122" s="23"/>
    </row>
    <row r="123" spans="6:6" x14ac:dyDescent="0.25">
      <c r="F123" s="23"/>
    </row>
    <row r="124" spans="6:6" x14ac:dyDescent="0.25">
      <c r="F124" s="23"/>
    </row>
    <row r="125" spans="6:6" x14ac:dyDescent="0.25">
      <c r="F125" s="23"/>
    </row>
    <row r="126" spans="6:6" x14ac:dyDescent="0.25">
      <c r="F126" s="23"/>
    </row>
    <row r="127" spans="6:6" x14ac:dyDescent="0.25">
      <c r="F127" s="23"/>
    </row>
    <row r="128" spans="6:6" x14ac:dyDescent="0.25">
      <c r="F128" s="23"/>
    </row>
    <row r="129" spans="6:6" x14ac:dyDescent="0.25">
      <c r="F129" s="23"/>
    </row>
    <row r="130" spans="6:6" x14ac:dyDescent="0.25">
      <c r="F130" s="23"/>
    </row>
    <row r="131" spans="6:6" x14ac:dyDescent="0.25">
      <c r="F131" s="23"/>
    </row>
  </sheetData>
  <mergeCells count="2">
    <mergeCell ref="C24:G24"/>
    <mergeCell ref="I24:L24"/>
  </mergeCells>
  <conditionalFormatting sqref="C36:D83 C97:D97">
    <cfRule type="expression" dxfId="0" priority="1" stopIfTrue="1">
      <formula>ISNA(C36)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2024-03-11T22:00:48Z</dcterms:created>
  <dcterms:modified xsi:type="dcterms:W3CDTF">2024-03-11T22:01:16Z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{68FB1E74-32BA-48E2-9C59-8CE0A09834CB}</vt:lpwstr>
  </property>
</Properties>
</file>