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9320" windowHeight="10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<sst xmlns="http://schemas.openxmlformats.org/spreadsheetml/2006/main" count="103" uniqueCount="49">
  <si>
    <t>Per Unit of Volume or Mass</t>
  </si>
  <si>
    <t>Per Million Btu</t>
  </si>
  <si>
    <t>For homes and businesses</t>
  </si>
  <si>
    <t>Propane</t>
  </si>
  <si>
    <t>gallon</t>
  </si>
  <si>
    <t>Butane</t>
  </si>
  <si>
    <t>Butane/Propane Mix</t>
  </si>
  <si>
    <t>Kerosene</t>
  </si>
  <si>
    <t>Coal (All types)</t>
  </si>
  <si>
    <t>short ton</t>
  </si>
  <si>
    <t>Natural Gas</t>
  </si>
  <si>
    <t>thousand cubic feet</t>
  </si>
  <si>
    <t>Gasoline</t>
  </si>
  <si>
    <t>Residual Heating Fuel (Businesses only)</t>
  </si>
  <si>
    <t xml:space="preserve">Other transportation fuels </t>
  </si>
  <si>
    <t>Jet Fuel</t>
  </si>
  <si>
    <t>Aviation Gas</t>
  </si>
  <si>
    <t>Industrial fuels and others not listed above</t>
  </si>
  <si>
    <t>Flared natural gas</t>
  </si>
  <si>
    <t>Petroleum coke</t>
  </si>
  <si>
    <t>Other petroleum &amp; miscellaneous</t>
  </si>
  <si>
    <t>Nonfuel uses</t>
  </si>
  <si>
    <t>Asphalt and Road Oil</t>
  </si>
  <si>
    <t>Lubricants</t>
  </si>
  <si>
    <t>Petrochemical Feedstocks</t>
  </si>
  <si>
    <t>Special Naphthas (solvents)</t>
  </si>
  <si>
    <t xml:space="preserve">Waxes </t>
  </si>
  <si>
    <t>Coals by type</t>
  </si>
  <si>
    <t>Bituminous</t>
  </si>
  <si>
    <t>Lignite</t>
  </si>
  <si>
    <t>Coke</t>
  </si>
  <si>
    <t>Source: U.S. Energy Information Administration estimates.</t>
  </si>
  <si>
    <t>Note: To convert to carbon equivalents multiply by 12/44.</t>
  </si>
  <si>
    <t xml:space="preserve">Pounds CO2 </t>
  </si>
  <si>
    <t>Kilograms CO2</t>
  </si>
  <si>
    <t>Pounds CO2</t>
  </si>
  <si>
    <t xml:space="preserve">Carbon Dioxide (CO2) Factors: </t>
  </si>
  <si>
    <t>Carbon Dioxide Emissions Coefficients by Fuel</t>
  </si>
  <si>
    <t>Subbituminous</t>
  </si>
  <si>
    <t>Other fuels</t>
  </si>
  <si>
    <t>Municiple Solid Waste</t>
  </si>
  <si>
    <t>Tire-derived fuel</t>
  </si>
  <si>
    <t>Waste oil</t>
  </si>
  <si>
    <t>NA</t>
  </si>
  <si>
    <t>barrel</t>
  </si>
  <si>
    <t>Home Heating and Diesel Fuel (Distillate)</t>
  </si>
  <si>
    <t>Geothermal (average all generation)</t>
  </si>
  <si>
    <t>Coefficients may vary slightly with estimation method and across time.</t>
  </si>
  <si>
    <t>Anthracite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</si>
</sst>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>
        <color indexed="63"/>
      </right>
      <top style="dashed">
        <color theme="0" tint="-0.24993999302387238"/>
      </top>
      <bottom style="thin">
        <color theme="0" tint="-0.24997000396251678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" applyNumberFormat="0" applyFont="0" applyProtection="0">
      <alignment wrapText="1"/>
    </xf>
    <xf numFmtId="0" fontId="26" fillId="27" borderId="2" applyNumberFormat="0" applyAlignment="0" applyProtection="0"/>
    <xf numFmtId="0" fontId="27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Protection="0">
      <alignment vertical="top" wrapText="1"/>
    </xf>
    <xf numFmtId="0" fontId="25" fillId="0" borderId="4" applyNumberFormat="0" applyProtection="0">
      <alignment vertical="top" wrapText="1"/>
    </xf>
    <xf numFmtId="0" fontId="30" fillId="29" borderId="0" applyNumberFormat="0" applyBorder="0" applyAlignment="0" applyProtection="0"/>
    <xf numFmtId="0" fontId="31" fillId="0" borderId="5" applyNumberFormat="0" applyProtection="0">
      <alignment wrapText="1"/>
    </xf>
    <xf numFmtId="0" fontId="31" fillId="0" borderId="6" applyNumberFormat="0" applyProtection="0">
      <alignment horizontal="left" wrapText="1"/>
    </xf>
    <xf numFmtId="0" fontId="32" fillId="0" borderId="5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0" fillId="32" borderId="10" applyNumberFormat="0" applyFont="0" applyAlignment="0" applyProtection="0"/>
    <xf numFmtId="0" fontId="39" fillId="27" borderId="11" applyNumberFormat="0" applyAlignment="0" applyProtection="0"/>
    <xf numFmtId="0" fontId="31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25" fillId="0" borderId="13" applyNumberFormat="0" applyFont="0" applyFill="0" applyProtection="0">
      <alignment wrapText="1"/>
    </xf>
    <xf numFmtId="0" fontId="31" fillId="0" borderId="14" applyNumberFormat="0" applyFill="0" applyProtection="0">
      <alignment wrapText="1"/>
    </xf>
    <xf numFmtId="0" fontId="40" fillId="0" borderId="0" applyNumberFormat="0" applyProtection="0">
      <alignment horizontal="left"/>
    </xf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/>
    </xf>
    <xf numFmtId="0" fontId="31" fillId="0" borderId="5" xfId="53">
      <alignment wrapText="1"/>
    </xf>
    <xf numFmtId="0" fontId="25" fillId="0" borderId="0" xfId="40" applyBorder="1">
      <alignment wrapText="1"/>
    </xf>
    <xf numFmtId="0" fontId="31" fillId="0" borderId="12" xfId="65" applyAlignment="1">
      <alignment horizontal="right" wrapText="1"/>
    </xf>
    <xf numFmtId="0" fontId="31" fillId="0" borderId="5" xfId="53" applyAlignment="1">
      <alignment horizontal="right" wrapText="1"/>
    </xf>
    <xf numFmtId="165" fontId="25" fillId="0" borderId="0" xfId="40" applyNumberFormat="1" applyBorder="1">
      <alignment wrapText="1"/>
    </xf>
    <xf numFmtId="0" fontId="25" fillId="0" borderId="0" xfId="40" applyBorder="1">
      <alignment wrapText="1"/>
    </xf>
    <xf numFmtId="0" fontId="25" fillId="0" borderId="0" xfId="40" applyBorder="1">
      <alignment wrapText="1"/>
    </xf>
    <xf numFmtId="2" fontId="31" fillId="0" borderId="12" xfId="65" applyNumberFormat="1" applyAlignment="1">
      <alignment horizontal="right" wrapText="1"/>
    </xf>
    <xf numFmtId="2" fontId="31" fillId="0" borderId="5" xfId="53" applyNumberFormat="1" applyAlignment="1">
      <alignment horizontal="right" wrapText="1"/>
    </xf>
    <xf numFmtId="2" fontId="25" fillId="0" borderId="0" xfId="40" applyNumberFormat="1" applyBorder="1">
      <alignment wrapText="1"/>
    </xf>
    <xf numFmtId="2" fontId="0" fillId="0" borderId="0" xfId="0" applyNumberFormat="1" applyAlignment="1">
      <alignment/>
    </xf>
    <xf numFmtId="4" fontId="25" fillId="0" borderId="1" xfId="40" applyNumberFormat="1">
      <alignment wrapText="1"/>
    </xf>
    <xf numFmtId="4" fontId="25" fillId="0" borderId="0" xfId="40" applyNumberFormat="1" applyBorder="1">
      <alignment wrapText="1"/>
    </xf>
    <xf numFmtId="4" fontId="31" fillId="0" borderId="0" xfId="40" applyNumberFormat="1" applyFont="1" applyBorder="1">
      <alignment wrapText="1"/>
    </xf>
    <xf numFmtId="4" fontId="25" fillId="0" borderId="0" xfId="40" applyNumberFormat="1" applyBorder="1" applyAlignment="1">
      <alignment horizontal="right" wrapText="1"/>
    </xf>
    <xf numFmtId="0" fontId="31" fillId="0" borderId="4" xfId="51" applyFont="1">
      <alignment vertical="top" wrapText="1"/>
    </xf>
    <xf numFmtId="0" fontId="31" fillId="0" borderId="0" xfId="40" applyFont="1" applyBorder="1">
      <alignment wrapText="1"/>
    </xf>
    <xf numFmtId="0" fontId="25" fillId="0" borderId="0" xfId="40" applyBorder="1" applyAlignment="1">
      <alignment vertical="top" wrapText="1"/>
    </xf>
    <xf numFmtId="0" fontId="40" fillId="0" borderId="0" xfId="69">
      <alignment horizontal="left"/>
    </xf>
    <xf numFmtId="0" fontId="31" fillId="0" borderId="12" xfId="65">
      <alignment wrapText="1"/>
    </xf>
    <xf numFmtId="4" fontId="31" fillId="0" borderId="12" xfId="65" applyNumberFormat="1">
      <alignment wrapText="1"/>
    </xf>
    <xf numFmtId="4" fontId="31" fillId="0" borderId="16" xfId="65" applyNumberFormat="1" applyBorder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showGridLines="0" tabSelected="1" zoomScalePageLayoutView="0" workbookViewId="0" topLeftCell="A1">
      <selection activeCell="A1" sqref="A1:G1"/>
    </sheetView>
  </sheetViews>
  <sheetFormatPr defaultColWidth="9.140625" defaultRowHeight="15"/>
  <cols>
    <col min="1" max="1" width="19.00390625" style="0" customWidth="1"/>
    <col min="2" max="2" width="11.421875" style="0" customWidth="1"/>
    <col min="3" max="3" width="11.28125" style="0" customWidth="1"/>
    <col min="4" max="4" width="8.8515625" style="0" customWidth="1"/>
    <col min="5" max="5" width="9.28125" style="0" customWidth="1"/>
    <col min="6" max="6" width="7.57421875" style="12" customWidth="1"/>
    <col min="7" max="7" width="11.7109375" style="12" customWidth="1"/>
  </cols>
  <sheetData>
    <row r="1" spans="1:7" ht="18.75" customHeight="1">
      <c r="A1" s="20" t="s">
        <v>37</v>
      </c>
      <c r="B1" s="20"/>
      <c r="C1" s="20"/>
      <c r="D1" s="20"/>
      <c r="E1" s="20"/>
      <c r="F1" s="20"/>
      <c r="G1" s="20"/>
    </row>
    <row r="2" spans="1:7" s="1" customFormat="1" ht="30" customHeight="1">
      <c r="A2" s="3"/>
      <c r="B2" s="4" t="s">
        <v>33</v>
      </c>
      <c r="C2" s="4"/>
      <c r="D2" s="4" t="s">
        <v>34</v>
      </c>
      <c r="E2" s="4"/>
      <c r="F2" s="9" t="s">
        <v>35</v>
      </c>
      <c r="G2" s="9" t="s">
        <v>34</v>
      </c>
    </row>
    <row r="3" spans="1:7" ht="27.75" customHeight="1" thickBot="1">
      <c r="A3" s="2" t="s">
        <v>36</v>
      </c>
      <c r="B3" s="5" t="s">
        <v>0</v>
      </c>
      <c r="C3" s="5"/>
      <c r="D3" s="5" t="s">
        <v>0</v>
      </c>
      <c r="E3" s="5"/>
      <c r="F3" s="10" t="s">
        <v>1</v>
      </c>
      <c r="G3" s="10" t="s">
        <v>1</v>
      </c>
    </row>
    <row r="4" spans="1:7" ht="15.75" customHeight="1" thickTop="1">
      <c r="A4" s="21" t="s">
        <v>2</v>
      </c>
      <c r="B4" s="21"/>
      <c r="C4" s="21"/>
      <c r="D4" s="21"/>
      <c r="E4" s="21"/>
      <c r="F4" s="21"/>
      <c r="G4" s="21"/>
    </row>
    <row r="5" spans="1:7" ht="15">
      <c r="A5" s="13" t="s">
        <v>3</v>
      </c>
      <c r="B5" s="13">
        <v>12.7</v>
      </c>
      <c r="C5" s="13" t="s">
        <v>4</v>
      </c>
      <c r="D5" s="13">
        <f aca="true" t="shared" si="0" ref="D5:D13">B5/2.20462</f>
        <v>5.760629949832625</v>
      </c>
      <c r="E5" s="13" t="s">
        <v>4</v>
      </c>
      <c r="F5" s="13">
        <v>139.0485986750486</v>
      </c>
      <c r="G5" s="13">
        <f>(F5/2.20462)</f>
        <v>63.07145842596393</v>
      </c>
    </row>
    <row r="6" spans="1:7" ht="15">
      <c r="A6" s="13" t="s">
        <v>5</v>
      </c>
      <c r="B6" s="13">
        <v>14.8</v>
      </c>
      <c r="C6" s="13" t="s">
        <v>4</v>
      </c>
      <c r="D6" s="13">
        <f t="shared" si="0"/>
        <v>6.713175059647469</v>
      </c>
      <c r="E6" s="13" t="s">
        <v>4</v>
      </c>
      <c r="F6" s="13">
        <v>143.19829002512873</v>
      </c>
      <c r="G6" s="13">
        <f aca="true" t="shared" si="1" ref="G6:G13">(F6/2.20462)</f>
        <v>64.9537289987067</v>
      </c>
    </row>
    <row r="7" spans="1:7" ht="15" customHeight="1">
      <c r="A7" s="13" t="s">
        <v>6</v>
      </c>
      <c r="B7" s="13">
        <v>13.7</v>
      </c>
      <c r="C7" s="13" t="s">
        <v>4</v>
      </c>
      <c r="D7" s="13">
        <f t="shared" si="0"/>
        <v>6.214222859268264</v>
      </c>
      <c r="E7" s="13" t="s">
        <v>4</v>
      </c>
      <c r="F7" s="13">
        <v>141.12344435008868</v>
      </c>
      <c r="G7" s="13">
        <f t="shared" si="1"/>
        <v>64.01259371233532</v>
      </c>
    </row>
    <row r="8" spans="1:7" ht="26.25" customHeight="1">
      <c r="A8" s="13" t="s">
        <v>45</v>
      </c>
      <c r="B8" s="13">
        <v>22.4</v>
      </c>
      <c r="C8" s="13" t="s">
        <v>4</v>
      </c>
      <c r="D8" s="13">
        <f t="shared" si="0"/>
        <v>10.16048117135833</v>
      </c>
      <c r="E8" s="13" t="s">
        <v>4</v>
      </c>
      <c r="F8" s="13">
        <v>161.3</v>
      </c>
      <c r="G8" s="13">
        <f t="shared" si="1"/>
        <v>73.1645362919687</v>
      </c>
    </row>
    <row r="9" spans="1:7" ht="15">
      <c r="A9" s="13" t="s">
        <v>7</v>
      </c>
      <c r="B9" s="13">
        <v>21.5</v>
      </c>
      <c r="C9" s="13" t="s">
        <v>4</v>
      </c>
      <c r="D9" s="13">
        <f t="shared" si="0"/>
        <v>9.752247552866255</v>
      </c>
      <c r="E9" s="13" t="s">
        <v>4</v>
      </c>
      <c r="F9" s="13">
        <v>159.4</v>
      </c>
      <c r="G9" s="13">
        <f t="shared" si="1"/>
        <v>72.30270976404098</v>
      </c>
    </row>
    <row r="10" spans="1:7" ht="15">
      <c r="A10" s="13" t="s">
        <v>8</v>
      </c>
      <c r="B10" s="13">
        <v>4631.5</v>
      </c>
      <c r="C10" s="13" t="s">
        <v>9</v>
      </c>
      <c r="D10" s="13">
        <f t="shared" si="0"/>
        <v>2100.8155600511654</v>
      </c>
      <c r="E10" s="13" t="s">
        <v>9</v>
      </c>
      <c r="F10" s="13">
        <v>210.2</v>
      </c>
      <c r="G10" s="13">
        <f t="shared" si="1"/>
        <v>95.34522956337148</v>
      </c>
    </row>
    <row r="11" spans="1:7" ht="24.75">
      <c r="A11" s="13" t="s">
        <v>10</v>
      </c>
      <c r="B11" s="13">
        <v>117.1</v>
      </c>
      <c r="C11" s="13" t="s">
        <v>11</v>
      </c>
      <c r="D11" s="13">
        <f t="shared" si="0"/>
        <v>53.11572969491341</v>
      </c>
      <c r="E11" s="13" t="s">
        <v>11</v>
      </c>
      <c r="F11" s="13">
        <v>117</v>
      </c>
      <c r="G11" s="13">
        <f t="shared" si="1"/>
        <v>53.07037040396985</v>
      </c>
    </row>
    <row r="12" spans="1:7" ht="15" customHeight="1">
      <c r="A12" s="13" t="s">
        <v>12</v>
      </c>
      <c r="B12" s="13">
        <v>19.6</v>
      </c>
      <c r="C12" s="13" t="s">
        <v>4</v>
      </c>
      <c r="D12" s="13">
        <f t="shared" si="0"/>
        <v>8.89042102493854</v>
      </c>
      <c r="E12" s="13" t="s">
        <v>4</v>
      </c>
      <c r="F12" s="13">
        <v>157.2</v>
      </c>
      <c r="G12" s="13">
        <v>71.3</v>
      </c>
    </row>
    <row r="13" spans="1:7" ht="24.75">
      <c r="A13" s="13" t="s">
        <v>13</v>
      </c>
      <c r="B13" s="13">
        <v>26</v>
      </c>
      <c r="C13" s="13" t="s">
        <v>4</v>
      </c>
      <c r="D13" s="13">
        <f t="shared" si="0"/>
        <v>11.793415645326633</v>
      </c>
      <c r="E13" s="13" t="s">
        <v>4</v>
      </c>
      <c r="F13" s="13">
        <v>173.7</v>
      </c>
      <c r="G13" s="13">
        <f t="shared" si="1"/>
        <v>78.78908836897062</v>
      </c>
    </row>
    <row r="14" spans="1:7" ht="15.75" customHeight="1">
      <c r="A14" s="22" t="s">
        <v>14</v>
      </c>
      <c r="B14" s="22"/>
      <c r="C14" s="22"/>
      <c r="D14" s="22"/>
      <c r="E14" s="22"/>
      <c r="F14" s="22"/>
      <c r="G14" s="22"/>
    </row>
    <row r="15" spans="1:7" ht="15" customHeight="1">
      <c r="A15" s="13" t="s">
        <v>15</v>
      </c>
      <c r="B15" s="13">
        <v>21.1</v>
      </c>
      <c r="C15" s="13" t="s">
        <v>4</v>
      </c>
      <c r="D15" s="13">
        <f>B15/2.20462</f>
        <v>9.570810389092</v>
      </c>
      <c r="E15" s="13" t="s">
        <v>4</v>
      </c>
      <c r="F15" s="13">
        <v>156.3</v>
      </c>
      <c r="G15" s="13">
        <f>(F15/2.20462)</f>
        <v>70.89657174479049</v>
      </c>
    </row>
    <row r="16" spans="1:7" ht="15">
      <c r="A16" s="13" t="s">
        <v>16</v>
      </c>
      <c r="B16" s="13">
        <v>18.4</v>
      </c>
      <c r="C16" s="13" t="s">
        <v>4</v>
      </c>
      <c r="D16" s="13">
        <f>B16/2.20462</f>
        <v>8.34610953361577</v>
      </c>
      <c r="E16" s="13" t="s">
        <v>4</v>
      </c>
      <c r="F16" s="13">
        <v>152.6</v>
      </c>
      <c r="G16" s="13">
        <v>69.2</v>
      </c>
    </row>
    <row r="17" spans="1:7" ht="15.75" customHeight="1">
      <c r="A17" s="22" t="s">
        <v>17</v>
      </c>
      <c r="B17" s="22"/>
      <c r="C17" s="22"/>
      <c r="D17" s="22"/>
      <c r="E17" s="22"/>
      <c r="F17" s="22"/>
      <c r="G17" s="22"/>
    </row>
    <row r="18" spans="1:7" ht="22.5" customHeight="1">
      <c r="A18" s="13" t="s">
        <v>18</v>
      </c>
      <c r="B18" s="13">
        <v>120.7</v>
      </c>
      <c r="C18" s="13" t="s">
        <v>11</v>
      </c>
      <c r="D18" s="13">
        <f>B18/2.20462</f>
        <v>54.74866416888172</v>
      </c>
      <c r="E18" s="13" t="s">
        <v>11</v>
      </c>
      <c r="F18" s="13">
        <v>120.6</v>
      </c>
      <c r="G18" s="13">
        <f>(F18/2.20462)</f>
        <v>54.70330487793815</v>
      </c>
    </row>
    <row r="19" spans="1:7" ht="15">
      <c r="A19" s="13" t="s">
        <v>19</v>
      </c>
      <c r="B19" s="13">
        <v>32.4</v>
      </c>
      <c r="C19" s="13" t="s">
        <v>4</v>
      </c>
      <c r="D19" s="13">
        <f>B19/2.20462</f>
        <v>14.696410265714727</v>
      </c>
      <c r="E19" s="13" t="s">
        <v>4</v>
      </c>
      <c r="F19" s="13">
        <v>225.1</v>
      </c>
      <c r="G19" s="13">
        <f>(F19/2.20462)</f>
        <v>102.10376391396251</v>
      </c>
    </row>
    <row r="20" spans="1:7" ht="24.75">
      <c r="A20" s="13" t="s">
        <v>20</v>
      </c>
      <c r="B20" s="13">
        <f>F20*5.796/42</f>
        <v>22.0938</v>
      </c>
      <c r="C20" s="13" t="s">
        <v>4</v>
      </c>
      <c r="D20" s="13">
        <f>B20/2.20462</f>
        <v>10.021591022489138</v>
      </c>
      <c r="E20" s="13" t="s">
        <v>4</v>
      </c>
      <c r="F20" s="13">
        <v>160.1</v>
      </c>
      <c r="G20" s="13">
        <f>(F20/2.20462)</f>
        <v>72.62022480064591</v>
      </c>
    </row>
    <row r="21" spans="1:7" ht="15.75" customHeight="1">
      <c r="A21" s="22" t="s">
        <v>21</v>
      </c>
      <c r="B21" s="22"/>
      <c r="C21" s="22"/>
      <c r="D21" s="22"/>
      <c r="E21" s="22"/>
      <c r="F21" s="22"/>
      <c r="G21" s="22"/>
    </row>
    <row r="22" spans="1:7" ht="15">
      <c r="A22" s="13" t="s">
        <v>22</v>
      </c>
      <c r="B22" s="13">
        <f>F22*6.636/42</f>
        <v>26.3386</v>
      </c>
      <c r="C22" s="13" t="s">
        <v>4</v>
      </c>
      <c r="D22" s="13">
        <f>B22/2.20462</f>
        <v>11.94700220446154</v>
      </c>
      <c r="E22" s="13" t="s">
        <v>4</v>
      </c>
      <c r="F22" s="13">
        <v>166.7</v>
      </c>
      <c r="G22" s="13">
        <f>(F22/2.20462)</f>
        <v>75.61393800292115</v>
      </c>
    </row>
    <row r="23" spans="1:7" ht="15">
      <c r="A23" s="13" t="s">
        <v>23</v>
      </c>
      <c r="B23" s="13">
        <f>F23*6.065/42</f>
        <v>23.62461904761905</v>
      </c>
      <c r="C23" s="13" t="s">
        <v>4</v>
      </c>
      <c r="D23" s="13">
        <f>B23/2.20462</f>
        <v>10.715959688118158</v>
      </c>
      <c r="E23" s="13" t="s">
        <v>4</v>
      </c>
      <c r="F23" s="13">
        <v>163.6</v>
      </c>
      <c r="G23" s="13">
        <f>(F23/2.20462)</f>
        <v>74.20779998367065</v>
      </c>
    </row>
    <row r="24" spans="1:7" ht="24.75">
      <c r="A24" s="13" t="s">
        <v>24</v>
      </c>
      <c r="B24" s="13">
        <f>F24*6.636/42</f>
        <v>24.7428</v>
      </c>
      <c r="C24" s="13" t="s">
        <v>4</v>
      </c>
      <c r="D24" s="13">
        <f>B24/2.20462</f>
        <v>11.223158639584147</v>
      </c>
      <c r="E24" s="13" t="s">
        <v>4</v>
      </c>
      <c r="F24" s="13">
        <v>156.6</v>
      </c>
      <c r="G24" s="13">
        <f>(F24/2.20462)</f>
        <v>71.03264961762117</v>
      </c>
    </row>
    <row r="25" spans="1:7" ht="24.75">
      <c r="A25" s="13" t="s">
        <v>25</v>
      </c>
      <c r="B25" s="13">
        <f>F25*5.248/42</f>
        <v>20.054857142857145</v>
      </c>
      <c r="C25" s="13" t="s">
        <v>4</v>
      </c>
      <c r="D25" s="13">
        <f>B25/2.20462</f>
        <v>9.096740999744695</v>
      </c>
      <c r="E25" s="13" t="s">
        <v>4</v>
      </c>
      <c r="F25" s="13">
        <v>160.5</v>
      </c>
      <c r="G25" s="13">
        <f>(F25/2.20462)</f>
        <v>72.80166196442018</v>
      </c>
    </row>
    <row r="26" spans="1:7" ht="15">
      <c r="A26" s="13" t="s">
        <v>26</v>
      </c>
      <c r="B26" s="13">
        <f>F26*5.537/42</f>
        <v>21.106516666666668</v>
      </c>
      <c r="C26" s="13" t="s">
        <v>4</v>
      </c>
      <c r="D26" s="13">
        <f>B26/2.20462</f>
        <v>9.573766302885154</v>
      </c>
      <c r="E26" s="13" t="s">
        <v>4</v>
      </c>
      <c r="F26" s="13">
        <v>160.1</v>
      </c>
      <c r="G26" s="13">
        <f>(F26/2.20462)</f>
        <v>72.62022480064591</v>
      </c>
    </row>
    <row r="27" spans="1:7" ht="15.75" customHeight="1">
      <c r="A27" s="23" t="s">
        <v>27</v>
      </c>
      <c r="B27" s="23"/>
      <c r="C27" s="23"/>
      <c r="D27" s="23"/>
      <c r="E27" s="23"/>
      <c r="F27" s="23"/>
      <c r="G27" s="23"/>
    </row>
    <row r="28" spans="1:7" ht="15">
      <c r="A28" s="13" t="s">
        <v>48</v>
      </c>
      <c r="B28" s="13">
        <v>5685</v>
      </c>
      <c r="C28" s="13" t="s">
        <v>9</v>
      </c>
      <c r="D28" s="13">
        <f>B28/2.20462</f>
        <v>2578.675690141612</v>
      </c>
      <c r="E28" s="13" t="s">
        <v>9</v>
      </c>
      <c r="F28" s="13">
        <v>228.6</v>
      </c>
      <c r="G28" s="13">
        <v>103.7</v>
      </c>
    </row>
    <row r="29" spans="1:7" ht="15">
      <c r="A29" s="13" t="s">
        <v>28</v>
      </c>
      <c r="B29" s="13">
        <v>4931.3</v>
      </c>
      <c r="C29" s="13" t="s">
        <v>9</v>
      </c>
      <c r="D29" s="13">
        <f>B29/2.20462</f>
        <v>2236.8027142999704</v>
      </c>
      <c r="E29" s="13" t="s">
        <v>9</v>
      </c>
      <c r="F29" s="13">
        <v>205.7</v>
      </c>
      <c r="G29" s="13">
        <v>93.3</v>
      </c>
    </row>
    <row r="30" spans="1:7" ht="15">
      <c r="A30" s="13" t="s">
        <v>38</v>
      </c>
      <c r="B30" s="13">
        <v>3715.9</v>
      </c>
      <c r="C30" s="13" t="s">
        <v>9</v>
      </c>
      <c r="D30" s="13">
        <f>B30/2.20462</f>
        <v>1685.5058921718937</v>
      </c>
      <c r="E30" s="13" t="s">
        <v>9</v>
      </c>
      <c r="F30" s="13">
        <v>214.3</v>
      </c>
      <c r="G30" s="13">
        <v>97.2</v>
      </c>
    </row>
    <row r="31" spans="1:7" ht="15">
      <c r="A31" s="13" t="s">
        <v>29</v>
      </c>
      <c r="B31" s="13">
        <v>2791.6</v>
      </c>
      <c r="C31" s="13" t="s">
        <v>9</v>
      </c>
      <c r="D31" s="13">
        <f>B31/2.20462</f>
        <v>1266.249965980532</v>
      </c>
      <c r="E31" s="13" t="s">
        <v>9</v>
      </c>
      <c r="F31" s="13">
        <v>215.4</v>
      </c>
      <c r="G31" s="13">
        <f>(F31/2.20462)</f>
        <v>97.7039126924368</v>
      </c>
    </row>
    <row r="32" spans="1:7" ht="15">
      <c r="A32" s="14" t="s">
        <v>30</v>
      </c>
      <c r="B32" s="14">
        <f>F32*24.8</f>
        <v>6239.68</v>
      </c>
      <c r="C32" s="14" t="s">
        <v>9</v>
      </c>
      <c r="D32" s="14">
        <f>B32/2.20462</f>
        <v>2830.2746051473728</v>
      </c>
      <c r="E32" s="14" t="s">
        <v>9</v>
      </c>
      <c r="F32" s="14">
        <v>251.6</v>
      </c>
      <c r="G32" s="14">
        <f>(F32/2.20462)</f>
        <v>114.12397601400696</v>
      </c>
    </row>
    <row r="33" spans="1:7" s="1" customFormat="1" ht="15">
      <c r="A33" s="15" t="s">
        <v>39</v>
      </c>
      <c r="B33" s="14"/>
      <c r="C33" s="14"/>
      <c r="D33" s="14"/>
      <c r="E33" s="14"/>
      <c r="F33" s="14"/>
      <c r="G33" s="14"/>
    </row>
    <row r="34" spans="1:7" s="1" customFormat="1" ht="24.75">
      <c r="A34" s="14" t="s">
        <v>46</v>
      </c>
      <c r="B34" s="16" t="s">
        <v>43</v>
      </c>
      <c r="C34" s="16"/>
      <c r="D34" s="16" t="s">
        <v>43</v>
      </c>
      <c r="E34" s="14"/>
      <c r="F34" s="14">
        <v>16.99</v>
      </c>
      <c r="G34" s="14">
        <f>(F34/2.20462)</f>
        <v>7.706543531311518</v>
      </c>
    </row>
    <row r="35" spans="1:7" s="1" customFormat="1" ht="15">
      <c r="A35" s="14" t="s">
        <v>40</v>
      </c>
      <c r="B35" s="14">
        <v>5771</v>
      </c>
      <c r="C35" s="14" t="s">
        <v>9</v>
      </c>
      <c r="D35" s="14">
        <f>B35/2.20462</f>
        <v>2617.684680353077</v>
      </c>
      <c r="E35" s="14" t="s">
        <v>9</v>
      </c>
      <c r="F35" s="14">
        <v>91.9</v>
      </c>
      <c r="G35" s="14">
        <f>(F35/2.20462)</f>
        <v>41.6851883771353</v>
      </c>
    </row>
    <row r="36" spans="1:7" s="1" customFormat="1" ht="15">
      <c r="A36" s="14" t="s">
        <v>41</v>
      </c>
      <c r="B36" s="14">
        <v>6160</v>
      </c>
      <c r="C36" s="14" t="s">
        <v>9</v>
      </c>
      <c r="D36" s="14">
        <f>B36/2.20462</f>
        <v>2794.1323221235407</v>
      </c>
      <c r="E36" s="14" t="s">
        <v>9</v>
      </c>
      <c r="F36" s="14">
        <v>189.54</v>
      </c>
      <c r="G36" s="14">
        <f>(F36/2.20462)</f>
        <v>85.97400005443116</v>
      </c>
    </row>
    <row r="37" spans="1:7" s="1" customFormat="1" ht="15.75" thickBot="1">
      <c r="A37" s="7" t="s">
        <v>42</v>
      </c>
      <c r="B37" s="6">
        <f>F37*4.4</f>
        <v>924.0000000000001</v>
      </c>
      <c r="C37" s="7" t="s">
        <v>44</v>
      </c>
      <c r="D37" s="14">
        <f>B37/2.20462</f>
        <v>419.1198483185312</v>
      </c>
      <c r="E37" s="7" t="s">
        <v>44</v>
      </c>
      <c r="F37" s="11">
        <v>210</v>
      </c>
      <c r="G37" s="14">
        <f>(F37/2.20462)</f>
        <v>95.25451098148434</v>
      </c>
    </row>
    <row r="38" spans="1:7" ht="13.5" customHeight="1">
      <c r="A38" s="17" t="s">
        <v>31</v>
      </c>
      <c r="B38" s="17"/>
      <c r="C38" s="17"/>
      <c r="D38" s="17"/>
      <c r="E38" s="17"/>
      <c r="F38" s="17"/>
      <c r="G38" s="17"/>
    </row>
    <row r="39" spans="1:7" ht="11.25" customHeight="1">
      <c r="A39" s="18" t="s">
        <v>32</v>
      </c>
      <c r="B39" s="18"/>
      <c r="C39" s="18"/>
      <c r="D39" s="18"/>
      <c r="E39" s="18"/>
      <c r="F39" s="18"/>
      <c r="G39" s="18"/>
    </row>
    <row r="40" spans="1:7" ht="12.75" customHeight="1">
      <c r="A40" s="18" t="s">
        <v>47</v>
      </c>
      <c r="B40" s="18"/>
      <c r="C40" s="18"/>
      <c r="D40" s="18"/>
      <c r="E40" s="18"/>
      <c r="F40" s="18"/>
      <c r="G40" s="18"/>
    </row>
    <row r="41" spans="1:7" ht="24" customHeight="1">
      <c r="A41" s="8"/>
      <c r="B41" s="8"/>
      <c r="C41" s="8"/>
      <c r="D41" s="19"/>
      <c r="E41" s="19"/>
      <c r="F41" s="19"/>
      <c r="G41" s="19"/>
    </row>
    <row r="42" spans="1:7" ht="12" customHeight="1">
      <c r="A42" s="3"/>
      <c r="B42" s="3"/>
      <c r="C42" s="3"/>
      <c r="D42" s="8"/>
      <c r="E42" s="8"/>
      <c r="F42" s="8"/>
      <c r="G42" s="8"/>
    </row>
    <row r="43" spans="4:7" ht="15">
      <c r="D43" s="3"/>
      <c r="E43" s="3"/>
      <c r="F43" s="11"/>
      <c r="G43" s="11"/>
    </row>
  </sheetData>
  <sheetProtection/>
  <mergeCells count="10">
    <mergeCell ref="A38:G38"/>
    <mergeCell ref="A39:G39"/>
    <mergeCell ref="A40:G40"/>
    <mergeCell ref="D41:G41"/>
    <mergeCell ref="A1:G1"/>
    <mergeCell ref="A4:G4"/>
    <mergeCell ref="A14:G14"/>
    <mergeCell ref="A17:G17"/>
    <mergeCell ref="A21:G21"/>
    <mergeCell ref="A27:G2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L12" sqref="A1:L12"/>
    </sheetView>
  </sheetViews>
  <sheetFormatPr defaultColWidth="9.140625" defaultRowHeight="15"/>
  <cols>
    <col min="1" max="1" width="12.8515625" style="0" customWidth="1"/>
  </cols>
  <sheetData>
    <row r="12" ht="50.25" customHeight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0.140625" style="0" customWidth="1"/>
    <col min="2" max="2" width="15.7109375" style="0" customWidth="1"/>
    <col min="3" max="4" width="11.7109375" style="0" customWidth="1"/>
    <col min="5" max="5" width="10.8515625" style="0" customWidth="1"/>
  </cols>
  <sheetData>
    <row r="8" ht="12.75" customHeight="1"/>
    <row r="9" ht="25.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Wells, Peggy</dc:creator>
  <cp:keywords/>
  <dc:description/>
  <cp:lastModifiedBy>Wells, Peggy </cp:lastModifiedBy>
  <cp:lastPrinted>2016-01-14T20:03:29Z</cp:lastPrinted>
  <dcterms:created xsi:type="dcterms:W3CDTF">2012-03-07T20:42:24Z</dcterms:created>
  <dcterms:modified xsi:type="dcterms:W3CDTF">2017-05-23T10:47:22Z</dcterms:modified>
  <cp:category/>
  <cp:version/>
  <cp:contentType/>
  <cp:contentStatus/>
</cp:coreProperties>
</file>